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quang\Downloads\"/>
    </mc:Choice>
  </mc:AlternateContent>
  <bookViews>
    <workbookView xWindow="-100" yWindow="-100" windowWidth="19400" windowHeight="10550" tabRatio="559"/>
  </bookViews>
  <sheets>
    <sheet name="lichhoc" sheetId="1" r:id="rId1"/>
    <sheet name="Thanh toán" sheetId="23" state="hidden" r:id="rId2"/>
    <sheet name="NOIDUNG" sheetId="17" state="hidden" r:id="rId3"/>
    <sheet name="Thỉnh giảng" sheetId="24" state="hidden" r:id="rId4"/>
    <sheet name="Đ.Mục" sheetId="26" state="hidden" r:id="rId5"/>
  </sheets>
  <definedNames>
    <definedName name="_xlnm._FilterDatabase" localSheetId="0" hidden="1">lichhoc!$A$1:$BK$1</definedName>
    <definedName name="ccnt1">lichhoc!$D$33:$BC$34</definedName>
    <definedName name="ccnt2">lichhoc!$D$61:$BC$62</definedName>
    <definedName name="ccnt3">lichhoc!$D$89:$BC$90</definedName>
    <definedName name="ccnt4">lichhoc!$D$117:$BC$118</definedName>
    <definedName name="ccnt5">lichhoc!$D$145:$BC$146</definedName>
    <definedName name="ct2t1">lichhoc!$D$7:$BC$8</definedName>
    <definedName name="ct2t2">lichhoc!$D$37:$BC$38</definedName>
    <definedName name="ct2t3">lichhoc!$D$65:$BC$66</definedName>
    <definedName name="ct2t4">lichhoc!$D$93:$BC$94</definedName>
    <definedName name="ct2t5">lichhoc!$D$121:$BC$122</definedName>
    <definedName name="ct3t1">lichhoc!$D$11:$BC$12</definedName>
    <definedName name="ct3t2">lichhoc!$D$41:$BC$42</definedName>
    <definedName name="ct3t3">lichhoc!$D$69:$BC$70</definedName>
    <definedName name="ct3t4">lichhoc!$D$97:$BC$98</definedName>
    <definedName name="ct3t5">lichhoc!$D$125:$BC$126</definedName>
    <definedName name="ct4t1">lichhoc!$D$15:$BC$16</definedName>
    <definedName name="ct4t2">lichhoc!$D$45:$BC$46</definedName>
    <definedName name="ct4t3">lichhoc!$D$73:$BC$74</definedName>
    <definedName name="ct4t4">lichhoc!$D$101:$BC$102</definedName>
    <definedName name="ct4t5">lichhoc!$D$129:$BC$130</definedName>
    <definedName name="ct5t1">lichhoc!$D$21:$BC$22</definedName>
    <definedName name="ct5t2">lichhoc!$D$49:$BC$50</definedName>
    <definedName name="ct5t3">lichhoc!$D$77:$BC$78</definedName>
    <definedName name="ct5t4">lichhoc!$D$105:$BC$106</definedName>
    <definedName name="ct5t5">lichhoc!$D$133:$BC$134</definedName>
    <definedName name="ct6t1">lichhoc!$D$25:$BC$26</definedName>
    <definedName name="ct6t2">lichhoc!$D$53:$BC$54</definedName>
    <definedName name="ct6t3">lichhoc!$D$81:$BC$82</definedName>
    <definedName name="ct6t4">lichhoc!$D$109:$BC$110</definedName>
    <definedName name="ct6t5">lichhoc!$D$137:$BC$138</definedName>
    <definedName name="ct7t1">lichhoc!$D$29:$BC$30</definedName>
    <definedName name="ct7t2">lichhoc!$D$57:$BC$58</definedName>
    <definedName name="ct7t3">lichhoc!$D$85:$BC$86</definedName>
    <definedName name="ct7t4">lichhoc!$D$113:$BC$114</definedName>
    <definedName name="ct7t5">lichhoc!$D$141:$BC$142</definedName>
    <definedName name="ctnsv">lichhoc!#REF!</definedName>
    <definedName name="khoahoc">lichhoc!$D$3:$BC$146</definedName>
    <definedName name="khoi01">lichhoc!#REF!</definedName>
    <definedName name="khoi02">lichhoc!#REF!</definedName>
    <definedName name="khoi03">lichhoc!#REF!</definedName>
    <definedName name="khoi04">lichhoc!#REF!</definedName>
    <definedName name="khoi05">lichhoc!#REF!</definedName>
    <definedName name="khoi06">lichhoc!#REF!</definedName>
    <definedName name="khoi07">lichhoc!#REF!</definedName>
    <definedName name="khoi08">lichhoc!#REF!</definedName>
    <definedName name="khoi09">lichhoc!#REF!</definedName>
    <definedName name="khoi10">lichhoc!#REF!</definedName>
    <definedName name="khoi11">lichhoc!#REF!</definedName>
    <definedName name="khoi12">lichhoc!#REF!</definedName>
    <definedName name="khoi13">lichhoc!#REF!</definedName>
    <definedName name="khoi14">lichhoc!#REF!</definedName>
    <definedName name="khoi15">lichhoc!#REF!</definedName>
    <definedName name="khoi16">lichhoc!#REF!</definedName>
    <definedName name="khoi17">lichhoc!#REF!</definedName>
    <definedName name="khoi18">lichhoc!#REF!</definedName>
    <definedName name="khoi19">lichhoc!$E$1:$G$146</definedName>
    <definedName name="khoi20">lichhoc!$H$1:$J$146</definedName>
    <definedName name="khoi21">lichhoc!$K$1:$M$146</definedName>
    <definedName name="khoi22">lichhoc!$N$1:$P$146</definedName>
    <definedName name="khoi23">lichhoc!$Q$1:$S$146</definedName>
    <definedName name="khoi24">lichhoc!$T$1:$V$146</definedName>
    <definedName name="khoi25">lichhoc!$W$1:$Y$146</definedName>
    <definedName name="khoi26">lichhoc!$Z$1:$AB$146</definedName>
    <definedName name="khoi27">lichhoc!$AC$1:$AE$146</definedName>
    <definedName name="khoi28">lichhoc!$AF$1:$AH$146</definedName>
    <definedName name="khoi29">lichhoc!$AI$1:$AK$146</definedName>
    <definedName name="khoi30">lichhoc!$AL$1:$AN$146</definedName>
    <definedName name="khoi31">lichhoc!$AO$1:$AQ$146</definedName>
    <definedName name="khoi32">lichhoc!$AR$1:$AT$146</definedName>
    <definedName name="khoi33">lichhoc!$AU$1:$AW$146</definedName>
    <definedName name="khoi34">lichhoc!$AX$1:$AZ$146</definedName>
    <definedName name="khoi35">lichhoc!$BA$1:$BC$146</definedName>
    <definedName name="pcgd">#REF!</definedName>
    <definedName name="scnt1">lichhoc!$D$31:$BC$32</definedName>
    <definedName name="scnt2">lichhoc!$D$59:$BC$60</definedName>
    <definedName name="scnt3">lichhoc!$D$87:$BC$88</definedName>
    <definedName name="scnt4">lichhoc!$D$115:$BC$116</definedName>
    <definedName name="scnt5">lichhoc!$D$143:$BC$144</definedName>
    <definedName name="st2t1">lichhoc!$D$3:$BC$4</definedName>
    <definedName name="st2t2">lichhoc!$D$35:$BC$36</definedName>
    <definedName name="st2t3">lichhoc!$D$63:$BC$64</definedName>
    <definedName name="st2t4">lichhoc!$D$91:$BC$92</definedName>
    <definedName name="st2t5">lichhoc!$D$119:$BC$120</definedName>
    <definedName name="st3t1">lichhoc!$D$9:$BC$10</definedName>
    <definedName name="st3t2">lichhoc!$D$39:$BC$40</definedName>
    <definedName name="st3t3">lichhoc!$D$67:$BC$68</definedName>
    <definedName name="st3t4">lichhoc!$D$95:$BC$96</definedName>
    <definedName name="st3t5">lichhoc!$D$123:$BC$124</definedName>
    <definedName name="st4t1">lichhoc!$D$13:$BC$14</definedName>
    <definedName name="st4t2">lichhoc!$D$43:$BC$44</definedName>
    <definedName name="st4t3">lichhoc!$D$71:$BC$72</definedName>
    <definedName name="st4t4">lichhoc!$D$99:$BC$100</definedName>
    <definedName name="st4t5">lichhoc!$D$127:$BC$128</definedName>
    <definedName name="st5t1">lichhoc!$D$19:$BC$20</definedName>
    <definedName name="st5t2">lichhoc!$D$47:$BC$48</definedName>
    <definedName name="st5t3">lichhoc!$D$75:$BC$76</definedName>
    <definedName name="st5t4">lichhoc!$D$103:$BC$104</definedName>
    <definedName name="st5t5">lichhoc!$D$131:$BC$132</definedName>
    <definedName name="st6t1">lichhoc!$D$23:$BC$24</definedName>
    <definedName name="st6t2">lichhoc!$D$51:$BC$52</definedName>
    <definedName name="st6t3">lichhoc!$D$79:$BC$80</definedName>
    <definedName name="st6t4">lichhoc!$D$107:$BC$108</definedName>
    <definedName name="st6t5">lichhoc!$D$135:$BC$136</definedName>
    <definedName name="st7t1">lichhoc!$D$27:$BC$28</definedName>
    <definedName name="st7t2">lichhoc!$D$55:$BC$56</definedName>
    <definedName name="st7t3">lichhoc!$D$83:$BC$84</definedName>
    <definedName name="st7t4">lichhoc!$D$111:$BC$112</definedName>
    <definedName name="st7t5">lichhoc!$D$139:$BC$140</definedName>
    <definedName name="stnsv">lichhoc!#REF!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2" i="24" l="1"/>
  <c r="B13" i="24"/>
  <c r="B14" i="24"/>
  <c r="B15" i="24"/>
  <c r="B16" i="24"/>
  <c r="B17" i="24"/>
  <c r="B18" i="24"/>
  <c r="B19" i="24"/>
  <c r="B20" i="24"/>
  <c r="B21" i="24"/>
  <c r="B22" i="24"/>
  <c r="B23" i="24"/>
  <c r="B24" i="24"/>
  <c r="B25" i="24"/>
  <c r="C12" i="23"/>
  <c r="AE39" i="17"/>
  <c r="AF39" i="17"/>
  <c r="AG39" i="17"/>
  <c r="AH39" i="17"/>
  <c r="AI39" i="17"/>
  <c r="AJ39" i="17"/>
  <c r="AE40" i="17"/>
  <c r="AF40" i="17"/>
  <c r="AG40" i="17"/>
  <c r="AH40" i="17"/>
  <c r="AI40" i="17"/>
  <c r="AJ40" i="17"/>
  <c r="Z41" i="17"/>
  <c r="AE41" i="17"/>
  <c r="AF41" i="17"/>
  <c r="AG41" i="17"/>
  <c r="AH41" i="17"/>
  <c r="AI41" i="17"/>
  <c r="AJ41" i="17"/>
  <c r="AE42" i="17"/>
  <c r="AF42" i="17"/>
  <c r="AG42" i="17"/>
  <c r="AH42" i="17"/>
  <c r="AI42" i="17"/>
  <c r="AJ42" i="17"/>
  <c r="AE6" i="17"/>
  <c r="AF6" i="17"/>
  <c r="AG6" i="17"/>
  <c r="AH6" i="17"/>
  <c r="AI6" i="17"/>
  <c r="AJ6" i="17"/>
  <c r="AE7" i="17"/>
  <c r="AF7" i="17"/>
  <c r="AG7" i="17"/>
  <c r="AH7" i="17"/>
  <c r="AI7" i="17"/>
  <c r="AJ7" i="17"/>
  <c r="AE8" i="17"/>
  <c r="AF8" i="17"/>
  <c r="AG8" i="17"/>
  <c r="AH8" i="17"/>
  <c r="AI8" i="17"/>
  <c r="AJ8" i="17"/>
  <c r="AE9" i="17"/>
  <c r="AF9" i="17"/>
  <c r="AG9" i="17"/>
  <c r="AH9" i="17"/>
  <c r="AI9" i="17"/>
  <c r="AJ9" i="17"/>
  <c r="AE10" i="17"/>
  <c r="AF10" i="17"/>
  <c r="AG10" i="17"/>
  <c r="AH10" i="17"/>
  <c r="AI10" i="17"/>
  <c r="AJ10" i="17"/>
  <c r="AE11" i="17"/>
  <c r="AF11" i="17"/>
  <c r="AG11" i="17"/>
  <c r="AH11" i="17"/>
  <c r="AI11" i="17"/>
  <c r="AJ11" i="17"/>
  <c r="AE12" i="17"/>
  <c r="AF12" i="17"/>
  <c r="AG12" i="17"/>
  <c r="AH12" i="17"/>
  <c r="AI12" i="17"/>
  <c r="AJ12" i="17"/>
  <c r="X13" i="17"/>
  <c r="AE13" i="17"/>
  <c r="AF13" i="17"/>
  <c r="AG13" i="17"/>
  <c r="AH13" i="17"/>
  <c r="AI13" i="17"/>
  <c r="AJ13" i="17"/>
  <c r="AE14" i="17"/>
  <c r="AF14" i="17"/>
  <c r="AG14" i="17"/>
  <c r="AH14" i="17"/>
  <c r="AI14" i="17"/>
  <c r="AJ14" i="17"/>
  <c r="AE15" i="17"/>
  <c r="AF15" i="17"/>
  <c r="AG15" i="17"/>
  <c r="AH15" i="17"/>
  <c r="AI15" i="17"/>
  <c r="AJ15" i="17"/>
  <c r="AE16" i="17"/>
  <c r="AF16" i="17"/>
  <c r="AG16" i="17"/>
  <c r="AH16" i="17"/>
  <c r="AI16" i="17"/>
  <c r="AJ16" i="17"/>
  <c r="AE17" i="17"/>
  <c r="AF17" i="17"/>
  <c r="AG17" i="17"/>
  <c r="AH17" i="17"/>
  <c r="AI17" i="17"/>
  <c r="AJ17" i="17"/>
  <c r="AE18" i="17"/>
  <c r="AF18" i="17"/>
  <c r="AG18" i="17"/>
  <c r="AH18" i="17"/>
  <c r="AI18" i="17"/>
  <c r="AJ18" i="17"/>
  <c r="AE19" i="17"/>
  <c r="AF19" i="17"/>
  <c r="AG19" i="17"/>
  <c r="AH19" i="17"/>
  <c r="AI19" i="17"/>
  <c r="AJ19" i="17"/>
  <c r="AE20" i="17"/>
  <c r="AF20" i="17"/>
  <c r="AG20" i="17"/>
  <c r="AH20" i="17"/>
  <c r="AI20" i="17"/>
  <c r="AJ20" i="17"/>
  <c r="AE21" i="17"/>
  <c r="AF21" i="17"/>
  <c r="AG21" i="17"/>
  <c r="AH21" i="17"/>
  <c r="AI21" i="17"/>
  <c r="AJ21" i="17"/>
  <c r="AE22" i="17"/>
  <c r="AF22" i="17"/>
  <c r="AG22" i="17"/>
  <c r="AH22" i="17"/>
  <c r="AI22" i="17"/>
  <c r="AJ22" i="17"/>
  <c r="AE23" i="17"/>
  <c r="AF23" i="17"/>
  <c r="AG23" i="17"/>
  <c r="AH23" i="17"/>
  <c r="AI23" i="17"/>
  <c r="AJ23" i="17"/>
  <c r="AE24" i="17"/>
  <c r="AF24" i="17"/>
  <c r="AG24" i="17"/>
  <c r="AH24" i="17"/>
  <c r="AI24" i="17"/>
  <c r="AJ24" i="17"/>
  <c r="AE25" i="17"/>
  <c r="AF25" i="17"/>
  <c r="AG25" i="17"/>
  <c r="AH25" i="17"/>
  <c r="AI25" i="17"/>
  <c r="AJ25" i="17"/>
  <c r="AE26" i="17"/>
  <c r="AF26" i="17"/>
  <c r="AG26" i="17"/>
  <c r="AH26" i="17"/>
  <c r="AI26" i="17"/>
  <c r="AJ26" i="17"/>
  <c r="AE27" i="17"/>
  <c r="AF27" i="17"/>
  <c r="AG27" i="17"/>
  <c r="AH27" i="17"/>
  <c r="AI27" i="17"/>
  <c r="AJ27" i="17"/>
  <c r="AE28" i="17"/>
  <c r="AF28" i="17"/>
  <c r="AG28" i="17"/>
  <c r="AH28" i="17"/>
  <c r="AI28" i="17"/>
  <c r="AJ28" i="17"/>
  <c r="AE29" i="17"/>
  <c r="AF29" i="17"/>
  <c r="AG29" i="17"/>
  <c r="AH29" i="17"/>
  <c r="AI29" i="17"/>
  <c r="AJ29" i="17"/>
  <c r="AE30" i="17"/>
  <c r="AF30" i="17"/>
  <c r="AG30" i="17"/>
  <c r="AH30" i="17"/>
  <c r="AI30" i="17"/>
  <c r="AJ30" i="17"/>
  <c r="AE31" i="17"/>
  <c r="AF31" i="17"/>
  <c r="AG31" i="17"/>
  <c r="AH31" i="17"/>
  <c r="AI31" i="17"/>
  <c r="AJ31" i="17"/>
  <c r="AE32" i="17"/>
  <c r="AF32" i="17"/>
  <c r="AG32" i="17"/>
  <c r="AH32" i="17"/>
  <c r="AI32" i="17"/>
  <c r="AJ32" i="17"/>
  <c r="AE33" i="17"/>
  <c r="AF33" i="17"/>
  <c r="AG33" i="17"/>
  <c r="AH33" i="17"/>
  <c r="AI33" i="17"/>
  <c r="AJ33" i="17"/>
  <c r="AE34" i="17"/>
  <c r="AF34" i="17"/>
  <c r="AG34" i="17"/>
  <c r="AH34" i="17"/>
  <c r="AI34" i="17"/>
  <c r="AJ34" i="17"/>
  <c r="AE35" i="17"/>
  <c r="AF35" i="17"/>
  <c r="AG35" i="17"/>
  <c r="AH35" i="17"/>
  <c r="AI35" i="17"/>
  <c r="AJ35" i="17"/>
  <c r="AE36" i="17"/>
  <c r="AF36" i="17"/>
  <c r="AG36" i="17"/>
  <c r="AH36" i="17"/>
  <c r="AI36" i="17"/>
  <c r="AJ36" i="17"/>
  <c r="AE37" i="17"/>
  <c r="AF37" i="17"/>
  <c r="AG37" i="17"/>
  <c r="AH37" i="17"/>
  <c r="AI37" i="17"/>
  <c r="AJ37" i="17"/>
  <c r="AE38" i="17"/>
  <c r="AF38" i="17"/>
  <c r="AG38" i="17"/>
  <c r="AH38" i="17"/>
  <c r="AI38" i="17"/>
  <c r="AJ38" i="17"/>
  <c r="AJ5" i="17"/>
  <c r="AI5" i="17"/>
  <c r="AH5" i="17"/>
  <c r="AG5" i="17"/>
  <c r="AF5" i="17"/>
  <c r="AE5" i="17"/>
  <c r="B11" i="24"/>
  <c r="A15" i="23"/>
  <c r="A16" i="23"/>
  <c r="A17" i="23"/>
  <c r="A18" i="23"/>
  <c r="A19" i="23"/>
  <c r="A20" i="23"/>
  <c r="A21" i="23"/>
  <c r="A22" i="23"/>
  <c r="A23" i="23"/>
  <c r="A24" i="23"/>
  <c r="A25" i="23"/>
  <c r="A26" i="23"/>
  <c r="A27" i="23"/>
  <c r="A28" i="23"/>
  <c r="A29" i="23"/>
  <c r="A30" i="23"/>
  <c r="A31" i="23"/>
  <c r="A32" i="23"/>
  <c r="A33" i="23"/>
  <c r="A34" i="23"/>
  <c r="A35" i="23"/>
  <c r="A36" i="23"/>
  <c r="A37" i="23"/>
  <c r="C37" i="23"/>
  <c r="T21" i="17" l="1"/>
  <c r="X33" i="17"/>
  <c r="Z42" i="17"/>
  <c r="AA32" i="17"/>
  <c r="AA27" i="17"/>
  <c r="AD40" i="17"/>
  <c r="V39" i="17"/>
  <c r="C27" i="17"/>
  <c r="AB37" i="17"/>
  <c r="AA6" i="17"/>
  <c r="X30" i="17"/>
  <c r="W39" i="17"/>
  <c r="U31" i="17"/>
  <c r="T18" i="17"/>
  <c r="Y15" i="17"/>
  <c r="U30" i="17"/>
  <c r="W24" i="17"/>
  <c r="Z20" i="17"/>
  <c r="AA12" i="17"/>
  <c r="Y11" i="17"/>
  <c r="Z39" i="17"/>
  <c r="Y37" i="17"/>
  <c r="C31" i="17"/>
  <c r="W38" i="17"/>
  <c r="AA36" i="17"/>
  <c r="U35" i="17"/>
  <c r="AB30" i="17"/>
  <c r="W23" i="17"/>
  <c r="V16" i="17"/>
  <c r="AA15" i="17"/>
  <c r="V10" i="17"/>
  <c r="T7" i="17"/>
  <c r="W6" i="17"/>
  <c r="C32" i="17"/>
  <c r="AC35" i="17"/>
  <c r="U13" i="17"/>
  <c r="AC37" i="17"/>
  <c r="AD38" i="17"/>
  <c r="T34" i="17"/>
  <c r="V32" i="17"/>
  <c r="AC31" i="17"/>
  <c r="Z26" i="17"/>
  <c r="W18" i="17"/>
  <c r="U14" i="17"/>
  <c r="AD9" i="17"/>
  <c r="AC6" i="17"/>
  <c r="T42" i="17"/>
  <c r="AC5" i="17"/>
  <c r="Y38" i="17"/>
  <c r="Z37" i="17"/>
  <c r="C37" i="17"/>
  <c r="AB36" i="17"/>
  <c r="T36" i="17"/>
  <c r="W35" i="17"/>
  <c r="C35" i="17"/>
  <c r="Y34" i="17"/>
  <c r="C34" i="17"/>
  <c r="Y33" i="17"/>
  <c r="T33" i="17"/>
  <c r="C33" i="17"/>
  <c r="AB32" i="17"/>
  <c r="W32" i="17"/>
  <c r="V31" i="17"/>
  <c r="AC30" i="17"/>
  <c r="V30" i="17"/>
  <c r="AA29" i="17"/>
  <c r="AC26" i="17"/>
  <c r="AA25" i="17"/>
  <c r="C25" i="17"/>
  <c r="X24" i="17"/>
  <c r="X23" i="17"/>
  <c r="AD21" i="17"/>
  <c r="V20" i="17"/>
  <c r="Y18" i="17"/>
  <c r="W16" i="17"/>
  <c r="AC15" i="17"/>
  <c r="AB14" i="17"/>
  <c r="AA13" i="17"/>
  <c r="U12" i="17"/>
  <c r="AB11" i="17"/>
  <c r="W10" i="17"/>
  <c r="U7" i="17"/>
  <c r="X6" i="17"/>
  <c r="AC42" i="17"/>
  <c r="AB41" i="17"/>
  <c r="T41" i="17"/>
  <c r="X40" i="17"/>
  <c r="AC39" i="17"/>
  <c r="U40" i="17"/>
  <c r="Y39" i="17"/>
  <c r="AC8" i="17"/>
  <c r="AA5" i="17"/>
  <c r="AB38" i="17"/>
  <c r="T38" i="17"/>
  <c r="AA37" i="17"/>
  <c r="AC36" i="17"/>
  <c r="Y36" i="17"/>
  <c r="C36" i="17"/>
  <c r="AB35" i="17"/>
  <c r="AA34" i="17"/>
  <c r="AC33" i="17"/>
  <c r="V33" i="17"/>
  <c r="AC32" i="17"/>
  <c r="X32" i="17"/>
  <c r="T32" i="17"/>
  <c r="W31" i="17"/>
  <c r="W30" i="17"/>
  <c r="AB29" i="17"/>
  <c r="C29" i="17"/>
  <c r="W28" i="17"/>
  <c r="X27" i="17"/>
  <c r="T26" i="17"/>
  <c r="AC25" i="17"/>
  <c r="AB24" i="17"/>
  <c r="Z23" i="17"/>
  <c r="Y22" i="17"/>
  <c r="X20" i="17"/>
  <c r="U19" i="17"/>
  <c r="AA18" i="17"/>
  <c r="V17" i="17"/>
  <c r="Z16" i="17"/>
  <c r="T16" i="17"/>
  <c r="X15" i="17"/>
  <c r="AC14" i="17"/>
  <c r="W12" i="17"/>
  <c r="V11" i="17"/>
  <c r="AA10" i="17"/>
  <c r="V9" i="17"/>
  <c r="Y8" i="17"/>
  <c r="AC7" i="17"/>
  <c r="Z6" i="17"/>
  <c r="AC41" i="17"/>
  <c r="V41" i="17"/>
  <c r="T39" i="17"/>
  <c r="C11" i="17"/>
  <c r="T9" i="17"/>
  <c r="X8" i="17"/>
  <c r="AB39" i="17"/>
  <c r="U5" i="17"/>
  <c r="AC38" i="17"/>
  <c r="V38" i="17"/>
  <c r="C38" i="17"/>
  <c r="T37" i="17"/>
  <c r="Z36" i="17"/>
  <c r="T35" i="17"/>
  <c r="W33" i="17"/>
  <c r="Y32" i="17"/>
  <c r="U32" i="17"/>
  <c r="X31" i="17"/>
  <c r="T31" i="17"/>
  <c r="Y28" i="17"/>
  <c r="Y27" i="17"/>
  <c r="V26" i="17"/>
  <c r="V24" i="17"/>
  <c r="AA23" i="17"/>
  <c r="V23" i="17"/>
  <c r="Y20" i="17"/>
  <c r="W19" i="17"/>
  <c r="W17" i="17"/>
  <c r="U16" i="17"/>
  <c r="Z12" i="17"/>
  <c r="W11" i="17"/>
  <c r="W9" i="17"/>
  <c r="Z8" i="17"/>
  <c r="W41" i="17"/>
  <c r="W40" i="17"/>
  <c r="E37" i="17"/>
  <c r="E36" i="17"/>
  <c r="E23" i="17"/>
  <c r="AA42" i="17"/>
  <c r="AD35" i="17"/>
  <c r="AD32" i="17"/>
  <c r="AD24" i="17"/>
  <c r="AD23" i="17"/>
  <c r="AD19" i="17"/>
  <c r="AD16" i="17"/>
  <c r="AD13" i="17"/>
  <c r="AD7" i="17"/>
  <c r="AD6" i="17"/>
  <c r="AD42" i="17"/>
  <c r="AD41" i="17"/>
  <c r="AD37" i="17"/>
  <c r="AD36" i="17"/>
  <c r="AD33" i="17"/>
  <c r="AD31" i="17"/>
  <c r="AD30" i="17"/>
  <c r="AD29" i="17"/>
  <c r="AD28" i="17"/>
  <c r="AD27" i="17"/>
  <c r="AD26" i="17"/>
  <c r="AD25" i="17"/>
  <c r="AD22" i="17"/>
  <c r="AD39" i="17"/>
  <c r="AD5" i="17"/>
  <c r="AD34" i="17"/>
  <c r="AD20" i="17"/>
  <c r="AD18" i="17"/>
  <c r="AD17" i="17"/>
  <c r="AD15" i="17"/>
  <c r="AD14" i="17"/>
  <c r="AD12" i="17"/>
  <c r="AD11" i="17"/>
  <c r="AD10" i="17"/>
  <c r="AD8" i="17"/>
  <c r="AC34" i="17"/>
  <c r="AC27" i="17"/>
  <c r="AC20" i="17"/>
  <c r="AC10" i="17"/>
  <c r="AC9" i="17"/>
  <c r="AC28" i="17"/>
  <c r="AC23" i="17"/>
  <c r="AC22" i="17"/>
  <c r="AC19" i="17"/>
  <c r="AC17" i="17"/>
  <c r="AC13" i="17"/>
  <c r="AC11" i="17"/>
  <c r="AC40" i="17"/>
  <c r="AC29" i="17"/>
  <c r="AC24" i="17"/>
  <c r="AC21" i="17"/>
  <c r="AC18" i="17"/>
  <c r="AC16" i="17"/>
  <c r="AC12" i="17"/>
  <c r="AB5" i="17"/>
  <c r="AB34" i="17"/>
  <c r="AB31" i="17"/>
  <c r="AB27" i="17"/>
  <c r="AB17" i="17"/>
  <c r="AB16" i="17"/>
  <c r="AB15" i="17"/>
  <c r="AB42" i="17"/>
  <c r="AB33" i="17"/>
  <c r="AB25" i="17"/>
  <c r="AB22" i="17"/>
  <c r="AB21" i="17"/>
  <c r="AB13" i="17"/>
  <c r="AB12" i="17"/>
  <c r="AB9" i="17"/>
  <c r="AB6" i="17"/>
  <c r="AB40" i="17"/>
  <c r="AB28" i="17"/>
  <c r="AB26" i="17"/>
  <c r="AB23" i="17"/>
  <c r="AB20" i="17"/>
  <c r="AB19" i="17"/>
  <c r="AB18" i="17"/>
  <c r="AB10" i="17"/>
  <c r="AB8" i="17"/>
  <c r="AB7" i="17"/>
  <c r="AA38" i="17"/>
  <c r="AA33" i="17"/>
  <c r="AA30" i="17"/>
  <c r="AA19" i="17"/>
  <c r="AA16" i="17"/>
  <c r="AA41" i="17"/>
  <c r="AA26" i="17"/>
  <c r="AA24" i="17"/>
  <c r="AA21" i="17"/>
  <c r="AA20" i="17"/>
  <c r="AA17" i="17"/>
  <c r="AA11" i="17"/>
  <c r="AA7" i="17"/>
  <c r="AA40" i="17"/>
  <c r="AA39" i="17"/>
  <c r="AA35" i="17"/>
  <c r="AA31" i="17"/>
  <c r="AA28" i="17"/>
  <c r="AA22" i="17"/>
  <c r="AA14" i="17"/>
  <c r="AA9" i="17"/>
  <c r="AA8" i="17"/>
  <c r="Z38" i="17"/>
  <c r="Z29" i="17"/>
  <c r="Z21" i="17"/>
  <c r="Z18" i="17"/>
  <c r="Z14" i="17"/>
  <c r="Z13" i="17"/>
  <c r="Z9" i="17"/>
  <c r="Z40" i="17"/>
  <c r="Z5" i="17"/>
  <c r="Z35" i="17"/>
  <c r="Z34" i="17"/>
  <c r="Z33" i="17"/>
  <c r="Z32" i="17"/>
  <c r="Z31" i="17"/>
  <c r="Z25" i="17"/>
  <c r="Z17" i="17"/>
  <c r="Z11" i="17"/>
  <c r="Z30" i="17"/>
  <c r="Z28" i="17"/>
  <c r="Z27" i="17"/>
  <c r="Z24" i="17"/>
  <c r="Z22" i="17"/>
  <c r="Z19" i="17"/>
  <c r="Z15" i="17"/>
  <c r="Z10" i="17"/>
  <c r="Z7" i="17"/>
  <c r="Y5" i="17"/>
  <c r="Y26" i="17"/>
  <c r="Y17" i="17"/>
  <c r="Y13" i="17"/>
  <c r="Y10" i="17"/>
  <c r="Y42" i="17"/>
  <c r="Y41" i="17"/>
  <c r="Y40" i="17"/>
  <c r="Y31" i="17"/>
  <c r="Y25" i="17"/>
  <c r="Y24" i="17"/>
  <c r="Y23" i="17"/>
  <c r="Y21" i="17"/>
  <c r="Y16" i="17"/>
  <c r="Y14" i="17"/>
  <c r="Y9" i="17"/>
  <c r="Y30" i="17"/>
  <c r="Y35" i="17"/>
  <c r="Y29" i="17"/>
  <c r="Y19" i="17"/>
  <c r="Y12" i="17"/>
  <c r="Y7" i="17"/>
  <c r="Y6" i="17"/>
  <c r="X38" i="17"/>
  <c r="X36" i="17"/>
  <c r="X34" i="17"/>
  <c r="X29" i="17"/>
  <c r="X28" i="17"/>
  <c r="X26" i="17"/>
  <c r="X25" i="17"/>
  <c r="X7" i="17"/>
  <c r="X41" i="17"/>
  <c r="X5" i="17"/>
  <c r="X22" i="17"/>
  <c r="X14" i="17"/>
  <c r="X12" i="17"/>
  <c r="X11" i="17"/>
  <c r="X10" i="17"/>
  <c r="X9" i="17"/>
  <c r="X42" i="17"/>
  <c r="X39" i="17"/>
  <c r="X37" i="17"/>
  <c r="X35" i="17"/>
  <c r="X21" i="17"/>
  <c r="X19" i="17"/>
  <c r="X18" i="17"/>
  <c r="X17" i="17"/>
  <c r="X16" i="17"/>
  <c r="W37" i="17"/>
  <c r="W29" i="17"/>
  <c r="W15" i="17"/>
  <c r="W8" i="17"/>
  <c r="W25" i="17"/>
  <c r="W22" i="17"/>
  <c r="W21" i="17"/>
  <c r="W20" i="17"/>
  <c r="W14" i="17"/>
  <c r="W7" i="17"/>
  <c r="W42" i="17"/>
  <c r="W34" i="17"/>
  <c r="W5" i="17"/>
  <c r="W36" i="17"/>
  <c r="W27" i="17"/>
  <c r="W26" i="17"/>
  <c r="W13" i="17"/>
  <c r="V29" i="17"/>
  <c r="V15" i="17"/>
  <c r="V14" i="17"/>
  <c r="V13" i="17"/>
  <c r="V12" i="17"/>
  <c r="V8" i="17"/>
  <c r="V7" i="17"/>
  <c r="V37" i="17"/>
  <c r="V21" i="17"/>
  <c r="V36" i="17"/>
  <c r="V35" i="17"/>
  <c r="V22" i="17"/>
  <c r="V19" i="17"/>
  <c r="V6" i="17"/>
  <c r="V5" i="17"/>
  <c r="V27" i="17"/>
  <c r="V18" i="17"/>
  <c r="V34" i="17"/>
  <c r="V28" i="17"/>
  <c r="V25" i="17"/>
  <c r="V42" i="17"/>
  <c r="V40" i="17"/>
  <c r="U38" i="17"/>
  <c r="U36" i="17"/>
  <c r="U34" i="17"/>
  <c r="U33" i="17"/>
  <c r="U29" i="17"/>
  <c r="U26" i="17"/>
  <c r="U21" i="17"/>
  <c r="U17" i="17"/>
  <c r="U15" i="17"/>
  <c r="U9" i="17"/>
  <c r="U8" i="17"/>
  <c r="U6" i="17"/>
  <c r="U42" i="17"/>
  <c r="U41" i="17"/>
  <c r="U28" i="17"/>
  <c r="U23" i="17"/>
  <c r="U10" i="17"/>
  <c r="U39" i="17"/>
  <c r="U37" i="17"/>
  <c r="U27" i="17"/>
  <c r="U25" i="17"/>
  <c r="U24" i="17"/>
  <c r="U22" i="17"/>
  <c r="U20" i="17"/>
  <c r="U18" i="17"/>
  <c r="U11" i="17"/>
  <c r="T5" i="17"/>
  <c r="T24" i="17"/>
  <c r="T15" i="17"/>
  <c r="T12" i="17"/>
  <c r="T10" i="17"/>
  <c r="T6" i="17"/>
  <c r="T25" i="17"/>
  <c r="T20" i="17"/>
  <c r="T19" i="17"/>
  <c r="T17" i="17"/>
  <c r="T13" i="17"/>
  <c r="T8" i="17"/>
  <c r="T40" i="17"/>
  <c r="T30" i="17"/>
  <c r="T29" i="17"/>
  <c r="T28" i="17"/>
  <c r="T27" i="17"/>
  <c r="T23" i="17"/>
  <c r="T22" i="17"/>
  <c r="T14" i="17"/>
  <c r="T11" i="17"/>
  <c r="E40" i="17"/>
  <c r="E22" i="17"/>
  <c r="E17" i="17"/>
  <c r="E34" i="17"/>
  <c r="E33" i="17"/>
  <c r="E31" i="17"/>
  <c r="E21" i="17"/>
  <c r="E35" i="17"/>
  <c r="E32" i="17"/>
  <c r="E24" i="17"/>
  <c r="C30" i="17"/>
  <c r="C26" i="17"/>
  <c r="C24" i="17"/>
  <c r="C22" i="17"/>
  <c r="C19" i="17"/>
  <c r="C14" i="17"/>
  <c r="C23" i="17"/>
  <c r="C28" i="17"/>
  <c r="G27" i="17"/>
  <c r="G10" i="17"/>
  <c r="G38" i="17"/>
  <c r="G8" i="17"/>
  <c r="G18" i="17"/>
  <c r="G13" i="17"/>
  <c r="F41" i="17"/>
  <c r="F9" i="17"/>
  <c r="F36" i="17"/>
  <c r="F24" i="17"/>
  <c r="F16" i="17"/>
  <c r="F38" i="17"/>
  <c r="G35" i="17"/>
  <c r="G34" i="17"/>
  <c r="G33" i="17"/>
  <c r="G32" i="17"/>
  <c r="G31" i="17"/>
  <c r="G30" i="17"/>
  <c r="G26" i="17"/>
  <c r="G16" i="17"/>
  <c r="G41" i="17"/>
  <c r="G39" i="17"/>
  <c r="G37" i="17"/>
  <c r="G29" i="17"/>
  <c r="G23" i="17"/>
  <c r="G22" i="17"/>
  <c r="G21" i="17"/>
  <c r="G19" i="17"/>
  <c r="G14" i="17"/>
  <c r="G11" i="17"/>
  <c r="G9" i="17"/>
  <c r="G7" i="17"/>
  <c r="G42" i="17"/>
  <c r="G5" i="17"/>
  <c r="G36" i="17"/>
  <c r="G25" i="17"/>
  <c r="G28" i="17"/>
  <c r="G24" i="17"/>
  <c r="G20" i="17"/>
  <c r="G17" i="17"/>
  <c r="G15" i="17"/>
  <c r="G12" i="17"/>
  <c r="G6" i="17"/>
  <c r="G40" i="17"/>
  <c r="E13" i="17"/>
  <c r="E11" i="17"/>
  <c r="E5" i="17"/>
  <c r="E38" i="17"/>
  <c r="E18" i="17"/>
  <c r="E41" i="17"/>
  <c r="E39" i="17"/>
  <c r="E30" i="17"/>
  <c r="E29" i="17"/>
  <c r="E28" i="17"/>
  <c r="E27" i="17"/>
  <c r="E12" i="17"/>
  <c r="E19" i="17"/>
  <c r="E16" i="17"/>
  <c r="E14" i="17"/>
  <c r="E8" i="17"/>
  <c r="E42" i="17"/>
  <c r="E26" i="17"/>
  <c r="E25" i="17"/>
  <c r="E20" i="17"/>
  <c r="E15" i="17"/>
  <c r="E10" i="17"/>
  <c r="E9" i="17"/>
  <c r="E6" i="17"/>
  <c r="D10" i="17"/>
  <c r="C41" i="17"/>
  <c r="C18" i="17"/>
  <c r="C13" i="17"/>
  <c r="C9" i="17"/>
  <c r="C42" i="17"/>
  <c r="C17" i="17"/>
  <c r="C16" i="17"/>
  <c r="C21" i="17"/>
  <c r="C20" i="17"/>
  <c r="C15" i="17"/>
  <c r="C7" i="17"/>
  <c r="C40" i="17"/>
  <c r="D37" i="17"/>
  <c r="D30" i="17"/>
  <c r="D23" i="17"/>
  <c r="D16" i="17"/>
  <c r="D12" i="17"/>
  <c r="D6" i="17"/>
  <c r="D42" i="17"/>
  <c r="D38" i="17"/>
  <c r="D31" i="17"/>
  <c r="D27" i="17"/>
  <c r="D24" i="17"/>
  <c r="D20" i="17"/>
  <c r="D13" i="17"/>
  <c r="D8" i="17"/>
  <c r="D7" i="17"/>
  <c r="D39" i="17"/>
  <c r="D34" i="17"/>
  <c r="D26" i="17"/>
  <c r="D19" i="17"/>
  <c r="D11" i="17"/>
  <c r="D5" i="17"/>
  <c r="D36" i="17"/>
  <c r="D32" i="17"/>
  <c r="D28" i="17"/>
  <c r="D21" i="17"/>
  <c r="D17" i="17"/>
  <c r="D14" i="17"/>
  <c r="D9" i="17"/>
  <c r="D41" i="17"/>
  <c r="D40" i="17"/>
  <c r="D35" i="17"/>
  <c r="D33" i="17"/>
  <c r="D29" i="17"/>
  <c r="D25" i="17"/>
  <c r="D22" i="17"/>
  <c r="D18" i="17"/>
  <c r="D15" i="17"/>
  <c r="B14" i="17"/>
  <c r="F18" i="17"/>
  <c r="F35" i="17"/>
  <c r="F31" i="17"/>
  <c r="F27" i="17"/>
  <c r="F22" i="17"/>
  <c r="F14" i="17"/>
  <c r="F37" i="17"/>
  <c r="F33" i="17"/>
  <c r="F29" i="17"/>
  <c r="F20" i="17"/>
  <c r="F12" i="17"/>
  <c r="F40" i="17"/>
  <c r="F34" i="17"/>
  <c r="F32" i="17"/>
  <c r="F30" i="17"/>
  <c r="F28" i="17"/>
  <c r="F26" i="17"/>
  <c r="F5" i="17"/>
  <c r="F10" i="17"/>
  <c r="F7" i="17"/>
  <c r="F39" i="17"/>
  <c r="F23" i="17"/>
  <c r="F19" i="17"/>
  <c r="F15" i="17"/>
  <c r="F13" i="17"/>
  <c r="F8" i="17"/>
  <c r="F42" i="17"/>
  <c r="F25" i="17"/>
  <c r="F21" i="17"/>
  <c r="F17" i="17"/>
  <c r="F11" i="17"/>
  <c r="F6" i="17"/>
  <c r="C5" i="17"/>
  <c r="C12" i="17"/>
  <c r="C8" i="17"/>
  <c r="C39" i="17"/>
  <c r="C10" i="17"/>
  <c r="C6" i="17"/>
  <c r="B18" i="17"/>
  <c r="B34" i="17"/>
  <c r="B39" i="17"/>
  <c r="B38" i="17"/>
  <c r="B6" i="17"/>
  <c r="B26" i="17"/>
  <c r="B10" i="17"/>
  <c r="B22" i="17"/>
  <c r="B30" i="17"/>
  <c r="B35" i="17"/>
  <c r="B31" i="17"/>
  <c r="B27" i="17"/>
  <c r="B23" i="17"/>
  <c r="B19" i="17"/>
  <c r="B15" i="17"/>
  <c r="B11" i="17"/>
  <c r="B7" i="17"/>
  <c r="B42" i="17"/>
  <c r="B36" i="17"/>
  <c r="B32" i="17"/>
  <c r="B28" i="17"/>
  <c r="B24" i="17"/>
  <c r="B20" i="17"/>
  <c r="B16" i="17"/>
  <c r="B12" i="17"/>
  <c r="B8" i="17"/>
  <c r="B41" i="17"/>
  <c r="B5" i="17"/>
  <c r="B37" i="17"/>
  <c r="B33" i="17"/>
  <c r="B29" i="17"/>
  <c r="B25" i="17"/>
  <c r="B21" i="17"/>
  <c r="B17" i="17"/>
  <c r="B13" i="17"/>
  <c r="B9" i="17"/>
  <c r="B40" i="17"/>
  <c r="E7" i="17" l="1"/>
  <c r="E36" i="23"/>
  <c r="C36" i="23"/>
  <c r="D9" i="24"/>
  <c r="D8" i="23"/>
  <c r="D6" i="23"/>
  <c r="D5" i="23"/>
  <c r="D5" i="24"/>
  <c r="H9" i="17" l="1"/>
  <c r="H36" i="17"/>
  <c r="H24" i="17"/>
  <c r="H42" i="17"/>
  <c r="H34" i="17"/>
  <c r="H20" i="17"/>
  <c r="H33" i="17"/>
  <c r="H12" i="17"/>
  <c r="H5" i="17"/>
  <c r="H14" i="17"/>
  <c r="H39" i="17"/>
  <c r="H7" i="17"/>
  <c r="H38" i="17"/>
  <c r="H26" i="17"/>
  <c r="H6" i="17"/>
  <c r="H37" i="17"/>
  <c r="H23" i="17"/>
  <c r="H13" i="17"/>
  <c r="H32" i="17"/>
  <c r="H15" i="17"/>
  <c r="H27" i="17"/>
  <c r="H21" i="17"/>
  <c r="H31" i="17"/>
  <c r="H17" i="17"/>
  <c r="H40" i="17"/>
  <c r="H28" i="17"/>
  <c r="H10" i="17"/>
  <c r="H22" i="17"/>
  <c r="H16" i="17"/>
  <c r="H8" i="17"/>
  <c r="H29" i="17"/>
  <c r="H35" i="17"/>
  <c r="H18" i="17"/>
  <c r="H41" i="17"/>
  <c r="H30" i="17"/>
  <c r="H19" i="17"/>
  <c r="H25" i="17"/>
  <c r="H11" i="17"/>
  <c r="N15" i="17"/>
  <c r="N6" i="17"/>
  <c r="N24" i="17"/>
  <c r="N16" i="17"/>
  <c r="N38" i="17"/>
  <c r="N34" i="17"/>
  <c r="N8" i="17"/>
  <c r="N33" i="17"/>
  <c r="N40" i="17"/>
  <c r="N28" i="17"/>
  <c r="N26" i="17"/>
  <c r="N19" i="17"/>
  <c r="N9" i="17"/>
  <c r="N37" i="17"/>
  <c r="N11" i="17"/>
  <c r="N25" i="17"/>
  <c r="N14" i="17"/>
  <c r="N32" i="17"/>
  <c r="N21" i="17"/>
  <c r="N41" i="17"/>
  <c r="N35" i="17"/>
  <c r="N20" i="17"/>
  <c r="N10" i="17"/>
  <c r="N5" i="17"/>
  <c r="N13" i="17"/>
  <c r="N30" i="17"/>
  <c r="N18" i="17"/>
  <c r="N36" i="17"/>
  <c r="N42" i="17"/>
  <c r="N29" i="17"/>
  <c r="N39" i="17"/>
  <c r="N22" i="17"/>
  <c r="N12" i="17"/>
  <c r="N27" i="17"/>
  <c r="N17" i="17"/>
  <c r="N7" i="17"/>
  <c r="N23" i="17"/>
  <c r="C33" i="23"/>
  <c r="C34" i="23"/>
  <c r="C35" i="23"/>
  <c r="E33" i="23"/>
  <c r="E34" i="23"/>
  <c r="E35" i="23"/>
  <c r="I13" i="17" l="1"/>
  <c r="I23" i="17"/>
  <c r="I14" i="17"/>
  <c r="I41" i="17"/>
  <c r="I5" i="17"/>
  <c r="I10" i="17"/>
  <c r="I28" i="17"/>
  <c r="I29" i="17"/>
  <c r="I20" i="17"/>
  <c r="I24" i="17"/>
  <c r="I27" i="17"/>
  <c r="I34" i="17"/>
  <c r="I15" i="17"/>
  <c r="I8" i="17"/>
  <c r="I21" i="17"/>
  <c r="I11" i="17"/>
  <c r="I38" i="17"/>
  <c r="I33" i="17"/>
  <c r="I22" i="17"/>
  <c r="I6" i="17"/>
  <c r="I7" i="17"/>
  <c r="I30" i="17"/>
  <c r="I16" i="17"/>
  <c r="I9" i="17"/>
  <c r="I26" i="17"/>
  <c r="I31" i="17"/>
  <c r="I39" i="17"/>
  <c r="I35" i="17"/>
  <c r="I42" i="17"/>
  <c r="I18" i="17"/>
  <c r="I19" i="17"/>
  <c r="I25" i="17"/>
  <c r="I17" i="17"/>
  <c r="I12" i="17"/>
  <c r="I32" i="17"/>
  <c r="I36" i="17"/>
  <c r="I40" i="17"/>
  <c r="I37" i="17"/>
  <c r="N31" i="17"/>
  <c r="J23" i="17" l="1"/>
  <c r="J39" i="17"/>
  <c r="J30" i="17"/>
  <c r="J13" i="17"/>
  <c r="J37" i="17"/>
  <c r="J34" i="17"/>
  <c r="J8" i="17"/>
  <c r="J28" i="17"/>
  <c r="J35" i="17"/>
  <c r="J15" i="17"/>
  <c r="J21" i="17"/>
  <c r="J29" i="17"/>
  <c r="J25" i="17"/>
  <c r="J36" i="17"/>
  <c r="J14" i="17"/>
  <c r="J6" i="17"/>
  <c r="J38" i="17"/>
  <c r="J12" i="17"/>
  <c r="J26" i="17"/>
  <c r="J32" i="17"/>
  <c r="J5" i="17"/>
  <c r="J18" i="17"/>
  <c r="J9" i="17"/>
  <c r="J22" i="17"/>
  <c r="J17" i="17"/>
  <c r="J40" i="17"/>
  <c r="J24" i="17"/>
  <c r="J20" i="17"/>
  <c r="J41" i="17"/>
  <c r="J11" i="17"/>
  <c r="J19" i="17"/>
  <c r="J10" i="17"/>
  <c r="J33" i="17"/>
  <c r="J31" i="17"/>
  <c r="J7" i="17"/>
  <c r="J27" i="17"/>
  <c r="J42" i="17"/>
  <c r="J16" i="17"/>
  <c r="K25" i="17" l="1"/>
  <c r="K32" i="17"/>
  <c r="K28" i="17"/>
  <c r="K30" i="17"/>
  <c r="K21" i="17"/>
  <c r="K36" i="17"/>
  <c r="K39" i="17"/>
  <c r="K17" i="17"/>
  <c r="K8" i="17"/>
  <c r="K6" i="17"/>
  <c r="K31" i="17"/>
  <c r="K22" i="17"/>
  <c r="K7" i="17"/>
  <c r="K37" i="17"/>
  <c r="K40" i="17"/>
  <c r="K38" i="17"/>
  <c r="K12" i="17"/>
  <c r="K18" i="17"/>
  <c r="K10" i="17"/>
  <c r="K33" i="17"/>
  <c r="K35" i="17"/>
  <c r="K20" i="17"/>
  <c r="K27" i="17"/>
  <c r="K23" i="17"/>
  <c r="K5" i="17"/>
  <c r="K41" i="17"/>
  <c r="K13" i="17"/>
  <c r="K19" i="17"/>
  <c r="K11" i="17"/>
  <c r="K9" i="17"/>
  <c r="K26" i="17"/>
  <c r="K34" i="17"/>
  <c r="K29" i="17"/>
  <c r="K24" i="17"/>
  <c r="K42" i="17"/>
  <c r="K14" i="17"/>
  <c r="K16" i="17"/>
  <c r="K15" i="17"/>
  <c r="O29" i="17"/>
  <c r="O23" i="17"/>
  <c r="O8" i="17"/>
  <c r="O37" i="17"/>
  <c r="O14" i="17"/>
  <c r="O33" i="17"/>
  <c r="O31" i="17"/>
  <c r="O26" i="17"/>
  <c r="O6" i="17"/>
  <c r="O42" i="17"/>
  <c r="O36" i="17"/>
  <c r="O12" i="17"/>
  <c r="O11" i="17"/>
  <c r="O22" i="17"/>
  <c r="O5" i="17"/>
  <c r="O32" i="17"/>
  <c r="O16" i="17"/>
  <c r="O35" i="17"/>
  <c r="O10" i="17"/>
  <c r="O27" i="17"/>
  <c r="O9" i="17"/>
  <c r="O20" i="17"/>
  <c r="O19" i="17"/>
  <c r="O39" i="17"/>
  <c r="O24" i="17"/>
  <c r="O13" i="17"/>
  <c r="O25" i="17"/>
  <c r="O7" i="17"/>
  <c r="O18" i="17"/>
  <c r="O17" i="17"/>
  <c r="O34" i="17"/>
  <c r="O38" i="17"/>
  <c r="O28" i="17"/>
  <c r="O40" i="17"/>
  <c r="O21" i="17"/>
  <c r="O41" i="17"/>
  <c r="O15" i="17"/>
  <c r="O30" i="17"/>
  <c r="L34" i="17" l="1"/>
  <c r="L38" i="17"/>
  <c r="L29" i="17"/>
  <c r="L18" i="17"/>
  <c r="L27" i="17"/>
  <c r="L11" i="17"/>
  <c r="L30" i="17"/>
  <c r="L12" i="17"/>
  <c r="L22" i="17"/>
  <c r="L42" i="17"/>
  <c r="L20" i="17"/>
  <c r="L33" i="17"/>
  <c r="L31" i="17"/>
  <c r="L39" i="17"/>
  <c r="L15" i="17"/>
  <c r="L23" i="17"/>
  <c r="L7" i="17"/>
  <c r="L14" i="17"/>
  <c r="L6" i="17"/>
  <c r="L13" i="17"/>
  <c r="L16" i="17"/>
  <c r="L40" i="17"/>
  <c r="L35" i="17"/>
  <c r="L9" i="17"/>
  <c r="L32" i="17"/>
  <c r="L41" i="17"/>
  <c r="L17" i="17"/>
  <c r="L25" i="17"/>
  <c r="L36" i="17"/>
  <c r="L28" i="17"/>
  <c r="L21" i="17"/>
  <c r="L37" i="17"/>
  <c r="L5" i="17"/>
  <c r="L26" i="17"/>
  <c r="L8" i="17"/>
  <c r="L24" i="17"/>
  <c r="L10" i="17"/>
  <c r="L19" i="17"/>
  <c r="M26" i="17" l="1"/>
  <c r="M5" i="17"/>
  <c r="M21" i="17"/>
  <c r="M10" i="17"/>
  <c r="M34" i="17"/>
  <c r="M18" i="17"/>
  <c r="M35" i="17"/>
  <c r="M14" i="17"/>
  <c r="M16" i="17"/>
  <c r="M40" i="17"/>
  <c r="M17" i="17"/>
  <c r="M29" i="17"/>
  <c r="M7" i="17"/>
  <c r="M27" i="17"/>
  <c r="M13" i="17"/>
  <c r="M36" i="17"/>
  <c r="M23" i="17"/>
  <c r="M38" i="17"/>
  <c r="M41" i="17"/>
  <c r="M25" i="17"/>
  <c r="M19" i="17"/>
  <c r="M9" i="17"/>
  <c r="M37" i="17"/>
  <c r="M15" i="17"/>
  <c r="M42" i="17"/>
  <c r="M30" i="17"/>
  <c r="M39" i="17"/>
  <c r="M22" i="17"/>
  <c r="M11" i="17"/>
  <c r="M28" i="17"/>
  <c r="M24" i="17"/>
  <c r="M31" i="17"/>
  <c r="M20" i="17"/>
  <c r="M8" i="17"/>
  <c r="M33" i="17"/>
  <c r="M6" i="17"/>
  <c r="M32" i="17"/>
  <c r="M12" i="17"/>
  <c r="A13" i="23"/>
  <c r="A14" i="23"/>
  <c r="E11" i="23"/>
  <c r="E12" i="23"/>
  <c r="E13" i="23"/>
  <c r="E14" i="23"/>
  <c r="E15" i="23"/>
  <c r="E16" i="23"/>
  <c r="E17" i="23"/>
  <c r="E20" i="23"/>
  <c r="E21" i="23"/>
  <c r="E22" i="23"/>
  <c r="E25" i="23"/>
  <c r="E26" i="23"/>
  <c r="E28" i="23"/>
  <c r="E29" i="23"/>
  <c r="E31" i="23"/>
  <c r="E10" i="23"/>
  <c r="P30" i="17" l="1"/>
  <c r="P6" i="17"/>
  <c r="P15" i="17"/>
  <c r="P20" i="17"/>
  <c r="P18" i="17"/>
  <c r="P28" i="17"/>
  <c r="P41" i="17"/>
  <c r="P25" i="17"/>
  <c r="P40" i="17"/>
  <c r="P33" i="17"/>
  <c r="P32" i="17"/>
  <c r="P21" i="17"/>
  <c r="P35" i="17"/>
  <c r="P5" i="17"/>
  <c r="P36" i="17"/>
  <c r="P27" i="17"/>
  <c r="P22" i="17"/>
  <c r="P7" i="17"/>
  <c r="P12" i="17"/>
  <c r="P39" i="17"/>
  <c r="P14" i="17"/>
  <c r="P23" i="17"/>
  <c r="P9" i="17"/>
  <c r="P19" i="17"/>
  <c r="P37" i="17"/>
  <c r="P17" i="17"/>
  <c r="P8" i="17"/>
  <c r="P31" i="17"/>
  <c r="P16" i="17"/>
  <c r="P26" i="17"/>
  <c r="P38" i="17"/>
  <c r="P13" i="17"/>
  <c r="P29" i="17"/>
  <c r="P34" i="17"/>
  <c r="P10" i="17"/>
  <c r="P24" i="17"/>
  <c r="P42" i="17"/>
  <c r="P11" i="17"/>
  <c r="A11" i="23"/>
  <c r="C11" i="23"/>
  <c r="A12" i="23"/>
  <c r="C13" i="23"/>
  <c r="C14" i="23"/>
  <c r="C15" i="23"/>
  <c r="C16" i="23"/>
  <c r="C17" i="23"/>
  <c r="C18" i="23"/>
  <c r="C19" i="23"/>
  <c r="C20" i="23"/>
  <c r="C21" i="23"/>
  <c r="C22" i="23"/>
  <c r="C23" i="23"/>
  <c r="C24" i="23"/>
  <c r="C25" i="23"/>
  <c r="C26" i="23"/>
  <c r="C27" i="23"/>
  <c r="C28" i="23"/>
  <c r="C29" i="23"/>
  <c r="C30" i="23"/>
  <c r="C31" i="23"/>
  <c r="C32" i="23"/>
  <c r="C10" i="23"/>
  <c r="A10" i="23"/>
  <c r="Q37" i="17" l="1"/>
  <c r="Q15" i="17"/>
  <c r="Q42" i="17"/>
  <c r="Q5" i="17"/>
  <c r="Q16" i="17"/>
  <c r="Q29" i="17"/>
  <c r="Q13" i="17"/>
  <c r="Q39" i="17"/>
  <c r="Q38" i="17"/>
  <c r="Q20" i="17"/>
  <c r="Q35" i="17"/>
  <c r="Q6" i="17"/>
  <c r="Q9" i="17"/>
  <c r="Q24" i="17"/>
  <c r="Q21" i="17"/>
  <c r="Q30" i="17"/>
  <c r="Q7" i="17"/>
  <c r="Q41" i="17"/>
  <c r="Q18" i="17"/>
  <c r="Q27" i="17"/>
  <c r="Q8" i="17"/>
  <c r="Q19" i="17"/>
  <c r="Q26" i="17"/>
  <c r="Q12" i="17"/>
  <c r="Q28" i="17"/>
  <c r="Q40" i="17"/>
  <c r="Q17" i="17"/>
  <c r="Q11" i="17"/>
  <c r="Q33" i="17"/>
  <c r="Q25" i="17"/>
  <c r="Q36" i="17"/>
  <c r="Q34" i="17"/>
  <c r="Q23" i="17"/>
  <c r="Q22" i="17"/>
  <c r="Q10" i="17"/>
  <c r="Q31" i="17"/>
  <c r="Q32" i="17"/>
  <c r="Q14" i="17"/>
  <c r="R35" i="17" l="1"/>
  <c r="R39" i="17"/>
  <c r="R16" i="17"/>
  <c r="R40" i="17"/>
  <c r="R5" i="17"/>
  <c r="R10" i="17"/>
  <c r="R42" i="17"/>
  <c r="R15" i="17"/>
  <c r="R20" i="17"/>
  <c r="R29" i="17"/>
  <c r="R8" i="17"/>
  <c r="R28" i="17"/>
  <c r="R13" i="17"/>
  <c r="R11" i="17"/>
  <c r="R25" i="17"/>
  <c r="R18" i="17"/>
  <c r="R31" i="17"/>
  <c r="R6" i="17"/>
  <c r="R23" i="17"/>
  <c r="R27" i="17"/>
  <c r="R21" i="17"/>
  <c r="R38" i="17"/>
  <c r="R22" i="17"/>
  <c r="R12" i="17"/>
  <c r="R33" i="17"/>
  <c r="R41" i="17"/>
  <c r="R17" i="17"/>
  <c r="R34" i="17"/>
  <c r="R37" i="17"/>
  <c r="R9" i="17"/>
  <c r="R24" i="17"/>
  <c r="R14" i="17"/>
  <c r="R26" i="17"/>
  <c r="R36" i="17"/>
  <c r="R19" i="17"/>
  <c r="R32" i="17"/>
  <c r="R30" i="17"/>
  <c r="R7" i="17"/>
  <c r="E19" i="23" l="1"/>
  <c r="E23" i="23"/>
  <c r="E27" i="23"/>
  <c r="E18" i="23"/>
  <c r="E30" i="23"/>
  <c r="E24" i="23"/>
  <c r="E32" i="23"/>
  <c r="D19" i="24" l="1"/>
  <c r="D14" i="24"/>
  <c r="D18" i="24"/>
  <c r="D15" i="24"/>
  <c r="S33" i="17"/>
  <c r="S23" i="17"/>
  <c r="S10" i="17"/>
  <c r="S36" i="17"/>
  <c r="S31" i="17"/>
  <c r="S40" i="17"/>
  <c r="S11" i="17"/>
  <c r="S12" i="17"/>
  <c r="S35" i="17"/>
  <c r="S29" i="17"/>
  <c r="S37" i="17"/>
  <c r="S13" i="17"/>
  <c r="S20" i="17"/>
  <c r="S19" i="17"/>
  <c r="S15" i="17"/>
  <c r="S26" i="17"/>
  <c r="S6" i="17"/>
  <c r="S17" i="17"/>
  <c r="S14" i="17"/>
  <c r="S25" i="17"/>
  <c r="S22" i="17"/>
  <c r="S39" i="17"/>
  <c r="S5" i="17"/>
  <c r="S27" i="17"/>
  <c r="S24" i="17"/>
  <c r="S28" i="17"/>
  <c r="S16" i="17"/>
  <c r="S38" i="17"/>
  <c r="S7" i="17"/>
  <c r="S41" i="17"/>
  <c r="S34" i="17"/>
  <c r="S21" i="17"/>
  <c r="S32" i="17"/>
  <c r="S30" i="17"/>
  <c r="S9" i="17"/>
  <c r="S18" i="17"/>
  <c r="S42" i="17"/>
  <c r="S8" i="17"/>
  <c r="E38" i="23"/>
  <c r="D22" i="24" l="1"/>
  <c r="D12" i="24"/>
  <c r="D24" i="24"/>
  <c r="D21" i="24"/>
  <c r="D10" i="23"/>
  <c r="D16" i="24"/>
  <c r="D17" i="24"/>
  <c r="D20" i="24"/>
  <c r="D11" i="24"/>
  <c r="D32" i="23"/>
  <c r="F32" i="23" s="1"/>
  <c r="I32" i="23" s="1"/>
  <c r="D23" i="24"/>
  <c r="D14" i="23"/>
  <c r="F14" i="23" s="1"/>
  <c r="I14" i="23" s="1"/>
  <c r="D26" i="23"/>
  <c r="F26" i="23" s="1"/>
  <c r="I26" i="23" s="1"/>
  <c r="D13" i="24"/>
  <c r="D24" i="23"/>
  <c r="F24" i="23" s="1"/>
  <c r="I24" i="23" s="1"/>
  <c r="D15" i="23"/>
  <c r="F15" i="23" s="1"/>
  <c r="I15" i="23" s="1"/>
  <c r="D11" i="23"/>
  <c r="F11" i="23" s="1"/>
  <c r="I11" i="23" s="1"/>
  <c r="D25" i="23"/>
  <c r="F25" i="23" s="1"/>
  <c r="I25" i="23" s="1"/>
  <c r="D12" i="23"/>
  <c r="F12" i="23" s="1"/>
  <c r="I12" i="23" s="1"/>
  <c r="D16" i="23" l="1"/>
  <c r="F16" i="23" s="1"/>
  <c r="I16" i="23" s="1"/>
  <c r="D13" i="23"/>
  <c r="F13" i="23" s="1"/>
  <c r="I13" i="23" s="1"/>
  <c r="D33" i="23"/>
  <c r="F33" i="23" s="1"/>
  <c r="I33" i="23" s="1"/>
  <c r="D27" i="23"/>
  <c r="F27" i="23" s="1"/>
  <c r="I27" i="23" s="1"/>
  <c r="D18" i="23"/>
  <c r="F18" i="23" s="1"/>
  <c r="I18" i="23" s="1"/>
  <c r="D34" i="23"/>
  <c r="F34" i="23" s="1"/>
  <c r="I34" i="23" s="1"/>
  <c r="D29" i="23"/>
  <c r="F29" i="23" s="1"/>
  <c r="I29" i="23" s="1"/>
  <c r="D21" i="23"/>
  <c r="F21" i="23" s="1"/>
  <c r="I21" i="23" s="1"/>
  <c r="D19" i="23"/>
  <c r="F19" i="23" s="1"/>
  <c r="I19" i="23" s="1"/>
  <c r="D35" i="23"/>
  <c r="F35" i="23" s="1"/>
  <c r="I35" i="23" s="1"/>
  <c r="D26" i="24"/>
  <c r="D28" i="23"/>
  <c r="F28" i="23" s="1"/>
  <c r="I28" i="23" s="1"/>
  <c r="D17" i="23"/>
  <c r="F17" i="23" s="1"/>
  <c r="I17" i="23" s="1"/>
  <c r="D30" i="23"/>
  <c r="F30" i="23" s="1"/>
  <c r="I30" i="23" s="1"/>
  <c r="D37" i="23"/>
  <c r="F37" i="23" s="1"/>
  <c r="I37" i="23" s="1"/>
  <c r="D31" i="23"/>
  <c r="F31" i="23" s="1"/>
  <c r="I31" i="23" s="1"/>
  <c r="D20" i="23"/>
  <c r="F20" i="23" s="1"/>
  <c r="I20" i="23" s="1"/>
  <c r="D36" i="23"/>
  <c r="F36" i="23" s="1"/>
  <c r="I36" i="23" s="1"/>
  <c r="D23" i="23"/>
  <c r="F23" i="23" s="1"/>
  <c r="I23" i="23" s="1"/>
  <c r="D22" i="23"/>
  <c r="F22" i="23" s="1"/>
  <c r="I22" i="23" s="1"/>
  <c r="F10" i="23"/>
  <c r="I10" i="23" l="1"/>
  <c r="F38" i="23"/>
  <c r="D38" i="23"/>
</calcChain>
</file>

<file path=xl/sharedStrings.xml><?xml version="1.0" encoding="utf-8"?>
<sst xmlns="http://schemas.openxmlformats.org/spreadsheetml/2006/main" count="1190" uniqueCount="371">
  <si>
    <t>D1</t>
  </si>
  <si>
    <t>D2</t>
  </si>
  <si>
    <t>D3</t>
  </si>
  <si>
    <t>D4</t>
  </si>
  <si>
    <t>CN</t>
  </si>
  <si>
    <t>Anh</t>
  </si>
  <si>
    <t>Minh</t>
  </si>
  <si>
    <t>Long</t>
  </si>
  <si>
    <t>Tiến A</t>
  </si>
  <si>
    <t>Vốn</t>
  </si>
  <si>
    <t>Tuấn A</t>
  </si>
  <si>
    <t>Sỹ</t>
  </si>
  <si>
    <t>Năm</t>
  </si>
  <si>
    <t>Thiên</t>
  </si>
  <si>
    <t>N. Sơn</t>
  </si>
  <si>
    <t>Tiến B</t>
  </si>
  <si>
    <t>Quyết</t>
  </si>
  <si>
    <t>GV</t>
  </si>
  <si>
    <t>PHÓ GIÁM ĐỐC</t>
  </si>
  <si>
    <t>TUẦN</t>
  </si>
  <si>
    <t>THỨ</t>
  </si>
  <si>
    <t>NGÀY</t>
  </si>
  <si>
    <t>TIẾT</t>
  </si>
  <si>
    <t>ND</t>
  </si>
  <si>
    <t>ĐĐ</t>
  </si>
  <si>
    <t>HAI</t>
  </si>
  <si>
    <t>BA</t>
  </si>
  <si>
    <t>TƯ</t>
  </si>
  <si>
    <t>NĂM</t>
  </si>
  <si>
    <t>SÁU</t>
  </si>
  <si>
    <t>BẢY</t>
  </si>
  <si>
    <t>GIẢNG VIÊN</t>
  </si>
  <si>
    <t>NỘI DUNG</t>
  </si>
  <si>
    <t>C. Sơn</t>
  </si>
  <si>
    <t>THEO DÕI NỘI DUNG</t>
  </si>
  <si>
    <t>STT</t>
  </si>
  <si>
    <t>Kha</t>
  </si>
  <si>
    <t>TRƯỜNG ĐẠI HỌC SƯ PHẠM TDTT HÀ NỘI</t>
  </si>
  <si>
    <t>TRUNG TÂM GDQP&amp;AN</t>
  </si>
  <si>
    <t>CỘNG HOÀ XÃ HỘI CHỦ NGHĨA VIỆT NAM</t>
  </si>
  <si>
    <t>Độc lập - Tự do - Hạnh phúc</t>
  </si>
  <si>
    <t>CHỨC VỤ</t>
  </si>
  <si>
    <t>TỔNG DẠY</t>
  </si>
  <si>
    <t>BAN QLSV</t>
  </si>
  <si>
    <t>GHI CHÚ</t>
  </si>
  <si>
    <t>THANH TOÁN</t>
  </si>
  <si>
    <t>Nguyễn Minh Tiến</t>
  </si>
  <si>
    <t>Nguyễn Văn Kha</t>
  </si>
  <si>
    <t>Nguyễn Đắc Năm</t>
  </si>
  <si>
    <t>Phạm Hồng Hải</t>
  </si>
  <si>
    <t>Vũ Đình Khanh</t>
  </si>
  <si>
    <t>Đỗ Đức Thuận</t>
  </si>
  <si>
    <t>Nguyễn Quốc Anh</t>
  </si>
  <si>
    <t>Hoàng Tuấn Hào</t>
  </si>
  <si>
    <t>Lê Văn Quyết</t>
  </si>
  <si>
    <t>Đỗ Ánh Thiên</t>
  </si>
  <si>
    <t>Bùi Văn Trang</t>
  </si>
  <si>
    <t>Nguyễn Ngọc Sơn</t>
  </si>
  <si>
    <t>Vũ Văn Tuấn</t>
  </si>
  <si>
    <t>Lý Hoài Nam</t>
  </si>
  <si>
    <t>Nguyễn Quang Đạt</t>
  </si>
  <si>
    <t>Nguyễn Công Long</t>
  </si>
  <si>
    <t>Chu Hữu Sơn</t>
  </si>
  <si>
    <t>Đoàn Khắc Hà</t>
  </si>
  <si>
    <t>Dương Đăng Kiển</t>
  </si>
  <si>
    <t>TỔNG</t>
  </si>
  <si>
    <t>TRƯỞNG PHÒNG ĐÀO TẠO VÀ QLSV</t>
  </si>
  <si>
    <t>HỌC VÀ TÊN</t>
  </si>
  <si>
    <t>CẤP BẬC</t>
  </si>
  <si>
    <t>TỔNG GIỜ DẠY</t>
  </si>
  <si>
    <t>4//</t>
  </si>
  <si>
    <t>2//</t>
  </si>
  <si>
    <t>Nguyễn Đức Tiến</t>
  </si>
  <si>
    <t>Hậu</t>
  </si>
  <si>
    <t>Giang</t>
  </si>
  <si>
    <t>TR.ĐỘI</t>
  </si>
  <si>
    <t>Thanh</t>
  </si>
  <si>
    <t>3//</t>
  </si>
  <si>
    <t>1//</t>
  </si>
  <si>
    <t>Đại tá Nguyễn Đắc Năm</t>
  </si>
  <si>
    <t>Hiệp</t>
  </si>
  <si>
    <t>DANH SÁCH THỈNH GIẢNG</t>
  </si>
  <si>
    <t>Đỗ Năng Dương</t>
  </si>
  <si>
    <t>Đỗ Xuân Tảo</t>
  </si>
  <si>
    <t>Linh</t>
  </si>
  <si>
    <t>Chu Văn Hạc</t>
  </si>
  <si>
    <t>Phùng Thị Tâm Tình</t>
  </si>
  <si>
    <t>Vũ Thị Linh</t>
  </si>
  <si>
    <t>Hồ Nam Trân</t>
  </si>
  <si>
    <t>1-4</t>
  </si>
  <si>
    <t>5-8</t>
  </si>
  <si>
    <t>Đại tá Nguyễn Minh Tiến</t>
  </si>
  <si>
    <t>Việt</t>
  </si>
  <si>
    <t>Hoàng Thế Đặng</t>
  </si>
  <si>
    <t>Nguyễn Trung Dũng</t>
  </si>
  <si>
    <t>Lê Văn Cao</t>
  </si>
  <si>
    <t>Hoàng Thanh Sơn</t>
  </si>
  <si>
    <t>Quân</t>
  </si>
  <si>
    <t>Nguyễn Tất Quân</t>
  </si>
  <si>
    <t>Đinh Trọng Tuấn</t>
  </si>
  <si>
    <t>Hà Nội ngày …..tháng …..năm 2021</t>
  </si>
  <si>
    <t>Tạ Việt Thanh</t>
  </si>
  <si>
    <t>k01</t>
  </si>
  <si>
    <t>k02</t>
  </si>
  <si>
    <t>k03</t>
  </si>
  <si>
    <t>k04</t>
  </si>
  <si>
    <t>k05</t>
  </si>
  <si>
    <t>k06</t>
  </si>
  <si>
    <t>k07</t>
  </si>
  <si>
    <t>k08</t>
  </si>
  <si>
    <t>k09</t>
  </si>
  <si>
    <t>k10</t>
  </si>
  <si>
    <t>k11</t>
  </si>
  <si>
    <t>k12</t>
  </si>
  <si>
    <t>k13</t>
  </si>
  <si>
    <t>k14</t>
  </si>
  <si>
    <t>k15</t>
  </si>
  <si>
    <t>k16</t>
  </si>
  <si>
    <t>k17</t>
  </si>
  <si>
    <t>k18</t>
  </si>
  <si>
    <t>k19</t>
  </si>
  <si>
    <t>k20</t>
  </si>
  <si>
    <t>k21</t>
  </si>
  <si>
    <t>k22</t>
  </si>
  <si>
    <t>k23</t>
  </si>
  <si>
    <t>k24</t>
  </si>
  <si>
    <t>k25</t>
  </si>
  <si>
    <t>k26</t>
  </si>
  <si>
    <t>k27</t>
  </si>
  <si>
    <t>k28</t>
  </si>
  <si>
    <t>k29</t>
  </si>
  <si>
    <t>k30</t>
  </si>
  <si>
    <t>k31</t>
  </si>
  <si>
    <t>k32</t>
  </si>
  <si>
    <t>k33</t>
  </si>
  <si>
    <t>k34</t>
  </si>
  <si>
    <t>k35</t>
  </si>
  <si>
    <t>D1.2</t>
  </si>
  <si>
    <t>D1.3</t>
  </si>
  <si>
    <t>D1.4</t>
  </si>
  <si>
    <t>D1.5</t>
  </si>
  <si>
    <t>D1.6</t>
  </si>
  <si>
    <t>D1.7</t>
  </si>
  <si>
    <t>D1.8</t>
  </si>
  <si>
    <t>D1.9</t>
  </si>
  <si>
    <t>D1.10</t>
  </si>
  <si>
    <t>D1.11</t>
  </si>
  <si>
    <t>D2.1</t>
  </si>
  <si>
    <t>D2.2</t>
  </si>
  <si>
    <t>D2.3</t>
  </si>
  <si>
    <t>D2.4</t>
  </si>
  <si>
    <t>D2.5</t>
  </si>
  <si>
    <t>D2.6</t>
  </si>
  <si>
    <t>D2.7</t>
  </si>
  <si>
    <t>D3.1</t>
  </si>
  <si>
    <t>D3.2</t>
  </si>
  <si>
    <t>D3.3</t>
  </si>
  <si>
    <t>D3.4</t>
  </si>
  <si>
    <t>D3.5</t>
  </si>
  <si>
    <t>D3.6</t>
  </si>
  <si>
    <t>D3.7</t>
  </si>
  <si>
    <t>D3.8</t>
  </si>
  <si>
    <t>D4.1</t>
  </si>
  <si>
    <t>D4.2</t>
  </si>
  <si>
    <t>D4.3</t>
  </si>
  <si>
    <t>D4.4</t>
  </si>
  <si>
    <t>D4.5</t>
  </si>
  <si>
    <t>D4.6</t>
  </si>
  <si>
    <t>THI D1</t>
  </si>
  <si>
    <t>THI D2</t>
  </si>
  <si>
    <t>THI D3</t>
  </si>
  <si>
    <t>THI D4</t>
  </si>
  <si>
    <t>M</t>
  </si>
  <si>
    <t>C3</t>
  </si>
  <si>
    <t>Nguyễn Văn Vốn</t>
  </si>
  <si>
    <t>Lê văn Duẩn</t>
  </si>
  <si>
    <t>Mai Thiện Chí</t>
  </si>
  <si>
    <t>C1</t>
  </si>
  <si>
    <t>C2</t>
  </si>
  <si>
    <t>T1</t>
  </si>
  <si>
    <t>T2</t>
  </si>
  <si>
    <t>THỈNH GIẢNG KHOÁ HỌC</t>
  </si>
  <si>
    <t>THANH TOÁN GIẢNG DẠY KHÓA</t>
  </si>
  <si>
    <t>KÝ HIỆU MÔN HỌC</t>
  </si>
  <si>
    <t>KHỐI ĐẠI HỌC</t>
  </si>
  <si>
    <t>DH1</t>
  </si>
  <si>
    <t>HỌC PHẦN 1</t>
  </si>
  <si>
    <t>DH1.1</t>
  </si>
  <si>
    <t>D1.1</t>
  </si>
  <si>
    <t>TÊN BÀI</t>
  </si>
  <si>
    <t>DH1.2</t>
  </si>
  <si>
    <t>DH1.3</t>
  </si>
  <si>
    <t>DH1.4</t>
  </si>
  <si>
    <t>DH1.5</t>
  </si>
  <si>
    <t>DH1.6</t>
  </si>
  <si>
    <t>DH1.7</t>
  </si>
  <si>
    <t>DH1.8</t>
  </si>
  <si>
    <t>DH1.9</t>
  </si>
  <si>
    <t>DH1.10</t>
  </si>
  <si>
    <t>DH1.11</t>
  </si>
  <si>
    <t>DH2</t>
  </si>
  <si>
    <t>HỌC PHẦN 2</t>
  </si>
  <si>
    <t>DH2.1</t>
  </si>
  <si>
    <t>DH2.2</t>
  </si>
  <si>
    <t>DH2.3</t>
  </si>
  <si>
    <t>DH2.4</t>
  </si>
  <si>
    <t>DH2.5</t>
  </si>
  <si>
    <t>DH2.6</t>
  </si>
  <si>
    <t>DH2.7</t>
  </si>
  <si>
    <t>DH3</t>
  </si>
  <si>
    <t>DH3.1</t>
  </si>
  <si>
    <t>DH3.2</t>
  </si>
  <si>
    <t>DH3.3</t>
  </si>
  <si>
    <t>DH3.4</t>
  </si>
  <si>
    <t>DH3.5</t>
  </si>
  <si>
    <t>DH3.6</t>
  </si>
  <si>
    <t>DH3.7</t>
  </si>
  <si>
    <t>DH3.8</t>
  </si>
  <si>
    <t>DH4</t>
  </si>
  <si>
    <t>DH4.1</t>
  </si>
  <si>
    <t>DH4.2</t>
  </si>
  <si>
    <t>DH4.3</t>
  </si>
  <si>
    <t>DH4.4</t>
  </si>
  <si>
    <t>DH4.5</t>
  </si>
  <si>
    <t>DH4.6</t>
  </si>
  <si>
    <t>HỌC PHẦN 3</t>
  </si>
  <si>
    <t>THỜI LƯỢNG</t>
  </si>
  <si>
    <t>KÝ HIỆU BÀI</t>
  </si>
  <si>
    <t>KHỐI CAO ĐẲNG NGHỀ</t>
  </si>
  <si>
    <t>CD1</t>
  </si>
  <si>
    <t>CD1.1</t>
  </si>
  <si>
    <t>CD1.2</t>
  </si>
  <si>
    <t>CD1.3</t>
  </si>
  <si>
    <t>C1.1</t>
  </si>
  <si>
    <t>C1.2</t>
  </si>
  <si>
    <t>C1.3</t>
  </si>
  <si>
    <t>C1.4</t>
  </si>
  <si>
    <t>C1.5</t>
  </si>
  <si>
    <t>CD1.4</t>
  </si>
  <si>
    <t>CD1.5</t>
  </si>
  <si>
    <t>CD2.1</t>
  </si>
  <si>
    <t>CD2.2</t>
  </si>
  <si>
    <t>CD2.3</t>
  </si>
  <si>
    <t>CD2.4</t>
  </si>
  <si>
    <t>CD2.5</t>
  </si>
  <si>
    <t>CD3</t>
  </si>
  <si>
    <t>CD3.1</t>
  </si>
  <si>
    <t>CD3.2</t>
  </si>
  <si>
    <t>CD3.3</t>
  </si>
  <si>
    <t>CD3.4</t>
  </si>
  <si>
    <t>CD3.5</t>
  </si>
  <si>
    <t>C2.1</t>
  </si>
  <si>
    <t>C2.2</t>
  </si>
  <si>
    <t>C2.3</t>
  </si>
  <si>
    <t>C2.4</t>
  </si>
  <si>
    <t>C2.5</t>
  </si>
  <si>
    <t>C3.1</t>
  </si>
  <si>
    <t>C3.2</t>
  </si>
  <si>
    <t>C3.3</t>
  </si>
  <si>
    <t>C3.4</t>
  </si>
  <si>
    <t>C3.5</t>
  </si>
  <si>
    <t>TC1</t>
  </si>
  <si>
    <t>TC1.1</t>
  </si>
  <si>
    <t>TC1.2</t>
  </si>
  <si>
    <t>TC1.3</t>
  </si>
  <si>
    <t>TC1.4</t>
  </si>
  <si>
    <t>TC1.5</t>
  </si>
  <si>
    <t>TC1.6</t>
  </si>
  <si>
    <t>TC2</t>
  </si>
  <si>
    <t>TC2.1</t>
  </si>
  <si>
    <t>TC2.2</t>
  </si>
  <si>
    <t>TC2.3</t>
  </si>
  <si>
    <t>TC2.4</t>
  </si>
  <si>
    <t>T1.1</t>
  </si>
  <si>
    <t>T1.2</t>
  </si>
  <si>
    <t>T1.3</t>
  </si>
  <si>
    <t>T1.4</t>
  </si>
  <si>
    <t>T1.5</t>
  </si>
  <si>
    <t>T1.6</t>
  </si>
  <si>
    <t>T2.1</t>
  </si>
  <si>
    <t>T2.2</t>
  </si>
  <si>
    <t>T2.3</t>
  </si>
  <si>
    <t>T2.4</t>
  </si>
  <si>
    <t>QUÂN SỰ CHUNG</t>
  </si>
  <si>
    <t>CÔNG TÁC QPAN</t>
  </si>
  <si>
    <t>Nhập môn GDQPAN</t>
  </si>
  <si>
    <t>Phòng chống chiến lược "DBHB","BLLĐ" của các thế lực thù địch đối với Việt Nam</t>
  </si>
  <si>
    <t>Xây dựng lực lượng DQTV, lực lượng DBĐV</t>
  </si>
  <si>
    <t>Một số vấn đề cơ bản về dân tộc và tôn giáo</t>
  </si>
  <si>
    <t>Những vấn đề cơ bản về phòng chống tội phạm và TNXH</t>
  </si>
  <si>
    <t>Đội ngũ đơn vị</t>
  </si>
  <si>
    <t>Giới thiệu và hướng dẫn kỹ thuật sử dụng một số loại VKBB (TLAK+CKC)</t>
  </si>
  <si>
    <t>Kỹ thuật bắn súng TLAK</t>
  </si>
  <si>
    <t>Kỹ thuật cấp cứu và chuyển thương</t>
  </si>
  <si>
    <t>Đối tượng, nhiệm vụ, phương pháp nghiên cứu môn học</t>
  </si>
  <si>
    <t>Quan điểm cơ bản của chủ nghĩa Mác-Lenin, tư tưởng Hồ Chí Minh về chiến tranh quân đội và bảo vệ Tổ quốc.</t>
  </si>
  <si>
    <t>Xây dựng nền QPTD, ANND bảo vệ Tổ quốc VN XHCN</t>
  </si>
  <si>
    <t>Chiến tranh nhân dân bảo vệ Tổ quốc VN XHCN</t>
  </si>
  <si>
    <t>Xây dựng LLVT Nhân dân</t>
  </si>
  <si>
    <t>Kết hợp phát triển KTXH với tăng cường QPAN và đối ngoại</t>
  </si>
  <si>
    <t>Những vấn đề cơ bản về lịch sử nghệ thuật quân sự Việt Nam</t>
  </si>
  <si>
    <t>Xâu dựng và bảo vệ chủ quyền biển, đảo, biên giới quốc gia trong tình hình mới</t>
  </si>
  <si>
    <t>Xây dựng lực lượng DQTV, lực lượng DBĐV và động viên quốc phòng</t>
  </si>
  <si>
    <t>Xây dựng phong trào toàn dân bảo vệ an ninh Tổ quốc</t>
  </si>
  <si>
    <t>Những vấn đề cơ bản về bảo vệ an ninh quốc gia và bảo đảm trật tự an toàn xã hội</t>
  </si>
  <si>
    <t>HP1: Đường lối QPAN của Đảng CSVN</t>
  </si>
  <si>
    <t>HP2: Công tác QPAN</t>
  </si>
  <si>
    <t>Phòng chống vi phạm pháp luật về bảo vệ môi trường</t>
  </si>
  <si>
    <t>Phòng chống vi phạm pháp luật về bảo đảm trật tự ATGT</t>
  </si>
  <si>
    <t>Phòng chống một số loại tội phạm xâm hại danh dự, nhân phẩm của người khác</t>
  </si>
  <si>
    <t>An toàn thông tin và phòng chống vi phạm pháp luật trên không gian mạng</t>
  </si>
  <si>
    <t>An ninh phi truyền thống và các mối đe dọa an ninh phi truyền thống ở Việt Nam</t>
  </si>
  <si>
    <t>HP3: Quân sự chung</t>
  </si>
  <si>
    <t>Chế độ sinh hoạt học tập, công tác trong ngày, trong tuần</t>
  </si>
  <si>
    <t>Các chế độ nề nếp chính quy, bố trí trật tự nội vụ trong doanh trại</t>
  </si>
  <si>
    <t>Hiểu biết chung về các quân binh chủng trong quân đội</t>
  </si>
  <si>
    <t>Điều lệnh đội ngũ từng người có súng</t>
  </si>
  <si>
    <t>Điều lệnh đội ngũ đơn vị</t>
  </si>
  <si>
    <t>Hiểu biết chung về bản đồ địa hình quân sự</t>
  </si>
  <si>
    <t>Phòng tránh địch tiến công bằng vũ khí CNC</t>
  </si>
  <si>
    <t>ba môn quân sự phối hợp</t>
  </si>
  <si>
    <t>Binh khí, lý thuyết bắn súng TLAK</t>
  </si>
  <si>
    <t>Tính năng, cấu tạo và cách sử dụng một số loại lựu đạn thường dùng. Ném lựu đạn bài 1</t>
  </si>
  <si>
    <t>Từng người trong chiến đấu tiến công</t>
  </si>
  <si>
    <t>Từng người trong chiến đấu phòng ngự</t>
  </si>
  <si>
    <t>Từng người làm nhiệm vụ canh gác (cảnh giới)</t>
  </si>
  <si>
    <t>Một số vấn đề cơ bản về dân tộc và tôn giáo, đấu tranh phòng chống các thế lực thù địch lợi dụng các vấn đề dân tộc, tôn giáo chống phá cách mạng Việt Nam</t>
  </si>
  <si>
    <t>Đường lối quan điểm của Đảng, chính sách, pháp luật của Nhà nước Việt nam về bảo vệ Tổ quốc Việt nam XHCN</t>
  </si>
  <si>
    <t>Kết hợp phát triển KTXH với tăng cường củng cố QP&amp;AN</t>
  </si>
  <si>
    <t>Xây dựng và bảo vệ chủ quyền lãnh thổ, biên giới quốc gia</t>
  </si>
  <si>
    <t>Giới thiệu và hướng dẫn kỹ thuật sử dụng một số loại VKBB (TLAK+CKC+RPD+B41)</t>
  </si>
  <si>
    <t>Kỹ thuật sử dụng lựu đạn cần 97 Việt nam và lựu đạn F1</t>
  </si>
  <si>
    <t>KHỐI TRUNG CẤP CHUYÊN NGHIỆP</t>
  </si>
  <si>
    <t>THI D1: Thi trắc nghiệm</t>
  </si>
  <si>
    <t>THI D2: Thi trắc nghiệm</t>
  </si>
  <si>
    <t>THI D3: Thi trắc nghiệm</t>
  </si>
  <si>
    <t>THI D4: Thi thực hành</t>
  </si>
  <si>
    <t>HP4: Kỹ-Chiến thuật chiến đấu BB</t>
  </si>
  <si>
    <t>CD2</t>
  </si>
  <si>
    <t>T.LẠI D1</t>
  </si>
  <si>
    <t>T.LẠI D2</t>
  </si>
  <si>
    <t>P.ĐẠO D1</t>
  </si>
  <si>
    <t>P.ĐẠO D2</t>
  </si>
  <si>
    <t>Q.LÝ, H.TRỢ CÁC LỚP</t>
  </si>
  <si>
    <t>TỐI</t>
  </si>
  <si>
    <t>TG1</t>
  </si>
  <si>
    <t>TG2</t>
  </si>
  <si>
    <t>TG3</t>
  </si>
  <si>
    <t>TG4</t>
  </si>
  <si>
    <t>n. Sơn</t>
  </si>
  <si>
    <t>Hiền</t>
  </si>
  <si>
    <t>Mai</t>
  </si>
  <si>
    <t>Nga</t>
  </si>
  <si>
    <t>Thơm</t>
  </si>
  <si>
    <t>07h30-09h00</t>
  </si>
  <si>
    <t>09h15-11h00</t>
  </si>
  <si>
    <t>TIẾP NHẬN SINH VIÊN HỌC VIỆN CÔNG NGHỆ BƯU CHÍNH VIỄN THÔNG</t>
  </si>
  <si>
    <t>LỚP HV19/K272</t>
  </si>
  <si>
    <t>LỚP HV20/K272</t>
  </si>
  <si>
    <t>LỚP HV21/K272</t>
  </si>
  <si>
    <t>LỚP HV22/K272</t>
  </si>
  <si>
    <t>LỚP HV23/K272</t>
  </si>
  <si>
    <t>LỚP HV24/K272</t>
  </si>
  <si>
    <t>LỚP HV25/K272</t>
  </si>
  <si>
    <t>LỚP HV26/K272</t>
  </si>
  <si>
    <t>LỚP HV27/K272</t>
  </si>
  <si>
    <t>LỚP HV28/K272</t>
  </si>
  <si>
    <t>LỚP HV29/K272</t>
  </si>
  <si>
    <t>LỚP HV30/K272</t>
  </si>
  <si>
    <t>LỚP HV31/K272</t>
  </si>
  <si>
    <t>LỚP HV32/K272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</si>
</sst>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5" formatCode="[$-1010000]d/m/yy;@"/>
    <numFmt numFmtId="166" formatCode="0.0"/>
    <numFmt numFmtId="167" formatCode="#,##0.0"/>
  </numFmts>
  <fonts count="43">
    <font>
      <sz val="11"/>
      <color theme="1"/>
      <name val="Calibri"/>
      <family val="2"/>
      <charset val="163"/>
      <scheme val="minor"/>
    </font>
    <font>
      <sz val="12"/>
      <color theme="1"/>
      <name val="Times New Roman"/>
      <family val="2"/>
    </font>
    <font>
      <sz val="12"/>
      <name val=".VnTime"/>
      <family val="2"/>
    </font>
    <font>
      <sz val="8"/>
      <name val="Calibri"/>
      <family val="2"/>
      <charset val="163"/>
    </font>
    <font>
      <sz val="12"/>
      <name val=".VnTime"/>
      <family val="2"/>
    </font>
    <font>
      <sz val="12"/>
      <name val=".VnTime"/>
      <family val="2"/>
    </font>
    <font>
      <sz val="12"/>
      <name val="Times New Roman"/>
      <family val="1"/>
    </font>
    <font>
      <b/>
      <sz val="12"/>
      <name val="Times New Roman"/>
      <family val="1"/>
    </font>
    <font>
      <b/>
      <sz val="14"/>
      <name val="Times New Roman"/>
      <family val="1"/>
    </font>
    <font>
      <sz val="11"/>
      <name val="Times New Roman"/>
      <family val="1"/>
    </font>
    <font>
      <b/>
      <sz val="15"/>
      <name val="Times New Roman"/>
      <family val="1"/>
    </font>
    <font>
      <sz val="14"/>
      <name val="Times New Roman"/>
      <family val="1"/>
    </font>
    <font>
      <sz val="11"/>
      <color theme="1"/>
      <name val="Times New Roman"/>
      <family val="1"/>
    </font>
    <font>
      <b/>
      <sz val="16"/>
      <name val="Times New Roman"/>
      <family val="1"/>
    </font>
    <font>
      <b/>
      <sz val="13"/>
      <name val="Times New Roman"/>
      <family val="1"/>
    </font>
    <font>
      <b/>
      <sz val="11"/>
      <color theme="1"/>
      <name val="Times New Roman"/>
      <family val="1"/>
    </font>
    <font>
      <b/>
      <sz val="10"/>
      <name val="Times New Roman"/>
      <family val="1"/>
    </font>
    <font>
      <b/>
      <sz val="11"/>
      <color indexed="8"/>
      <name val="Times New Roman"/>
      <family val="1"/>
    </font>
    <font>
      <b/>
      <sz val="13"/>
      <color theme="1"/>
      <name val="Times New Roman"/>
      <family val="1"/>
    </font>
    <font>
      <sz val="11"/>
      <color theme="1"/>
      <name val="Calibri"/>
      <family val="2"/>
      <charset val="163"/>
      <scheme val="minor"/>
    </font>
    <font>
      <sz val="12"/>
      <color theme="1"/>
      <name val="Times New Roman"/>
      <family val="2"/>
    </font>
    <font>
      <b/>
      <sz val="10"/>
      <color indexed="8"/>
      <name val="Times New Roman"/>
      <family val="1"/>
    </font>
    <font>
      <b/>
      <sz val="12"/>
      <color indexed="8"/>
      <name val="Times New Roman"/>
      <family val="1"/>
    </font>
    <font>
      <b/>
      <sz val="14"/>
      <color theme="1"/>
      <name val="Times New Roman"/>
      <family val="1"/>
    </font>
    <font>
      <sz val="13"/>
      <color theme="1"/>
      <name val="Times New Roman"/>
      <family val="1"/>
    </font>
    <font>
      <b/>
      <i/>
      <sz val="13"/>
      <color theme="1"/>
      <name val="Times New Roman"/>
      <family val="1"/>
    </font>
    <font>
      <sz val="12"/>
      <color indexed="8"/>
      <name val="Times New Roman"/>
      <family val="1"/>
    </font>
    <font>
      <i/>
      <sz val="11"/>
      <color theme="1"/>
      <name val="Times New Roman"/>
      <family val="1"/>
    </font>
    <font>
      <i/>
      <sz val="13"/>
      <color theme="1"/>
      <name val="Times New Roman"/>
      <family val="1"/>
    </font>
    <font>
      <b/>
      <sz val="12"/>
      <color theme="1"/>
      <name val="Times New Roman"/>
      <family val="1"/>
    </font>
    <font>
      <b/>
      <sz val="12"/>
      <color rgb="FFFF0000"/>
      <name val="Times New Roman"/>
      <family val="1"/>
    </font>
    <font>
      <b/>
      <sz val="11"/>
      <color rgb="FFFF0000"/>
      <name val="Times New Roman"/>
      <family val="1"/>
    </font>
    <font>
      <b/>
      <sz val="12"/>
      <color rgb="FF0070C0"/>
      <name val="Times New Roman"/>
      <family val="1"/>
    </font>
    <font>
      <b/>
      <sz val="12"/>
      <color theme="9" tint="-0.249977111117893"/>
      <name val="Times New Roman"/>
      <family val="1"/>
    </font>
    <font>
      <b/>
      <sz val="11"/>
      <color theme="9" tint="-0.249977111117893"/>
      <name val="Times New Roman"/>
      <family val="1"/>
    </font>
    <font>
      <b/>
      <sz val="12"/>
      <color rgb="FF0000FF"/>
      <name val="Times New Roman"/>
      <family val="1"/>
    </font>
    <font>
      <b/>
      <sz val="11"/>
      <color rgb="FF0000FF"/>
      <name val="Times New Roman"/>
      <family val="1"/>
    </font>
    <font>
      <sz val="13"/>
      <color rgb="FF0000FF"/>
      <name val="Times New Roman"/>
      <family val="1"/>
    </font>
    <font>
      <b/>
      <sz val="13"/>
      <color indexed="8"/>
      <name val="Times New Roman"/>
      <family val="1"/>
    </font>
    <font>
      <b/>
      <sz val="13"/>
      <color theme="1"/>
      <name val="Calibri"/>
      <family val="2"/>
      <charset val="163"/>
      <scheme val="minor"/>
    </font>
    <font>
      <b/>
      <sz val="14"/>
      <color rgb="FF00FFFF"/>
      <name val="Times New Roman"/>
      <family val="1"/>
    </font>
    <font>
      <sz val="14"/>
      <color rgb="FF00FFFF"/>
      <name val="Times New Roman"/>
      <family val="1"/>
    </font>
    <font>
      <sz val="16"/>
      <name val="Times New Roman"/>
      <family val="1"/>
    </font>
  </fonts>
  <fills count="9">
    <fill>
      <patternFill patternType="none"/>
    </fill>
    <fill>
      <patternFill patternType="gray125"/>
    </fill>
    <fill>
      <patternFill patternType="solid">
        <fgColor rgb="FF00FFFF"/>
        <bgColor indexed="64"/>
      </patternFill>
    </fill>
    <fill>
      <patternFill patternType="solid">
        <fgColor rgb="FF66FF99"/>
        <bgColor indexed="64"/>
      </patternFill>
    </fill>
    <fill>
      <patternFill patternType="solid">
        <fgColor theme="8" tint="0.39997558519241921"/>
        <bgColor indexed="64"/>
      </patternFill>
    </fill>
    <fill>
      <patternFill patternType="solid">
        <fgColor rgb="FF66FFFF"/>
        <bgColor indexed="64"/>
      </patternFill>
    </fill>
    <fill>
      <patternFill patternType="solid">
        <fgColor rgb="FFCCFF99"/>
        <bgColor indexed="64"/>
      </patternFill>
    </fill>
    <fill>
      <patternFill patternType="solid">
        <fgColor rgb="FFFFC000"/>
        <bgColor indexed="64"/>
      </patternFill>
    </fill>
    <fill>
      <patternFill patternType="solid">
        <fgColor rgb="FF66CCFF"/>
        <bgColor indexed="64"/>
      </patternFill>
    </fill>
  </fills>
  <borders count="75">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dotted">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top/>
      <bottom style="dotted">
        <color indexed="64"/>
      </bottom>
      <diagonal/>
    </border>
    <border>
      <left/>
      <right/>
      <top style="dotted">
        <color indexed="64"/>
      </top>
      <bottom style="thin">
        <color indexed="64"/>
      </bottom>
      <diagonal/>
    </border>
    <border>
      <left/>
      <right/>
      <top style="medium">
        <color indexed="64"/>
      </top>
      <bottom style="dotted">
        <color indexed="64"/>
      </bottom>
      <diagonal/>
    </border>
    <border>
      <left style="medium">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bottom/>
      <diagonal/>
    </border>
    <border>
      <left style="dotted">
        <color indexed="64"/>
      </left>
      <right style="medium">
        <color indexed="64"/>
      </right>
      <top/>
      <bottom/>
      <diagonal/>
    </border>
  </borders>
  <cellStyleXfs count="4346">
    <xf numFmtId="0" fontId="0"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19"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19" fillId="0" borderId="0"/>
    <xf numFmtId="0" fontId="2" fillId="0" borderId="0"/>
    <xf numFmtId="0" fontId="2" fillId="0" borderId="0"/>
    <xf numFmtId="0" fontId="2"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19" fillId="0" borderId="0"/>
    <xf numFmtId="0" fontId="19" fillId="0" borderId="0"/>
    <xf numFmtId="0" fontId="19" fillId="0" borderId="0"/>
    <xf numFmtId="0" fontId="2" fillId="0" borderId="0"/>
    <xf numFmtId="0" fontId="19" fillId="0" borderId="0"/>
    <xf numFmtId="0" fontId="19" fillId="0" borderId="0"/>
    <xf numFmtId="0" fontId="19" fillId="0" borderId="0"/>
    <xf numFmtId="0" fontId="19" fillId="0" borderId="0"/>
    <xf numFmtId="0" fontId="2" fillId="0" borderId="0"/>
    <xf numFmtId="0" fontId="19" fillId="0" borderId="0"/>
    <xf numFmtId="0" fontId="19" fillId="0" borderId="0"/>
    <xf numFmtId="0" fontId="19"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19"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2" fillId="0" borderId="0"/>
    <xf numFmtId="0" fontId="2" fillId="0" borderId="0"/>
    <xf numFmtId="0" fontId="19" fillId="0" borderId="0"/>
    <xf numFmtId="0" fontId="2" fillId="0" borderId="0"/>
    <xf numFmtId="0" fontId="19" fillId="0" borderId="0"/>
    <xf numFmtId="0" fontId="2" fillId="0" borderId="0"/>
    <xf numFmtId="0" fontId="2" fillId="0" borderId="0"/>
    <xf numFmtId="0" fontId="19" fillId="0" borderId="0"/>
    <xf numFmtId="0" fontId="2" fillId="0" borderId="0"/>
    <xf numFmtId="0" fontId="19" fillId="0" borderId="0"/>
    <xf numFmtId="0" fontId="2" fillId="0" borderId="0"/>
    <xf numFmtId="0" fontId="2" fillId="0" borderId="0"/>
    <xf numFmtId="0" fontId="19" fillId="0" borderId="0"/>
    <xf numFmtId="0" fontId="2" fillId="0" borderId="0"/>
    <xf numFmtId="0" fontId="19" fillId="0" borderId="0"/>
    <xf numFmtId="0" fontId="2" fillId="0" borderId="0"/>
    <xf numFmtId="0" fontId="2" fillId="0" borderId="0"/>
    <xf numFmtId="0" fontId="19" fillId="0" borderId="0"/>
    <xf numFmtId="0" fontId="2" fillId="0" borderId="0"/>
    <xf numFmtId="0" fontId="19" fillId="0" borderId="0"/>
    <xf numFmtId="0" fontId="2"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2"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2" fillId="0" borderId="0"/>
    <xf numFmtId="0" fontId="19" fillId="0" borderId="0"/>
    <xf numFmtId="0" fontId="2" fillId="0" borderId="0"/>
    <xf numFmtId="0" fontId="2" fillId="0" borderId="0"/>
    <xf numFmtId="0" fontId="19" fillId="0" borderId="0"/>
    <xf numFmtId="0" fontId="2"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2" fillId="0" borderId="0"/>
    <xf numFmtId="0" fontId="2" fillId="0" borderId="0"/>
    <xf numFmtId="0" fontId="19" fillId="0" borderId="0"/>
    <xf numFmtId="0" fontId="2" fillId="0" borderId="0"/>
    <xf numFmtId="0" fontId="2" fillId="0" borderId="0"/>
    <xf numFmtId="0" fontId="2" fillId="0" borderId="0"/>
    <xf numFmtId="0" fontId="19" fillId="0" borderId="0"/>
    <xf numFmtId="0" fontId="2" fillId="0" borderId="0"/>
    <xf numFmtId="0" fontId="19" fillId="0" borderId="0"/>
    <xf numFmtId="0" fontId="2" fillId="0" borderId="0"/>
    <xf numFmtId="0" fontId="2"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2"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2" fillId="0" borderId="0"/>
    <xf numFmtId="0" fontId="19" fillId="0" borderId="0"/>
    <xf numFmtId="0" fontId="2" fillId="0" borderId="0"/>
    <xf numFmtId="0" fontId="2" fillId="0" borderId="0"/>
    <xf numFmtId="0" fontId="19" fillId="0" borderId="0"/>
    <xf numFmtId="0" fontId="2" fillId="0" borderId="0"/>
    <xf numFmtId="0" fontId="19" fillId="0" borderId="0"/>
    <xf numFmtId="0" fontId="2" fillId="0" borderId="0"/>
    <xf numFmtId="0" fontId="2" fillId="0" borderId="0"/>
    <xf numFmtId="0" fontId="19" fillId="0" borderId="0"/>
    <xf numFmtId="0" fontId="2" fillId="0" borderId="0"/>
    <xf numFmtId="0" fontId="2" fillId="0" borderId="0"/>
    <xf numFmtId="0" fontId="2" fillId="0" borderId="0"/>
    <xf numFmtId="0" fontId="19" fillId="0" borderId="0"/>
    <xf numFmtId="0" fontId="2" fillId="0" borderId="0"/>
    <xf numFmtId="0" fontId="19" fillId="0" borderId="0"/>
    <xf numFmtId="0" fontId="2"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0" fillId="0" borderId="0"/>
    <xf numFmtId="0" fontId="2" fillId="0" borderId="0"/>
    <xf numFmtId="0" fontId="2" fillId="0" borderId="0"/>
    <xf numFmtId="0" fontId="20" fillId="0" borderId="0"/>
    <xf numFmtId="0" fontId="2" fillId="0" borderId="0"/>
    <xf numFmtId="0" fontId="2" fillId="0" borderId="0"/>
    <xf numFmtId="0" fontId="20" fillId="0" borderId="0"/>
    <xf numFmtId="0" fontId="2" fillId="0" borderId="0"/>
    <xf numFmtId="0" fontId="2" fillId="0" borderId="0"/>
    <xf numFmtId="0" fontId="20" fillId="0" borderId="0"/>
    <xf numFmtId="0" fontId="2" fillId="0" borderId="0"/>
    <xf numFmtId="0" fontId="2"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5">
    <xf numFmtId="0" fontId="0" fillId="0" borderId="0" xfId="0"/>
    <xf numFmtId="0" fontId="0" fillId="0" borderId="0" xfId="0" applyAlignment="1">
      <alignment vertical="center"/>
    </xf>
    <xf numFmtId="0" fontId="6" fillId="0" borderId="0" xfId="0" applyFont="1" applyFill="1" applyAlignment="1"/>
    <xf numFmtId="0" fontId="12" fillId="0" borderId="0" xfId="0" applyFont="1"/>
    <xf numFmtId="0" fontId="23" fillId="0" borderId="0" xfId="0" applyFont="1"/>
    <xf numFmtId="0" fontId="21" fillId="0" borderId="18" xfId="0" applyFont="1" applyBorder="1" applyAlignment="1" applyProtection="1">
      <alignment horizontal="center" vertical="center"/>
      <protection hidden="1"/>
    </xf>
    <xf numFmtId="0" fontId="17" fillId="0" borderId="26" xfId="0" applyNumberFormat="1" applyFont="1" applyBorder="1" applyAlignment="1" applyProtection="1">
      <alignment horizontal="center" vertical="center"/>
      <protection hidden="1"/>
    </xf>
    <xf numFmtId="0" fontId="25" fillId="0" borderId="0" xfId="0" applyFont="1" applyAlignment="1"/>
    <xf numFmtId="0" fontId="18" fillId="0" borderId="0" xfId="0" applyFont="1" applyAlignment="1">
      <alignment vertical="center" wrapText="1"/>
    </xf>
    <xf numFmtId="0" fontId="12" fillId="0" borderId="0" xfId="0" applyFont="1" applyAlignment="1">
      <alignment wrapText="1"/>
    </xf>
    <xf numFmtId="0" fontId="18" fillId="0" borderId="0" xfId="0" applyFont="1" applyAlignment="1">
      <alignment vertical="center"/>
    </xf>
    <xf numFmtId="0" fontId="15" fillId="0" borderId="0" xfId="0" applyFont="1" applyAlignment="1"/>
    <xf numFmtId="0" fontId="27" fillId="0" borderId="0" xfId="0" applyFont="1" applyAlignment="1"/>
    <xf numFmtId="0" fontId="18" fillId="0" borderId="45" xfId="0" applyFont="1" applyBorder="1" applyAlignment="1">
      <alignment horizontal="center"/>
    </xf>
    <xf numFmtId="0" fontId="18" fillId="0" borderId="46" xfId="0" applyFont="1" applyBorder="1" applyAlignment="1">
      <alignment horizontal="center"/>
    </xf>
    <xf numFmtId="0" fontId="18" fillId="0" borderId="47" xfId="0" applyFont="1" applyBorder="1" applyAlignment="1">
      <alignment horizontal="center"/>
    </xf>
    <xf numFmtId="0" fontId="24" fillId="0" borderId="12" xfId="0" applyFont="1" applyBorder="1"/>
    <xf numFmtId="0" fontId="24" fillId="0" borderId="32" xfId="0" applyFont="1" applyBorder="1"/>
    <xf numFmtId="0" fontId="24" fillId="0" borderId="29" xfId="0" applyFont="1" applyBorder="1"/>
    <xf numFmtId="0" fontId="24" fillId="0" borderId="3" xfId="0" applyFont="1" applyBorder="1"/>
    <xf numFmtId="0" fontId="24" fillId="0" borderId="31" xfId="0" applyFont="1" applyBorder="1"/>
    <xf numFmtId="0" fontId="12" fillId="0" borderId="0" xfId="0" applyFont="1" applyAlignment="1">
      <alignment horizontal="right"/>
    </xf>
    <xf numFmtId="0" fontId="15" fillId="0" borderId="0" xfId="0" applyFont="1" applyAlignment="1">
      <alignment horizontal="center" vertical="center"/>
    </xf>
    <xf numFmtId="167" fontId="12" fillId="0" borderId="0" xfId="0" applyNumberFormat="1" applyFont="1"/>
    <xf numFmtId="1" fontId="12" fillId="0" borderId="0" xfId="0" applyNumberFormat="1" applyFont="1"/>
    <xf numFmtId="1" fontId="18" fillId="0" borderId="46" xfId="0" applyNumberFormat="1" applyFont="1" applyBorder="1" applyAlignment="1">
      <alignment horizontal="center"/>
    </xf>
    <xf numFmtId="1" fontId="24" fillId="0" borderId="12" xfId="0" applyNumberFormat="1" applyFont="1" applyBorder="1" applyAlignment="1">
      <alignment horizontal="center"/>
    </xf>
    <xf numFmtId="1" fontId="24" fillId="0" borderId="20" xfId="0" applyNumberFormat="1" applyFont="1" applyBorder="1" applyAlignment="1">
      <alignment horizontal="center"/>
    </xf>
    <xf numFmtId="1" fontId="18" fillId="0" borderId="2" xfId="0" applyNumberFormat="1" applyFont="1" applyBorder="1" applyAlignment="1">
      <alignment horizontal="center"/>
    </xf>
    <xf numFmtId="1" fontId="15" fillId="0" borderId="0" xfId="0" applyNumberFormat="1" applyFont="1" applyAlignment="1">
      <alignment horizontal="center" vertical="center"/>
    </xf>
    <xf numFmtId="0" fontId="12" fillId="0" borderId="0" xfId="0" applyFont="1" applyAlignment="1">
      <alignment horizontal="center"/>
    </xf>
    <xf numFmtId="0" fontId="15" fillId="0" borderId="0" xfId="0" applyFont="1" applyAlignment="1">
      <alignment horizontal="center" vertical="center"/>
    </xf>
    <xf numFmtId="0" fontId="24" fillId="0" borderId="30" xfId="0" applyFont="1" applyBorder="1" applyAlignment="1">
      <alignment horizontal="center"/>
    </xf>
    <xf numFmtId="0" fontId="24" fillId="0" borderId="17" xfId="0" applyFont="1" applyBorder="1" applyAlignment="1">
      <alignment horizontal="center"/>
    </xf>
    <xf numFmtId="0" fontId="22" fillId="0" borderId="50" xfId="0" applyFont="1" applyFill="1" applyBorder="1" applyAlignment="1" applyProtection="1">
      <alignment horizontal="center"/>
      <protection hidden="1"/>
    </xf>
    <xf numFmtId="0" fontId="30" fillId="0" borderId="17" xfId="0" applyFont="1" applyBorder="1" applyAlignment="1" applyProtection="1">
      <alignment horizontal="center"/>
      <protection hidden="1"/>
    </xf>
    <xf numFmtId="0" fontId="30" fillId="0" borderId="17" xfId="0" applyFont="1" applyFill="1" applyBorder="1" applyAlignment="1" applyProtection="1">
      <alignment horizontal="center"/>
      <protection hidden="1"/>
    </xf>
    <xf numFmtId="0" fontId="31" fillId="0" borderId="17" xfId="0" applyFont="1" applyFill="1" applyBorder="1" applyAlignment="1" applyProtection="1">
      <alignment horizontal="center"/>
      <protection hidden="1"/>
    </xf>
    <xf numFmtId="0" fontId="32" fillId="0" borderId="17" xfId="0" applyFont="1" applyFill="1" applyBorder="1" applyAlignment="1" applyProtection="1">
      <alignment horizontal="center"/>
      <protection hidden="1"/>
    </xf>
    <xf numFmtId="0" fontId="33" fillId="0" borderId="17" xfId="0" applyFont="1" applyFill="1" applyBorder="1" applyAlignment="1" applyProtection="1">
      <alignment horizontal="center"/>
      <protection hidden="1"/>
    </xf>
    <xf numFmtId="0" fontId="34" fillId="0" borderId="17" xfId="0" applyFont="1" applyFill="1" applyBorder="1" applyAlignment="1" applyProtection="1">
      <alignment horizontal="center"/>
      <protection hidden="1"/>
    </xf>
    <xf numFmtId="0" fontId="35" fillId="0" borderId="17" xfId="0" applyFont="1" applyFill="1" applyBorder="1" applyAlignment="1" applyProtection="1">
      <alignment horizontal="center"/>
      <protection hidden="1"/>
    </xf>
    <xf numFmtId="0" fontId="36" fillId="0" borderId="17" xfId="0" applyFont="1" applyFill="1" applyBorder="1" applyAlignment="1" applyProtection="1">
      <alignment horizontal="center"/>
      <protection hidden="1"/>
    </xf>
    <xf numFmtId="0" fontId="35" fillId="0" borderId="50" xfId="0" applyFont="1" applyFill="1" applyBorder="1" applyAlignment="1" applyProtection="1">
      <alignment horizontal="center"/>
      <protection hidden="1"/>
    </xf>
    <xf numFmtId="0" fontId="24" fillId="0" borderId="0" xfId="0" applyFont="1"/>
    <xf numFmtId="0" fontId="18" fillId="0" borderId="45" xfId="0" applyFont="1" applyBorder="1" applyAlignment="1">
      <alignment horizontal="center" vertical="center" wrapText="1"/>
    </xf>
    <xf numFmtId="0" fontId="18" fillId="0" borderId="46" xfId="0" applyFont="1" applyBorder="1" applyAlignment="1">
      <alignment horizontal="center" vertical="center" wrapText="1"/>
    </xf>
    <xf numFmtId="167" fontId="18" fillId="0" borderId="46" xfId="0" applyNumberFormat="1" applyFont="1" applyBorder="1" applyAlignment="1">
      <alignment horizontal="center" vertical="center" wrapText="1"/>
    </xf>
    <xf numFmtId="1" fontId="18" fillId="0" borderId="46" xfId="0" applyNumberFormat="1" applyFont="1" applyBorder="1" applyAlignment="1">
      <alignment horizontal="center" vertical="center" wrapText="1"/>
    </xf>
    <xf numFmtId="0" fontId="18" fillId="0" borderId="47" xfId="0" applyFont="1" applyBorder="1" applyAlignment="1">
      <alignment horizontal="center" vertical="center" wrapText="1"/>
    </xf>
    <xf numFmtId="0" fontId="24" fillId="0" borderId="30" xfId="0" applyFont="1" applyBorder="1" applyAlignment="1">
      <alignment horizontal="center" vertical="center"/>
    </xf>
    <xf numFmtId="0" fontId="24" fillId="0" borderId="12" xfId="0" applyFont="1" applyBorder="1" applyAlignment="1">
      <alignment horizontal="left" vertical="center"/>
    </xf>
    <xf numFmtId="167" fontId="24" fillId="0" borderId="12" xfId="0" applyNumberFormat="1" applyFont="1" applyBorder="1" applyAlignment="1">
      <alignment horizontal="center" vertical="center"/>
    </xf>
    <xf numFmtId="166" fontId="24" fillId="0" borderId="12" xfId="0" applyNumberFormat="1" applyFont="1" applyBorder="1" applyAlignment="1">
      <alignment horizontal="center" vertical="center"/>
    </xf>
    <xf numFmtId="1" fontId="24" fillId="0" borderId="12" xfId="0" applyNumberFormat="1" applyFont="1" applyBorder="1" applyAlignment="1">
      <alignment horizontal="center" vertical="center"/>
    </xf>
    <xf numFmtId="0" fontId="24" fillId="0" borderId="32" xfId="0" applyFont="1" applyBorder="1" applyAlignment="1">
      <alignment horizontal="center" vertical="center"/>
    </xf>
    <xf numFmtId="0" fontId="24" fillId="0" borderId="17" xfId="0" applyFont="1" applyBorder="1" applyAlignment="1">
      <alignment horizontal="center" vertical="center"/>
    </xf>
    <xf numFmtId="0" fontId="24" fillId="0" borderId="11" xfId="0" applyFont="1" applyBorder="1" applyAlignment="1">
      <alignment horizontal="left" vertical="center"/>
    </xf>
    <xf numFmtId="0" fontId="24" fillId="0" borderId="29" xfId="0" applyFont="1" applyBorder="1" applyAlignment="1">
      <alignment horizontal="center" vertical="center"/>
    </xf>
    <xf numFmtId="166" fontId="24" fillId="0" borderId="21" xfId="0" applyNumberFormat="1" applyFont="1" applyBorder="1" applyAlignment="1">
      <alignment horizontal="center" vertical="center"/>
    </xf>
    <xf numFmtId="0" fontId="24" fillId="0" borderId="31" xfId="0" applyFont="1" applyBorder="1" applyAlignment="1">
      <alignment horizontal="center" vertical="center"/>
    </xf>
    <xf numFmtId="167" fontId="18" fillId="0" borderId="2" xfId="0" applyNumberFormat="1" applyFont="1" applyBorder="1" applyAlignment="1">
      <alignment horizontal="center" vertical="center"/>
    </xf>
    <xf numFmtId="0" fontId="18" fillId="0" borderId="3" xfId="0" applyFont="1" applyBorder="1" applyAlignment="1">
      <alignment horizontal="center" vertical="center"/>
    </xf>
    <xf numFmtId="167" fontId="18" fillId="0" borderId="0" xfId="0" applyNumberFormat="1" applyFont="1"/>
    <xf numFmtId="0" fontId="18" fillId="0" borderId="0" xfId="0" applyFont="1"/>
    <xf numFmtId="1" fontId="18" fillId="0" borderId="0" xfId="0" applyNumberFormat="1" applyFont="1" applyAlignment="1">
      <alignment vertical="center"/>
    </xf>
    <xf numFmtId="0" fontId="37" fillId="0" borderId="12" xfId="0" applyFont="1" applyFill="1" applyBorder="1" applyAlignment="1">
      <alignment horizontal="center"/>
    </xf>
    <xf numFmtId="0" fontId="37" fillId="0" borderId="11" xfId="0" applyFont="1" applyFill="1" applyBorder="1" applyAlignment="1">
      <alignment horizontal="center"/>
    </xf>
    <xf numFmtId="0" fontId="37" fillId="0" borderId="15" xfId="0" applyFont="1" applyFill="1" applyBorder="1" applyAlignment="1">
      <alignment horizontal="center"/>
    </xf>
    <xf numFmtId="0" fontId="38" fillId="0" borderId="11" xfId="0" applyFont="1" applyBorder="1" applyAlignment="1" applyProtection="1">
      <alignment horizontal="center" vertical="center"/>
      <protection hidden="1"/>
    </xf>
    <xf numFmtId="0" fontId="38" fillId="0" borderId="11" xfId="0" applyFont="1" applyBorder="1" applyAlignment="1">
      <alignment horizontal="center" vertical="center"/>
    </xf>
    <xf numFmtId="0" fontId="39" fillId="0" borderId="11" xfId="0" applyFont="1" applyBorder="1"/>
    <xf numFmtId="0" fontId="7" fillId="0" borderId="25" xfId="0" applyFont="1" applyFill="1" applyBorder="1" applyAlignment="1">
      <alignment vertical="center"/>
    </xf>
    <xf numFmtId="0" fontId="7" fillId="0" borderId="33" xfId="0" applyFont="1" applyFill="1" applyBorder="1" applyAlignment="1">
      <alignment vertical="center"/>
    </xf>
    <xf numFmtId="0" fontId="6" fillId="0" borderId="70" xfId="0" applyFont="1" applyFill="1" applyBorder="1" applyAlignment="1">
      <alignment horizontal="center" vertical="center"/>
    </xf>
    <xf numFmtId="0" fontId="26" fillId="0" borderId="71" xfId="0" applyFont="1" applyFill="1" applyBorder="1" applyAlignment="1">
      <alignment horizontal="center" vertical="center"/>
    </xf>
    <xf numFmtId="0" fontId="6" fillId="0" borderId="72" xfId="0" applyFont="1" applyFill="1" applyBorder="1" applyAlignment="1">
      <alignment horizontal="center" vertical="center"/>
    </xf>
    <xf numFmtId="0" fontId="6" fillId="0" borderId="0" xfId="0" applyFont="1" applyFill="1" applyAlignment="1"/>
    <xf numFmtId="0" fontId="6" fillId="0" borderId="0" xfId="0" applyFont="1" applyFill="1" applyAlignment="1">
      <alignment horizontal="center" vertical="center"/>
    </xf>
    <xf numFmtId="0" fontId="9" fillId="0" borderId="0" xfId="0" applyFont="1" applyFill="1" applyAlignment="1"/>
    <xf numFmtId="165" fontId="9" fillId="0" borderId="0" xfId="0" applyNumberFormat="1" applyFont="1" applyFill="1"/>
    <xf numFmtId="49" fontId="9" fillId="0" borderId="0" xfId="0" applyNumberFormat="1" applyFont="1" applyFill="1" applyAlignment="1">
      <alignment horizontal="center" vertical="center"/>
    </xf>
    <xf numFmtId="0" fontId="9" fillId="0" borderId="0" xfId="0" applyFont="1" applyFill="1"/>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6" fillId="0" borderId="0" xfId="3335" applyFont="1" applyFill="1" applyBorder="1" applyAlignment="1">
      <alignment vertical="center"/>
    </xf>
    <xf numFmtId="0" fontId="6" fillId="0" borderId="0" xfId="0" applyFont="1" applyFill="1" applyBorder="1" applyAlignment="1"/>
    <xf numFmtId="0" fontId="6" fillId="0" borderId="7" xfId="0" applyFont="1" applyFill="1" applyBorder="1" applyAlignment="1"/>
    <xf numFmtId="0" fontId="6" fillId="0" borderId="39" xfId="0" applyFont="1" applyFill="1" applyBorder="1" applyAlignment="1">
      <alignment horizontal="center" vertical="center"/>
    </xf>
    <xf numFmtId="0" fontId="6" fillId="0" borderId="38" xfId="0" applyFont="1" applyFill="1" applyBorder="1" applyAlignment="1">
      <alignment horizontal="center" vertical="center"/>
    </xf>
    <xf numFmtId="0" fontId="26" fillId="0" borderId="0" xfId="0" applyFont="1" applyFill="1" applyBorder="1" applyAlignment="1">
      <alignment horizontal="center" vertical="center"/>
    </xf>
    <xf numFmtId="0" fontId="8" fillId="0" borderId="0" xfId="0" applyFont="1" applyFill="1" applyAlignment="1"/>
    <xf numFmtId="0" fontId="26" fillId="0" borderId="51" xfId="0" applyFont="1" applyFill="1" applyBorder="1" applyAlignment="1">
      <alignment horizontal="center" vertical="center"/>
    </xf>
    <xf numFmtId="0" fontId="26" fillId="0" borderId="52" xfId="0" applyFont="1" applyFill="1" applyBorder="1" applyAlignment="1">
      <alignment horizontal="center" vertical="center"/>
    </xf>
    <xf numFmtId="49" fontId="7" fillId="0" borderId="49" xfId="0" applyNumberFormat="1" applyFont="1" applyFill="1" applyBorder="1" applyAlignment="1">
      <alignment horizontal="center" vertical="center"/>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26" fillId="0" borderId="44" xfId="0" applyFont="1" applyFill="1" applyBorder="1" applyAlignment="1">
      <alignment horizontal="center" vertical="center"/>
    </xf>
    <xf numFmtId="0" fontId="26" fillId="0" borderId="53"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Alignment="1">
      <alignment horizontal="center"/>
    </xf>
    <xf numFmtId="0" fontId="6" fillId="0" borderId="53"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44" xfId="0" applyFont="1" applyFill="1" applyBorder="1" applyAlignment="1">
      <alignment horizontal="center" vertical="center"/>
    </xf>
    <xf numFmtId="0" fontId="7" fillId="0" borderId="37" xfId="0" applyFont="1" applyFill="1" applyBorder="1" applyAlignment="1">
      <alignment horizontal="center" vertical="center"/>
    </xf>
    <xf numFmtId="0" fontId="8" fillId="0" borderId="0" xfId="0" applyFont="1" applyFill="1" applyBorder="1" applyAlignment="1">
      <alignment horizontal="center" vertical="center"/>
    </xf>
    <xf numFmtId="0" fontId="10" fillId="0" borderId="0" xfId="0" applyFont="1" applyFill="1" applyAlignment="1">
      <alignment horizontal="center"/>
    </xf>
    <xf numFmtId="0" fontId="7" fillId="0" borderId="48" xfId="0" applyFont="1" applyFill="1" applyBorder="1" applyAlignment="1">
      <alignment horizontal="center" vertical="center"/>
    </xf>
    <xf numFmtId="0" fontId="7" fillId="0" borderId="56"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58"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61"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64" xfId="0" applyFont="1" applyFill="1" applyBorder="1" applyAlignment="1">
      <alignment horizontal="center" vertical="center"/>
    </xf>
    <xf numFmtId="0" fontId="8" fillId="0" borderId="0" xfId="0" applyFont="1" applyFill="1" applyBorder="1" applyAlignment="1">
      <alignment horizontal="left" vertical="center"/>
    </xf>
    <xf numFmtId="0" fontId="6" fillId="0" borderId="0" xfId="0" applyFont="1" applyFill="1" applyAlignment="1">
      <alignment horizontal="left"/>
    </xf>
    <xf numFmtId="0" fontId="11" fillId="0" borderId="0" xfId="0" applyFont="1" applyFill="1" applyAlignment="1">
      <alignment horizontal="left"/>
    </xf>
    <xf numFmtId="0" fontId="10" fillId="0" borderId="0" xfId="0" applyFont="1" applyFill="1" applyAlignment="1">
      <alignment horizontal="left"/>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6" xfId="0" applyFont="1" applyFill="1" applyBorder="1" applyAlignment="1">
      <alignment horizontal="center" vertical="center"/>
    </xf>
    <xf numFmtId="49" fontId="7" fillId="0" borderId="33" xfId="0" applyNumberFormat="1" applyFont="1" applyFill="1" applyBorder="1" applyAlignment="1">
      <alignment horizontal="center" vertical="center"/>
    </xf>
    <xf numFmtId="0" fontId="14" fillId="0" borderId="25" xfId="0" applyFont="1" applyFill="1" applyBorder="1" applyAlignment="1">
      <alignment vertical="center"/>
    </xf>
    <xf numFmtId="0" fontId="41" fillId="0" borderId="0" xfId="0" applyFont="1"/>
    <xf numFmtId="0" fontId="41" fillId="4" borderId="0" xfId="0" applyFont="1" applyFill="1"/>
    <xf numFmtId="0" fontId="40" fillId="6" borderId="26" xfId="0" applyFont="1" applyFill="1" applyBorder="1"/>
    <xf numFmtId="0" fontId="40" fillId="6" borderId="18" xfId="0" applyFont="1" applyFill="1" applyBorder="1"/>
    <xf numFmtId="0" fontId="40" fillId="6" borderId="18" xfId="0" applyFont="1" applyFill="1" applyBorder="1" applyAlignment="1">
      <alignment horizontal="center"/>
    </xf>
    <xf numFmtId="0" fontId="40" fillId="6" borderId="27" xfId="0" applyFont="1" applyFill="1" applyBorder="1" applyAlignment="1">
      <alignment horizontal="center"/>
    </xf>
    <xf numFmtId="0" fontId="40" fillId="3" borderId="26" xfId="0" applyFont="1" applyFill="1" applyBorder="1" applyAlignment="1">
      <alignment horizontal="center"/>
    </xf>
    <xf numFmtId="0" fontId="40" fillId="3" borderId="18" xfId="0" applyFont="1" applyFill="1" applyBorder="1" applyAlignment="1">
      <alignment horizontal="center"/>
    </xf>
    <xf numFmtId="0" fontId="40" fillId="3" borderId="18" xfId="0" applyFont="1" applyFill="1" applyBorder="1"/>
    <xf numFmtId="0" fontId="40" fillId="3" borderId="27" xfId="0" applyFont="1" applyFill="1" applyBorder="1"/>
    <xf numFmtId="0" fontId="41" fillId="6" borderId="17" xfId="0" applyFont="1" applyFill="1" applyBorder="1"/>
    <xf numFmtId="0" fontId="41" fillId="6" borderId="11" xfId="0" applyFont="1" applyFill="1" applyBorder="1"/>
    <xf numFmtId="0" fontId="41" fillId="6" borderId="29" xfId="0" applyFont="1" applyFill="1" applyBorder="1" applyAlignment="1">
      <alignment horizontal="center"/>
    </xf>
    <xf numFmtId="0" fontId="41" fillId="3" borderId="17" xfId="0" applyFont="1" applyFill="1" applyBorder="1" applyAlignment="1">
      <alignment horizontal="center"/>
    </xf>
    <xf numFmtId="0" fontId="41" fillId="3" borderId="11" xfId="0" applyFont="1" applyFill="1" applyBorder="1" applyAlignment="1">
      <alignment horizontal="center"/>
    </xf>
    <xf numFmtId="0" fontId="41" fillId="3" borderId="11" xfId="0" applyFont="1" applyFill="1" applyBorder="1" applyAlignment="1">
      <alignment horizontal="left"/>
    </xf>
    <xf numFmtId="0" fontId="41" fillId="3" borderId="29" xfId="0" applyFont="1" applyFill="1" applyBorder="1"/>
    <xf numFmtId="0" fontId="41" fillId="3" borderId="11" xfId="0" applyFont="1" applyFill="1" applyBorder="1"/>
    <xf numFmtId="0" fontId="41" fillId="3" borderId="1" xfId="0" applyFont="1" applyFill="1" applyBorder="1" applyAlignment="1">
      <alignment horizontal="center"/>
    </xf>
    <xf numFmtId="0" fontId="41" fillId="3" borderId="2" xfId="0" applyFont="1" applyFill="1" applyBorder="1" applyAlignment="1">
      <alignment horizontal="center"/>
    </xf>
    <xf numFmtId="0" fontId="41" fillId="3" borderId="2" xfId="0" applyFont="1" applyFill="1" applyBorder="1"/>
    <xf numFmtId="0" fontId="41" fillId="3" borderId="3" xfId="0" applyFont="1" applyFill="1" applyBorder="1"/>
    <xf numFmtId="0" fontId="41" fillId="3" borderId="27" xfId="0" applyFont="1" applyFill="1" applyBorder="1"/>
    <xf numFmtId="0" fontId="41" fillId="6" borderId="11" xfId="0" applyFont="1" applyFill="1" applyBorder="1" applyAlignment="1">
      <alignment horizontal="left"/>
    </xf>
    <xf numFmtId="0" fontId="41" fillId="6" borderId="1" xfId="0" applyFont="1" applyFill="1" applyBorder="1"/>
    <xf numFmtId="0" fontId="41" fillId="6" borderId="2" xfId="0" applyFont="1" applyFill="1" applyBorder="1"/>
    <xf numFmtId="0" fontId="40" fillId="6" borderId="2" xfId="0" applyFont="1" applyFill="1" applyBorder="1"/>
    <xf numFmtId="0" fontId="41" fillId="6" borderId="3" xfId="0" applyFont="1" applyFill="1" applyBorder="1"/>
    <xf numFmtId="0" fontId="41" fillId="3" borderId="2" xfId="0" applyFont="1" applyFill="1" applyBorder="1" applyAlignment="1">
      <alignment horizontal="left"/>
    </xf>
    <xf numFmtId="0" fontId="41" fillId="6" borderId="9" xfId="0" applyFont="1" applyFill="1" applyBorder="1"/>
    <xf numFmtId="0" fontId="41" fillId="6" borderId="0" xfId="0" applyFont="1" applyFill="1" applyBorder="1"/>
    <xf numFmtId="0" fontId="41" fillId="6" borderId="65" xfId="0" applyFont="1" applyFill="1" applyBorder="1"/>
    <xf numFmtId="0" fontId="41" fillId="6" borderId="17" xfId="0" applyFont="1" applyFill="1" applyBorder="1" applyAlignment="1">
      <alignment horizontal="left" vertical="center" wrapText="1"/>
    </xf>
    <xf numFmtId="0" fontId="41" fillId="6" borderId="11" xfId="0" applyFont="1" applyFill="1" applyBorder="1" applyAlignment="1">
      <alignment horizontal="left" vertical="center" wrapText="1"/>
    </xf>
    <xf numFmtId="0" fontId="40" fillId="5" borderId="26" xfId="0" applyFont="1" applyFill="1" applyBorder="1"/>
    <xf numFmtId="0" fontId="40" fillId="5" borderId="18" xfId="0" applyFont="1" applyFill="1" applyBorder="1"/>
    <xf numFmtId="0" fontId="40" fillId="5" borderId="18" xfId="0" applyFont="1" applyFill="1" applyBorder="1" applyAlignment="1">
      <alignment horizontal="center"/>
    </xf>
    <xf numFmtId="0" fontId="40" fillId="5" borderId="27" xfId="0" applyFont="1" applyFill="1" applyBorder="1"/>
    <xf numFmtId="0" fontId="41" fillId="5" borderId="17" xfId="0" applyFont="1" applyFill="1" applyBorder="1"/>
    <xf numFmtId="0" fontId="41" fillId="5" borderId="11" xfId="0" applyFont="1" applyFill="1" applyBorder="1"/>
    <xf numFmtId="0" fontId="41" fillId="5" borderId="11" xfId="0" applyFont="1" applyFill="1" applyBorder="1" applyAlignment="1">
      <alignment horizontal="left"/>
    </xf>
    <xf numFmtId="0" fontId="41" fillId="5" borderId="29" xfId="0" applyFont="1" applyFill="1" applyBorder="1"/>
    <xf numFmtId="0" fontId="41" fillId="5" borderId="1" xfId="0" applyFont="1" applyFill="1" applyBorder="1"/>
    <xf numFmtId="0" fontId="41" fillId="5" borderId="2" xfId="0" applyFont="1" applyFill="1" applyBorder="1"/>
    <xf numFmtId="0" fontId="41" fillId="5" borderId="2" xfId="0" applyFont="1" applyFill="1" applyBorder="1" applyAlignment="1">
      <alignment horizontal="left"/>
    </xf>
    <xf numFmtId="0" fontId="41" fillId="5" borderId="3" xfId="0" applyFont="1" applyFill="1" applyBorder="1"/>
    <xf numFmtId="0" fontId="41" fillId="5" borderId="27" xfId="0" applyFont="1" applyFill="1" applyBorder="1"/>
    <xf numFmtId="0" fontId="41" fillId="6" borderId="17" xfId="0" applyFont="1" applyFill="1" applyBorder="1" applyAlignment="1">
      <alignment vertical="center" wrapText="1"/>
    </xf>
    <xf numFmtId="0" fontId="41" fillId="6" borderId="11" xfId="0" applyFont="1" applyFill="1" applyBorder="1" applyAlignment="1">
      <alignment vertical="center" wrapText="1"/>
    </xf>
    <xf numFmtId="0" fontId="41" fillId="6" borderId="29" xfId="0" applyFont="1" applyFill="1" applyBorder="1" applyAlignment="1">
      <alignment horizontal="center" vertical="center" wrapText="1"/>
    </xf>
    <xf numFmtId="165" fontId="7" fillId="0" borderId="25" xfId="0" applyNumberFormat="1" applyFont="1" applyFill="1" applyBorder="1" applyAlignment="1">
      <alignment vertical="center"/>
    </xf>
    <xf numFmtId="165" fontId="7" fillId="0" borderId="33" xfId="0" applyNumberFormat="1" applyFont="1" applyFill="1" applyBorder="1" applyAlignment="1">
      <alignment vertical="center"/>
    </xf>
    <xf numFmtId="165" fontId="6" fillId="0" borderId="0" xfId="0" applyNumberFormat="1" applyFont="1" applyFill="1" applyAlignment="1"/>
    <xf numFmtId="0" fontId="6" fillId="0" borderId="73" xfId="0" applyFont="1" applyFill="1" applyBorder="1" applyAlignment="1">
      <alignment horizontal="center" vertical="center"/>
    </xf>
    <xf numFmtId="0" fontId="6" fillId="0" borderId="74" xfId="0" applyFont="1" applyFill="1" applyBorder="1" applyAlignment="1">
      <alignment horizontal="center" vertical="center"/>
    </xf>
    <xf numFmtId="0" fontId="6" fillId="0" borderId="54" xfId="0" applyFont="1" applyFill="1" applyBorder="1" applyAlignment="1">
      <alignment horizontal="center" vertical="center"/>
    </xf>
    <xf numFmtId="0" fontId="26" fillId="0" borderId="35" xfId="0" applyFont="1" applyFill="1" applyBorder="1" applyAlignment="1">
      <alignment horizontal="center" vertical="center"/>
    </xf>
    <xf numFmtId="0" fontId="6" fillId="0" borderId="55" xfId="0" applyFont="1" applyFill="1" applyBorder="1" applyAlignment="1">
      <alignment horizontal="center" vertical="center"/>
    </xf>
    <xf numFmtId="49" fontId="16" fillId="0" borderId="24" xfId="0" applyNumberFormat="1" applyFont="1" applyFill="1" applyBorder="1" applyAlignment="1">
      <alignment vertical="center"/>
    </xf>
    <xf numFmtId="49" fontId="16" fillId="0" borderId="19" xfId="0" applyNumberFormat="1" applyFont="1" applyFill="1" applyBorder="1" applyAlignment="1">
      <alignment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33" xfId="0" applyFont="1" applyFill="1" applyBorder="1" applyAlignment="1">
      <alignment horizontal="center" vertical="center"/>
    </xf>
    <xf numFmtId="165" fontId="7" fillId="0" borderId="24" xfId="0" applyNumberFormat="1" applyFont="1" applyFill="1" applyBorder="1" applyAlignment="1">
      <alignment horizontal="center" vertical="center"/>
    </xf>
    <xf numFmtId="165" fontId="7" fillId="0" borderId="25" xfId="0" applyNumberFormat="1" applyFont="1" applyFill="1" applyBorder="1" applyAlignment="1">
      <alignment horizontal="center" vertical="center"/>
    </xf>
    <xf numFmtId="165" fontId="7" fillId="0" borderId="33"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49" fontId="7" fillId="0" borderId="1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10" fillId="0" borderId="0" xfId="0" applyFont="1" applyFill="1" applyAlignment="1">
      <alignment horizontal="center"/>
    </xf>
    <xf numFmtId="49" fontId="7" fillId="0" borderId="25" xfId="0" applyNumberFormat="1" applyFont="1" applyFill="1" applyBorder="1" applyAlignment="1">
      <alignment horizontal="center" vertical="center"/>
    </xf>
    <xf numFmtId="0" fontId="7" fillId="3" borderId="34"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33" xfId="0" applyFont="1" applyFill="1" applyBorder="1" applyAlignment="1">
      <alignment horizontal="center" vertical="center"/>
    </xf>
    <xf numFmtId="0" fontId="13" fillId="0" borderId="6"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8" xfId="0" applyFont="1" applyFill="1" applyBorder="1" applyAlignment="1">
      <alignment horizontal="center" vertical="center"/>
    </xf>
    <xf numFmtId="0" fontId="42" fillId="0" borderId="16" xfId="0" applyFont="1" applyFill="1" applyBorder="1" applyAlignment="1">
      <alignment horizontal="center" vertical="center"/>
    </xf>
    <xf numFmtId="0" fontId="42" fillId="0" borderId="5" xfId="0" applyFont="1" applyFill="1" applyBorder="1" applyAlignment="1">
      <alignment horizontal="center" vertical="center"/>
    </xf>
    <xf numFmtId="0" fontId="42" fillId="0" borderId="69"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9" xfId="0" applyFont="1" applyFill="1" applyBorder="1" applyAlignment="1">
      <alignment horizontal="center" vertical="center"/>
    </xf>
    <xf numFmtId="0" fontId="14" fillId="0" borderId="24" xfId="0" applyFont="1" applyFill="1" applyBorder="1" applyAlignment="1">
      <alignment horizontal="center" vertical="center"/>
    </xf>
    <xf numFmtId="0" fontId="18" fillId="0" borderId="0" xfId="0" applyFont="1" applyAlignment="1">
      <alignment horizontal="center" vertical="center" wrapText="1"/>
    </xf>
    <xf numFmtId="0" fontId="28" fillId="0" borderId="0" xfId="0" applyFont="1" applyAlignment="1">
      <alignment horizont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Alignment="1">
      <alignment horizontal="center" vertical="center"/>
    </xf>
    <xf numFmtId="0" fontId="18" fillId="2" borderId="0" xfId="0" applyFont="1" applyFill="1" applyAlignment="1">
      <alignment horizontal="center" vertical="center"/>
    </xf>
    <xf numFmtId="0" fontId="18" fillId="0" borderId="0" xfId="0" applyFont="1" applyAlignment="1">
      <alignment horizontal="center"/>
    </xf>
    <xf numFmtId="0" fontId="24" fillId="0" borderId="0" xfId="0" applyFont="1" applyAlignment="1">
      <alignment horizontal="center"/>
    </xf>
    <xf numFmtId="0" fontId="28" fillId="0" borderId="0" xfId="0" applyFont="1" applyAlignment="1">
      <alignment horizontal="right"/>
    </xf>
    <xf numFmtId="0" fontId="23" fillId="2" borderId="0" xfId="0" applyFont="1" applyFill="1" applyAlignment="1">
      <alignment horizontal="center" vertical="center"/>
    </xf>
    <xf numFmtId="0" fontId="29"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center"/>
    </xf>
    <xf numFmtId="0" fontId="27" fillId="0" borderId="0" xfId="0" applyFont="1" applyAlignment="1">
      <alignment horizontal="right"/>
    </xf>
    <xf numFmtId="0" fontId="29" fillId="0" borderId="0" xfId="0" applyFont="1" applyAlignment="1">
      <alignment horizontal="center"/>
    </xf>
    <xf numFmtId="0" fontId="12" fillId="0" borderId="0" xfId="0" applyFont="1" applyAlignment="1">
      <alignment horizontal="center"/>
    </xf>
    <xf numFmtId="0" fontId="27" fillId="0" borderId="0" xfId="0" applyFont="1" applyAlignment="1">
      <alignment horizontal="center"/>
    </xf>
    <xf numFmtId="0" fontId="18" fillId="0" borderId="48" xfId="0" applyFont="1" applyBorder="1" applyAlignment="1">
      <alignment horizontal="center"/>
    </xf>
    <xf numFmtId="0" fontId="18" fillId="0" borderId="37" xfId="0" applyFont="1" applyBorder="1" applyAlignment="1">
      <alignment horizontal="center"/>
    </xf>
    <xf numFmtId="0" fontId="18" fillId="0" borderId="4" xfId="0" applyFont="1" applyBorder="1" applyAlignment="1">
      <alignment horizontal="center"/>
    </xf>
    <xf numFmtId="0" fontId="15" fillId="0" borderId="7" xfId="0" applyFont="1" applyBorder="1" applyAlignment="1">
      <alignment horizontal="center" vertical="center"/>
    </xf>
    <xf numFmtId="0" fontId="40" fillId="0" borderId="0" xfId="0" applyFont="1" applyAlignment="1">
      <alignment horizontal="center" vertical="center"/>
    </xf>
    <xf numFmtId="0" fontId="40" fillId="6" borderId="0" xfId="0" applyFont="1" applyFill="1" applyAlignment="1">
      <alignment horizontal="center"/>
    </xf>
    <xf numFmtId="0" fontId="40" fillId="6" borderId="26" xfId="0" applyFont="1" applyFill="1" applyBorder="1" applyAlignment="1">
      <alignment horizontal="center" vertical="center" wrapText="1"/>
    </xf>
    <xf numFmtId="0" fontId="40" fillId="6" borderId="17" xfId="0" applyFont="1" applyFill="1" applyBorder="1" applyAlignment="1">
      <alignment horizontal="center" vertical="center" wrapText="1"/>
    </xf>
    <xf numFmtId="0" fontId="40" fillId="6" borderId="28" xfId="0" applyFont="1" applyFill="1" applyBorder="1" applyAlignment="1">
      <alignment horizontal="center" vertical="center" wrapText="1"/>
    </xf>
    <xf numFmtId="0" fontId="40" fillId="6" borderId="18" xfId="0" applyFont="1" applyFill="1" applyBorder="1" applyAlignment="1">
      <alignment horizontal="center" vertical="center" wrapText="1"/>
    </xf>
    <xf numFmtId="0" fontId="40" fillId="6" borderId="11" xfId="0" applyFont="1" applyFill="1" applyBorder="1" applyAlignment="1">
      <alignment horizontal="center" vertical="center" wrapText="1"/>
    </xf>
    <xf numFmtId="0" fontId="40" fillId="6" borderId="20" xfId="0" applyFont="1" applyFill="1" applyBorder="1" applyAlignment="1">
      <alignment horizontal="center" vertical="center" wrapText="1"/>
    </xf>
    <xf numFmtId="0" fontId="40" fillId="6" borderId="18" xfId="0" applyFont="1" applyFill="1" applyBorder="1" applyAlignment="1">
      <alignment horizontal="center" vertical="center"/>
    </xf>
    <xf numFmtId="0" fontId="40" fillId="6" borderId="11" xfId="0" applyFont="1" applyFill="1" applyBorder="1" applyAlignment="1">
      <alignment horizontal="center" vertical="center"/>
    </xf>
    <xf numFmtId="0" fontId="40" fillId="6" borderId="20" xfId="0" applyFont="1" applyFill="1" applyBorder="1" applyAlignment="1">
      <alignment horizontal="center" vertical="center"/>
    </xf>
    <xf numFmtId="0" fontId="40" fillId="6" borderId="27" xfId="0" applyFont="1" applyFill="1" applyBorder="1" applyAlignment="1">
      <alignment horizontal="center" vertical="center" wrapText="1"/>
    </xf>
    <xf numFmtId="0" fontId="40" fillId="6" borderId="29" xfId="0" applyFont="1" applyFill="1" applyBorder="1" applyAlignment="1">
      <alignment horizontal="center" vertical="center" wrapText="1"/>
    </xf>
    <xf numFmtId="0" fontId="40" fillId="6" borderId="31" xfId="0" applyFont="1" applyFill="1" applyBorder="1" applyAlignment="1">
      <alignment horizontal="center" vertical="center" wrapText="1"/>
    </xf>
    <xf numFmtId="0" fontId="40" fillId="3" borderId="26" xfId="0" applyFont="1" applyFill="1" applyBorder="1" applyAlignment="1">
      <alignment horizontal="center" vertical="center" wrapText="1"/>
    </xf>
    <xf numFmtId="0" fontId="40" fillId="3" borderId="17"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40" fillId="3" borderId="0" xfId="0" applyFont="1" applyFill="1" applyAlignment="1">
      <alignment horizontal="center"/>
    </xf>
    <xf numFmtId="0" fontId="40" fillId="3" borderId="18" xfId="0" applyFont="1" applyFill="1" applyBorder="1" applyAlignment="1">
      <alignment horizontal="center" vertical="center" wrapText="1"/>
    </xf>
    <xf numFmtId="0" fontId="40" fillId="3" borderId="11" xfId="0" applyFont="1" applyFill="1" applyBorder="1" applyAlignment="1">
      <alignment horizontal="center" vertical="center" wrapText="1"/>
    </xf>
    <xf numFmtId="0" fontId="40" fillId="3" borderId="2" xfId="0" applyFont="1" applyFill="1" applyBorder="1" applyAlignment="1">
      <alignment horizontal="center" vertical="center" wrapText="1"/>
    </xf>
    <xf numFmtId="0" fontId="40" fillId="3" borderId="18" xfId="0" applyFont="1" applyFill="1" applyBorder="1" applyAlignment="1">
      <alignment horizontal="center" vertical="center"/>
    </xf>
    <xf numFmtId="0" fontId="40" fillId="3" borderId="11" xfId="0" applyFont="1" applyFill="1" applyBorder="1" applyAlignment="1">
      <alignment horizontal="center" vertical="center"/>
    </xf>
    <xf numFmtId="0" fontId="40" fillId="3" borderId="2" xfId="0" applyFont="1" applyFill="1" applyBorder="1" applyAlignment="1">
      <alignment horizontal="center" vertical="center"/>
    </xf>
    <xf numFmtId="0" fontId="40" fillId="3" borderId="27" xfId="0" applyFont="1" applyFill="1" applyBorder="1" applyAlignment="1">
      <alignment horizontal="center" vertical="center" wrapText="1"/>
    </xf>
    <xf numFmtId="0" fontId="40" fillId="3" borderId="29" xfId="0" applyFont="1" applyFill="1" applyBorder="1" applyAlignment="1">
      <alignment horizontal="center" vertical="center" wrapText="1"/>
    </xf>
    <xf numFmtId="0" fontId="40" fillId="3" borderId="3" xfId="0" applyFont="1" applyFill="1" applyBorder="1" applyAlignment="1">
      <alignment horizontal="center" vertical="center" wrapText="1"/>
    </xf>
    <xf numFmtId="0" fontId="41" fillId="3" borderId="31" xfId="0" applyFont="1" applyFill="1" applyBorder="1" applyAlignment="1">
      <alignment horizontal="center"/>
    </xf>
    <xf numFmtId="0" fontId="41" fillId="3" borderId="32" xfId="0" applyFont="1" applyFill="1" applyBorder="1" applyAlignment="1">
      <alignment horizontal="center"/>
    </xf>
    <xf numFmtId="0" fontId="40" fillId="5" borderId="27" xfId="0" applyFont="1" applyFill="1" applyBorder="1" applyAlignment="1">
      <alignment horizontal="center" vertical="center" wrapText="1"/>
    </xf>
    <xf numFmtId="0" fontId="40" fillId="5" borderId="29" xfId="0" applyFont="1" applyFill="1" applyBorder="1" applyAlignment="1">
      <alignment horizontal="center" vertical="center" wrapText="1"/>
    </xf>
    <xf numFmtId="0" fontId="40" fillId="5" borderId="3" xfId="0" applyFont="1" applyFill="1" applyBorder="1" applyAlignment="1">
      <alignment horizontal="center" vertical="center" wrapText="1"/>
    </xf>
    <xf numFmtId="0" fontId="41" fillId="5" borderId="14" xfId="0" applyFont="1" applyFill="1" applyBorder="1" applyAlignment="1">
      <alignment horizontal="left" vertical="center" wrapText="1"/>
    </xf>
    <xf numFmtId="0" fontId="41" fillId="5" borderId="13" xfId="0" applyFont="1" applyFill="1" applyBorder="1" applyAlignment="1">
      <alignment horizontal="left" vertical="center" wrapText="1"/>
    </xf>
    <xf numFmtId="0" fontId="41" fillId="5" borderId="9" xfId="0" applyFont="1" applyFill="1" applyBorder="1" applyAlignment="1">
      <alignment horizontal="center" vertical="center"/>
    </xf>
    <xf numFmtId="0" fontId="41" fillId="5" borderId="11" xfId="0" applyFont="1" applyFill="1" applyBorder="1" applyAlignment="1">
      <alignment horizontal="center" vertical="center"/>
    </xf>
    <xf numFmtId="0" fontId="40" fillId="5" borderId="18"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40" fillId="5" borderId="2" xfId="0" applyFont="1" applyFill="1" applyBorder="1" applyAlignment="1">
      <alignment horizontal="center" vertical="center" wrapText="1"/>
    </xf>
    <xf numFmtId="0" fontId="40" fillId="5" borderId="5" xfId="0" applyFont="1" applyFill="1" applyBorder="1" applyAlignment="1">
      <alignment horizontal="center"/>
    </xf>
    <xf numFmtId="0" fontId="41" fillId="3" borderId="66" xfId="0" applyFont="1" applyFill="1" applyBorder="1" applyAlignment="1">
      <alignment horizontal="center"/>
    </xf>
    <xf numFmtId="0" fontId="41" fillId="3" borderId="67" xfId="0" applyFont="1" applyFill="1" applyBorder="1" applyAlignment="1">
      <alignment horizontal="center"/>
    </xf>
    <xf numFmtId="0" fontId="41" fillId="3" borderId="68" xfId="0" applyFont="1" applyFill="1" applyBorder="1" applyAlignment="1">
      <alignment horizontal="center"/>
    </xf>
    <xf numFmtId="0" fontId="41" fillId="6" borderId="28" xfId="0" applyFont="1" applyFill="1" applyBorder="1" applyAlignment="1">
      <alignment horizontal="center" vertical="center" wrapText="1"/>
    </xf>
    <xf numFmtId="0" fontId="41" fillId="6" borderId="30" xfId="0" applyFont="1" applyFill="1" applyBorder="1" applyAlignment="1">
      <alignment horizontal="center" vertical="center" wrapText="1"/>
    </xf>
    <xf numFmtId="0" fontId="41" fillId="6" borderId="20" xfId="0" applyFont="1" applyFill="1" applyBorder="1" applyAlignment="1">
      <alignment horizontal="center" vertical="center" wrapText="1"/>
    </xf>
    <xf numFmtId="0" fontId="41" fillId="6" borderId="12" xfId="0" applyFont="1" applyFill="1" applyBorder="1" applyAlignment="1">
      <alignment horizontal="center" vertical="center" wrapText="1"/>
    </xf>
    <xf numFmtId="0" fontId="41" fillId="5" borderId="29" xfId="0" applyFont="1" applyFill="1" applyBorder="1" applyAlignment="1">
      <alignment horizontal="left" wrapText="1"/>
    </xf>
    <xf numFmtId="0" fontId="41" fillId="5" borderId="29" xfId="0" applyFont="1" applyFill="1" applyBorder="1" applyAlignment="1">
      <alignment horizontal="center"/>
    </xf>
    <xf numFmtId="0" fontId="41" fillId="6" borderId="20" xfId="0" applyFont="1" applyFill="1" applyBorder="1" applyAlignment="1">
      <alignment horizontal="center" wrapText="1"/>
    </xf>
    <xf numFmtId="0" fontId="41" fillId="6" borderId="12" xfId="0" applyFont="1" applyFill="1" applyBorder="1" applyAlignment="1">
      <alignment horizontal="center" wrapText="1"/>
    </xf>
    <xf numFmtId="0" fontId="41" fillId="6" borderId="31" xfId="0" applyFont="1" applyFill="1" applyBorder="1" applyAlignment="1">
      <alignment horizontal="center"/>
    </xf>
    <xf numFmtId="0" fontId="41" fillId="6" borderId="32" xfId="0" applyFont="1" applyFill="1" applyBorder="1" applyAlignment="1">
      <alignment horizontal="center"/>
    </xf>
    <xf numFmtId="0" fontId="40" fillId="5" borderId="26" xfId="0" applyFont="1" applyFill="1" applyBorder="1" applyAlignment="1">
      <alignment horizontal="center" vertical="center" wrapText="1"/>
    </xf>
    <xf numFmtId="0" fontId="40" fillId="5" borderId="17"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40" fillId="5" borderId="18" xfId="0" applyFont="1" applyFill="1" applyBorder="1" applyAlignment="1">
      <alignment horizontal="center" vertical="center"/>
    </xf>
    <xf numFmtId="0" fontId="40" fillId="5" borderId="11" xfId="0" applyFont="1" applyFill="1" applyBorder="1" applyAlignment="1">
      <alignment horizontal="center" vertical="center"/>
    </xf>
    <xf numFmtId="0" fontId="40" fillId="5" borderId="2" xfId="0" applyFont="1" applyFill="1" applyBorder="1" applyAlignment="1">
      <alignment horizontal="center" vertical="center"/>
    </xf>
    <xf numFmtId="0" fontId="41" fillId="3" borderId="17" xfId="0" applyFont="1" applyFill="1" applyBorder="1" applyAlignment="1">
      <alignment horizontal="center" vertical="center"/>
    </xf>
    <xf numFmtId="0" fontId="41" fillId="3" borderId="11" xfId="0" applyFont="1" applyFill="1" applyBorder="1" applyAlignment="1">
      <alignment horizontal="center" vertical="center"/>
    </xf>
    <xf numFmtId="0" fontId="41" fillId="3" borderId="11" xfId="0" applyFont="1" applyFill="1" applyBorder="1" applyAlignment="1">
      <alignment horizontal="left" vertical="center" wrapText="1"/>
    </xf>
    <xf numFmtId="0" fontId="41" fillId="5" borderId="9" xfId="0" applyFont="1" applyFill="1" applyBorder="1" applyAlignment="1">
      <alignment horizontal="center"/>
    </xf>
    <xf numFmtId="0" fontId="41" fillId="5" borderId="0" xfId="0" applyFont="1" applyFill="1" applyBorder="1" applyAlignment="1">
      <alignment horizontal="center"/>
    </xf>
    <xf numFmtId="0" fontId="41" fillId="5" borderId="65" xfId="0" applyFont="1" applyFill="1" applyBorder="1" applyAlignment="1">
      <alignment horizontal="center"/>
    </xf>
    <xf numFmtId="0" fontId="41" fillId="6" borderId="17" xfId="0" applyFont="1" applyFill="1" applyBorder="1" applyAlignment="1">
      <alignment horizontal="center" vertical="center" wrapText="1"/>
    </xf>
    <xf numFmtId="0" fontId="41" fillId="6" borderId="11" xfId="0" applyFont="1" applyFill="1" applyBorder="1" applyAlignment="1">
      <alignment horizontal="center" vertical="center" wrapText="1"/>
    </xf>
    <xf numFmtId="0" fontId="41" fillId="6" borderId="29" xfId="0" applyFont="1" applyFill="1" applyBorder="1" applyAlignment="1">
      <alignment horizontal="center" vertical="center" wrapText="1"/>
    </xf>
    <xf numFmtId="0" fontId="41" fillId="6" borderId="11" xfId="0" applyFont="1" applyFill="1" applyBorder="1" applyAlignment="1">
      <alignment horizontal="left" vertical="center" wrapText="1"/>
    </xf>
    <xf numFmtId="0" fontId="41" fillId="3" borderId="17" xfId="0" applyFont="1" applyFill="1" applyBorder="1" applyAlignment="1">
      <alignment horizontal="center" vertical="center" wrapText="1"/>
    </xf>
    <xf numFmtId="0" fontId="41" fillId="3" borderId="11" xfId="0" applyFont="1" applyFill="1" applyBorder="1" applyAlignment="1">
      <alignment horizontal="center" vertical="center" wrapText="1"/>
    </xf>
    <xf numFmtId="0" fontId="6" fillId="7" borderId="54" xfId="0" applyFont="1" applyFill="1" applyBorder="1" applyAlignment="1">
      <alignment horizontal="center" vertical="center"/>
    </xf>
    <xf numFmtId="0" fontId="26" fillId="7" borderId="35" xfId="0" applyFont="1" applyFill="1" applyBorder="1" applyAlignment="1">
      <alignment horizontal="center" vertical="center"/>
    </xf>
    <xf numFmtId="0" fontId="6" fillId="7" borderId="55" xfId="0" applyFont="1" applyFill="1" applyBorder="1" applyAlignment="1">
      <alignment horizontal="center" vertical="center"/>
    </xf>
    <xf numFmtId="0" fontId="6" fillId="8" borderId="54" xfId="0" applyFont="1" applyFill="1" applyBorder="1" applyAlignment="1">
      <alignment horizontal="center" vertical="center"/>
    </xf>
    <xf numFmtId="0" fontId="6" fillId="8" borderId="35" xfId="0" applyFont="1" applyFill="1" applyBorder="1" applyAlignment="1">
      <alignment horizontal="center" vertical="center"/>
    </xf>
    <xf numFmtId="0" fontId="6" fillId="8" borderId="55" xfId="0" applyFont="1" applyFill="1" applyBorder="1" applyAlignment="1">
      <alignment horizontal="center" vertical="center"/>
    </xf>
  </cellXfs>
  <cellStyles count="4346">
    <cellStyle name="Chuẩn 10" xfId="10"/>
    <cellStyle name="Chuẩn 10 10" xfId="251"/>
    <cellStyle name="Chuẩn 10 100" xfId="2638"/>
    <cellStyle name="Chuẩn 10 101" xfId="2529"/>
    <cellStyle name="Chuẩn 10 102" xfId="3003"/>
    <cellStyle name="Chuẩn 10 103" xfId="3853"/>
    <cellStyle name="Chuẩn 10 104" xfId="3882"/>
    <cellStyle name="Chuẩn 10 105" xfId="3834"/>
    <cellStyle name="Chuẩn 10 106" xfId="3888"/>
    <cellStyle name="Chuẩn 10 107" xfId="3900"/>
    <cellStyle name="Chuẩn 10 108" xfId="3908"/>
    <cellStyle name="Chuẩn 10 109" xfId="3919"/>
    <cellStyle name="Chuẩn 10 11" xfId="280"/>
    <cellStyle name="Chuẩn 10 110" xfId="3925"/>
    <cellStyle name="Chuẩn 10 111" xfId="3933"/>
    <cellStyle name="Chuẩn 10 112" xfId="3939"/>
    <cellStyle name="Chuẩn 10 113" xfId="3942"/>
    <cellStyle name="Chuẩn 10 114" xfId="3948"/>
    <cellStyle name="Chuẩn 10 115" xfId="3950"/>
    <cellStyle name="Chuẩn 10 116" xfId="3956"/>
    <cellStyle name="Chuẩn 10 117" xfId="3963"/>
    <cellStyle name="Chuẩn 10 118" xfId="3966"/>
    <cellStyle name="Chuẩn 10 119" xfId="3972"/>
    <cellStyle name="Chuẩn 10 12" xfId="310"/>
    <cellStyle name="Chuẩn 10 120" xfId="3975"/>
    <cellStyle name="Chuẩn 10 121" xfId="4012"/>
    <cellStyle name="Chuẩn 10 122" xfId="4015"/>
    <cellStyle name="Chuẩn 10 123" xfId="4018"/>
    <cellStyle name="Chuẩn 10 124" xfId="4021"/>
    <cellStyle name="Chuẩn 10 125" xfId="4024"/>
    <cellStyle name="Chuẩn 10 126" xfId="4027"/>
    <cellStyle name="Chuẩn 10 127" xfId="4030"/>
    <cellStyle name="Chuẩn 10 128" xfId="4080"/>
    <cellStyle name="Chuẩn 10 129" xfId="4124"/>
    <cellStyle name="Chuẩn 10 13" xfId="341"/>
    <cellStyle name="Chuẩn 10 130" xfId="4140"/>
    <cellStyle name="Chuẩn 10 131" xfId="4171"/>
    <cellStyle name="Chuẩn 10 132" xfId="4235"/>
    <cellStyle name="Chuẩn 10 133" xfId="4263"/>
    <cellStyle name="Chuẩn 10 134" xfId="4326"/>
    <cellStyle name="Chuẩn 10 14" xfId="408"/>
    <cellStyle name="Chuẩn 10 15" xfId="377"/>
    <cellStyle name="Chuẩn 10 16" xfId="418"/>
    <cellStyle name="Chuẩn 10 17" xfId="453"/>
    <cellStyle name="Chuẩn 10 18" xfId="592"/>
    <cellStyle name="Chuẩn 10 19" xfId="605"/>
    <cellStyle name="Chuẩn 10 2" xfId="25"/>
    <cellStyle name="Chuẩn 10 2 10" xfId="295"/>
    <cellStyle name="Chuẩn 10 2 100" xfId="2533"/>
    <cellStyle name="Chuẩn 10 2 101" xfId="3007"/>
    <cellStyle name="Chuẩn 10 2 102" xfId="3852"/>
    <cellStyle name="Chuẩn 10 2 103" xfId="3880"/>
    <cellStyle name="Chuẩn 10 2 104" xfId="3830"/>
    <cellStyle name="Chuẩn 10 2 105" xfId="3886"/>
    <cellStyle name="Chuẩn 10 2 106" xfId="3897"/>
    <cellStyle name="Chuẩn 10 2 107" xfId="3905"/>
    <cellStyle name="Chuẩn 10 2 108" xfId="3916"/>
    <cellStyle name="Chuẩn 10 2 109" xfId="3923"/>
    <cellStyle name="Chuẩn 10 2 11" xfId="325"/>
    <cellStyle name="Chuẩn 10 2 110" xfId="3930"/>
    <cellStyle name="Chuẩn 10 2 111" xfId="3937"/>
    <cellStyle name="Chuẩn 10 2 112" xfId="3941"/>
    <cellStyle name="Chuẩn 10 2 113" xfId="3947"/>
    <cellStyle name="Chuẩn 10 2 114" xfId="3949"/>
    <cellStyle name="Chuẩn 10 2 115" xfId="3953"/>
    <cellStyle name="Chuẩn 10 2 116" xfId="3960"/>
    <cellStyle name="Chuẩn 10 2 117" xfId="3965"/>
    <cellStyle name="Chuẩn 10 2 118" xfId="3970"/>
    <cellStyle name="Chuẩn 10 2 119" xfId="3974"/>
    <cellStyle name="Chuẩn 10 2 12" xfId="356"/>
    <cellStyle name="Chuẩn 10 2 120" xfId="4011"/>
    <cellStyle name="Chuẩn 10 2 121" xfId="4014"/>
    <cellStyle name="Chuẩn 10 2 122" xfId="4017"/>
    <cellStyle name="Chuẩn 10 2 123" xfId="4020"/>
    <cellStyle name="Chuẩn 10 2 124" xfId="4023"/>
    <cellStyle name="Chuẩn 10 2 125" xfId="4026"/>
    <cellStyle name="Chuẩn 10 2 126" xfId="4031"/>
    <cellStyle name="Chuẩn 10 2 127" xfId="4095"/>
    <cellStyle name="Chuẩn 10 2 128" xfId="4110"/>
    <cellStyle name="Chuẩn 10 2 129" xfId="4155"/>
    <cellStyle name="Chuẩn 10 2 13" xfId="381"/>
    <cellStyle name="Chuẩn 10 2 130" xfId="4186"/>
    <cellStyle name="Chuẩn 10 2 131" xfId="4213"/>
    <cellStyle name="Chuẩn 10 2 132" xfId="4278"/>
    <cellStyle name="Chuẩn 10 2 133" xfId="4306"/>
    <cellStyle name="Chuẩn 10 2 14" xfId="425"/>
    <cellStyle name="Chuẩn 10 2 15" xfId="445"/>
    <cellStyle name="Chuẩn 10 2 16" xfId="456"/>
    <cellStyle name="Chuẩn 10 2 17" xfId="591"/>
    <cellStyle name="Chuẩn 10 2 18" xfId="604"/>
    <cellStyle name="Chuẩn 10 2 19" xfId="614"/>
    <cellStyle name="Chuẩn 10 2 2" xfId="55"/>
    <cellStyle name="Chuẩn 10 2 20" xfId="622"/>
    <cellStyle name="Chuẩn 10 2 21" xfId="628"/>
    <cellStyle name="Chuẩn 10 2 22" xfId="637"/>
    <cellStyle name="Chuẩn 10 2 23" xfId="958"/>
    <cellStyle name="Chuẩn 10 2 24" xfId="986"/>
    <cellStyle name="Chuẩn 10 2 25" xfId="1018"/>
    <cellStyle name="Chuẩn 10 2 26" xfId="1048"/>
    <cellStyle name="Chuẩn 10 2 27" xfId="1078"/>
    <cellStyle name="Chuẩn 10 2 28" xfId="1108"/>
    <cellStyle name="Chuẩn 10 2 29" xfId="1138"/>
    <cellStyle name="Chuẩn 10 2 3" xfId="87"/>
    <cellStyle name="Chuẩn 10 2 30" xfId="1168"/>
    <cellStyle name="Chuẩn 10 2 31" xfId="1198"/>
    <cellStyle name="Chuẩn 10 2 32" xfId="1227"/>
    <cellStyle name="Chuẩn 10 2 33" xfId="1257"/>
    <cellStyle name="Chuẩn 10 2 34" xfId="1287"/>
    <cellStyle name="Chuẩn 10 2 35" xfId="1316"/>
    <cellStyle name="Chuẩn 10 2 36" xfId="1346"/>
    <cellStyle name="Chuẩn 10 2 37" xfId="1375"/>
    <cellStyle name="Chuẩn 10 2 38" xfId="1403"/>
    <cellStyle name="Chuẩn 10 2 39" xfId="1432"/>
    <cellStyle name="Chuẩn 10 2 4" xfId="116"/>
    <cellStyle name="Chuẩn 10 2 40" xfId="1461"/>
    <cellStyle name="Chuẩn 10 2 41" xfId="1490"/>
    <cellStyle name="Chuẩn 10 2 42" xfId="1519"/>
    <cellStyle name="Chuẩn 10 2 43" xfId="1548"/>
    <cellStyle name="Chuẩn 10 2 44" xfId="1576"/>
    <cellStyle name="Chuẩn 10 2 45" xfId="1605"/>
    <cellStyle name="Chuẩn 10 2 46" xfId="1633"/>
    <cellStyle name="Chuẩn 10 2 47" xfId="1661"/>
    <cellStyle name="Chuẩn 10 2 48" xfId="1689"/>
    <cellStyle name="Chuẩn 10 2 49" xfId="1718"/>
    <cellStyle name="Chuẩn 10 2 5" xfId="147"/>
    <cellStyle name="Chuẩn 10 2 50" xfId="1747"/>
    <cellStyle name="Chuẩn 10 2 51" xfId="1775"/>
    <cellStyle name="Chuẩn 10 2 52" xfId="1803"/>
    <cellStyle name="Chuẩn 10 2 53" xfId="1830"/>
    <cellStyle name="Chuẩn 10 2 54" xfId="1859"/>
    <cellStyle name="Chuẩn 10 2 55" xfId="1886"/>
    <cellStyle name="Chuẩn 10 2 56" xfId="1913"/>
    <cellStyle name="Chuẩn 10 2 57" xfId="1940"/>
    <cellStyle name="Chuẩn 10 2 58" xfId="1967"/>
    <cellStyle name="Chuẩn 10 2 59" xfId="1993"/>
    <cellStyle name="Chuẩn 10 2 6" xfId="177"/>
    <cellStyle name="Chuẩn 10 2 60" xfId="2019"/>
    <cellStyle name="Chuẩn 10 2 61" xfId="2043"/>
    <cellStyle name="Chuẩn 10 2 62" xfId="2068"/>
    <cellStyle name="Chuẩn 10 2 63" xfId="2092"/>
    <cellStyle name="Chuẩn 10 2 64" xfId="2116"/>
    <cellStyle name="Chuẩn 10 2 65" xfId="2139"/>
    <cellStyle name="Chuẩn 10 2 66" xfId="2162"/>
    <cellStyle name="Chuẩn 10 2 67" xfId="2182"/>
    <cellStyle name="Chuẩn 10 2 68" xfId="2204"/>
    <cellStyle name="Chuẩn 10 2 69" xfId="2223"/>
    <cellStyle name="Chuẩn 10 2 7" xfId="207"/>
    <cellStyle name="Chuẩn 10 2 70" xfId="2241"/>
    <cellStyle name="Chuẩn 10 2 71" xfId="2259"/>
    <cellStyle name="Chuẩn 10 2 72" xfId="2273"/>
    <cellStyle name="Chuẩn 10 2 73" xfId="2290"/>
    <cellStyle name="Chuẩn 10 2 74" xfId="2302"/>
    <cellStyle name="Chuẩn 10 2 75" xfId="2314"/>
    <cellStyle name="Chuẩn 10 2 76" xfId="2324"/>
    <cellStyle name="Chuẩn 10 2 77" xfId="2332"/>
    <cellStyle name="Chuẩn 10 2 78" xfId="2338"/>
    <cellStyle name="Chuẩn 10 2 79" xfId="2365"/>
    <cellStyle name="Chuẩn 10 2 8" xfId="237"/>
    <cellStyle name="Chuẩn 10 2 80" xfId="2446"/>
    <cellStyle name="Chuẩn 10 2 81" xfId="2393"/>
    <cellStyle name="Chuẩn 10 2 82" xfId="2386"/>
    <cellStyle name="Chuẩn 10 2 83" xfId="2408"/>
    <cellStyle name="Chuẩn 10 2 84" xfId="2516"/>
    <cellStyle name="Chuẩn 10 2 85" xfId="2763"/>
    <cellStyle name="Chuẩn 10 2 86" xfId="2692"/>
    <cellStyle name="Chuẩn 10 2 87" xfId="2743"/>
    <cellStyle name="Chuẩn 10 2 88" xfId="2758"/>
    <cellStyle name="Chuẩn 10 2 89" xfId="2737"/>
    <cellStyle name="Chuẩn 10 2 9" xfId="266"/>
    <cellStyle name="Chuẩn 10 2 90" xfId="2825"/>
    <cellStyle name="Chuẩn 10 2 91" xfId="2939"/>
    <cellStyle name="Chuẩn 10 2 92" xfId="2840"/>
    <cellStyle name="Chuẩn 10 2 93" xfId="2859"/>
    <cellStyle name="Chuẩn 10 2 94" xfId="2971"/>
    <cellStyle name="Chuẩn 10 2 95" xfId="2937"/>
    <cellStyle name="Chuẩn 10 2 96" xfId="2610"/>
    <cellStyle name="Chuẩn 10 2 97" xfId="2593"/>
    <cellStyle name="Chuẩn 10 2 98" xfId="2596"/>
    <cellStyle name="Chuẩn 10 2 99" xfId="2548"/>
    <cellStyle name="Chuẩn 10 20" xfId="615"/>
    <cellStyle name="Chuẩn 10 21" xfId="623"/>
    <cellStyle name="Chuẩn 10 22" xfId="629"/>
    <cellStyle name="Chuẩn 10 23" xfId="633"/>
    <cellStyle name="Chuẩn 10 24" xfId="962"/>
    <cellStyle name="Chuẩn 10 25" xfId="990"/>
    <cellStyle name="Chuẩn 10 26" xfId="1022"/>
    <cellStyle name="Chuẩn 10 27" xfId="1052"/>
    <cellStyle name="Chuẩn 10 28" xfId="1082"/>
    <cellStyle name="Chuẩn 10 29" xfId="1112"/>
    <cellStyle name="Chuẩn 10 3" xfId="40"/>
    <cellStyle name="Chuẩn 10 3 2" xfId="3033"/>
    <cellStyle name="Chuẩn 10 3 3" xfId="3034"/>
    <cellStyle name="Chuẩn 10 30" xfId="1142"/>
    <cellStyle name="Chuẩn 10 31" xfId="1172"/>
    <cellStyle name="Chuẩn 10 32" xfId="1202"/>
    <cellStyle name="Chuẩn 10 33" xfId="1231"/>
    <cellStyle name="Chuẩn 10 34" xfId="1261"/>
    <cellStyle name="Chuẩn 10 35" xfId="1291"/>
    <cellStyle name="Chuẩn 10 36" xfId="1320"/>
    <cellStyle name="Chuẩn 10 37" xfId="1350"/>
    <cellStyle name="Chuẩn 10 38" xfId="1379"/>
    <cellStyle name="Chuẩn 10 39" xfId="1407"/>
    <cellStyle name="Chuẩn 10 4" xfId="72"/>
    <cellStyle name="Chuẩn 10 4 2" xfId="3036"/>
    <cellStyle name="Chuẩn 10 4 3" xfId="3037"/>
    <cellStyle name="Chuẩn 10 40" xfId="1436"/>
    <cellStyle name="Chuẩn 10 41" xfId="1465"/>
    <cellStyle name="Chuẩn 10 42" xfId="1494"/>
    <cellStyle name="Chuẩn 10 43" xfId="1523"/>
    <cellStyle name="Chuẩn 10 44" xfId="1552"/>
    <cellStyle name="Chuẩn 10 45" xfId="1580"/>
    <cellStyle name="Chuẩn 10 46" xfId="1609"/>
    <cellStyle name="Chuẩn 10 47" xfId="1637"/>
    <cellStyle name="Chuẩn 10 48" xfId="1665"/>
    <cellStyle name="Chuẩn 10 49" xfId="1693"/>
    <cellStyle name="Chuẩn 10 5" xfId="101"/>
    <cellStyle name="Chuẩn 10 50" xfId="1722"/>
    <cellStyle name="Chuẩn 10 51" xfId="1751"/>
    <cellStyle name="Chuẩn 10 52" xfId="1779"/>
    <cellStyle name="Chuẩn 10 53" xfId="1807"/>
    <cellStyle name="Chuẩn 10 54" xfId="1834"/>
    <cellStyle name="Chuẩn 10 55" xfId="1863"/>
    <cellStyle name="Chuẩn 10 56" xfId="1890"/>
    <cellStyle name="Chuẩn 10 57" xfId="1917"/>
    <cellStyle name="Chuẩn 10 58" xfId="1944"/>
    <cellStyle name="Chuẩn 10 59" xfId="1971"/>
    <cellStyle name="Chuẩn 10 6" xfId="132"/>
    <cellStyle name="Chuẩn 10 60" xfId="1997"/>
    <cellStyle name="Chuẩn 10 61" xfId="2023"/>
    <cellStyle name="Chuẩn 10 62" xfId="2047"/>
    <cellStyle name="Chuẩn 10 63" xfId="2072"/>
    <cellStyle name="Chuẩn 10 64" xfId="2095"/>
    <cellStyle name="Chuẩn 10 65" xfId="2119"/>
    <cellStyle name="Chuẩn 10 66" xfId="2142"/>
    <cellStyle name="Chuẩn 10 67" xfId="2164"/>
    <cellStyle name="Chuẩn 10 68" xfId="2185"/>
    <cellStyle name="Chuẩn 10 69" xfId="2206"/>
    <cellStyle name="Chuẩn 10 7" xfId="162"/>
    <cellStyle name="Chuẩn 10 70" xfId="2226"/>
    <cellStyle name="Chuẩn 10 71" xfId="2244"/>
    <cellStyle name="Chuẩn 10 72" xfId="2261"/>
    <cellStyle name="Chuẩn 10 73" xfId="2274"/>
    <cellStyle name="Chuẩn 10 74" xfId="2291"/>
    <cellStyle name="Chuẩn 10 75" xfId="2303"/>
    <cellStyle name="Chuẩn 10 76" xfId="2315"/>
    <cellStyle name="Chuẩn 10 77" xfId="2325"/>
    <cellStyle name="Chuẩn 10 78" xfId="2333"/>
    <cellStyle name="Chuẩn 10 79" xfId="2339"/>
    <cellStyle name="Chuẩn 10 8" xfId="192"/>
    <cellStyle name="Chuẩn 10 80" xfId="2350"/>
    <cellStyle name="Chuẩn 10 81" xfId="2469"/>
    <cellStyle name="Chuẩn 10 82" xfId="2453"/>
    <cellStyle name="Chuẩn 10 83" xfId="2388"/>
    <cellStyle name="Chuẩn 10 84" xfId="2432"/>
    <cellStyle name="Chuẩn 10 85" xfId="2501"/>
    <cellStyle name="Chuẩn 10 86" xfId="2765"/>
    <cellStyle name="Chuẩn 10 87" xfId="2720"/>
    <cellStyle name="Chuẩn 10 88" xfId="2742"/>
    <cellStyle name="Chuẩn 10 89" xfId="2664"/>
    <cellStyle name="Chuẩn 10 9" xfId="222"/>
    <cellStyle name="Chuẩn 10 90" xfId="2795"/>
    <cellStyle name="Chuẩn 10 91" xfId="2810"/>
    <cellStyle name="Chuẩn 10 92" xfId="2965"/>
    <cellStyle name="Chuẩn 10 93" xfId="2929"/>
    <cellStyle name="Chuẩn 10 94" xfId="2909"/>
    <cellStyle name="Chuẩn 10 95" xfId="2895"/>
    <cellStyle name="Chuẩn 10 96" xfId="2871"/>
    <cellStyle name="Chuẩn 10 97" xfId="2636"/>
    <cellStyle name="Chuẩn 10 98" xfId="2644"/>
    <cellStyle name="Chuẩn 10 99" xfId="2602"/>
    <cellStyle name="Chuẩn 11" xfId="11"/>
    <cellStyle name="Chuẩn 11 10" xfId="252"/>
    <cellStyle name="Chuẩn 11 100" xfId="2575"/>
    <cellStyle name="Chuẩn 11 101" xfId="2525"/>
    <cellStyle name="Chuẩn 11 102" xfId="3053"/>
    <cellStyle name="Chuẩn 11 103" xfId="3845"/>
    <cellStyle name="Chuẩn 11 104" xfId="3021"/>
    <cellStyle name="Chuẩn 11 105" xfId="3794"/>
    <cellStyle name="Chuẩn 11 106" xfId="3012"/>
    <cellStyle name="Chuẩn 11 107" xfId="3807"/>
    <cellStyle name="Chuẩn 11 108" xfId="3859"/>
    <cellStyle name="Chuẩn 11 109" xfId="3816"/>
    <cellStyle name="Chuẩn 11 11" xfId="281"/>
    <cellStyle name="Chuẩn 11 110" xfId="3867"/>
    <cellStyle name="Chuẩn 11 111" xfId="3823"/>
    <cellStyle name="Chuẩn 11 112" xfId="3874"/>
    <cellStyle name="Chuẩn 11 113" xfId="3829"/>
    <cellStyle name="Chuẩn 11 114" xfId="3883"/>
    <cellStyle name="Chuẩn 11 115" xfId="3894"/>
    <cellStyle name="Chuẩn 11 116" xfId="3901"/>
    <cellStyle name="Chuẩn 11 117" xfId="3913"/>
    <cellStyle name="Chuẩn 11 118" xfId="3920"/>
    <cellStyle name="Chuẩn 11 119" xfId="3927"/>
    <cellStyle name="Chuẩn 11 12" xfId="311"/>
    <cellStyle name="Chuẩn 11 120" xfId="3907"/>
    <cellStyle name="Chuẩn 11 121" xfId="3998"/>
    <cellStyle name="Chuẩn 11 122" xfId="3934"/>
    <cellStyle name="Chuẩn 11 123" xfId="4002"/>
    <cellStyle name="Chuẩn 11 124" xfId="3945"/>
    <cellStyle name="Chuẩn 11 125" xfId="4006"/>
    <cellStyle name="Chuẩn 11 126" xfId="3954"/>
    <cellStyle name="Chuẩn 11 127" xfId="4032"/>
    <cellStyle name="Chuẩn 11 128" xfId="4081"/>
    <cellStyle name="Chuẩn 11 129" xfId="4123"/>
    <cellStyle name="Chuẩn 11 13" xfId="342"/>
    <cellStyle name="Chuẩn 11 130" xfId="4141"/>
    <cellStyle name="Chuẩn 11 131" xfId="4172"/>
    <cellStyle name="Chuẩn 11 132" xfId="4230"/>
    <cellStyle name="Chuẩn 11 133" xfId="4264"/>
    <cellStyle name="Chuẩn 11 134" xfId="4321"/>
    <cellStyle name="Chuẩn 11 14" xfId="401"/>
    <cellStyle name="Chuẩn 11 15" xfId="438"/>
    <cellStyle name="Chuẩn 11 16" xfId="385"/>
    <cellStyle name="Chuẩn 11 17" xfId="463"/>
    <cellStyle name="Chuẩn 11 18" xfId="583"/>
    <cellStyle name="Chuẩn 11 19" xfId="596"/>
    <cellStyle name="Chuẩn 11 2" xfId="26"/>
    <cellStyle name="Chuẩn 11 2 10" xfId="296"/>
    <cellStyle name="Chuẩn 11 2 100" xfId="2623"/>
    <cellStyle name="Chuẩn 11 2 101" xfId="3058"/>
    <cellStyle name="Chuẩn 11 2 102" xfId="3842"/>
    <cellStyle name="Chuẩn 11 2 103" xfId="3024"/>
    <cellStyle name="Chuẩn 11 2 104" xfId="3789"/>
    <cellStyle name="Chuẩn 11 2 105" xfId="3015"/>
    <cellStyle name="Chuẩn 11 2 106" xfId="3805"/>
    <cellStyle name="Chuẩn 11 2 107" xfId="3856"/>
    <cellStyle name="Chuẩn 11 2 108" xfId="3813"/>
    <cellStyle name="Chuẩn 11 2 109" xfId="3865"/>
    <cellStyle name="Chuẩn 11 2 11" xfId="326"/>
    <cellStyle name="Chuẩn 11 2 110" xfId="3822"/>
    <cellStyle name="Chuẩn 11 2 111" xfId="3871"/>
    <cellStyle name="Chuẩn 11 2 112" xfId="3827"/>
    <cellStyle name="Chuẩn 11 2 113" xfId="3881"/>
    <cellStyle name="Chuẩn 11 2 114" xfId="3892"/>
    <cellStyle name="Chuẩn 11 2 115" xfId="3887"/>
    <cellStyle name="Chuẩn 11 2 116" xfId="3911"/>
    <cellStyle name="Chuẩn 11 2 117" xfId="3906"/>
    <cellStyle name="Chuẩn 11 2 118" xfId="3926"/>
    <cellStyle name="Chuẩn 11 2 119" xfId="3904"/>
    <cellStyle name="Chuẩn 11 2 12" xfId="357"/>
    <cellStyle name="Chuẩn 11 2 120" xfId="3997"/>
    <cellStyle name="Chuẩn 11 2 121" xfId="3924"/>
    <cellStyle name="Chuẩn 11 2 122" xfId="4001"/>
    <cellStyle name="Chuẩn 11 2 123" xfId="3944"/>
    <cellStyle name="Chuẩn 11 2 124" xfId="4005"/>
    <cellStyle name="Chuẩn 11 2 125" xfId="3952"/>
    <cellStyle name="Chuẩn 11 2 126" xfId="4033"/>
    <cellStyle name="Chuẩn 11 2 127" xfId="4096"/>
    <cellStyle name="Chuẩn 11 2 128" xfId="4109"/>
    <cellStyle name="Chuẩn 11 2 129" xfId="4156"/>
    <cellStyle name="Chuẩn 11 2 13" xfId="375"/>
    <cellStyle name="Chuẩn 11 2 130" xfId="4187"/>
    <cellStyle name="Chuẩn 11 2 131" xfId="4212"/>
    <cellStyle name="Chuẩn 11 2 132" xfId="4279"/>
    <cellStyle name="Chuẩn 11 2 133" xfId="4305"/>
    <cellStyle name="Chuẩn 11 2 14" xfId="406"/>
    <cellStyle name="Chuẩn 11 2 15" xfId="446"/>
    <cellStyle name="Chuẩn 11 2 16" xfId="465"/>
    <cellStyle name="Chuẩn 11 2 17" xfId="580"/>
    <cellStyle name="Chuẩn 11 2 18" xfId="594"/>
    <cellStyle name="Chuẩn 11 2 19" xfId="606"/>
    <cellStyle name="Chuẩn 11 2 2" xfId="56"/>
    <cellStyle name="Chuẩn 11 2 20" xfId="616"/>
    <cellStyle name="Chuẩn 11 2 21" xfId="624"/>
    <cellStyle name="Chuẩn 11 2 22" xfId="659"/>
    <cellStyle name="Chuẩn 11 2 23" xfId="934"/>
    <cellStyle name="Chuẩn 11 2 24" xfId="634"/>
    <cellStyle name="Chuẩn 11 2 25" xfId="994"/>
    <cellStyle name="Chuẩn 11 2 26" xfId="1024"/>
    <cellStyle name="Chuẩn 11 2 27" xfId="1054"/>
    <cellStyle name="Chuẩn 11 2 28" xfId="1084"/>
    <cellStyle name="Chuẩn 11 2 29" xfId="1114"/>
    <cellStyle name="Chuẩn 11 2 3" xfId="88"/>
    <cellStyle name="Chuẩn 11 2 30" xfId="1144"/>
    <cellStyle name="Chuẩn 11 2 31" xfId="1174"/>
    <cellStyle name="Chuẩn 11 2 32" xfId="1204"/>
    <cellStyle name="Chuẩn 11 2 33" xfId="1233"/>
    <cellStyle name="Chuẩn 11 2 34" xfId="1263"/>
    <cellStyle name="Chuẩn 11 2 35" xfId="1292"/>
    <cellStyle name="Chuẩn 11 2 36" xfId="1322"/>
    <cellStyle name="Chuẩn 11 2 37" xfId="1351"/>
    <cellStyle name="Chuẩn 11 2 38" xfId="1380"/>
    <cellStyle name="Chuẩn 11 2 39" xfId="1408"/>
    <cellStyle name="Chuẩn 11 2 4" xfId="117"/>
    <cellStyle name="Chuẩn 11 2 40" xfId="1438"/>
    <cellStyle name="Chuẩn 11 2 41" xfId="1466"/>
    <cellStyle name="Chuẩn 11 2 42" xfId="1496"/>
    <cellStyle name="Chuẩn 11 2 43" xfId="1524"/>
    <cellStyle name="Chuẩn 11 2 44" xfId="1553"/>
    <cellStyle name="Chuẩn 11 2 45" xfId="1581"/>
    <cellStyle name="Chuẩn 11 2 46" xfId="1610"/>
    <cellStyle name="Chuẩn 11 2 47" xfId="1638"/>
    <cellStyle name="Chuẩn 11 2 48" xfId="1666"/>
    <cellStyle name="Chuẩn 11 2 49" xfId="1695"/>
    <cellStyle name="Chuẩn 11 2 5" xfId="148"/>
    <cellStyle name="Chuẩn 11 2 50" xfId="1723"/>
    <cellStyle name="Chuẩn 11 2 51" xfId="1753"/>
    <cellStyle name="Chuẩn 11 2 52" xfId="1780"/>
    <cellStyle name="Chuẩn 11 2 53" xfId="1809"/>
    <cellStyle name="Chuẩn 11 2 54" xfId="1836"/>
    <cellStyle name="Chuẩn 11 2 55" xfId="1864"/>
    <cellStyle name="Chuẩn 11 2 56" xfId="1891"/>
    <cellStyle name="Chuẩn 11 2 57" xfId="1918"/>
    <cellStyle name="Chuẩn 11 2 58" xfId="1946"/>
    <cellStyle name="Chuẩn 11 2 59" xfId="1972"/>
    <cellStyle name="Chuẩn 11 2 6" xfId="178"/>
    <cellStyle name="Chuẩn 11 2 60" xfId="1999"/>
    <cellStyle name="Chuẩn 11 2 61" xfId="2024"/>
    <cellStyle name="Chuẩn 11 2 62" xfId="2049"/>
    <cellStyle name="Chuẩn 11 2 63" xfId="2074"/>
    <cellStyle name="Chuẩn 11 2 64" xfId="2097"/>
    <cellStyle name="Chuẩn 11 2 65" xfId="2120"/>
    <cellStyle name="Chuẩn 11 2 66" xfId="2144"/>
    <cellStyle name="Chuẩn 11 2 67" xfId="2166"/>
    <cellStyle name="Chuẩn 11 2 68" xfId="2187"/>
    <cellStyle name="Chuẩn 11 2 69" xfId="2208"/>
    <cellStyle name="Chuẩn 11 2 7" xfId="208"/>
    <cellStyle name="Chuẩn 11 2 70" xfId="2227"/>
    <cellStyle name="Chuẩn 11 2 71" xfId="2245"/>
    <cellStyle name="Chuẩn 11 2 72" xfId="2242"/>
    <cellStyle name="Chuẩn 11 2 73" xfId="2277"/>
    <cellStyle name="Chuẩn 11 2 74" xfId="2275"/>
    <cellStyle name="Chuẩn 11 2 75" xfId="2304"/>
    <cellStyle name="Chuẩn 11 2 76" xfId="2316"/>
    <cellStyle name="Chuẩn 11 2 77" xfId="2326"/>
    <cellStyle name="Chuẩn 11 2 78" xfId="2334"/>
    <cellStyle name="Chuẩn 11 2 79" xfId="2366"/>
    <cellStyle name="Chuẩn 11 2 8" xfId="238"/>
    <cellStyle name="Chuẩn 11 2 80" xfId="2445"/>
    <cellStyle name="Chuẩn 11 2 81" xfId="2404"/>
    <cellStyle name="Chuẩn 11 2 82" xfId="2395"/>
    <cellStyle name="Chuẩn 11 2 83" xfId="2410"/>
    <cellStyle name="Chuẩn 11 2 84" xfId="2517"/>
    <cellStyle name="Chuẩn 11 2 85" xfId="2672"/>
    <cellStyle name="Chuẩn 11 2 86" xfId="2756"/>
    <cellStyle name="Chuẩn 11 2 87" xfId="2759"/>
    <cellStyle name="Chuẩn 11 2 88" xfId="2748"/>
    <cellStyle name="Chuẩn 11 2 89" xfId="2745"/>
    <cellStyle name="Chuẩn 11 2 9" xfId="267"/>
    <cellStyle name="Chuẩn 11 2 90" xfId="2826"/>
    <cellStyle name="Chuẩn 11 2 91" xfId="2938"/>
    <cellStyle name="Chuẩn 11 2 92" xfId="2950"/>
    <cellStyle name="Chuẩn 11 2 93" xfId="2976"/>
    <cellStyle name="Chuẩn 11 2 94" xfId="2861"/>
    <cellStyle name="Chuẩn 11 2 95" xfId="2908"/>
    <cellStyle name="Chuẩn 11 2 96" xfId="2607"/>
    <cellStyle name="Chuẩn 11 2 97" xfId="2619"/>
    <cellStyle name="Chuẩn 11 2 98" xfId="2583"/>
    <cellStyle name="Chuẩn 11 2 99" xfId="2586"/>
    <cellStyle name="Chuẩn 11 20" xfId="608"/>
    <cellStyle name="Chuẩn 11 21" xfId="617"/>
    <cellStyle name="Chuẩn 11 22" xfId="625"/>
    <cellStyle name="Chuẩn 11 23" xfId="655"/>
    <cellStyle name="Chuẩn 11 24" xfId="938"/>
    <cellStyle name="Chuẩn 11 25" xfId="966"/>
    <cellStyle name="Chuẩn 11 26" xfId="998"/>
    <cellStyle name="Chuẩn 11 27" xfId="1028"/>
    <cellStyle name="Chuẩn 11 28" xfId="1058"/>
    <cellStyle name="Chuẩn 11 29" xfId="1088"/>
    <cellStyle name="Chuẩn 11 3" xfId="41"/>
    <cellStyle name="Chuẩn 11 3 2" xfId="3087"/>
    <cellStyle name="Chuẩn 11 3 3" xfId="3088"/>
    <cellStyle name="Chuẩn 11 30" xfId="1118"/>
    <cellStyle name="Chuẩn 11 31" xfId="1148"/>
    <cellStyle name="Chuẩn 11 32" xfId="1178"/>
    <cellStyle name="Chuẩn 11 33" xfId="1208"/>
    <cellStyle name="Chuẩn 11 34" xfId="1237"/>
    <cellStyle name="Chuẩn 11 35" xfId="1267"/>
    <cellStyle name="Chuẩn 11 36" xfId="1296"/>
    <cellStyle name="Chuẩn 11 37" xfId="1326"/>
    <cellStyle name="Chuẩn 11 38" xfId="1355"/>
    <cellStyle name="Chuẩn 11 39" xfId="1384"/>
    <cellStyle name="Chuẩn 11 4" xfId="73"/>
    <cellStyle name="Chuẩn 11 4 2" xfId="3093"/>
    <cellStyle name="Chuẩn 11 4 3" xfId="3094"/>
    <cellStyle name="Chuẩn 11 40" xfId="1412"/>
    <cellStyle name="Chuẩn 11 41" xfId="1442"/>
    <cellStyle name="Chuẩn 11 42" xfId="1470"/>
    <cellStyle name="Chuẩn 11 43" xfId="1500"/>
    <cellStyle name="Chuẩn 11 44" xfId="1528"/>
    <cellStyle name="Chuẩn 11 45" xfId="1557"/>
    <cellStyle name="Chuẩn 11 46" xfId="1585"/>
    <cellStyle name="Chuẩn 11 47" xfId="1614"/>
    <cellStyle name="Chuẩn 11 48" xfId="1642"/>
    <cellStyle name="Chuẩn 11 49" xfId="1670"/>
    <cellStyle name="Chuẩn 11 5" xfId="102"/>
    <cellStyle name="Chuẩn 11 50" xfId="1699"/>
    <cellStyle name="Chuẩn 11 51" xfId="1727"/>
    <cellStyle name="Chuẩn 11 52" xfId="1756"/>
    <cellStyle name="Chuẩn 11 53" xfId="1784"/>
    <cellStyle name="Chuẩn 11 54" xfId="1812"/>
    <cellStyle name="Chuẩn 11 55" xfId="1839"/>
    <cellStyle name="Chuẩn 11 56" xfId="1868"/>
    <cellStyle name="Chuẩn 11 57" xfId="1894"/>
    <cellStyle name="Chuẩn 11 58" xfId="1922"/>
    <cellStyle name="Chuẩn 11 59" xfId="1949"/>
    <cellStyle name="Chuẩn 11 6" xfId="133"/>
    <cellStyle name="Chuẩn 11 60" xfId="1976"/>
    <cellStyle name="Chuẩn 11 61" xfId="2003"/>
    <cellStyle name="Chuẩn 11 62" xfId="2028"/>
    <cellStyle name="Chuẩn 11 63" xfId="2053"/>
    <cellStyle name="Chuẩn 11 64" xfId="2077"/>
    <cellStyle name="Chuẩn 11 65" xfId="2100"/>
    <cellStyle name="Chuẩn 11 66" xfId="2123"/>
    <cellStyle name="Chuẩn 11 67" xfId="2147"/>
    <cellStyle name="Chuẩn 11 68" xfId="2169"/>
    <cellStyle name="Chuẩn 11 69" xfId="2190"/>
    <cellStyle name="Chuẩn 11 7" xfId="163"/>
    <cellStyle name="Chuẩn 11 70" xfId="2210"/>
    <cellStyle name="Chuẩn 11 71" xfId="2230"/>
    <cellStyle name="Chuẩn 11 72" xfId="2247"/>
    <cellStyle name="Chuẩn 11 73" xfId="2262"/>
    <cellStyle name="Chuẩn 11 74" xfId="2279"/>
    <cellStyle name="Chuẩn 11 75" xfId="2294"/>
    <cellStyle name="Chuẩn 11 76" xfId="2306"/>
    <cellStyle name="Chuẩn 11 77" xfId="2318"/>
    <cellStyle name="Chuẩn 11 78" xfId="2327"/>
    <cellStyle name="Chuẩn 11 79" xfId="2335"/>
    <cellStyle name="Chuẩn 11 8" xfId="193"/>
    <cellStyle name="Chuẩn 11 80" xfId="2351"/>
    <cellStyle name="Chuẩn 11 81" xfId="2466"/>
    <cellStyle name="Chuẩn 11 82" xfId="2413"/>
    <cellStyle name="Chuẩn 11 83" xfId="2454"/>
    <cellStyle name="Chuẩn 11 84" xfId="2382"/>
    <cellStyle name="Chuẩn 11 85" xfId="2502"/>
    <cellStyle name="Chuẩn 11 86" xfId="2679"/>
    <cellStyle name="Chuẩn 11 87" xfId="2665"/>
    <cellStyle name="Chuẩn 11 88" xfId="2662"/>
    <cellStyle name="Chuẩn 11 89" xfId="2674"/>
    <cellStyle name="Chuẩn 11 9" xfId="223"/>
    <cellStyle name="Chuẩn 11 90" xfId="2794"/>
    <cellStyle name="Chuẩn 11 91" xfId="2811"/>
    <cellStyle name="Chuẩn 11 92" xfId="2964"/>
    <cellStyle name="Chuẩn 11 93" xfId="2942"/>
    <cellStyle name="Chuẩn 11 94" xfId="2894"/>
    <cellStyle name="Chuẩn 11 95" xfId="2899"/>
    <cellStyle name="Chuẩn 11 96" xfId="2833"/>
    <cellStyle name="Chuẩn 11 97" xfId="2635"/>
    <cellStyle name="Chuẩn 11 98" xfId="2585"/>
    <cellStyle name="Chuẩn 11 99" xfId="2592"/>
    <cellStyle name="Chuẩn 12" xfId="12"/>
    <cellStyle name="Chuẩn 12 10" xfId="253"/>
    <cellStyle name="Chuẩn 12 100" xfId="2551"/>
    <cellStyle name="Chuẩn 12 101" xfId="2584"/>
    <cellStyle name="Chuẩn 12 102" xfId="3106"/>
    <cellStyle name="Chuẩn 12 103" xfId="3837"/>
    <cellStyle name="Chuẩn 12 104" xfId="3064"/>
    <cellStyle name="Chuẩn 12 105" xfId="3748"/>
    <cellStyle name="Chuẩn 12 106" xfId="3054"/>
    <cellStyle name="Chuẩn 12 107" xfId="3757"/>
    <cellStyle name="Chuẩn 12 108" xfId="3046"/>
    <cellStyle name="Chuẩn 12 109" xfId="3766"/>
    <cellStyle name="Chuẩn 12 11" xfId="282"/>
    <cellStyle name="Chuẩn 12 110" xfId="3039"/>
    <cellStyle name="Chuẩn 12 111" xfId="3773"/>
    <cellStyle name="Chuẩn 12 112" xfId="3032"/>
    <cellStyle name="Chuẩn 12 113" xfId="3783"/>
    <cellStyle name="Chuẩn 12 114" xfId="3027"/>
    <cellStyle name="Chuẩn 12 115" xfId="3793"/>
    <cellStyle name="Chuẩn 12 116" xfId="3018"/>
    <cellStyle name="Chuẩn 12 117" xfId="3806"/>
    <cellStyle name="Chuẩn 12 118" xfId="3006"/>
    <cellStyle name="Chuẩn 12 119" xfId="3814"/>
    <cellStyle name="Chuẩn 12 12" xfId="312"/>
    <cellStyle name="Chuẩn 12 120" xfId="3023"/>
    <cellStyle name="Chuẩn 12 121" xfId="3984"/>
    <cellStyle name="Chuẩn 12 122" xfId="3009"/>
    <cellStyle name="Chuẩn 12 123" xfId="3988"/>
    <cellStyle name="Chuẩn 12 124" xfId="3863"/>
    <cellStyle name="Chuẩn 12 125" xfId="3992"/>
    <cellStyle name="Chuẩn 12 126" xfId="3875"/>
    <cellStyle name="Chuẩn 12 127" xfId="4034"/>
    <cellStyle name="Chuẩn 12 128" xfId="4082"/>
    <cellStyle name="Chuẩn 12 129" xfId="4122"/>
    <cellStyle name="Chuẩn 12 13" xfId="343"/>
    <cellStyle name="Chuẩn 12 130" xfId="4142"/>
    <cellStyle name="Chuẩn 12 131" xfId="4173"/>
    <cellStyle name="Chuẩn 12 132" xfId="4229"/>
    <cellStyle name="Chuẩn 12 133" xfId="4265"/>
    <cellStyle name="Chuẩn 12 134" xfId="4320"/>
    <cellStyle name="Chuẩn 12 14" xfId="394"/>
    <cellStyle name="Chuẩn 12 15" xfId="372"/>
    <cellStyle name="Chuẩn 12 16" xfId="433"/>
    <cellStyle name="Chuẩn 12 17" xfId="473"/>
    <cellStyle name="Chuẩn 12 18" xfId="572"/>
    <cellStyle name="Chuẩn 12 19" xfId="459"/>
    <cellStyle name="Chuẩn 12 2" xfId="27"/>
    <cellStyle name="Chuẩn 12 2 10" xfId="297"/>
    <cellStyle name="Chuẩn 12 2 100" xfId="2526"/>
    <cellStyle name="Chuẩn 12 2 101" xfId="3109"/>
    <cellStyle name="Chuẩn 12 2 102" xfId="3836"/>
    <cellStyle name="Chuẩn 12 2 103" xfId="3067"/>
    <cellStyle name="Chuẩn 12 2 104" xfId="3746"/>
    <cellStyle name="Chuẩn 12 2 105" xfId="3059"/>
    <cellStyle name="Chuẩn 12 2 106" xfId="3754"/>
    <cellStyle name="Chuẩn 12 2 107" xfId="3048"/>
    <cellStyle name="Chuẩn 12 2 108" xfId="3762"/>
    <cellStyle name="Chuẩn 12 2 109" xfId="3040"/>
    <cellStyle name="Chuẩn 12 2 11" xfId="327"/>
    <cellStyle name="Chuẩn 12 2 110" xfId="3770"/>
    <cellStyle name="Chuẩn 12 2 111" xfId="3038"/>
    <cellStyle name="Chuẩn 12 2 112" xfId="3780"/>
    <cellStyle name="Chuẩn 12 2 113" xfId="3029"/>
    <cellStyle name="Chuẩn 12 2 114" xfId="3786"/>
    <cellStyle name="Chuẩn 12 2 115" xfId="3020"/>
    <cellStyle name="Chuẩn 12 2 116" xfId="3803"/>
    <cellStyle name="Chuẩn 12 2 117" xfId="3011"/>
    <cellStyle name="Chuẩn 12 2 118" xfId="3810"/>
    <cellStyle name="Chuẩn 12 2 119" xfId="3026"/>
    <cellStyle name="Chuẩn 12 2 12" xfId="358"/>
    <cellStyle name="Chuẩn 12 2 120" xfId="3983"/>
    <cellStyle name="Chuẩn 12 2 121" xfId="3014"/>
    <cellStyle name="Chuẩn 12 2 122" xfId="3987"/>
    <cellStyle name="Chuẩn 12 2 123" xfId="3861"/>
    <cellStyle name="Chuẩn 12 2 124" xfId="3991"/>
    <cellStyle name="Chuẩn 12 2 125" xfId="3873"/>
    <cellStyle name="Chuẩn 12 2 126" xfId="4035"/>
    <cellStyle name="Chuẩn 12 2 127" xfId="4097"/>
    <cellStyle name="Chuẩn 12 2 128" xfId="4102"/>
    <cellStyle name="Chuẩn 12 2 129" xfId="4157"/>
    <cellStyle name="Chuẩn 12 2 13" xfId="363"/>
    <cellStyle name="Chuẩn 12 2 130" xfId="4188"/>
    <cellStyle name="Chuẩn 12 2 131" xfId="4211"/>
    <cellStyle name="Chuẩn 12 2 132" xfId="4280"/>
    <cellStyle name="Chuẩn 12 2 133" xfId="4303"/>
    <cellStyle name="Chuẩn 12 2 14" xfId="431"/>
    <cellStyle name="Chuẩn 12 2 15" xfId="447"/>
    <cellStyle name="Chuẩn 12 2 16" xfId="475"/>
    <cellStyle name="Chuẩn 12 2 17" xfId="569"/>
    <cellStyle name="Chuẩn 12 2 18" xfId="461"/>
    <cellStyle name="Chuẩn 12 2 19" xfId="581"/>
    <cellStyle name="Chuẩn 12 2 2" xfId="57"/>
    <cellStyle name="Chuẩn 12 2 20" xfId="595"/>
    <cellStyle name="Chuẩn 12 2 21" xfId="607"/>
    <cellStyle name="Chuẩn 12 2 22" xfId="681"/>
    <cellStyle name="Chuẩn 12 2 23" xfId="910"/>
    <cellStyle name="Chuẩn 12 2 24" xfId="661"/>
    <cellStyle name="Chuẩn 12 2 25" xfId="937"/>
    <cellStyle name="Chuẩn 12 2 26" xfId="632"/>
    <cellStyle name="Chuẩn 12 2 27" xfId="995"/>
    <cellStyle name="Chuẩn 12 2 28" xfId="1025"/>
    <cellStyle name="Chuẩn 12 2 29" xfId="1055"/>
    <cellStyle name="Chuẩn 12 2 3" xfId="89"/>
    <cellStyle name="Chuẩn 12 2 30" xfId="1085"/>
    <cellStyle name="Chuẩn 12 2 31" xfId="1115"/>
    <cellStyle name="Chuẩn 12 2 32" xfId="1145"/>
    <cellStyle name="Chuẩn 12 2 33" xfId="1175"/>
    <cellStyle name="Chuẩn 12 2 34" xfId="1205"/>
    <cellStyle name="Chuẩn 12 2 35" xfId="1234"/>
    <cellStyle name="Chuẩn 12 2 36" xfId="1264"/>
    <cellStyle name="Chuẩn 12 2 37" xfId="1293"/>
    <cellStyle name="Chuẩn 12 2 38" xfId="1323"/>
    <cellStyle name="Chuẩn 12 2 39" xfId="1352"/>
    <cellStyle name="Chuẩn 12 2 4" xfId="118"/>
    <cellStyle name="Chuẩn 12 2 40" xfId="1381"/>
    <cellStyle name="Chuẩn 12 2 41" xfId="1409"/>
    <cellStyle name="Chuẩn 12 2 42" xfId="1439"/>
    <cellStyle name="Chuẩn 12 2 43" xfId="1467"/>
    <cellStyle name="Chuẩn 12 2 44" xfId="1497"/>
    <cellStyle name="Chuẩn 12 2 45" xfId="1525"/>
    <cellStyle name="Chuẩn 12 2 46" xfId="1554"/>
    <cellStyle name="Chuẩn 12 2 47" xfId="1582"/>
    <cellStyle name="Chuẩn 12 2 48" xfId="1611"/>
    <cellStyle name="Chuẩn 12 2 49" xfId="1639"/>
    <cellStyle name="Chuẩn 12 2 5" xfId="149"/>
    <cellStyle name="Chuẩn 12 2 50" xfId="1667"/>
    <cellStyle name="Chuẩn 12 2 51" xfId="1696"/>
    <cellStyle name="Chuẩn 12 2 52" xfId="1724"/>
    <cellStyle name="Chuẩn 12 2 53" xfId="1754"/>
    <cellStyle name="Chuẩn 12 2 54" xfId="1781"/>
    <cellStyle name="Chuẩn 12 2 55" xfId="1810"/>
    <cellStyle name="Chuẩn 12 2 56" xfId="1837"/>
    <cellStyle name="Chuẩn 12 2 57" xfId="1865"/>
    <cellStyle name="Chuẩn 12 2 58" xfId="1892"/>
    <cellStyle name="Chuẩn 12 2 59" xfId="1919"/>
    <cellStyle name="Chuẩn 12 2 6" xfId="179"/>
    <cellStyle name="Chuẩn 12 2 60" xfId="1947"/>
    <cellStyle name="Chuẩn 12 2 61" xfId="1973"/>
    <cellStyle name="Chuẩn 12 2 62" xfId="2000"/>
    <cellStyle name="Chuẩn 12 2 63" xfId="2025"/>
    <cellStyle name="Chuẩn 12 2 64" xfId="2050"/>
    <cellStyle name="Chuẩn 12 2 65" xfId="2075"/>
    <cellStyle name="Chuẩn 12 2 66" xfId="2098"/>
    <cellStyle name="Chuẩn 12 2 67" xfId="2121"/>
    <cellStyle name="Chuẩn 12 2 68" xfId="2145"/>
    <cellStyle name="Chuẩn 12 2 69" xfId="2167"/>
    <cellStyle name="Chuẩn 12 2 7" xfId="209"/>
    <cellStyle name="Chuẩn 12 2 70" xfId="2188"/>
    <cellStyle name="Chuẩn 12 2 71" xfId="2209"/>
    <cellStyle name="Chuẩn 12 2 72" xfId="2205"/>
    <cellStyle name="Chuẩn 12 2 73" xfId="2248"/>
    <cellStyle name="Chuẩn 12 2 74" xfId="2240"/>
    <cellStyle name="Chuẩn 12 2 75" xfId="2278"/>
    <cellStyle name="Chuẩn 12 2 76" xfId="2292"/>
    <cellStyle name="Chuẩn 12 2 77" xfId="2305"/>
    <cellStyle name="Chuẩn 12 2 78" xfId="2317"/>
    <cellStyle name="Chuẩn 12 2 79" xfId="2367"/>
    <cellStyle name="Chuẩn 12 2 8" xfId="239"/>
    <cellStyle name="Chuẩn 12 2 80" xfId="2443"/>
    <cellStyle name="Chuẩn 12 2 81" xfId="2418"/>
    <cellStyle name="Chuẩn 12 2 82" xfId="2387"/>
    <cellStyle name="Chuẩn 12 2 83" xfId="2444"/>
    <cellStyle name="Chuẩn 12 2 84" xfId="2518"/>
    <cellStyle name="Chuẩn 12 2 85" xfId="2725"/>
    <cellStyle name="Chuẩn 12 2 86" xfId="2730"/>
    <cellStyle name="Chuẩn 12 2 87" xfId="2660"/>
    <cellStyle name="Chuẩn 12 2 88" xfId="2752"/>
    <cellStyle name="Chuẩn 12 2 89" xfId="2677"/>
    <cellStyle name="Chuẩn 12 2 9" xfId="268"/>
    <cellStyle name="Chuẩn 12 2 90" xfId="2827"/>
    <cellStyle name="Chuẩn 12 2 91" xfId="2936"/>
    <cellStyle name="Chuẩn 12 2 92" xfId="2832"/>
    <cellStyle name="Chuẩn 12 2 93" xfId="2919"/>
    <cellStyle name="Chuẩn 12 2 94" xfId="2917"/>
    <cellStyle name="Chuẩn 12 2 95" xfId="2844"/>
    <cellStyle name="Chuẩn 12 2 96" xfId="2603"/>
    <cellStyle name="Chuẩn 12 2 97" xfId="2682"/>
    <cellStyle name="Chuẩn 12 2 98" xfId="2524"/>
    <cellStyle name="Chuẩn 12 2 99" xfId="2573"/>
    <cellStyle name="Chuẩn 12 20" xfId="584"/>
    <cellStyle name="Chuẩn 12 21" xfId="597"/>
    <cellStyle name="Chuẩn 12 22" xfId="609"/>
    <cellStyle name="Chuẩn 12 23" xfId="677"/>
    <cellStyle name="Chuẩn 12 24" xfId="914"/>
    <cellStyle name="Chuẩn 12 25" xfId="656"/>
    <cellStyle name="Chuẩn 12 26" xfId="943"/>
    <cellStyle name="Chuẩn 12 27" xfId="968"/>
    <cellStyle name="Chuẩn 12 28" xfId="1000"/>
    <cellStyle name="Chuẩn 12 29" xfId="1030"/>
    <cellStyle name="Chuẩn 12 3" xfId="42"/>
    <cellStyle name="Chuẩn 12 3 2" xfId="3141"/>
    <cellStyle name="Chuẩn 12 3 3" xfId="3142"/>
    <cellStyle name="Chuẩn 12 30" xfId="1060"/>
    <cellStyle name="Chuẩn 12 31" xfId="1090"/>
    <cellStyle name="Chuẩn 12 32" xfId="1120"/>
    <cellStyle name="Chuẩn 12 33" xfId="1150"/>
    <cellStyle name="Chuẩn 12 34" xfId="1180"/>
    <cellStyle name="Chuẩn 12 35" xfId="1210"/>
    <cellStyle name="Chuẩn 12 36" xfId="1239"/>
    <cellStyle name="Chuẩn 12 37" xfId="1269"/>
    <cellStyle name="Chuẩn 12 38" xfId="1298"/>
    <cellStyle name="Chuẩn 12 39" xfId="1328"/>
    <cellStyle name="Chuẩn 12 4" xfId="74"/>
    <cellStyle name="Chuẩn 12 4 2" xfId="3146"/>
    <cellStyle name="Chuẩn 12 4 3" xfId="3147"/>
    <cellStyle name="Chuẩn 12 40" xfId="1357"/>
    <cellStyle name="Chuẩn 12 41" xfId="1386"/>
    <cellStyle name="Chuẩn 12 42" xfId="1414"/>
    <cellStyle name="Chuẩn 12 43" xfId="1444"/>
    <cellStyle name="Chuẩn 12 44" xfId="1472"/>
    <cellStyle name="Chuẩn 12 45" xfId="1502"/>
    <cellStyle name="Chuẩn 12 46" xfId="1530"/>
    <cellStyle name="Chuẩn 12 47" xfId="1559"/>
    <cellStyle name="Chuẩn 12 48" xfId="1587"/>
    <cellStyle name="Chuẩn 12 49" xfId="1616"/>
    <cellStyle name="Chuẩn 12 5" xfId="103"/>
    <cellStyle name="Chuẩn 12 50" xfId="1644"/>
    <cellStyle name="Chuẩn 12 51" xfId="1672"/>
    <cellStyle name="Chuẩn 12 52" xfId="1701"/>
    <cellStyle name="Chuẩn 12 53" xfId="1729"/>
    <cellStyle name="Chuẩn 12 54" xfId="1758"/>
    <cellStyle name="Chuẩn 12 55" xfId="1786"/>
    <cellStyle name="Chuẩn 12 56" xfId="1814"/>
    <cellStyle name="Chuẩn 12 57" xfId="1841"/>
    <cellStyle name="Chuẩn 12 58" xfId="1870"/>
    <cellStyle name="Chuẩn 12 59" xfId="1896"/>
    <cellStyle name="Chuẩn 12 6" xfId="134"/>
    <cellStyle name="Chuẩn 12 60" xfId="1924"/>
    <cellStyle name="Chuẩn 12 61" xfId="1951"/>
    <cellStyle name="Chuẩn 12 62" xfId="1978"/>
    <cellStyle name="Chuẩn 12 63" xfId="2005"/>
    <cellStyle name="Chuẩn 12 64" xfId="2029"/>
    <cellStyle name="Chuẩn 12 65" xfId="2054"/>
    <cellStyle name="Chuẩn 12 66" xfId="2078"/>
    <cellStyle name="Chuẩn 12 67" xfId="2102"/>
    <cellStyle name="Chuẩn 12 68" xfId="2124"/>
    <cellStyle name="Chuẩn 12 69" xfId="2149"/>
    <cellStyle name="Chuẩn 12 7" xfId="164"/>
    <cellStyle name="Chuẩn 12 70" xfId="2170"/>
    <cellStyle name="Chuẩn 12 71" xfId="2191"/>
    <cellStyle name="Chuẩn 12 72" xfId="2211"/>
    <cellStyle name="Chuẩn 12 73" xfId="2228"/>
    <cellStyle name="Chuẩn 12 74" xfId="2252"/>
    <cellStyle name="Chuẩn 12 75" xfId="2263"/>
    <cellStyle name="Chuẩn 12 76" xfId="2282"/>
    <cellStyle name="Chuẩn 12 77" xfId="2295"/>
    <cellStyle name="Chuẩn 12 78" xfId="2307"/>
    <cellStyle name="Chuẩn 12 79" xfId="2319"/>
    <cellStyle name="Chuẩn 12 8" xfId="194"/>
    <cellStyle name="Chuẩn 12 80" xfId="2352"/>
    <cellStyle name="Chuẩn 12 81" xfId="2465"/>
    <cellStyle name="Chuẩn 12 82" xfId="2439"/>
    <cellStyle name="Chuẩn 12 83" xfId="2429"/>
    <cellStyle name="Chuẩn 12 84" xfId="2397"/>
    <cellStyle name="Chuẩn 12 85" xfId="2503"/>
    <cellStyle name="Chuẩn 12 86" xfId="2751"/>
    <cellStyle name="Chuẩn 12 87" xfId="2739"/>
    <cellStyle name="Chuẩn 12 88" xfId="2713"/>
    <cellStyle name="Chuẩn 12 89" xfId="2729"/>
    <cellStyle name="Chuẩn 12 9" xfId="224"/>
    <cellStyle name="Chuẩn 12 90" xfId="2707"/>
    <cellStyle name="Chuẩn 12 91" xfId="2812"/>
    <cellStyle name="Chuẩn 12 92" xfId="2963"/>
    <cellStyle name="Chuẩn 12 93" xfId="2962"/>
    <cellStyle name="Chuẩn 12 94" xfId="2848"/>
    <cellStyle name="Chuẩn 12 95" xfId="2931"/>
    <cellStyle name="Chuẩn 12 96" xfId="2855"/>
    <cellStyle name="Chuẩn 12 97" xfId="2634"/>
    <cellStyle name="Chuẩn 12 98" xfId="2550"/>
    <cellStyle name="Chuẩn 12 99" xfId="2627"/>
    <cellStyle name="Chuẩn 13" xfId="13"/>
    <cellStyle name="Chuẩn 13 10" xfId="254"/>
    <cellStyle name="Chuẩn 13 100" xfId="2547"/>
    <cellStyle name="Chuẩn 13 101" xfId="2588"/>
    <cellStyle name="Chuẩn 13 102" xfId="3162"/>
    <cellStyle name="Chuẩn 13 103" xfId="3795"/>
    <cellStyle name="Chuẩn 13 104" xfId="3107"/>
    <cellStyle name="Chuẩn 13 105" xfId="3701"/>
    <cellStyle name="Chuẩn 13 106" xfId="3103"/>
    <cellStyle name="Chuẩn 13 107" xfId="3712"/>
    <cellStyle name="Chuẩn 13 108" xfId="3097"/>
    <cellStyle name="Chuẩn 13 109" xfId="3721"/>
    <cellStyle name="Chuẩn 13 11" xfId="283"/>
    <cellStyle name="Chuẩn 13 110" xfId="3089"/>
    <cellStyle name="Chuẩn 13 111" xfId="3727"/>
    <cellStyle name="Chuẩn 13 112" xfId="3085"/>
    <cellStyle name="Chuẩn 13 113" xfId="3733"/>
    <cellStyle name="Chuẩn 13 114" xfId="3078"/>
    <cellStyle name="Chuẩn 13 115" xfId="3740"/>
    <cellStyle name="Chuẩn 13 116" xfId="3069"/>
    <cellStyle name="Chuẩn 13 117" xfId="3749"/>
    <cellStyle name="Chuẩn 13 118" xfId="3060"/>
    <cellStyle name="Chuẩn 13 119" xfId="3755"/>
    <cellStyle name="Chuẩn 13 12" xfId="313"/>
    <cellStyle name="Chuẩn 13 120" xfId="3086"/>
    <cellStyle name="Chuẩn 13 121" xfId="3958"/>
    <cellStyle name="Chuẩn 13 122" xfId="3079"/>
    <cellStyle name="Chuẩn 13 123" xfId="3968"/>
    <cellStyle name="Chuẩn 13 124" xfId="3066"/>
    <cellStyle name="Chuẩn 13 125" xfId="3978"/>
    <cellStyle name="Chuẩn 13 126" xfId="3051"/>
    <cellStyle name="Chuẩn 13 127" xfId="4036"/>
    <cellStyle name="Chuẩn 13 128" xfId="4083"/>
    <cellStyle name="Chuẩn 13 129" xfId="4121"/>
    <cellStyle name="Chuẩn 13 13" xfId="344"/>
    <cellStyle name="Chuẩn 13 130" xfId="4143"/>
    <cellStyle name="Chuẩn 13 131" xfId="4174"/>
    <cellStyle name="Chuẩn 13 132" xfId="4194"/>
    <cellStyle name="Chuẩn 13 133" xfId="4266"/>
    <cellStyle name="Chuẩn 13 134" xfId="4287"/>
    <cellStyle name="Chuẩn 13 14" xfId="386"/>
    <cellStyle name="Chuẩn 13 15" xfId="365"/>
    <cellStyle name="Chuẩn 13 16" xfId="387"/>
    <cellStyle name="Chuẩn 13 17" xfId="482"/>
    <cellStyle name="Chuẩn 13 18" xfId="562"/>
    <cellStyle name="Chuẩn 13 19" xfId="469"/>
    <cellStyle name="Chuẩn 13 2" xfId="28"/>
    <cellStyle name="Chuẩn 13 2 10" xfId="298"/>
    <cellStyle name="Chuẩn 13 2 100" xfId="2987"/>
    <cellStyle name="Chuẩn 13 2 101" xfId="3164"/>
    <cellStyle name="Chuẩn 13 2 102" xfId="3790"/>
    <cellStyle name="Chuẩn 13 2 103" xfId="3110"/>
    <cellStyle name="Chuẩn 13 2 104" xfId="3697"/>
    <cellStyle name="Chuẩn 13 2 105" xfId="3104"/>
    <cellStyle name="Chuẩn 13 2 106" xfId="3706"/>
    <cellStyle name="Chuẩn 13 2 107" xfId="3100"/>
    <cellStyle name="Chuẩn 13 2 108" xfId="3718"/>
    <cellStyle name="Chuẩn 13 2 109" xfId="3095"/>
    <cellStyle name="Chuẩn 13 2 11" xfId="328"/>
    <cellStyle name="Chuẩn 13 2 110" xfId="3724"/>
    <cellStyle name="Chuẩn 13 2 111" xfId="3090"/>
    <cellStyle name="Chuẩn 13 2 112" xfId="3731"/>
    <cellStyle name="Chuẩn 13 2 113" xfId="3081"/>
    <cellStyle name="Chuẩn 13 2 114" xfId="3734"/>
    <cellStyle name="Chuẩn 13 2 115" xfId="3074"/>
    <cellStyle name="Chuẩn 13 2 116" xfId="3745"/>
    <cellStyle name="Chuẩn 13 2 117" xfId="3063"/>
    <cellStyle name="Chuẩn 13 2 118" xfId="3751"/>
    <cellStyle name="Chuẩn 13 2 119" xfId="3092"/>
    <cellStyle name="Chuẩn 13 2 12" xfId="359"/>
    <cellStyle name="Chuẩn 13 2 120" xfId="3957"/>
    <cellStyle name="Chuẩn 13 2 121" xfId="3082"/>
    <cellStyle name="Chuẩn 13 2 122" xfId="3961"/>
    <cellStyle name="Chuẩn 13 2 123" xfId="3072"/>
    <cellStyle name="Chuẩn 13 2 124" xfId="3971"/>
    <cellStyle name="Chuẩn 13 2 125" xfId="3057"/>
    <cellStyle name="Chuẩn 13 2 126" xfId="4037"/>
    <cellStyle name="Chuẩn 13 2 127" xfId="4098"/>
    <cellStyle name="Chuẩn 13 2 128" xfId="4108"/>
    <cellStyle name="Chuẩn 13 2 129" xfId="4158"/>
    <cellStyle name="Chuẩn 13 2 13" xfId="423"/>
    <cellStyle name="Chuẩn 13 2 130" xfId="4189"/>
    <cellStyle name="Chuẩn 13 2 131" xfId="4210"/>
    <cellStyle name="Chuẩn 13 2 132" xfId="4281"/>
    <cellStyle name="Chuẩn 13 2 133" xfId="4302"/>
    <cellStyle name="Chuẩn 13 2 14" xfId="390"/>
    <cellStyle name="Chuẩn 13 2 15" xfId="448"/>
    <cellStyle name="Chuẩn 13 2 16" xfId="484"/>
    <cellStyle name="Chuẩn 13 2 17" xfId="558"/>
    <cellStyle name="Chuẩn 13 2 18" xfId="471"/>
    <cellStyle name="Chuẩn 13 2 19" xfId="567"/>
    <cellStyle name="Chuẩn 13 2 2" xfId="58"/>
    <cellStyle name="Chuẩn 13 2 20" xfId="462"/>
    <cellStyle name="Chuẩn 13 2 21" xfId="577"/>
    <cellStyle name="Chuẩn 13 2 22" xfId="703"/>
    <cellStyle name="Chuẩn 13 2 23" xfId="886"/>
    <cellStyle name="Chuẩn 13 2 24" xfId="687"/>
    <cellStyle name="Chuẩn 13 2 25" xfId="908"/>
    <cellStyle name="Chuẩn 13 2 26" xfId="665"/>
    <cellStyle name="Chuẩn 13 2 27" xfId="932"/>
    <cellStyle name="Chuẩn 13 2 28" xfId="639"/>
    <cellStyle name="Chuẩn 13 2 29" xfId="961"/>
    <cellStyle name="Chuẩn 13 2 3" xfId="90"/>
    <cellStyle name="Chuẩn 13 2 30" xfId="987"/>
    <cellStyle name="Chuẩn 13 2 31" xfId="1019"/>
    <cellStyle name="Chuẩn 13 2 32" xfId="1049"/>
    <cellStyle name="Chuẩn 13 2 33" xfId="1079"/>
    <cellStyle name="Chuẩn 13 2 34" xfId="1109"/>
    <cellStyle name="Chuẩn 13 2 35" xfId="1139"/>
    <cellStyle name="Chuẩn 13 2 36" xfId="1169"/>
    <cellStyle name="Chuẩn 13 2 37" xfId="1199"/>
    <cellStyle name="Chuẩn 13 2 38" xfId="1228"/>
    <cellStyle name="Chuẩn 13 2 39" xfId="1258"/>
    <cellStyle name="Chuẩn 13 2 4" xfId="119"/>
    <cellStyle name="Chuẩn 13 2 40" xfId="1288"/>
    <cellStyle name="Chuẩn 13 2 41" xfId="1317"/>
    <cellStyle name="Chuẩn 13 2 42" xfId="1347"/>
    <cellStyle name="Chuẩn 13 2 43" xfId="1376"/>
    <cellStyle name="Chuẩn 13 2 44" xfId="1404"/>
    <cellStyle name="Chuẩn 13 2 45" xfId="1433"/>
    <cellStyle name="Chuẩn 13 2 46" xfId="1462"/>
    <cellStyle name="Chuẩn 13 2 47" xfId="1491"/>
    <cellStyle name="Chuẩn 13 2 48" xfId="1520"/>
    <cellStyle name="Chuẩn 13 2 49" xfId="1549"/>
    <cellStyle name="Chuẩn 13 2 5" xfId="150"/>
    <cellStyle name="Chuẩn 13 2 50" xfId="1577"/>
    <cellStyle name="Chuẩn 13 2 51" xfId="1606"/>
    <cellStyle name="Chuẩn 13 2 52" xfId="1634"/>
    <cellStyle name="Chuẩn 13 2 53" xfId="1662"/>
    <cellStyle name="Chuẩn 13 2 54" xfId="1690"/>
    <cellStyle name="Chuẩn 13 2 55" xfId="1719"/>
    <cellStyle name="Chuẩn 13 2 56" xfId="1748"/>
    <cellStyle name="Chuẩn 13 2 57" xfId="1776"/>
    <cellStyle name="Chuẩn 13 2 58" xfId="1804"/>
    <cellStyle name="Chuẩn 13 2 59" xfId="1831"/>
    <cellStyle name="Chuẩn 13 2 6" xfId="180"/>
    <cellStyle name="Chuẩn 13 2 60" xfId="1860"/>
    <cellStyle name="Chuẩn 13 2 61" xfId="1887"/>
    <cellStyle name="Chuẩn 13 2 62" xfId="1914"/>
    <cellStyle name="Chuẩn 13 2 63" xfId="1941"/>
    <cellStyle name="Chuẩn 13 2 64" xfId="1968"/>
    <cellStyle name="Chuẩn 13 2 65" xfId="1994"/>
    <cellStyle name="Chuẩn 13 2 66" xfId="2020"/>
    <cellStyle name="Chuẩn 13 2 67" xfId="2044"/>
    <cellStyle name="Chuẩn 13 2 68" xfId="2069"/>
    <cellStyle name="Chuẩn 13 2 69" xfId="2093"/>
    <cellStyle name="Chuẩn 13 2 7" xfId="210"/>
    <cellStyle name="Chuẩn 13 2 70" xfId="2117"/>
    <cellStyle name="Chuẩn 13 2 71" xfId="2140"/>
    <cellStyle name="Chuẩn 13 2 72" xfId="2160"/>
    <cellStyle name="Chuẩn 13 2 73" xfId="2186"/>
    <cellStyle name="Chuẩn 13 2 74" xfId="2200"/>
    <cellStyle name="Chuẩn 13 2 75" xfId="2246"/>
    <cellStyle name="Chuẩn 13 2 76" xfId="2239"/>
    <cellStyle name="Chuẩn 13 2 77" xfId="2276"/>
    <cellStyle name="Chuẩn 13 2 78" xfId="2272"/>
    <cellStyle name="Chuẩn 13 2 79" xfId="2368"/>
    <cellStyle name="Chuẩn 13 2 8" xfId="240"/>
    <cellStyle name="Chuẩn 13 2 80" xfId="2442"/>
    <cellStyle name="Chuẩn 13 2 81" xfId="2428"/>
    <cellStyle name="Chuẩn 13 2 82" xfId="2435"/>
    <cellStyle name="Chuẩn 13 2 83" xfId="2423"/>
    <cellStyle name="Chuẩn 13 2 84" xfId="2519"/>
    <cellStyle name="Chuẩn 13 2 85" xfId="2689"/>
    <cellStyle name="Chuẩn 13 2 86" xfId="2747"/>
    <cellStyle name="Chuẩn 13 2 87" xfId="2716"/>
    <cellStyle name="Chuẩn 13 2 88" xfId="2723"/>
    <cellStyle name="Chuẩn 13 2 89" xfId="2669"/>
    <cellStyle name="Chuẩn 13 2 9" xfId="269"/>
    <cellStyle name="Chuẩn 13 2 90" xfId="2828"/>
    <cellStyle name="Chuẩn 13 2 91" xfId="2934"/>
    <cellStyle name="Chuẩn 13 2 92" xfId="2918"/>
    <cellStyle name="Chuẩn 13 2 93" xfId="2920"/>
    <cellStyle name="Chuẩn 13 2 94" xfId="2898"/>
    <cellStyle name="Chuẩn 13 2 95" xfId="2846"/>
    <cellStyle name="Chuẩn 13 2 96" xfId="2528"/>
    <cellStyle name="Chuẩn 13 2 97" xfId="2541"/>
    <cellStyle name="Chuẩn 13 2 98" xfId="2582"/>
    <cellStyle name="Chuẩn 13 2 99" xfId="2750"/>
    <cellStyle name="Chuẩn 13 20" xfId="570"/>
    <cellStyle name="Chuẩn 13 21" xfId="460"/>
    <cellStyle name="Chuẩn 13 22" xfId="582"/>
    <cellStyle name="Chuẩn 13 23" xfId="699"/>
    <cellStyle name="Chuẩn 13 24" xfId="890"/>
    <cellStyle name="Chuẩn 13 25" xfId="683"/>
    <cellStyle name="Chuẩn 13 26" xfId="913"/>
    <cellStyle name="Chuẩn 13 27" xfId="660"/>
    <cellStyle name="Chuẩn 13 28" xfId="939"/>
    <cellStyle name="Chuẩn 13 29" xfId="964"/>
    <cellStyle name="Chuẩn 13 3" xfId="43"/>
    <cellStyle name="Chuẩn 13 3 2" xfId="3192"/>
    <cellStyle name="Chuẩn 13 3 3" xfId="3193"/>
    <cellStyle name="Chuẩn 13 30" xfId="996"/>
    <cellStyle name="Chuẩn 13 31" xfId="1026"/>
    <cellStyle name="Chuẩn 13 32" xfId="1056"/>
    <cellStyle name="Chuẩn 13 33" xfId="1086"/>
    <cellStyle name="Chuẩn 13 34" xfId="1116"/>
    <cellStyle name="Chuẩn 13 35" xfId="1146"/>
    <cellStyle name="Chuẩn 13 36" xfId="1176"/>
    <cellStyle name="Chuẩn 13 37" xfId="1206"/>
    <cellStyle name="Chuẩn 13 38" xfId="1235"/>
    <cellStyle name="Chuẩn 13 39" xfId="1265"/>
    <cellStyle name="Chuẩn 13 4" xfId="75"/>
    <cellStyle name="Chuẩn 13 4 2" xfId="3195"/>
    <cellStyle name="Chuẩn 13 4 3" xfId="3196"/>
    <cellStyle name="Chuẩn 13 40" xfId="1294"/>
    <cellStyle name="Chuẩn 13 41" xfId="1324"/>
    <cellStyle name="Chuẩn 13 42" xfId="1353"/>
    <cellStyle name="Chuẩn 13 43" xfId="1382"/>
    <cellStyle name="Chuẩn 13 44" xfId="1410"/>
    <cellStyle name="Chuẩn 13 45" xfId="1440"/>
    <cellStyle name="Chuẩn 13 46" xfId="1468"/>
    <cellStyle name="Chuẩn 13 47" xfId="1498"/>
    <cellStyle name="Chuẩn 13 48" xfId="1526"/>
    <cellStyle name="Chuẩn 13 49" xfId="1555"/>
    <cellStyle name="Chuẩn 13 5" xfId="104"/>
    <cellStyle name="Chuẩn 13 50" xfId="1583"/>
    <cellStyle name="Chuẩn 13 51" xfId="1612"/>
    <cellStyle name="Chuẩn 13 52" xfId="1640"/>
    <cellStyle name="Chuẩn 13 53" xfId="1668"/>
    <cellStyle name="Chuẩn 13 54" xfId="1697"/>
    <cellStyle name="Chuẩn 13 55" xfId="1725"/>
    <cellStyle name="Chuẩn 13 56" xfId="1755"/>
    <cellStyle name="Chuẩn 13 57" xfId="1782"/>
    <cellStyle name="Chuẩn 13 58" xfId="1811"/>
    <cellStyle name="Chuẩn 13 59" xfId="1838"/>
    <cellStyle name="Chuẩn 13 6" xfId="135"/>
    <cellStyle name="Chuẩn 13 60" xfId="1866"/>
    <cellStyle name="Chuẩn 13 61" xfId="1893"/>
    <cellStyle name="Chuẩn 13 62" xfId="1920"/>
    <cellStyle name="Chuẩn 13 63" xfId="1948"/>
    <cellStyle name="Chuẩn 13 64" xfId="1974"/>
    <cellStyle name="Chuẩn 13 65" xfId="2001"/>
    <cellStyle name="Chuẩn 13 66" xfId="2026"/>
    <cellStyle name="Chuẩn 13 67" xfId="2051"/>
    <cellStyle name="Chuẩn 13 68" xfId="2076"/>
    <cellStyle name="Chuẩn 13 69" xfId="2099"/>
    <cellStyle name="Chuẩn 13 7" xfId="165"/>
    <cellStyle name="Chuẩn 13 70" xfId="2122"/>
    <cellStyle name="Chuẩn 13 71" xfId="2146"/>
    <cellStyle name="Chuẩn 13 72" xfId="2168"/>
    <cellStyle name="Chuẩn 13 73" xfId="2163"/>
    <cellStyle name="Chuẩn 13 74" xfId="2213"/>
    <cellStyle name="Chuẩn 13 75" xfId="2203"/>
    <cellStyle name="Chuẩn 13 76" xfId="2251"/>
    <cellStyle name="Chuẩn 13 77" xfId="2243"/>
    <cellStyle name="Chuẩn 13 78" xfId="2280"/>
    <cellStyle name="Chuẩn 13 79" xfId="2293"/>
    <cellStyle name="Chuẩn 13 8" xfId="195"/>
    <cellStyle name="Chuẩn 13 80" xfId="2353"/>
    <cellStyle name="Chuẩn 13 81" xfId="2377"/>
    <cellStyle name="Chuẩn 13 82" xfId="2391"/>
    <cellStyle name="Chuẩn 13 83" xfId="2415"/>
    <cellStyle name="Chuẩn 13 84" xfId="2480"/>
    <cellStyle name="Chuẩn 13 85" xfId="2504"/>
    <cellStyle name="Chuẩn 13 86" xfId="2715"/>
    <cellStyle name="Chuẩn 13 87" xfId="2755"/>
    <cellStyle name="Chuẩn 13 88" xfId="2764"/>
    <cellStyle name="Chuẩn 13 89" xfId="2753"/>
    <cellStyle name="Chuẩn 13 9" xfId="225"/>
    <cellStyle name="Chuẩn 13 90" xfId="2667"/>
    <cellStyle name="Chuẩn 13 91" xfId="2813"/>
    <cellStyle name="Chuẩn 13 92" xfId="2961"/>
    <cellStyle name="Chuẩn 13 93" xfId="2852"/>
    <cellStyle name="Chuẩn 13 94" xfId="2952"/>
    <cellStyle name="Chuẩn 13 95" xfId="2954"/>
    <cellStyle name="Chuẩn 13 96" xfId="2923"/>
    <cellStyle name="Chuẩn 13 97" xfId="2632"/>
    <cellStyle name="Chuẩn 13 98" xfId="2982"/>
    <cellStyle name="Chuẩn 13 99" xfId="2983"/>
    <cellStyle name="Chuẩn 14" xfId="14"/>
    <cellStyle name="Chuẩn 14 10" xfId="255"/>
    <cellStyle name="Chuẩn 14 100" xfId="2612"/>
    <cellStyle name="Chuẩn 14 101" xfId="2555"/>
    <cellStyle name="Chuẩn 14 102" xfId="3213"/>
    <cellStyle name="Chuẩn 14 103" xfId="3739"/>
    <cellStyle name="Chuẩn 14 104" xfId="3157"/>
    <cellStyle name="Chuẩn 14 105" xfId="3661"/>
    <cellStyle name="Chuẩn 14 106" xfId="3153"/>
    <cellStyle name="Chuẩn 14 107" xfId="3666"/>
    <cellStyle name="Chuẩn 14 108" xfId="3148"/>
    <cellStyle name="Chuẩn 14 109" xfId="3670"/>
    <cellStyle name="Chuẩn 14 11" xfId="284"/>
    <cellStyle name="Chuẩn 14 110" xfId="3137"/>
    <cellStyle name="Chuẩn 14 111" xfId="3674"/>
    <cellStyle name="Chuẩn 14 112" xfId="3134"/>
    <cellStyle name="Chuẩn 14 113" xfId="3679"/>
    <cellStyle name="Chuẩn 14 114" xfId="3126"/>
    <cellStyle name="Chuẩn 14 115" xfId="3686"/>
    <cellStyle name="Chuẩn 14 116" xfId="3118"/>
    <cellStyle name="Chuẩn 14 117" xfId="3693"/>
    <cellStyle name="Chuẩn 14 118" xfId="3112"/>
    <cellStyle name="Chuẩn 14 119" xfId="3699"/>
    <cellStyle name="Chuẩn 14 12" xfId="314"/>
    <cellStyle name="Chuẩn 14 120" xfId="3155"/>
    <cellStyle name="Chuẩn 14 121" xfId="3828"/>
    <cellStyle name="Chuẩn 14 122" xfId="3149"/>
    <cellStyle name="Chuẩn 14 123" xfId="3893"/>
    <cellStyle name="Chuẩn 14 124" xfId="3133"/>
    <cellStyle name="Chuẩn 14 125" xfId="3912"/>
    <cellStyle name="Chuẩn 14 126" xfId="3124"/>
    <cellStyle name="Chuẩn 14 127" xfId="4038"/>
    <cellStyle name="Chuẩn 14 128" xfId="4084"/>
    <cellStyle name="Chuẩn 14 129" xfId="4120"/>
    <cellStyle name="Chuẩn 14 13" xfId="345"/>
    <cellStyle name="Chuẩn 14 130" xfId="4144"/>
    <cellStyle name="Chuẩn 14 131" xfId="4175"/>
    <cellStyle name="Chuẩn 14 132" xfId="4225"/>
    <cellStyle name="Chuẩn 14 133" xfId="4267"/>
    <cellStyle name="Chuẩn 14 134" xfId="4316"/>
    <cellStyle name="Chuẩn 14 14" xfId="379"/>
    <cellStyle name="Chuẩn 14 15" xfId="374"/>
    <cellStyle name="Chuẩn 14 16" xfId="332"/>
    <cellStyle name="Chuẩn 14 17" xfId="492"/>
    <cellStyle name="Chuẩn 14 18" xfId="551"/>
    <cellStyle name="Chuẩn 14 19" xfId="481"/>
    <cellStyle name="Chuẩn 14 2" xfId="29"/>
    <cellStyle name="Chuẩn 14 2 10" xfId="299"/>
    <cellStyle name="Chuẩn 14 2 100" xfId="2564"/>
    <cellStyle name="Chuẩn 14 2 101" xfId="3216"/>
    <cellStyle name="Chuẩn 14 2 102" xfId="3735"/>
    <cellStyle name="Chuẩn 14 2 103" xfId="3160"/>
    <cellStyle name="Chuẩn 14 2 104" xfId="3657"/>
    <cellStyle name="Chuẩn 14 2 105" xfId="3154"/>
    <cellStyle name="Chuẩn 14 2 106" xfId="3664"/>
    <cellStyle name="Chuẩn 14 2 107" xfId="3151"/>
    <cellStyle name="Chuẩn 14 2 108" xfId="3668"/>
    <cellStyle name="Chuẩn 14 2 109" xfId="3144"/>
    <cellStyle name="Chuẩn 14 2 11" xfId="329"/>
    <cellStyle name="Chuẩn 14 2 110" xfId="3672"/>
    <cellStyle name="Chuẩn 14 2 111" xfId="3139"/>
    <cellStyle name="Chuẩn 14 2 112" xfId="3677"/>
    <cellStyle name="Chuẩn 14 2 113" xfId="3130"/>
    <cellStyle name="Chuẩn 14 2 114" xfId="3681"/>
    <cellStyle name="Chuẩn 14 2 115" xfId="3123"/>
    <cellStyle name="Chuẩn 14 2 116" xfId="3689"/>
    <cellStyle name="Chuẩn 14 2 117" xfId="3115"/>
    <cellStyle name="Chuẩn 14 2 118" xfId="3695"/>
    <cellStyle name="Chuẩn 14 2 119" xfId="3159"/>
    <cellStyle name="Chuẩn 14 2 12" xfId="360"/>
    <cellStyle name="Chuẩn 14 2 120" xfId="3826"/>
    <cellStyle name="Chuẩn 14 2 121" xfId="3152"/>
    <cellStyle name="Chuẩn 14 2 122" xfId="3833"/>
    <cellStyle name="Chuẩn 14 2 123" xfId="3138"/>
    <cellStyle name="Chuẩn 14 2 124" xfId="3898"/>
    <cellStyle name="Chuẩn 14 2 125" xfId="3128"/>
    <cellStyle name="Chuẩn 14 2 126" xfId="4039"/>
    <cellStyle name="Chuẩn 14 2 127" xfId="4099"/>
    <cellStyle name="Chuẩn 14 2 128" xfId="4107"/>
    <cellStyle name="Chuẩn 14 2 129" xfId="4159"/>
    <cellStyle name="Chuẩn 14 2 13" xfId="416"/>
    <cellStyle name="Chuẩn 14 2 130" xfId="4190"/>
    <cellStyle name="Chuẩn 14 2 131" xfId="4208"/>
    <cellStyle name="Chuẩn 14 2 132" xfId="4282"/>
    <cellStyle name="Chuẩn 14 2 133" xfId="4301"/>
    <cellStyle name="Chuẩn 14 2 14" xfId="369"/>
    <cellStyle name="Chuẩn 14 2 15" xfId="449"/>
    <cellStyle name="Chuẩn 14 2 16" xfId="495"/>
    <cellStyle name="Chuẩn 14 2 17" xfId="548"/>
    <cellStyle name="Chuẩn 14 2 18" xfId="483"/>
    <cellStyle name="Chuẩn 14 2 19" xfId="555"/>
    <cellStyle name="Chuẩn 14 2 2" xfId="59"/>
    <cellStyle name="Chuẩn 14 2 20" xfId="477"/>
    <cellStyle name="Chuẩn 14 2 21" xfId="564"/>
    <cellStyle name="Chuẩn 14 2 22" xfId="725"/>
    <cellStyle name="Chuẩn 14 2 23" xfId="862"/>
    <cellStyle name="Chuẩn 14 2 24" xfId="713"/>
    <cellStyle name="Chuẩn 14 2 25" xfId="880"/>
    <cellStyle name="Chuẩn 14 2 26" xfId="697"/>
    <cellStyle name="Chuẩn 14 2 27" xfId="898"/>
    <cellStyle name="Chuẩn 14 2 28" xfId="676"/>
    <cellStyle name="Chuẩn 14 2 29" xfId="920"/>
    <cellStyle name="Chuẩn 14 2 3" xfId="91"/>
    <cellStyle name="Chuẩn 14 2 30" xfId="652"/>
    <cellStyle name="Chuẩn 14 2 31" xfId="947"/>
    <cellStyle name="Chuẩn 14 2 32" xfId="972"/>
    <cellStyle name="Chuẩn 14 2 33" xfId="1004"/>
    <cellStyle name="Chuẩn 14 2 34" xfId="1034"/>
    <cellStyle name="Chuẩn 14 2 35" xfId="1064"/>
    <cellStyle name="Chuẩn 14 2 36" xfId="1094"/>
    <cellStyle name="Chuẩn 14 2 37" xfId="1124"/>
    <cellStyle name="Chuẩn 14 2 38" xfId="1154"/>
    <cellStyle name="Chuẩn 14 2 39" xfId="1184"/>
    <cellStyle name="Chuẩn 14 2 4" xfId="120"/>
    <cellStyle name="Chuẩn 14 2 40" xfId="1214"/>
    <cellStyle name="Chuẩn 14 2 41" xfId="1243"/>
    <cellStyle name="Chuẩn 14 2 42" xfId="1273"/>
    <cellStyle name="Chuẩn 14 2 43" xfId="1302"/>
    <cellStyle name="Chuẩn 14 2 44" xfId="1332"/>
    <cellStyle name="Chuẩn 14 2 45" xfId="1361"/>
    <cellStyle name="Chuẩn 14 2 46" xfId="1390"/>
    <cellStyle name="Chuẩn 14 2 47" xfId="1418"/>
    <cellStyle name="Chuẩn 14 2 48" xfId="1448"/>
    <cellStyle name="Chuẩn 14 2 49" xfId="1476"/>
    <cellStyle name="Chuẩn 14 2 5" xfId="151"/>
    <cellStyle name="Chuẩn 14 2 50" xfId="1506"/>
    <cellStyle name="Chuẩn 14 2 51" xfId="1534"/>
    <cellStyle name="Chuẩn 14 2 52" xfId="1563"/>
    <cellStyle name="Chuẩn 14 2 53" xfId="1591"/>
    <cellStyle name="Chuẩn 14 2 54" xfId="1620"/>
    <cellStyle name="Chuẩn 14 2 55" xfId="1648"/>
    <cellStyle name="Chuẩn 14 2 56" xfId="1676"/>
    <cellStyle name="Chuẩn 14 2 57" xfId="1705"/>
    <cellStyle name="Chuẩn 14 2 58" xfId="1733"/>
    <cellStyle name="Chuẩn 14 2 59" xfId="1762"/>
    <cellStyle name="Chuẩn 14 2 6" xfId="181"/>
    <cellStyle name="Chuẩn 14 2 60" xfId="1790"/>
    <cellStyle name="Chuẩn 14 2 61" xfId="1818"/>
    <cellStyle name="Chuẩn 14 2 62" xfId="1845"/>
    <cellStyle name="Chuẩn 14 2 63" xfId="1873"/>
    <cellStyle name="Chuẩn 14 2 64" xfId="1899"/>
    <cellStyle name="Chuẩn 14 2 65" xfId="1928"/>
    <cellStyle name="Chuẩn 14 2 66" xfId="1954"/>
    <cellStyle name="Chuẩn 14 2 67" xfId="1982"/>
    <cellStyle name="Chuẩn 14 2 68" xfId="2008"/>
    <cellStyle name="Chuẩn 14 2 69" xfId="2033"/>
    <cellStyle name="Chuẩn 14 2 7" xfId="211"/>
    <cellStyle name="Chuẩn 14 2 70" xfId="2057"/>
    <cellStyle name="Chuẩn 14 2 71" xfId="2081"/>
    <cellStyle name="Chuẩn 14 2 72" xfId="2073"/>
    <cellStyle name="Chuẩn 14 2 73" xfId="2134"/>
    <cellStyle name="Chuẩn 14 2 74" xfId="2118"/>
    <cellStyle name="Chuẩn 14 2 75" xfId="2180"/>
    <cellStyle name="Chuẩn 14 2 76" xfId="2165"/>
    <cellStyle name="Chuẩn 14 2 77" xfId="2219"/>
    <cellStyle name="Chuẩn 14 2 78" xfId="2229"/>
    <cellStyle name="Chuẩn 14 2 79" xfId="2369"/>
    <cellStyle name="Chuẩn 14 2 8" xfId="241"/>
    <cellStyle name="Chuẩn 14 2 80" xfId="2440"/>
    <cellStyle name="Chuẩn 14 2 81" xfId="2402"/>
    <cellStyle name="Chuẩn 14 2 82" xfId="2401"/>
    <cellStyle name="Chuẩn 14 2 83" xfId="2448"/>
    <cellStyle name="Chuẩn 14 2 84" xfId="2520"/>
    <cellStyle name="Chuẩn 14 2 85" xfId="2657"/>
    <cellStyle name="Chuẩn 14 2 86" xfId="2656"/>
    <cellStyle name="Chuẩn 14 2 87" xfId="2741"/>
    <cellStyle name="Chuẩn 14 2 88" xfId="2684"/>
    <cellStyle name="Chuẩn 14 2 89" xfId="2695"/>
    <cellStyle name="Chuẩn 14 2 9" xfId="270"/>
    <cellStyle name="Chuẩn 14 2 90" xfId="2829"/>
    <cellStyle name="Chuẩn 14 2 91" xfId="2839"/>
    <cellStyle name="Chuẩn 14 2 92" xfId="2892"/>
    <cellStyle name="Chuẩn 14 2 93" xfId="2877"/>
    <cellStyle name="Chuẩn 14 2 94" xfId="2883"/>
    <cellStyle name="Chuẩn 14 2 95" xfId="2897"/>
    <cellStyle name="Chuẩn 14 2 96" xfId="2601"/>
    <cellStyle name="Chuẩn 14 2 97" xfId="2569"/>
    <cellStyle name="Chuẩn 14 2 98" xfId="2538"/>
    <cellStyle name="Chuẩn 14 2 99" xfId="2537"/>
    <cellStyle name="Chuẩn 14 20" xfId="556"/>
    <cellStyle name="Chuẩn 14 21" xfId="474"/>
    <cellStyle name="Chuẩn 14 22" xfId="566"/>
    <cellStyle name="Chuẩn 14 23" xfId="721"/>
    <cellStyle name="Chuẩn 14 24" xfId="866"/>
    <cellStyle name="Chuẩn 14 25" xfId="709"/>
    <cellStyle name="Chuẩn 14 26" xfId="884"/>
    <cellStyle name="Chuẩn 14 27" xfId="691"/>
    <cellStyle name="Chuẩn 14 28" xfId="904"/>
    <cellStyle name="Chuẩn 14 29" xfId="670"/>
    <cellStyle name="Chuẩn 14 3" xfId="44"/>
    <cellStyle name="Chuẩn 14 3 2" xfId="3246"/>
    <cellStyle name="Chuẩn 14 3 3" xfId="3247"/>
    <cellStyle name="Chuẩn 14 30" xfId="928"/>
    <cellStyle name="Chuẩn 14 31" xfId="643"/>
    <cellStyle name="Chuẩn 14 32" xfId="956"/>
    <cellStyle name="Chuẩn 14 33" xfId="982"/>
    <cellStyle name="Chuẩn 14 34" xfId="1014"/>
    <cellStyle name="Chuẩn 14 35" xfId="1044"/>
    <cellStyle name="Chuẩn 14 36" xfId="1074"/>
    <cellStyle name="Chuẩn 14 37" xfId="1104"/>
    <cellStyle name="Chuẩn 14 38" xfId="1134"/>
    <cellStyle name="Chuẩn 14 39" xfId="1164"/>
    <cellStyle name="Chuẩn 14 4" xfId="76"/>
    <cellStyle name="Chuẩn 14 4 2" xfId="3250"/>
    <cellStyle name="Chuẩn 14 4 3" xfId="3251"/>
    <cellStyle name="Chuẩn 14 40" xfId="1194"/>
    <cellStyle name="Chuẩn 14 41" xfId="1224"/>
    <cellStyle name="Chuẩn 14 42" xfId="1253"/>
    <cellStyle name="Chuẩn 14 43" xfId="1283"/>
    <cellStyle name="Chuẩn 14 44" xfId="1312"/>
    <cellStyle name="Chuẩn 14 45" xfId="1342"/>
    <cellStyle name="Chuẩn 14 46" xfId="1371"/>
    <cellStyle name="Chuẩn 14 47" xfId="1400"/>
    <cellStyle name="Chuẩn 14 48" xfId="1428"/>
    <cellStyle name="Chuẩn 14 49" xfId="1458"/>
    <cellStyle name="Chuẩn 14 5" xfId="105"/>
    <cellStyle name="Chuẩn 14 50" xfId="1486"/>
    <cellStyle name="Chuẩn 14 51" xfId="1516"/>
    <cellStyle name="Chuẩn 14 52" xfId="1544"/>
    <cellStyle name="Chuẩn 14 53" xfId="1573"/>
    <cellStyle name="Chuẩn 14 54" xfId="1601"/>
    <cellStyle name="Chuẩn 14 55" xfId="1630"/>
    <cellStyle name="Chuẩn 14 56" xfId="1658"/>
    <cellStyle name="Chuẩn 14 57" xfId="1686"/>
    <cellStyle name="Chuẩn 14 58" xfId="1715"/>
    <cellStyle name="Chuẩn 14 59" xfId="1743"/>
    <cellStyle name="Chuẩn 14 6" xfId="136"/>
    <cellStyle name="Chuẩn 14 60" xfId="1772"/>
    <cellStyle name="Chuẩn 14 61" xfId="1800"/>
    <cellStyle name="Chuẩn 14 62" xfId="1828"/>
    <cellStyle name="Chuẩn 14 63" xfId="1855"/>
    <cellStyle name="Chuẩn 14 64" xfId="1883"/>
    <cellStyle name="Chuẩn 14 65" xfId="1909"/>
    <cellStyle name="Chuẩn 14 66" xfId="1938"/>
    <cellStyle name="Chuẩn 14 67" xfId="1964"/>
    <cellStyle name="Chuẩn 14 68" xfId="1991"/>
    <cellStyle name="Chuẩn 14 69" xfId="2016"/>
    <cellStyle name="Chuẩn 14 7" xfId="166"/>
    <cellStyle name="Chuẩn 14 70" xfId="2041"/>
    <cellStyle name="Chuẩn 14 71" xfId="2065"/>
    <cellStyle name="Chuẩn 14 72" xfId="2089"/>
    <cellStyle name="Chuẩn 14 73" xfId="2105"/>
    <cellStyle name="Chuẩn 14 74" xfId="2138"/>
    <cellStyle name="Chuẩn 14 75" xfId="2152"/>
    <cellStyle name="Chuẩn 14 76" xfId="2183"/>
    <cellStyle name="Chuẩn 14 77" xfId="2194"/>
    <cellStyle name="Chuẩn 14 78" xfId="2224"/>
    <cellStyle name="Chuẩn 14 79" xfId="2235"/>
    <cellStyle name="Chuẩn 14 8" xfId="196"/>
    <cellStyle name="Chuẩn 14 80" xfId="2354"/>
    <cellStyle name="Chuẩn 14 81" xfId="2463"/>
    <cellStyle name="Chuẩn 14 82" xfId="2409"/>
    <cellStyle name="Chuẩn 14 83" xfId="2419"/>
    <cellStyle name="Chuẩn 14 84" xfId="2378"/>
    <cellStyle name="Chuẩn 14 85" xfId="2505"/>
    <cellStyle name="Chuẩn 14 86" xfId="2659"/>
    <cellStyle name="Chuẩn 14 87" xfId="2675"/>
    <cellStyle name="Chuẩn 14 88" xfId="2671"/>
    <cellStyle name="Chuẩn 14 89" xfId="2691"/>
    <cellStyle name="Chuẩn 14 9" xfId="226"/>
    <cellStyle name="Chuẩn 14 90" xfId="2735"/>
    <cellStyle name="Chuẩn 14 91" xfId="2814"/>
    <cellStyle name="Chuẩn 14 92" xfId="2959"/>
    <cellStyle name="Chuẩn 14 93" xfId="2862"/>
    <cellStyle name="Chuẩn 14 94" xfId="2905"/>
    <cellStyle name="Chuẩn 14 95" xfId="2866"/>
    <cellStyle name="Chuẩn 14 96" xfId="2912"/>
    <cellStyle name="Chuẩn 14 97" xfId="2631"/>
    <cellStyle name="Chuẩn 14 98" xfId="2988"/>
    <cellStyle name="Chuẩn 14 99" xfId="3000"/>
    <cellStyle name="Chuẩn 15" xfId="15"/>
    <cellStyle name="Chuẩn 15 10" xfId="256"/>
    <cellStyle name="Chuẩn 15 100" xfId="2578"/>
    <cellStyle name="Chuẩn 15 101" xfId="2589"/>
    <cellStyle name="Chuẩn 15 102" xfId="3260"/>
    <cellStyle name="Chuẩn 15 103" xfId="3682"/>
    <cellStyle name="Chuẩn 15 104" xfId="3202"/>
    <cellStyle name="Chuẩn 15 105" xfId="3561"/>
    <cellStyle name="Chuẩn 15 106" xfId="3197"/>
    <cellStyle name="Chuẩn 15 107" xfId="3564"/>
    <cellStyle name="Chuẩn 15 108" xfId="3189"/>
    <cellStyle name="Chuẩn 15 109" xfId="3568"/>
    <cellStyle name="Chuẩn 15 11" xfId="285"/>
    <cellStyle name="Chuẩn 15 110" xfId="3183"/>
    <cellStyle name="Chuẩn 15 111" xfId="3575"/>
    <cellStyle name="Chuẩn 15 112" xfId="3182"/>
    <cellStyle name="Chuẩn 15 113" xfId="3594"/>
    <cellStyle name="Chuẩn 15 114" xfId="3177"/>
    <cellStyle name="Chuẩn 15 115" xfId="3611"/>
    <cellStyle name="Chuẩn 15 116" xfId="3170"/>
    <cellStyle name="Chuẩn 15 117" xfId="3630"/>
    <cellStyle name="Chuẩn 15 118" xfId="3166"/>
    <cellStyle name="Chuẩn 15 119" xfId="3641"/>
    <cellStyle name="Chuẩn 15 12" xfId="315"/>
    <cellStyle name="Chuẩn 15 120" xfId="3218"/>
    <cellStyle name="Chuẩn 15 121" xfId="3768"/>
    <cellStyle name="Chuẩn 15 122" xfId="3211"/>
    <cellStyle name="Chuẩn 15 123" xfId="3774"/>
    <cellStyle name="Chuẩn 15 124" xfId="3206"/>
    <cellStyle name="Chuẩn 15 125" xfId="3781"/>
    <cellStyle name="Chuẩn 15 126" xfId="3199"/>
    <cellStyle name="Chuẩn 15 127" xfId="4040"/>
    <cellStyle name="Chuẩn 15 128" xfId="4085"/>
    <cellStyle name="Chuẩn 15 129" xfId="4119"/>
    <cellStyle name="Chuẩn 15 13" xfId="346"/>
    <cellStyle name="Chuẩn 15 130" xfId="4145"/>
    <cellStyle name="Chuẩn 15 131" xfId="4176"/>
    <cellStyle name="Chuẩn 15 132" xfId="4228"/>
    <cellStyle name="Chuẩn 15 133" xfId="4268"/>
    <cellStyle name="Chuẩn 15 134" xfId="4319"/>
    <cellStyle name="Chuẩn 15 14" xfId="368"/>
    <cellStyle name="Chuẩn 15 15" xfId="378"/>
    <cellStyle name="Chuẩn 15 16" xfId="393"/>
    <cellStyle name="Chuẩn 15 17" xfId="501"/>
    <cellStyle name="Chuẩn 15 18" xfId="539"/>
    <cellStyle name="Chuẩn 15 19" xfId="493"/>
    <cellStyle name="Chuẩn 15 2" xfId="30"/>
    <cellStyle name="Chuẩn 15 2 10" xfId="300"/>
    <cellStyle name="Chuẩn 15 2 100" xfId="3001"/>
    <cellStyle name="Chuẩn 15 2 101" xfId="3268"/>
    <cellStyle name="Chuẩn 15 2 102" xfId="3680"/>
    <cellStyle name="Chuẩn 15 2 103" xfId="3204"/>
    <cellStyle name="Chuẩn 15 2 104" xfId="3560"/>
    <cellStyle name="Chuẩn 15 2 105" xfId="3200"/>
    <cellStyle name="Chuẩn 15 2 106" xfId="3562"/>
    <cellStyle name="Chuẩn 15 2 107" xfId="3194"/>
    <cellStyle name="Chuẩn 15 2 108" xfId="3565"/>
    <cellStyle name="Chuẩn 15 2 109" xfId="3188"/>
    <cellStyle name="Chuẩn 15 2 11" xfId="330"/>
    <cellStyle name="Chuẩn 15 2 110" xfId="3569"/>
    <cellStyle name="Chuẩn 15 2 111" xfId="3187"/>
    <cellStyle name="Chuẩn 15 2 112" xfId="3580"/>
    <cellStyle name="Chuẩn 15 2 113" xfId="3180"/>
    <cellStyle name="Chuẩn 15 2 114" xfId="3598"/>
    <cellStyle name="Chuẩn 15 2 115" xfId="3175"/>
    <cellStyle name="Chuẩn 15 2 116" xfId="3617"/>
    <cellStyle name="Chuẩn 15 2 117" xfId="3169"/>
    <cellStyle name="Chuẩn 15 2 118" xfId="3631"/>
    <cellStyle name="Chuẩn 15 2 119" xfId="3223"/>
    <cellStyle name="Chuẩn 15 2 12" xfId="361"/>
    <cellStyle name="Chuẩn 15 2 120" xfId="3764"/>
    <cellStyle name="Chuẩn 15 2 121" xfId="3214"/>
    <cellStyle name="Chuẩn 15 2 122" xfId="3771"/>
    <cellStyle name="Chuẩn 15 2 123" xfId="3209"/>
    <cellStyle name="Chuẩn 15 2 124" xfId="3778"/>
    <cellStyle name="Chuẩn 15 2 125" xfId="3203"/>
    <cellStyle name="Chuẩn 15 2 126" xfId="4041"/>
    <cellStyle name="Chuẩn 15 2 127" xfId="4100"/>
    <cellStyle name="Chuẩn 15 2 128" xfId="4106"/>
    <cellStyle name="Chuẩn 15 2 129" xfId="4160"/>
    <cellStyle name="Chuẩn 15 2 13" xfId="407"/>
    <cellStyle name="Chuẩn 15 2 130" xfId="4191"/>
    <cellStyle name="Chuẩn 15 2 131" xfId="4207"/>
    <cellStyle name="Chuẩn 15 2 132" xfId="4283"/>
    <cellStyle name="Chuẩn 15 2 133" xfId="4300"/>
    <cellStyle name="Chuẩn 15 2 14" xfId="384"/>
    <cellStyle name="Chuẩn 15 2 15" xfId="450"/>
    <cellStyle name="Chuẩn 15 2 16" xfId="503"/>
    <cellStyle name="Chuẩn 15 2 17" xfId="537"/>
    <cellStyle name="Chuẩn 15 2 18" xfId="496"/>
    <cellStyle name="Chuẩn 15 2 19" xfId="543"/>
    <cellStyle name="Chuẩn 15 2 2" xfId="60"/>
    <cellStyle name="Chuẩn 15 2 20" xfId="490"/>
    <cellStyle name="Chuẩn 15 2 21" xfId="547"/>
    <cellStyle name="Chuẩn 15 2 22" xfId="747"/>
    <cellStyle name="Chuẩn 15 2 23" xfId="838"/>
    <cellStyle name="Chuẩn 15 2 24" xfId="739"/>
    <cellStyle name="Chuẩn 15 2 25" xfId="850"/>
    <cellStyle name="Chuẩn 15 2 26" xfId="729"/>
    <cellStyle name="Chuẩn 15 2 27" xfId="863"/>
    <cellStyle name="Chuẩn 15 2 28" xfId="715"/>
    <cellStyle name="Chuẩn 15 2 29" xfId="877"/>
    <cellStyle name="Chuẩn 15 2 3" xfId="92"/>
    <cellStyle name="Chuẩn 15 2 30" xfId="700"/>
    <cellStyle name="Chuẩn 15 2 31" xfId="894"/>
    <cellStyle name="Chuẩn 15 2 32" xfId="680"/>
    <cellStyle name="Chuẩn 15 2 33" xfId="916"/>
    <cellStyle name="Chuẩn 15 2 34" xfId="657"/>
    <cellStyle name="Chuẩn 15 2 35" xfId="942"/>
    <cellStyle name="Chuẩn 15 2 36" xfId="967"/>
    <cellStyle name="Chuẩn 15 2 37" xfId="999"/>
    <cellStyle name="Chuẩn 15 2 38" xfId="1029"/>
    <cellStyle name="Chuẩn 15 2 39" xfId="1059"/>
    <cellStyle name="Chuẩn 15 2 4" xfId="121"/>
    <cellStyle name="Chuẩn 15 2 40" xfId="1089"/>
    <cellStyle name="Chuẩn 15 2 41" xfId="1119"/>
    <cellStyle name="Chuẩn 15 2 42" xfId="1149"/>
    <cellStyle name="Chuẩn 15 2 43" xfId="1179"/>
    <cellStyle name="Chuẩn 15 2 44" xfId="1209"/>
    <cellStyle name="Chuẩn 15 2 45" xfId="1238"/>
    <cellStyle name="Chuẩn 15 2 46" xfId="1268"/>
    <cellStyle name="Chuẩn 15 2 47" xfId="1297"/>
    <cellStyle name="Chuẩn 15 2 48" xfId="1327"/>
    <cellStyle name="Chuẩn 15 2 49" xfId="1356"/>
    <cellStyle name="Chuẩn 15 2 5" xfId="152"/>
    <cellStyle name="Chuẩn 15 2 50" xfId="1385"/>
    <cellStyle name="Chuẩn 15 2 51" xfId="1413"/>
    <cellStyle name="Chuẩn 15 2 52" xfId="1443"/>
    <cellStyle name="Chuẩn 15 2 53" xfId="1471"/>
    <cellStyle name="Chuẩn 15 2 54" xfId="1501"/>
    <cellStyle name="Chuẩn 15 2 55" xfId="1529"/>
    <cellStyle name="Chuẩn 15 2 56" xfId="1558"/>
    <cellStyle name="Chuẩn 15 2 57" xfId="1586"/>
    <cellStyle name="Chuẩn 15 2 58" xfId="1615"/>
    <cellStyle name="Chuẩn 15 2 59" xfId="1643"/>
    <cellStyle name="Chuẩn 15 2 6" xfId="182"/>
    <cellStyle name="Chuẩn 15 2 60" xfId="1671"/>
    <cellStyle name="Chuẩn 15 2 61" xfId="1700"/>
    <cellStyle name="Chuẩn 15 2 62" xfId="1728"/>
    <cellStyle name="Chuẩn 15 2 63" xfId="1757"/>
    <cellStyle name="Chuẩn 15 2 64" xfId="1785"/>
    <cellStyle name="Chuẩn 15 2 65" xfId="1813"/>
    <cellStyle name="Chuẩn 15 2 66" xfId="1840"/>
    <cellStyle name="Chuẩn 15 2 67" xfId="1869"/>
    <cellStyle name="Chuẩn 15 2 68" xfId="1895"/>
    <cellStyle name="Chuẩn 15 2 69" xfId="1923"/>
    <cellStyle name="Chuẩn 15 2 7" xfId="212"/>
    <cellStyle name="Chuẩn 15 2 70" xfId="1950"/>
    <cellStyle name="Chuẩn 15 2 71" xfId="1977"/>
    <cellStyle name="Chuẩn 15 2 72" xfId="1966"/>
    <cellStyle name="Chuẩn 15 2 73" xfId="2038"/>
    <cellStyle name="Chuẩn 15 2 74" xfId="2018"/>
    <cellStyle name="Chuẩn 15 2 75" xfId="2090"/>
    <cellStyle name="Chuẩn 15 2 76" xfId="2067"/>
    <cellStyle name="Chuẩn 15 2 77" xfId="2136"/>
    <cellStyle name="Chuẩn 15 2 78" xfId="2115"/>
    <cellStyle name="Chuẩn 15 2 79" xfId="2370"/>
    <cellStyle name="Chuẩn 15 2 8" xfId="242"/>
    <cellStyle name="Chuẩn 15 2 80" xfId="2438"/>
    <cellStyle name="Chuẩn 15 2 81" xfId="2373"/>
    <cellStyle name="Chuẩn 15 2 82" xfId="2462"/>
    <cellStyle name="Chuẩn 15 2 83" xfId="2457"/>
    <cellStyle name="Chuẩn 15 2 84" xfId="2521"/>
    <cellStyle name="Chuẩn 15 2 85" xfId="2670"/>
    <cellStyle name="Chuẩn 15 2 86" xfId="2733"/>
    <cellStyle name="Chuẩn 15 2 87" xfId="2724"/>
    <cellStyle name="Chuẩn 15 2 88" xfId="2681"/>
    <cellStyle name="Chuẩn 15 2 89" xfId="2701"/>
    <cellStyle name="Chuẩn 15 2 9" xfId="271"/>
    <cellStyle name="Chuẩn 15 2 90" xfId="2830"/>
    <cellStyle name="Chuẩn 15 2 91" xfId="2932"/>
    <cellStyle name="Chuẩn 15 2 92" xfId="2960"/>
    <cellStyle name="Chuẩn 15 2 93" xfId="2860"/>
    <cellStyle name="Chuẩn 15 2 94" xfId="2850"/>
    <cellStyle name="Chuẩn 15 2 95" xfId="2869"/>
    <cellStyle name="Chuẩn 15 2 96" xfId="2599"/>
    <cellStyle name="Chuẩn 15 2 97" xfId="2594"/>
    <cellStyle name="Chuẩn 15 2 98" xfId="2556"/>
    <cellStyle name="Chuẩn 15 2 99" xfId="2570"/>
    <cellStyle name="Chuẩn 15 20" xfId="545"/>
    <cellStyle name="Chuẩn 15 21" xfId="488"/>
    <cellStyle name="Chuẩn 15 22" xfId="550"/>
    <cellStyle name="Chuẩn 15 23" xfId="743"/>
    <cellStyle name="Chuẩn 15 24" xfId="842"/>
    <cellStyle name="Chuẩn 15 25" xfId="735"/>
    <cellStyle name="Chuẩn 15 26" xfId="855"/>
    <cellStyle name="Chuẩn 15 27" xfId="724"/>
    <cellStyle name="Chuẩn 15 28" xfId="868"/>
    <cellStyle name="Chuẩn 15 29" xfId="710"/>
    <cellStyle name="Chuẩn 15 3" xfId="45"/>
    <cellStyle name="Chuẩn 15 3 2" xfId="3346"/>
    <cellStyle name="Chuẩn 15 3 3" xfId="3347"/>
    <cellStyle name="Chuẩn 15 30" xfId="883"/>
    <cellStyle name="Chuẩn 15 31" xfId="693"/>
    <cellStyle name="Chuẩn 15 32" xfId="903"/>
    <cellStyle name="Chuẩn 15 33" xfId="671"/>
    <cellStyle name="Chuẩn 15 34" xfId="926"/>
    <cellStyle name="Chuẩn 15 35" xfId="646"/>
    <cellStyle name="Chuẩn 15 36" xfId="954"/>
    <cellStyle name="Chuẩn 15 37" xfId="980"/>
    <cellStyle name="Chuẩn 15 38" xfId="1012"/>
    <cellStyle name="Chuẩn 15 39" xfId="1042"/>
    <cellStyle name="Chuẩn 15 4" xfId="77"/>
    <cellStyle name="Chuẩn 15 4 2" xfId="3350"/>
    <cellStyle name="Chuẩn 15 4 3" xfId="3351"/>
    <cellStyle name="Chuẩn 15 40" xfId="1072"/>
    <cellStyle name="Chuẩn 15 41" xfId="1102"/>
    <cellStyle name="Chuẩn 15 42" xfId="1132"/>
    <cellStyle name="Chuẩn 15 43" xfId="1162"/>
    <cellStyle name="Chuẩn 15 44" xfId="1192"/>
    <cellStyle name="Chuẩn 15 45" xfId="1222"/>
    <cellStyle name="Chuẩn 15 46" xfId="1251"/>
    <cellStyle name="Chuẩn 15 47" xfId="1281"/>
    <cellStyle name="Chuẩn 15 48" xfId="1310"/>
    <cellStyle name="Chuẩn 15 49" xfId="1340"/>
    <cellStyle name="Chuẩn 15 5" xfId="106"/>
    <cellStyle name="Chuẩn 15 50" xfId="1369"/>
    <cellStyle name="Chuẩn 15 51" xfId="1398"/>
    <cellStyle name="Chuẩn 15 52" xfId="1426"/>
    <cellStyle name="Chuẩn 15 53" xfId="1456"/>
    <cellStyle name="Chuẩn 15 54" xfId="1484"/>
    <cellStyle name="Chuẩn 15 55" xfId="1514"/>
    <cellStyle name="Chuẩn 15 56" xfId="1542"/>
    <cellStyle name="Chuẩn 15 57" xfId="1571"/>
    <cellStyle name="Chuẩn 15 58" xfId="1599"/>
    <cellStyle name="Chuẩn 15 59" xfId="1628"/>
    <cellStyle name="Chuẩn 15 6" xfId="137"/>
    <cellStyle name="Chuẩn 15 60" xfId="1656"/>
    <cellStyle name="Chuẩn 15 61" xfId="1684"/>
    <cellStyle name="Chuẩn 15 62" xfId="1713"/>
    <cellStyle name="Chuẩn 15 63" xfId="1741"/>
    <cellStyle name="Chuẩn 15 64" xfId="1770"/>
    <cellStyle name="Chuẩn 15 65" xfId="1798"/>
    <cellStyle name="Chuẩn 15 66" xfId="1826"/>
    <cellStyle name="Chuẩn 15 67" xfId="1853"/>
    <cellStyle name="Chuẩn 15 68" xfId="1881"/>
    <cellStyle name="Chuẩn 15 69" xfId="1907"/>
    <cellStyle name="Chuẩn 15 7" xfId="167"/>
    <cellStyle name="Chuẩn 15 70" xfId="1936"/>
    <cellStyle name="Chuẩn 15 71" xfId="1962"/>
    <cellStyle name="Chuẩn 15 72" xfId="1989"/>
    <cellStyle name="Chuẩn 15 73" xfId="2004"/>
    <cellStyle name="Chuẩn 15 74" xfId="2045"/>
    <cellStyle name="Chuẩn 15 75" xfId="2052"/>
    <cellStyle name="Chuẩn 15 76" xfId="2096"/>
    <cellStyle name="Chuẩn 15 77" xfId="2101"/>
    <cellStyle name="Chuẩn 15 78" xfId="2141"/>
    <cellStyle name="Chuẩn 15 79" xfId="2148"/>
    <cellStyle name="Chuẩn 15 8" xfId="197"/>
    <cellStyle name="Chuẩn 15 80" xfId="2355"/>
    <cellStyle name="Chuẩn 15 81" xfId="2461"/>
    <cellStyle name="Chuẩn 15 82" xfId="2431"/>
    <cellStyle name="Chuẩn 15 83" xfId="2376"/>
    <cellStyle name="Chuẩn 15 84" xfId="2407"/>
    <cellStyle name="Chuẩn 15 85" xfId="2506"/>
    <cellStyle name="Chuẩn 15 86" xfId="2757"/>
    <cellStyle name="Chuẩn 15 87" xfId="2663"/>
    <cellStyle name="Chuẩn 15 88" xfId="2706"/>
    <cellStyle name="Chuẩn 15 89" xfId="2705"/>
    <cellStyle name="Chuẩn 15 9" xfId="227"/>
    <cellStyle name="Chuẩn 15 90" xfId="2688"/>
    <cellStyle name="Chuẩn 15 91" xfId="2815"/>
    <cellStyle name="Chuẩn 15 92" xfId="2958"/>
    <cellStyle name="Chuẩn 15 93" xfId="2889"/>
    <cellStyle name="Chuẩn 15 94" xfId="2880"/>
    <cellStyle name="Chuẩn 15 95" xfId="2907"/>
    <cellStyle name="Chuẩn 15 96" xfId="2973"/>
    <cellStyle name="Chuẩn 15 97" xfId="2629"/>
    <cellStyle name="Chuẩn 15 98" xfId="2561"/>
    <cellStyle name="Chuẩn 15 99" xfId="2996"/>
    <cellStyle name="Chuẩn 16" xfId="16"/>
    <cellStyle name="Chuẩn 16 10" xfId="257"/>
    <cellStyle name="Chuẩn 16 100" xfId="2608"/>
    <cellStyle name="Chuẩn 16 101" xfId="2568"/>
    <cellStyle name="Chuẩn 16 102" xfId="3355"/>
    <cellStyle name="Chuẩn 16 103" xfId="3592"/>
    <cellStyle name="Chuẩn 16 104" xfId="3249"/>
    <cellStyle name="Chuẩn 16 105" xfId="3501"/>
    <cellStyle name="Chuẩn 16 106" xfId="3245"/>
    <cellStyle name="Chuẩn 16 107" xfId="3507"/>
    <cellStyle name="Chuẩn 16 108" xfId="3242"/>
    <cellStyle name="Chuẩn 16 109" xfId="3514"/>
    <cellStyle name="Chuẩn 16 11" xfId="286"/>
    <cellStyle name="Chuẩn 16 110" xfId="3238"/>
    <cellStyle name="Chuẩn 16 111" xfId="3519"/>
    <cellStyle name="Chuẩn 16 112" xfId="3239"/>
    <cellStyle name="Chuẩn 16 113" xfId="3526"/>
    <cellStyle name="Chuẩn 16 114" xfId="3231"/>
    <cellStyle name="Chuẩn 16 115" xfId="3531"/>
    <cellStyle name="Chuẩn 16 116" xfId="3226"/>
    <cellStyle name="Chuẩn 16 117" xfId="3537"/>
    <cellStyle name="Chuẩn 16 118" xfId="3221"/>
    <cellStyle name="Chuẩn 16 119" xfId="3539"/>
    <cellStyle name="Chuẩn 16 12" xfId="316"/>
    <cellStyle name="Chuẩn 16 120" xfId="3353"/>
    <cellStyle name="Chuẩn 16 121" xfId="3696"/>
    <cellStyle name="Chuẩn 16 122" xfId="3349"/>
    <cellStyle name="Chuẩn 16 123" xfId="3705"/>
    <cellStyle name="Chuẩn 16 124" xfId="3328"/>
    <cellStyle name="Chuẩn 16 125" xfId="3717"/>
    <cellStyle name="Chuẩn 16 126" xfId="3266"/>
    <cellStyle name="Chuẩn 16 127" xfId="4042"/>
    <cellStyle name="Chuẩn 16 128" xfId="4086"/>
    <cellStyle name="Chuẩn 16 129" xfId="4103"/>
    <cellStyle name="Chuẩn 16 13" xfId="347"/>
    <cellStyle name="Chuẩn 16 130" xfId="4146"/>
    <cellStyle name="Chuẩn 16 131" xfId="4177"/>
    <cellStyle name="Chuẩn 16 132" xfId="4227"/>
    <cellStyle name="Chuẩn 16 133" xfId="4269"/>
    <cellStyle name="Chuẩn 16 134" xfId="4318"/>
    <cellStyle name="Chuẩn 16 14" xfId="435"/>
    <cellStyle name="Chuẩn 16 15" xfId="441"/>
    <cellStyle name="Chuẩn 16 16" xfId="440"/>
    <cellStyle name="Chuẩn 16 17" xfId="511"/>
    <cellStyle name="Chuẩn 16 18" xfId="528"/>
    <cellStyle name="Chuẩn 16 19" xfId="505"/>
    <cellStyle name="Chuẩn 16 2" xfId="31"/>
    <cellStyle name="Chuẩn 16 2 10" xfId="301"/>
    <cellStyle name="Chuẩn 16 2 100" xfId="2545"/>
    <cellStyle name="Chuẩn 16 2 101" xfId="3356"/>
    <cellStyle name="Chuẩn 16 2 102" xfId="3581"/>
    <cellStyle name="Chuẩn 16 2 103" xfId="3252"/>
    <cellStyle name="Chuẩn 16 2 104" xfId="3490"/>
    <cellStyle name="Chuẩn 16 2 105" xfId="3248"/>
    <cellStyle name="Chuẩn 16 2 106" xfId="3502"/>
    <cellStyle name="Chuẩn 16 2 107" xfId="3244"/>
    <cellStyle name="Chuẩn 16 2 108" xfId="3508"/>
    <cellStyle name="Chuẩn 16 2 109" xfId="3241"/>
    <cellStyle name="Chuẩn 16 2 11" xfId="331"/>
    <cellStyle name="Chuẩn 16 2 110" xfId="3515"/>
    <cellStyle name="Chuẩn 16 2 111" xfId="3243"/>
    <cellStyle name="Chuẩn 16 2 112" xfId="3523"/>
    <cellStyle name="Chuẩn 16 2 113" xfId="3235"/>
    <cellStyle name="Chuẩn 16 2 114" xfId="3527"/>
    <cellStyle name="Chuẩn 16 2 115" xfId="3230"/>
    <cellStyle name="Chuẩn 16 2 116" xfId="3532"/>
    <cellStyle name="Chuẩn 16 2 117" xfId="3225"/>
    <cellStyle name="Chuẩn 16 2 118" xfId="3535"/>
    <cellStyle name="Chuẩn 16 2 119" xfId="3354"/>
    <cellStyle name="Chuẩn 16 2 12" xfId="362"/>
    <cellStyle name="Chuẩn 16 2 120" xfId="3692"/>
    <cellStyle name="Chuẩn 16 2 121" xfId="3352"/>
    <cellStyle name="Chuẩn 16 2 122" xfId="3700"/>
    <cellStyle name="Chuẩn 16 2 123" xfId="3345"/>
    <cellStyle name="Chuẩn 16 2 124" xfId="3709"/>
    <cellStyle name="Chuẩn 16 2 125" xfId="3327"/>
    <cellStyle name="Chuẩn 16 2 126" xfId="4043"/>
    <cellStyle name="Chuẩn 16 2 127" xfId="4101"/>
    <cellStyle name="Chuẩn 16 2 128" xfId="4105"/>
    <cellStyle name="Chuẩn 16 2 129" xfId="4161"/>
    <cellStyle name="Chuẩn 16 2 13" xfId="400"/>
    <cellStyle name="Chuẩn 16 2 130" xfId="4192"/>
    <cellStyle name="Chuẩn 16 2 131" xfId="4206"/>
    <cellStyle name="Chuẩn 16 2 132" xfId="4284"/>
    <cellStyle name="Chuẩn 16 2 133" xfId="4299"/>
    <cellStyle name="Chuẩn 16 2 14" xfId="371"/>
    <cellStyle name="Chuẩn 16 2 15" xfId="451"/>
    <cellStyle name="Chuẩn 16 2 16" xfId="512"/>
    <cellStyle name="Chuẩn 16 2 17" xfId="526"/>
    <cellStyle name="Chuẩn 16 2 18" xfId="507"/>
    <cellStyle name="Chuẩn 16 2 19" xfId="530"/>
    <cellStyle name="Chuẩn 16 2 2" xfId="61"/>
    <cellStyle name="Chuẩn 16 2 20" xfId="502"/>
    <cellStyle name="Chuẩn 16 2 21" xfId="535"/>
    <cellStyle name="Chuẩn 16 2 22" xfId="769"/>
    <cellStyle name="Chuẩn 16 2 23" xfId="814"/>
    <cellStyle name="Chuẩn 16 2 24" xfId="767"/>
    <cellStyle name="Chuẩn 16 2 25" xfId="822"/>
    <cellStyle name="Chuẩn 16 2 26" xfId="759"/>
    <cellStyle name="Chuẩn 16 2 27" xfId="828"/>
    <cellStyle name="Chuẩn 16 2 28" xfId="753"/>
    <cellStyle name="Chuẩn 16 2 29" xfId="836"/>
    <cellStyle name="Chuẩn 16 2 3" xfId="93"/>
    <cellStyle name="Chuẩn 16 2 30" xfId="746"/>
    <cellStyle name="Chuẩn 16 2 31" xfId="845"/>
    <cellStyle name="Chuẩn 16 2 32" xfId="734"/>
    <cellStyle name="Chuẩn 16 2 33" xfId="856"/>
    <cellStyle name="Chuẩn 16 2 34" xfId="723"/>
    <cellStyle name="Chuẩn 16 2 35" xfId="870"/>
    <cellStyle name="Chuẩn 16 2 36" xfId="707"/>
    <cellStyle name="Chuẩn 16 2 37" xfId="887"/>
    <cellStyle name="Chuẩn 16 2 38" xfId="689"/>
    <cellStyle name="Chuẩn 16 2 39" xfId="906"/>
    <cellStyle name="Chuẩn 16 2 4" xfId="122"/>
    <cellStyle name="Chuẩn 16 2 40" xfId="667"/>
    <cellStyle name="Chuẩn 16 2 41" xfId="930"/>
    <cellStyle name="Chuẩn 16 2 42" xfId="641"/>
    <cellStyle name="Chuẩn 16 2 43" xfId="959"/>
    <cellStyle name="Chuẩn 16 2 44" xfId="984"/>
    <cellStyle name="Chuẩn 16 2 45" xfId="1016"/>
    <cellStyle name="Chuẩn 16 2 46" xfId="1046"/>
    <cellStyle name="Chuẩn 16 2 47" xfId="1076"/>
    <cellStyle name="Chuẩn 16 2 48" xfId="1106"/>
    <cellStyle name="Chuẩn 16 2 49" xfId="1136"/>
    <cellStyle name="Chuẩn 16 2 5" xfId="153"/>
    <cellStyle name="Chuẩn 16 2 50" xfId="1166"/>
    <cellStyle name="Chuẩn 16 2 51" xfId="1196"/>
    <cellStyle name="Chuẩn 16 2 52" xfId="1226"/>
    <cellStyle name="Chuẩn 16 2 53" xfId="1255"/>
    <cellStyle name="Chuẩn 16 2 54" xfId="1285"/>
    <cellStyle name="Chuẩn 16 2 55" xfId="1314"/>
    <cellStyle name="Chuẩn 16 2 56" xfId="1344"/>
    <cellStyle name="Chuẩn 16 2 57" xfId="1373"/>
    <cellStyle name="Chuẩn 16 2 58" xfId="1402"/>
    <cellStyle name="Chuẩn 16 2 59" xfId="1430"/>
    <cellStyle name="Chuẩn 16 2 6" xfId="183"/>
    <cellStyle name="Chuẩn 16 2 60" xfId="1460"/>
    <cellStyle name="Chuẩn 16 2 61" xfId="1488"/>
    <cellStyle name="Chuẩn 16 2 62" xfId="1518"/>
    <cellStyle name="Chuẩn 16 2 63" xfId="1546"/>
    <cellStyle name="Chuẩn 16 2 64" xfId="1575"/>
    <cellStyle name="Chuẩn 16 2 65" xfId="1603"/>
    <cellStyle name="Chuẩn 16 2 66" xfId="1632"/>
    <cellStyle name="Chuẩn 16 2 67" xfId="1660"/>
    <cellStyle name="Chuẩn 16 2 68" xfId="1688"/>
    <cellStyle name="Chuẩn 16 2 69" xfId="1717"/>
    <cellStyle name="Chuẩn 16 2 7" xfId="213"/>
    <cellStyle name="Chuẩn 16 2 70" xfId="1745"/>
    <cellStyle name="Chuẩn 16 2 71" xfId="1774"/>
    <cellStyle name="Chuẩn 16 2 72" xfId="1694"/>
    <cellStyle name="Chuẩn 16 2 73" xfId="1835"/>
    <cellStyle name="Chuẩn 16 2 74" xfId="1783"/>
    <cellStyle name="Chuẩn 16 2 75" xfId="1934"/>
    <cellStyle name="Chuẩn 16 2 76" xfId="1858"/>
    <cellStyle name="Chuẩn 16 2 77" xfId="1984"/>
    <cellStyle name="Chuẩn 16 2 78" xfId="1912"/>
    <cellStyle name="Chuẩn 16 2 79" xfId="2371"/>
    <cellStyle name="Chuẩn 16 2 8" xfId="243"/>
    <cellStyle name="Chuẩn 16 2 80" xfId="2437"/>
    <cellStyle name="Chuẩn 16 2 81" xfId="2392"/>
    <cellStyle name="Chuẩn 16 2 82" xfId="2460"/>
    <cellStyle name="Chuẩn 16 2 83" xfId="2389"/>
    <cellStyle name="Chuẩn 16 2 84" xfId="2522"/>
    <cellStyle name="Chuẩn 16 2 85" xfId="2698"/>
    <cellStyle name="Chuẩn 16 2 86" xfId="2683"/>
    <cellStyle name="Chuẩn 16 2 87" xfId="2726"/>
    <cellStyle name="Chuẩn 16 2 88" xfId="2708"/>
    <cellStyle name="Chuẩn 16 2 89" xfId="2704"/>
    <cellStyle name="Chuẩn 16 2 9" xfId="272"/>
    <cellStyle name="Chuẩn 16 2 90" xfId="2831"/>
    <cellStyle name="Chuẩn 16 2 91" xfId="2930"/>
    <cellStyle name="Chuẩn 16 2 92" xfId="2865"/>
    <cellStyle name="Chuẩn 16 2 93" xfId="2863"/>
    <cellStyle name="Chuẩn 16 2 94" xfId="2882"/>
    <cellStyle name="Chuẩn 16 2 95" xfId="2906"/>
    <cellStyle name="Chuẩn 16 2 96" xfId="2597"/>
    <cellStyle name="Chuẩn 16 2 97" xfId="2630"/>
    <cellStyle name="Chuẩn 16 2 98" xfId="2527"/>
    <cellStyle name="Chuẩn 16 2 99" xfId="2605"/>
    <cellStyle name="Chuẩn 16 20" xfId="533"/>
    <cellStyle name="Chuẩn 16 21" xfId="500"/>
    <cellStyle name="Chuẩn 16 22" xfId="536"/>
    <cellStyle name="Chuẩn 16 23" xfId="765"/>
    <cellStyle name="Chuẩn 16 24" xfId="818"/>
    <cellStyle name="Chuẩn 16 25" xfId="761"/>
    <cellStyle name="Chuẩn 16 26" xfId="826"/>
    <cellStyle name="Chuẩn 16 27" xfId="755"/>
    <cellStyle name="Chuẩn 16 28" xfId="833"/>
    <cellStyle name="Chuẩn 16 29" xfId="749"/>
    <cellStyle name="Chuẩn 16 3" xfId="46"/>
    <cellStyle name="Chuẩn 16 3 2" xfId="3416"/>
    <cellStyle name="Chuẩn 16 3 3" xfId="3417"/>
    <cellStyle name="Chuẩn 16 30" xfId="841"/>
    <cellStyle name="Chuẩn 16 31" xfId="738"/>
    <cellStyle name="Chuẩn 16 32" xfId="851"/>
    <cellStyle name="Chuẩn 16 33" xfId="728"/>
    <cellStyle name="Chuẩn 16 34" xfId="864"/>
    <cellStyle name="Chuẩn 16 35" xfId="714"/>
    <cellStyle name="Chuẩn 16 36" xfId="878"/>
    <cellStyle name="Chuẩn 16 37" xfId="698"/>
    <cellStyle name="Chuẩn 16 38" xfId="896"/>
    <cellStyle name="Chuẩn 16 39" xfId="678"/>
    <cellStyle name="Chuẩn 16 4" xfId="78"/>
    <cellStyle name="Chuẩn 16 4 2" xfId="3420"/>
    <cellStyle name="Chuẩn 16 4 3" xfId="3421"/>
    <cellStyle name="Chuẩn 16 40" xfId="918"/>
    <cellStyle name="Chuẩn 16 41" xfId="653"/>
    <cellStyle name="Chuẩn 16 42" xfId="946"/>
    <cellStyle name="Chuẩn 16 43" xfId="970"/>
    <cellStyle name="Chuẩn 16 44" xfId="1003"/>
    <cellStyle name="Chuẩn 16 45" xfId="1033"/>
    <cellStyle name="Chuẩn 16 46" xfId="1063"/>
    <cellStyle name="Chuẩn 16 47" xfId="1093"/>
    <cellStyle name="Chuẩn 16 48" xfId="1123"/>
    <cellStyle name="Chuẩn 16 49" xfId="1153"/>
    <cellStyle name="Chuẩn 16 5" xfId="107"/>
    <cellStyle name="Chuẩn 16 50" xfId="1183"/>
    <cellStyle name="Chuẩn 16 51" xfId="1213"/>
    <cellStyle name="Chuẩn 16 52" xfId="1242"/>
    <cellStyle name="Chuẩn 16 53" xfId="1272"/>
    <cellStyle name="Chuẩn 16 54" xfId="1301"/>
    <cellStyle name="Chuẩn 16 55" xfId="1331"/>
    <cellStyle name="Chuẩn 16 56" xfId="1360"/>
    <cellStyle name="Chuẩn 16 57" xfId="1389"/>
    <cellStyle name="Chuẩn 16 58" xfId="1417"/>
    <cellStyle name="Chuẩn 16 59" xfId="1447"/>
    <cellStyle name="Chuẩn 16 6" xfId="138"/>
    <cellStyle name="Chuẩn 16 60" xfId="1475"/>
    <cellStyle name="Chuẩn 16 61" xfId="1505"/>
    <cellStyle name="Chuẩn 16 62" xfId="1533"/>
    <cellStyle name="Chuẩn 16 63" xfId="1562"/>
    <cellStyle name="Chuẩn 16 64" xfId="1590"/>
    <cellStyle name="Chuẩn 16 65" xfId="1619"/>
    <cellStyle name="Chuẩn 16 66" xfId="1647"/>
    <cellStyle name="Chuẩn 16 67" xfId="1675"/>
    <cellStyle name="Chuẩn 16 68" xfId="1704"/>
    <cellStyle name="Chuẩn 16 69" xfId="1732"/>
    <cellStyle name="Chuẩn 16 7" xfId="168"/>
    <cellStyle name="Chuẩn 16 70" xfId="1761"/>
    <cellStyle name="Chuẩn 16 71" xfId="1789"/>
    <cellStyle name="Chuẩn 16 72" xfId="1817"/>
    <cellStyle name="Chuẩn 16 73" xfId="1802"/>
    <cellStyle name="Chuẩn 16 74" xfId="1885"/>
    <cellStyle name="Chuẩn 16 75" xfId="1851"/>
    <cellStyle name="Chuẩn 16 76" xfId="1975"/>
    <cellStyle name="Chuẩn 16 77" xfId="1905"/>
    <cellStyle name="Chuẩn 16 78" xfId="1998"/>
    <cellStyle name="Chuẩn 16 79" xfId="1960"/>
    <cellStyle name="Chuẩn 16 8" xfId="198"/>
    <cellStyle name="Chuẩn 16 80" xfId="2356"/>
    <cellStyle name="Chuẩn 16 81" xfId="2459"/>
    <cellStyle name="Chuẩn 16 82" xfId="2406"/>
    <cellStyle name="Chuẩn 16 83" xfId="2379"/>
    <cellStyle name="Chuẩn 16 84" xfId="2405"/>
    <cellStyle name="Chuẩn 16 85" xfId="2507"/>
    <cellStyle name="Chuẩn 16 86" xfId="2714"/>
    <cellStyle name="Chuẩn 16 87" xfId="2658"/>
    <cellStyle name="Chuẩn 16 88" xfId="2649"/>
    <cellStyle name="Chuẩn 16 89" xfId="2738"/>
    <cellStyle name="Chuẩn 16 9" xfId="228"/>
    <cellStyle name="Chuẩn 16 90" xfId="2728"/>
    <cellStyle name="Chuẩn 16 91" xfId="2816"/>
    <cellStyle name="Chuẩn 16 92" xfId="2955"/>
    <cellStyle name="Chuẩn 16 93" xfId="2910"/>
    <cellStyle name="Chuẩn 16 94" xfId="2890"/>
    <cellStyle name="Chuẩn 16 95" xfId="2867"/>
    <cellStyle name="Chuẩn 16 96" xfId="2836"/>
    <cellStyle name="Chuẩn 16 97" xfId="2626"/>
    <cellStyle name="Chuẩn 16 98" xfId="2609"/>
    <cellStyle name="Chuẩn 16 99" xfId="2531"/>
    <cellStyle name="Chuẩn 17" xfId="3002"/>
    <cellStyle name="Chuẩn 17 2" xfId="4236"/>
    <cellStyle name="Chuẩn 17 3" xfId="4253"/>
    <cellStyle name="Chuẩn 17 4" xfId="4327"/>
    <cellStyle name="Chuẩn 17 5" xfId="4297"/>
    <cellStyle name="Chuẩn 18" xfId="3854"/>
    <cellStyle name="Chuẩn 18 2" xfId="4238"/>
    <cellStyle name="Chuẩn 18 3" xfId="4222"/>
    <cellStyle name="Chuẩn 18 4" xfId="4331"/>
    <cellStyle name="Chuẩn 18 5" xfId="4289"/>
    <cellStyle name="Chuẩn 19" xfId="4029"/>
    <cellStyle name="Chuẩn 19 2" xfId="4252"/>
    <cellStyle name="Chuẩn 19 3" xfId="4195"/>
    <cellStyle name="Chuẩn 19 4" xfId="4344"/>
    <cellStyle name="Chuẩn 19 5" xfId="4290"/>
    <cellStyle name="Chuẩn 2" xfId="1"/>
    <cellStyle name="Chuẩn 2 10" xfId="184"/>
    <cellStyle name="Chuẩn 2 100" xfId="2986"/>
    <cellStyle name="Chuẩn 2 101" xfId="2591"/>
    <cellStyle name="Chuẩn 2 102" xfId="3460"/>
    <cellStyle name="Chuẩn 2 103" xfId="3522"/>
    <cellStyle name="Chuẩn 2 104" xfId="3335"/>
    <cellStyle name="Chuẩn 2 105" xfId="3362"/>
    <cellStyle name="Chuẩn 2 106" xfId="3333"/>
    <cellStyle name="Chuẩn 2 107" xfId="3364"/>
    <cellStyle name="Chuẩn 2 108" xfId="3331"/>
    <cellStyle name="Chuẩn 2 109" xfId="3366"/>
    <cellStyle name="Chuẩn 2 11" xfId="214"/>
    <cellStyle name="Chuẩn 2 110" xfId="3330"/>
    <cellStyle name="Chuẩn 2 111" xfId="3368"/>
    <cellStyle name="Chuẩn 2 112" xfId="3341"/>
    <cellStyle name="Chuẩn 2 113" xfId="3370"/>
    <cellStyle name="Chuẩn 2 114" xfId="3336"/>
    <cellStyle name="Chuẩn 2 115" xfId="3371"/>
    <cellStyle name="Chuẩn 2 116" xfId="3332"/>
    <cellStyle name="Chuẩn 2 117" xfId="3380"/>
    <cellStyle name="Chuẩn 2 118" xfId="3329"/>
    <cellStyle name="Chuẩn 2 119" xfId="3369"/>
    <cellStyle name="Chuẩn 2 12" xfId="302"/>
    <cellStyle name="Chuẩn 2 120" xfId="3506"/>
    <cellStyle name="Chuẩn 2 121" xfId="3576"/>
    <cellStyle name="Chuẩn 2 122" xfId="3505"/>
    <cellStyle name="Chuẩn 2 123" xfId="3577"/>
    <cellStyle name="Chuẩn 2 124" xfId="3504"/>
    <cellStyle name="Chuẩn 2 125" xfId="3579"/>
    <cellStyle name="Chuẩn 2 126" xfId="3503"/>
    <cellStyle name="Chuẩn 2 127" xfId="4044"/>
    <cellStyle name="Chuẩn 2 128" xfId="4072"/>
    <cellStyle name="Chuẩn 2 129" xfId="4130"/>
    <cellStyle name="Chuẩn 2 13" xfId="333"/>
    <cellStyle name="Chuẩn 2 130" xfId="4132"/>
    <cellStyle name="Chuẩn 2 131" xfId="4162"/>
    <cellStyle name="Chuẩn 2 132" xfId="4163"/>
    <cellStyle name="Chuẩn 2 133" xfId="4254"/>
    <cellStyle name="Chuẩn 2 134" xfId="4255"/>
    <cellStyle name="Chuẩn 2 14" xfId="412"/>
    <cellStyle name="Chuẩn 2 15" xfId="413"/>
    <cellStyle name="Chuẩn 2 16" xfId="443"/>
    <cellStyle name="Chuẩn 2 17" xfId="523"/>
    <cellStyle name="Chuẩn 2 18" xfId="520"/>
    <cellStyle name="Chuẩn 2 19" xfId="514"/>
    <cellStyle name="Chuẩn 2 2" xfId="17"/>
    <cellStyle name="Chuẩn 2 2 10" xfId="287"/>
    <cellStyle name="Chuẩn 2 2 100" xfId="2641"/>
    <cellStyle name="Chuẩn 2 2 101" xfId="3471"/>
    <cellStyle name="Chuẩn 2 2 102" xfId="3518"/>
    <cellStyle name="Chuẩn 2 2 103" xfId="3340"/>
    <cellStyle name="Chuẩn 2 2 104" xfId="3357"/>
    <cellStyle name="Chuẩn 2 2 105" xfId="3339"/>
    <cellStyle name="Chuẩn 2 2 106" xfId="3358"/>
    <cellStyle name="Chuẩn 2 2 107" xfId="3338"/>
    <cellStyle name="Chuẩn 2 2 108" xfId="3359"/>
    <cellStyle name="Chuẩn 2 2 109" xfId="3337"/>
    <cellStyle name="Chuẩn 2 2 11" xfId="317"/>
    <cellStyle name="Chuẩn 2 2 110" xfId="3360"/>
    <cellStyle name="Chuẩn 2 2 111" xfId="3348"/>
    <cellStyle name="Chuẩn 2 2 112" xfId="3363"/>
    <cellStyle name="Chuẩn 2 2 113" xfId="3344"/>
    <cellStyle name="Chuẩn 2 2 114" xfId="3365"/>
    <cellStyle name="Chuẩn 2 2 115" xfId="3343"/>
    <cellStyle name="Chuẩn 2 2 116" xfId="3367"/>
    <cellStyle name="Chuẩn 2 2 117" xfId="3342"/>
    <cellStyle name="Chuẩn 2 2 118" xfId="3361"/>
    <cellStyle name="Chuẩn 2 2 119" xfId="3513"/>
    <cellStyle name="Chuẩn 2 2 12" xfId="348"/>
    <cellStyle name="Chuẩn 2 2 120" xfId="3571"/>
    <cellStyle name="Chuẩn 2 2 121" xfId="3512"/>
    <cellStyle name="Chuẩn 2 2 122" xfId="3572"/>
    <cellStyle name="Chuẩn 2 2 123" xfId="3511"/>
    <cellStyle name="Chuẩn 2 2 124" xfId="3573"/>
    <cellStyle name="Chuẩn 2 2 125" xfId="3510"/>
    <cellStyle name="Chuẩn 2 2 126" xfId="4045"/>
    <cellStyle name="Chuẩn 2 2 127" xfId="4087"/>
    <cellStyle name="Chuẩn 2 2 128" xfId="4118"/>
    <cellStyle name="Chuẩn 2 2 129" xfId="4147"/>
    <cellStyle name="Chuẩn 2 2 13" xfId="430"/>
    <cellStyle name="Chuẩn 2 2 130" xfId="4178"/>
    <cellStyle name="Chuẩn 2 2 131" xfId="4226"/>
    <cellStyle name="Chuẩn 2 2 132" xfId="4270"/>
    <cellStyle name="Chuẩn 2 2 133" xfId="4317"/>
    <cellStyle name="Chuẩn 2 2 14" xfId="380"/>
    <cellStyle name="Chuẩn 2 2 15" xfId="367"/>
    <cellStyle name="Chuẩn 2 2 16" xfId="524"/>
    <cellStyle name="Chuẩn 2 2 17" xfId="517"/>
    <cellStyle name="Chuẩn 2 2 18" xfId="518"/>
    <cellStyle name="Chuẩn 2 2 19" xfId="516"/>
    <cellStyle name="Chuẩn 2 2 2" xfId="47"/>
    <cellStyle name="Chuẩn 2 2 2 2" xfId="3481"/>
    <cellStyle name="Chuẩn 2 2 20" xfId="519"/>
    <cellStyle name="Chuẩn 2 2 21" xfId="515"/>
    <cellStyle name="Chuẩn 2 2 22" xfId="791"/>
    <cellStyle name="Chuẩn 2 2 23" xfId="789"/>
    <cellStyle name="Chuẩn 2 2 24" xfId="795"/>
    <cellStyle name="Chuẩn 2 2 25" xfId="792"/>
    <cellStyle name="Chuẩn 2 2 26" xfId="796"/>
    <cellStyle name="Chuẩn 2 2 27" xfId="790"/>
    <cellStyle name="Chuẩn 2 2 28" xfId="797"/>
    <cellStyle name="Chuẩn 2 2 29" xfId="786"/>
    <cellStyle name="Chuẩn 2 2 3" xfId="79"/>
    <cellStyle name="Chuẩn 2 2 30" xfId="799"/>
    <cellStyle name="Chuẩn 2 2 31" xfId="784"/>
    <cellStyle name="Chuẩn 2 2 32" xfId="801"/>
    <cellStyle name="Chuẩn 2 2 33" xfId="782"/>
    <cellStyle name="Chuẩn 2 2 34" xfId="803"/>
    <cellStyle name="Chuẩn 2 2 35" xfId="780"/>
    <cellStyle name="Chuẩn 2 2 36" xfId="805"/>
    <cellStyle name="Chuẩn 2 2 37" xfId="778"/>
    <cellStyle name="Chuẩn 2 2 38" xfId="807"/>
    <cellStyle name="Chuẩn 2 2 39" xfId="776"/>
    <cellStyle name="Chuẩn 2 2 4" xfId="108"/>
    <cellStyle name="Chuẩn 2 2 40" xfId="810"/>
    <cellStyle name="Chuẩn 2 2 41" xfId="774"/>
    <cellStyle name="Chuẩn 2 2 42" xfId="812"/>
    <cellStyle name="Chuẩn 2 2 43" xfId="772"/>
    <cellStyle name="Chuẩn 2 2 44" xfId="817"/>
    <cellStyle name="Chuẩn 2 2 45" xfId="766"/>
    <cellStyle name="Chuẩn 2 2 46" xfId="823"/>
    <cellStyle name="Chuẩn 2 2 47" xfId="758"/>
    <cellStyle name="Chuẩn 2 2 48" xfId="829"/>
    <cellStyle name="Chuẩn 2 2 49" xfId="752"/>
    <cellStyle name="Chuẩn 2 2 5" xfId="139"/>
    <cellStyle name="Chuẩn 2 2 50" xfId="837"/>
    <cellStyle name="Chuẩn 2 2 51" xfId="744"/>
    <cellStyle name="Chuẩn 2 2 52" xfId="846"/>
    <cellStyle name="Chuẩn 2 2 53" xfId="733"/>
    <cellStyle name="Chuẩn 2 2 54" xfId="858"/>
    <cellStyle name="Chuẩn 2 2 55" xfId="722"/>
    <cellStyle name="Chuẩn 2 2 56" xfId="871"/>
    <cellStyle name="Chuẩn 2 2 57" xfId="706"/>
    <cellStyle name="Chuẩn 2 2 58" xfId="888"/>
    <cellStyle name="Chuẩn 2 2 59" xfId="688"/>
    <cellStyle name="Chuẩn 2 2 6" xfId="169"/>
    <cellStyle name="Chuẩn 2 2 60" xfId="907"/>
    <cellStyle name="Chuẩn 2 2 61" xfId="666"/>
    <cellStyle name="Chuẩn 2 2 62" xfId="931"/>
    <cellStyle name="Chuẩn 2 2 63" xfId="640"/>
    <cellStyle name="Chuẩn 2 2 64" xfId="960"/>
    <cellStyle name="Chuẩn 2 2 65" xfId="985"/>
    <cellStyle name="Chuẩn 2 2 66" xfId="1017"/>
    <cellStyle name="Chuẩn 2 2 67" xfId="1047"/>
    <cellStyle name="Chuẩn 2 2 68" xfId="1077"/>
    <cellStyle name="Chuẩn 2 2 69" xfId="1107"/>
    <cellStyle name="Chuẩn 2 2 7" xfId="199"/>
    <cellStyle name="Chuẩn 2 2 70" xfId="1137"/>
    <cellStyle name="Chuẩn 2 2 71" xfId="1167"/>
    <cellStyle name="Chuẩn 2 2 72" xfId="1374"/>
    <cellStyle name="Chuẩn 2 2 73" xfId="1256"/>
    <cellStyle name="Chuẩn 2 2 74" xfId="1437"/>
    <cellStyle name="Chuẩn 2 2 75" xfId="1321"/>
    <cellStyle name="Chuẩn 2 2 76" xfId="1489"/>
    <cellStyle name="Chuẩn 2 2 77" xfId="1315"/>
    <cellStyle name="Chuẩn 2 2 78" xfId="1495"/>
    <cellStyle name="Chuẩn 2 2 79" xfId="2357"/>
    <cellStyle name="Chuẩn 2 2 8" xfId="229"/>
    <cellStyle name="Chuẩn 2 2 80" xfId="2458"/>
    <cellStyle name="Chuẩn 2 2 81" xfId="2478"/>
    <cellStyle name="Chuẩn 2 2 82" xfId="2383"/>
    <cellStyle name="Chuẩn 2 2 83" xfId="2400"/>
    <cellStyle name="Chuẩn 2 2 84" xfId="2508"/>
    <cellStyle name="Chuẩn 2 2 85" xfId="2678"/>
    <cellStyle name="Chuẩn 2 2 86" xfId="2687"/>
    <cellStyle name="Chuẩn 2 2 87" xfId="2645"/>
    <cellStyle name="Chuẩn 2 2 88" xfId="2734"/>
    <cellStyle name="Chuẩn 2 2 89" xfId="2736"/>
    <cellStyle name="Chuẩn 2 2 9" xfId="258"/>
    <cellStyle name="Chuẩn 2 2 90" xfId="2817"/>
    <cellStyle name="Chuẩn 2 2 91" xfId="2953"/>
    <cellStyle name="Chuẩn 2 2 92" xfId="2845"/>
    <cellStyle name="Chuẩn 2 2 93" xfId="2956"/>
    <cellStyle name="Chuẩn 2 2 94" xfId="2903"/>
    <cellStyle name="Chuẩn 2 2 95" xfId="2911"/>
    <cellStyle name="Chuẩn 2 2 96" xfId="2535"/>
    <cellStyle name="Chuẩn 2 2 97" xfId="2604"/>
    <cellStyle name="Chuẩn 2 2 98" xfId="2587"/>
    <cellStyle name="Chuẩn 2 2 99" xfId="2492"/>
    <cellStyle name="Chuẩn 2 20" xfId="521"/>
    <cellStyle name="Chuẩn 2 21" xfId="513"/>
    <cellStyle name="Chuẩn 2 22" xfId="522"/>
    <cellStyle name="Chuẩn 2 23" xfId="787"/>
    <cellStyle name="Chuẩn 2 24" xfId="794"/>
    <cellStyle name="Chuẩn 2 25" xfId="788"/>
    <cellStyle name="Chuẩn 2 26" xfId="798"/>
    <cellStyle name="Chuẩn 2 27" xfId="785"/>
    <cellStyle name="Chuẩn 2 28" xfId="800"/>
    <cellStyle name="Chuẩn 2 29" xfId="783"/>
    <cellStyle name="Chuẩn 2 3" xfId="32"/>
    <cellStyle name="Chuẩn 2 3 2" xfId="3529"/>
    <cellStyle name="Chuẩn 2 3 3" xfId="3530"/>
    <cellStyle name="Chuẩn 2 30" xfId="802"/>
    <cellStyle name="Chuẩn 2 31" xfId="781"/>
    <cellStyle name="Chuẩn 2 32" xfId="804"/>
    <cellStyle name="Chuẩn 2 33" xfId="779"/>
    <cellStyle name="Chuẩn 2 34" xfId="806"/>
    <cellStyle name="Chuẩn 2 35" xfId="777"/>
    <cellStyle name="Chuẩn 2 36" xfId="808"/>
    <cellStyle name="Chuẩn 2 37" xfId="775"/>
    <cellStyle name="Chuẩn 2 38" xfId="811"/>
    <cellStyle name="Chuẩn 2 39" xfId="773"/>
    <cellStyle name="Chuẩn 2 4" xfId="62"/>
    <cellStyle name="Chuẩn 2 4 2" xfId="3533"/>
    <cellStyle name="Chuẩn 2 4 3" xfId="3534"/>
    <cellStyle name="Chuẩn 2 40" xfId="815"/>
    <cellStyle name="Chuẩn 2 41" xfId="771"/>
    <cellStyle name="Chuẩn 2 42" xfId="819"/>
    <cellStyle name="Chuẩn 2 43" xfId="763"/>
    <cellStyle name="Chuẩn 2 44" xfId="824"/>
    <cellStyle name="Chuẩn 2 45" xfId="757"/>
    <cellStyle name="Chuẩn 2 46" xfId="830"/>
    <cellStyle name="Chuẩn 2 47" xfId="751"/>
    <cellStyle name="Chuẩn 2 48" xfId="839"/>
    <cellStyle name="Chuẩn 2 49" xfId="742"/>
    <cellStyle name="Chuẩn 2 5" xfId="63"/>
    <cellStyle name="Chuẩn 2 50" xfId="848"/>
    <cellStyle name="Chuẩn 2 51" xfId="731"/>
    <cellStyle name="Chuẩn 2 52" xfId="860"/>
    <cellStyle name="Chuẩn 2 53" xfId="718"/>
    <cellStyle name="Chuẩn 2 54" xfId="874"/>
    <cellStyle name="Chuẩn 2 55" xfId="702"/>
    <cellStyle name="Chuẩn 2 56" xfId="892"/>
    <cellStyle name="Chuẩn 2 57" xfId="684"/>
    <cellStyle name="Chuẩn 2 58" xfId="912"/>
    <cellStyle name="Chuẩn 2 59" xfId="662"/>
    <cellStyle name="Chuẩn 2 6" xfId="123"/>
    <cellStyle name="Chuẩn 2 60" xfId="936"/>
    <cellStyle name="Chuẩn 2 61" xfId="635"/>
    <cellStyle name="Chuẩn 2 62" xfId="993"/>
    <cellStyle name="Chuẩn 2 63" xfId="991"/>
    <cellStyle name="Chuẩn 2 64" xfId="1023"/>
    <cellStyle name="Chuẩn 2 65" xfId="1053"/>
    <cellStyle name="Chuẩn 2 66" xfId="1083"/>
    <cellStyle name="Chuẩn 2 67" xfId="1113"/>
    <cellStyle name="Chuẩn 2 68" xfId="1143"/>
    <cellStyle name="Chuẩn 2 69" xfId="1173"/>
    <cellStyle name="Chuẩn 2 7" xfId="64"/>
    <cellStyle name="Chuẩn 2 70" xfId="1203"/>
    <cellStyle name="Chuẩn 2 71" xfId="1232"/>
    <cellStyle name="Chuẩn 2 72" xfId="1262"/>
    <cellStyle name="Chuẩn 2 73" xfId="1197"/>
    <cellStyle name="Chuẩn 2 74" xfId="1431"/>
    <cellStyle name="Chuẩn 2 75" xfId="793"/>
    <cellStyle name="Chuẩn 2 76" xfId="1547"/>
    <cellStyle name="Chuẩn 2 77" xfId="1286"/>
    <cellStyle name="Chuẩn 2 78" xfId="1604"/>
    <cellStyle name="Chuẩn 2 79" xfId="1345"/>
    <cellStyle name="Chuẩn 2 8" xfId="124"/>
    <cellStyle name="Chuẩn 2 80" xfId="2342"/>
    <cellStyle name="Chuẩn 2 80 10" xfId="3410"/>
    <cellStyle name="Chuẩn 2 80 11" xfId="3295"/>
    <cellStyle name="Chuẩn 2 80 12" xfId="3428"/>
    <cellStyle name="Chuẩn 2 80 13" xfId="3317"/>
    <cellStyle name="Chuẩn 2 80 14" xfId="3423"/>
    <cellStyle name="Chuẩn 2 80 15" xfId="3285"/>
    <cellStyle name="Chuẩn 2 80 16" xfId="3438"/>
    <cellStyle name="Chuẩn 2 80 17" xfId="3276"/>
    <cellStyle name="Chuẩn 2 80 18" xfId="3447"/>
    <cellStyle name="Chuẩn 2 80 19" xfId="3265"/>
    <cellStyle name="Chuẩn 2 80 2" xfId="3545"/>
    <cellStyle name="Chuẩn 2 80 2 10" xfId="3639"/>
    <cellStyle name="Chuẩn 2 80 2 11" xfId="4047"/>
    <cellStyle name="Chuẩn 2 80 2 2" xfId="3546"/>
    <cellStyle name="Chuẩn 2 80 2 3" xfId="3405"/>
    <cellStyle name="Chuẩn 2 80 2 4" xfId="3583"/>
    <cellStyle name="Chuẩn 2 80 2 5" xfId="3499"/>
    <cellStyle name="Chuẩn 2 80 2 6" xfId="3600"/>
    <cellStyle name="Chuẩn 2 80 2 7" xfId="3486"/>
    <cellStyle name="Chuẩn 2 80 2 8" xfId="3620"/>
    <cellStyle name="Chuẩn 2 80 2 9" xfId="3472"/>
    <cellStyle name="Chuẩn 2 80 20" xfId="3582"/>
    <cellStyle name="Chuẩn 2 80 21" xfId="3500"/>
    <cellStyle name="Chuẩn 2 80 22" xfId="3599"/>
    <cellStyle name="Chuẩn 2 80 23" xfId="3487"/>
    <cellStyle name="Chuẩn 2 80 24" xfId="3619"/>
    <cellStyle name="Chuẩn 2 80 25" xfId="3473"/>
    <cellStyle name="Chuẩn 2 80 26" xfId="3638"/>
    <cellStyle name="Chuẩn 2 80 27" xfId="4046"/>
    <cellStyle name="Chuẩn 2 80 3" xfId="3406"/>
    <cellStyle name="Chuẩn 2 80 4" xfId="3372"/>
    <cellStyle name="Chuẩn 2 80 5" xfId="3324"/>
    <cellStyle name="Chuẩn 2 80 6" xfId="3381"/>
    <cellStyle name="Chuẩn 2 80 7" xfId="3316"/>
    <cellStyle name="Chuẩn 2 80 8" xfId="3390"/>
    <cellStyle name="Chuẩn 2 80 9" xfId="3305"/>
    <cellStyle name="Chuẩn 2 81" xfId="2380"/>
    <cellStyle name="Chuẩn 2 81 10" xfId="3411"/>
    <cellStyle name="Chuẩn 2 81 11" xfId="3294"/>
    <cellStyle name="Chuẩn 2 81 12" xfId="3429"/>
    <cellStyle name="Chuẩn 2 81 13" xfId="3309"/>
    <cellStyle name="Chuẩn 2 81 14" xfId="3424"/>
    <cellStyle name="Chuẩn 2 81 15" xfId="3284"/>
    <cellStyle name="Chuẩn 2 81 16" xfId="3439"/>
    <cellStyle name="Chuẩn 2 81 17" xfId="3275"/>
    <cellStyle name="Chuẩn 2 81 18" xfId="3448"/>
    <cellStyle name="Chuẩn 2 81 19" xfId="3264"/>
    <cellStyle name="Chuẩn 2 81 2" xfId="3547"/>
    <cellStyle name="Chuẩn 2 81 2 10" xfId="3642"/>
    <cellStyle name="Chuẩn 2 81 2 11" xfId="4049"/>
    <cellStyle name="Chuẩn 2 81 2 2" xfId="3548"/>
    <cellStyle name="Chuẩn 2 81 2 3" xfId="3403"/>
    <cellStyle name="Chuẩn 2 81 2 4" xfId="3586"/>
    <cellStyle name="Chuẩn 2 81 2 5" xfId="3497"/>
    <cellStyle name="Chuẩn 2 81 2 6" xfId="3604"/>
    <cellStyle name="Chuẩn 2 81 2 7" xfId="3484"/>
    <cellStyle name="Chuẩn 2 81 2 8" xfId="3622"/>
    <cellStyle name="Chuẩn 2 81 2 9" xfId="3469"/>
    <cellStyle name="Chuẩn 2 81 20" xfId="3585"/>
    <cellStyle name="Chuẩn 2 81 21" xfId="3498"/>
    <cellStyle name="Chuẩn 2 81 22" xfId="3601"/>
    <cellStyle name="Chuẩn 2 81 23" xfId="3485"/>
    <cellStyle name="Chuẩn 2 81 24" xfId="3621"/>
    <cellStyle name="Chuẩn 2 81 25" xfId="3470"/>
    <cellStyle name="Chuẩn 2 81 26" xfId="3640"/>
    <cellStyle name="Chuẩn 2 81 27" xfId="4048"/>
    <cellStyle name="Chuẩn 2 81 3" xfId="3404"/>
    <cellStyle name="Chuẩn 2 81 4" xfId="3373"/>
    <cellStyle name="Chuẩn 2 81 5" xfId="3323"/>
    <cellStyle name="Chuẩn 2 81 6" xfId="3382"/>
    <cellStyle name="Chuẩn 2 81 7" xfId="3314"/>
    <cellStyle name="Chuẩn 2 81 8" xfId="3391"/>
    <cellStyle name="Chuẩn 2 81 9" xfId="3304"/>
    <cellStyle name="Chuẩn 2 82" xfId="2385"/>
    <cellStyle name="Chuẩn 2 82 10" xfId="3412"/>
    <cellStyle name="Chuẩn 2 82 11" xfId="3293"/>
    <cellStyle name="Chuẩn 2 82 12" xfId="3430"/>
    <cellStyle name="Chuẩn 2 82 13" xfId="3307"/>
    <cellStyle name="Chuẩn 2 82 14" xfId="3425"/>
    <cellStyle name="Chuẩn 2 82 15" xfId="3283"/>
    <cellStyle name="Chuẩn 2 82 16" xfId="3440"/>
    <cellStyle name="Chuẩn 2 82 17" xfId="3274"/>
    <cellStyle name="Chuẩn 2 82 18" xfId="3449"/>
    <cellStyle name="Chuẩn 2 82 19" xfId="3263"/>
    <cellStyle name="Chuẩn 2 82 2" xfId="3549"/>
    <cellStyle name="Chuẩn 2 82 2 10" xfId="3645"/>
    <cellStyle name="Chuẩn 2 82 2 11" xfId="4051"/>
    <cellStyle name="Chuẩn 2 82 2 2" xfId="3550"/>
    <cellStyle name="Chuẩn 2 82 2 3" xfId="3401"/>
    <cellStyle name="Chuẩn 2 82 2 4" xfId="3588"/>
    <cellStyle name="Chuẩn 2 82 2 5" xfId="3495"/>
    <cellStyle name="Chuẩn 2 82 2 6" xfId="3606"/>
    <cellStyle name="Chuẩn 2 82 2 7" xfId="3482"/>
    <cellStyle name="Chuẩn 2 82 2 8" xfId="3624"/>
    <cellStyle name="Chuẩn 2 82 2 9" xfId="3467"/>
    <cellStyle name="Chuẩn 2 82 20" xfId="3587"/>
    <cellStyle name="Chuẩn 2 82 21" xfId="3496"/>
    <cellStyle name="Chuẩn 2 82 22" xfId="3605"/>
    <cellStyle name="Chuẩn 2 82 23" xfId="3483"/>
    <cellStyle name="Chuẩn 2 82 24" xfId="3623"/>
    <cellStyle name="Chuẩn 2 82 25" xfId="3468"/>
    <cellStyle name="Chuẩn 2 82 26" xfId="3643"/>
    <cellStyle name="Chuẩn 2 82 27" xfId="4050"/>
    <cellStyle name="Chuẩn 2 82 3" xfId="3402"/>
    <cellStyle name="Chuẩn 2 82 4" xfId="3375"/>
    <cellStyle name="Chuẩn 2 82 5" xfId="3322"/>
    <cellStyle name="Chuẩn 2 82 6" xfId="3383"/>
    <cellStyle name="Chuẩn 2 82 7" xfId="3313"/>
    <cellStyle name="Chuẩn 2 82 8" xfId="3392"/>
    <cellStyle name="Chuẩn 2 82 9" xfId="3303"/>
    <cellStyle name="Chuẩn 2 83" xfId="2398"/>
    <cellStyle name="Chuẩn 2 83 10" xfId="3413"/>
    <cellStyle name="Chuẩn 2 83 11" xfId="3292"/>
    <cellStyle name="Chuẩn 2 83 12" xfId="3431"/>
    <cellStyle name="Chuẩn 2 83 13" xfId="3299"/>
    <cellStyle name="Chuẩn 2 83 14" xfId="3426"/>
    <cellStyle name="Chuẩn 2 83 15" xfId="3282"/>
    <cellStyle name="Chuẩn 2 83 16" xfId="3441"/>
    <cellStyle name="Chuẩn 2 83 17" xfId="3273"/>
    <cellStyle name="Chuẩn 2 83 18" xfId="3450"/>
    <cellStyle name="Chuẩn 2 83 19" xfId="3262"/>
    <cellStyle name="Chuẩn 2 83 2" xfId="3551"/>
    <cellStyle name="Chuẩn 2 83 2 10" xfId="3648"/>
    <cellStyle name="Chuẩn 2 83 2 11" xfId="4053"/>
    <cellStyle name="Chuẩn 2 83 2 2" xfId="3552"/>
    <cellStyle name="Chuẩn 2 83 2 3" xfId="3399"/>
    <cellStyle name="Chuẩn 2 83 2 4" xfId="3590"/>
    <cellStyle name="Chuẩn 2 83 2 5" xfId="3493"/>
    <cellStyle name="Chuẩn 2 83 2 6" xfId="3608"/>
    <cellStyle name="Chuẩn 2 83 2 7" xfId="3479"/>
    <cellStyle name="Chuẩn 2 83 2 8" xfId="3629"/>
    <cellStyle name="Chuẩn 2 83 2 9" xfId="3464"/>
    <cellStyle name="Chuẩn 2 83 20" xfId="3589"/>
    <cellStyle name="Chuẩn 2 83 21" xfId="3494"/>
    <cellStyle name="Chuẩn 2 83 22" xfId="3607"/>
    <cellStyle name="Chuẩn 2 83 23" xfId="3480"/>
    <cellStyle name="Chuẩn 2 83 24" xfId="3626"/>
    <cellStyle name="Chuẩn 2 83 25" xfId="3465"/>
    <cellStyle name="Chuẩn 2 83 26" xfId="3647"/>
    <cellStyle name="Chuẩn 2 83 27" xfId="4052"/>
    <cellStyle name="Chuẩn 2 83 3" xfId="3400"/>
    <cellStyle name="Chuẩn 2 83 4" xfId="3376"/>
    <cellStyle name="Chuẩn 2 83 5" xfId="3321"/>
    <cellStyle name="Chuẩn 2 83 6" xfId="3385"/>
    <cellStyle name="Chuẩn 2 83 7" xfId="3312"/>
    <cellStyle name="Chuẩn 2 83 8" xfId="3393"/>
    <cellStyle name="Chuẩn 2 83 9" xfId="3302"/>
    <cellStyle name="Chuẩn 2 84" xfId="2476"/>
    <cellStyle name="Chuẩn 2 84 10" xfId="3414"/>
    <cellStyle name="Chuẩn 2 84 11" xfId="3291"/>
    <cellStyle name="Chuẩn 2 84 12" xfId="3432"/>
    <cellStyle name="Chuẩn 2 84 13" xfId="3297"/>
    <cellStyle name="Chuẩn 2 84 14" xfId="3427"/>
    <cellStyle name="Chuẩn 2 84 15" xfId="3281"/>
    <cellStyle name="Chuẩn 2 84 16" xfId="3442"/>
    <cellStyle name="Chuẩn 2 84 17" xfId="3272"/>
    <cellStyle name="Chuẩn 2 84 18" xfId="3451"/>
    <cellStyle name="Chuẩn 2 84 19" xfId="3261"/>
    <cellStyle name="Chuẩn 2 84 2" xfId="3553"/>
    <cellStyle name="Chuẩn 2 84 2 10" xfId="3650"/>
    <cellStyle name="Chuẩn 2 84 2 11" xfId="4055"/>
    <cellStyle name="Chuẩn 2 84 2 2" xfId="3554"/>
    <cellStyle name="Chuẩn 2 84 2 3" xfId="3397"/>
    <cellStyle name="Chuẩn 2 84 2 4" xfId="3593"/>
    <cellStyle name="Chuẩn 2 84 2 5" xfId="3491"/>
    <cellStyle name="Chuẩn 2 84 2 6" xfId="3610"/>
    <cellStyle name="Chuẩn 2 84 2 7" xfId="3477"/>
    <cellStyle name="Chuẩn 2 84 2 8" xfId="3633"/>
    <cellStyle name="Chuẩn 2 84 2 9" xfId="3462"/>
    <cellStyle name="Chuẩn 2 84 20" xfId="3591"/>
    <cellStyle name="Chuẩn 2 84 21" xfId="3492"/>
    <cellStyle name="Chuẩn 2 84 22" xfId="3609"/>
    <cellStyle name="Chuẩn 2 84 23" xfId="3478"/>
    <cellStyle name="Chuẩn 2 84 24" xfId="3632"/>
    <cellStyle name="Chuẩn 2 84 25" xfId="3463"/>
    <cellStyle name="Chuẩn 2 84 26" xfId="3649"/>
    <cellStyle name="Chuẩn 2 84 27" xfId="4054"/>
    <cellStyle name="Chuẩn 2 84 3" xfId="3398"/>
    <cellStyle name="Chuẩn 2 84 4" xfId="3377"/>
    <cellStyle name="Chuẩn 2 84 5" xfId="3320"/>
    <cellStyle name="Chuẩn 2 84 6" xfId="3386"/>
    <cellStyle name="Chuẩn 2 84 7" xfId="3311"/>
    <cellStyle name="Chuẩn 2 84 8" xfId="3394"/>
    <cellStyle name="Chuẩn 2 84 9" xfId="3301"/>
    <cellStyle name="Chuẩn 2 85" xfId="2493"/>
    <cellStyle name="Chuẩn 2 85 10" xfId="3415"/>
    <cellStyle name="Chuẩn 2 85 11" xfId="3290"/>
    <cellStyle name="Chuẩn 2 85 12" xfId="3433"/>
    <cellStyle name="Chuẩn 2 85 13" xfId="3289"/>
    <cellStyle name="Chuẩn 2 85 14" xfId="3434"/>
    <cellStyle name="Chuẩn 2 85 15" xfId="3280"/>
    <cellStyle name="Chuẩn 2 85 16" xfId="3443"/>
    <cellStyle name="Chuẩn 2 85 17" xfId="3271"/>
    <cellStyle name="Chuẩn 2 85 18" xfId="3452"/>
    <cellStyle name="Chuẩn 2 85 19" xfId="3258"/>
    <cellStyle name="Chuẩn 2 85 2" xfId="3555"/>
    <cellStyle name="Chuẩn 2 85 2 10" xfId="3653"/>
    <cellStyle name="Chuẩn 2 85 2 11" xfId="4057"/>
    <cellStyle name="Chuẩn 2 85 2 2" xfId="3556"/>
    <cellStyle name="Chuẩn 2 85 2 3" xfId="3395"/>
    <cellStyle name="Chuẩn 2 85 2 4" xfId="3597"/>
    <cellStyle name="Chuẩn 2 85 2 5" xfId="3488"/>
    <cellStyle name="Chuẩn 2 85 2 6" xfId="3614"/>
    <cellStyle name="Chuẩn 2 85 2 7" xfId="3474"/>
    <cellStyle name="Chuẩn 2 85 2 8" xfId="3636"/>
    <cellStyle name="Chuẩn 2 85 2 9" xfId="3458"/>
    <cellStyle name="Chuẩn 2 85 20" xfId="3595"/>
    <cellStyle name="Chuẩn 2 85 21" xfId="3489"/>
    <cellStyle name="Chuẩn 2 85 22" xfId="3613"/>
    <cellStyle name="Chuẩn 2 85 23" xfId="3475"/>
    <cellStyle name="Chuẩn 2 85 24" xfId="3635"/>
    <cellStyle name="Chuẩn 2 85 25" xfId="3459"/>
    <cellStyle name="Chuẩn 2 85 26" xfId="3652"/>
    <cellStyle name="Chuẩn 2 85 27" xfId="4056"/>
    <cellStyle name="Chuẩn 2 85 3" xfId="3396"/>
    <cellStyle name="Chuẩn 2 85 4" xfId="3378"/>
    <cellStyle name="Chuẩn 2 85 5" xfId="3319"/>
    <cellStyle name="Chuẩn 2 85 6" xfId="3387"/>
    <cellStyle name="Chuẩn 2 85 7" xfId="3310"/>
    <cellStyle name="Chuẩn 2 85 8" xfId="3407"/>
    <cellStyle name="Chuẩn 2 85 9" xfId="3300"/>
    <cellStyle name="Chuẩn 2 86" xfId="2697"/>
    <cellStyle name="Chuẩn 2 87" xfId="2646"/>
    <cellStyle name="Chuẩn 2 88" xfId="2699"/>
    <cellStyle name="Chuẩn 2 89" xfId="2793"/>
    <cellStyle name="Chuẩn 2 9" xfId="154"/>
    <cellStyle name="Chuẩn 2 90" xfId="2792"/>
    <cellStyle name="Chuẩn 2 91" xfId="2802"/>
    <cellStyle name="Chuẩn 2 92" xfId="2849"/>
    <cellStyle name="Chuẩn 2 93" xfId="2893"/>
    <cellStyle name="Chuẩn 2 94" xfId="2876"/>
    <cellStyle name="Chuẩn 2 95" xfId="2870"/>
    <cellStyle name="Chuẩn 2 96" xfId="2834"/>
    <cellStyle name="Chuẩn 2 97" xfId="2702"/>
    <cellStyle name="Chuẩn 2 98" xfId="2997"/>
    <cellStyle name="Chuẩn 2 99" xfId="2567"/>
    <cellStyle name="Chuẩn 20" xfId="3835"/>
    <cellStyle name="Chuẩn 20 2" xfId="4237"/>
    <cellStyle name="Chuẩn 20 3" xfId="4241"/>
    <cellStyle name="Chuẩn 20 4" xfId="4330"/>
    <cellStyle name="Chuẩn 20 5" xfId="4296"/>
    <cellStyle name="Chuẩn 21" xfId="3889"/>
    <cellStyle name="Chuẩn 21 2" xfId="4239"/>
    <cellStyle name="Chuẩn 21 3" xfId="4204"/>
    <cellStyle name="Chuẩn 21 4" xfId="4332"/>
    <cellStyle name="Chuẩn 21 5" xfId="4288"/>
    <cellStyle name="Chuẩn 23" xfId="3909"/>
    <cellStyle name="Chuẩn 23 2" xfId="4240"/>
    <cellStyle name="Chuẩn 23 3" xfId="4203"/>
    <cellStyle name="Chuẩn 23 4" xfId="4333"/>
    <cellStyle name="Chuẩn 23 5" xfId="4345"/>
    <cellStyle name="Chuẩn 27" xfId="3940"/>
    <cellStyle name="Chuẩn 27 2" xfId="4242"/>
    <cellStyle name="Chuẩn 27 3" xfId="4197"/>
    <cellStyle name="Chuẩn 27 4" xfId="4334"/>
    <cellStyle name="Chuẩn 27 5" xfId="4329"/>
    <cellStyle name="Chuẩn 3" xfId="3"/>
    <cellStyle name="Chuẩn 3 10" xfId="244"/>
    <cellStyle name="Chuẩn 3 100" xfId="2580"/>
    <cellStyle name="Chuẩn 3 101" xfId="2540"/>
    <cellStyle name="Chuẩn 3 102" xfId="3558"/>
    <cellStyle name="Chuẩn 3 103" xfId="3384"/>
    <cellStyle name="Chuẩn 3 104" xfId="3379"/>
    <cellStyle name="Chuẩn 3 105" xfId="3318"/>
    <cellStyle name="Chuẩn 3 106" xfId="3388"/>
    <cellStyle name="Chuẩn 3 107" xfId="3308"/>
    <cellStyle name="Chuẩn 3 108" xfId="3408"/>
    <cellStyle name="Chuẩn 3 109" xfId="3298"/>
    <cellStyle name="Chuẩn 3 11" xfId="273"/>
    <cellStyle name="Chuẩn 3 110" xfId="3418"/>
    <cellStyle name="Chuẩn 3 111" xfId="3288"/>
    <cellStyle name="Chuẩn 3 112" xfId="3435"/>
    <cellStyle name="Chuẩn 3 113" xfId="3286"/>
    <cellStyle name="Chuẩn 3 114" xfId="3436"/>
    <cellStyle name="Chuẩn 3 115" xfId="3278"/>
    <cellStyle name="Chuẩn 3 116" xfId="3445"/>
    <cellStyle name="Chuẩn 3 117" xfId="3270"/>
    <cellStyle name="Chuẩn 3 118" xfId="3453"/>
    <cellStyle name="Chuẩn 3 119" xfId="3257"/>
    <cellStyle name="Chuẩn 3 12" xfId="303"/>
    <cellStyle name="Chuẩn 3 120" xfId="3612"/>
    <cellStyle name="Chuẩn 3 121" xfId="3476"/>
    <cellStyle name="Chuẩn 3 122" xfId="3634"/>
    <cellStyle name="Chuẩn 3 123" xfId="3461"/>
    <cellStyle name="Chuẩn 3 124" xfId="3651"/>
    <cellStyle name="Chuẩn 3 125" xfId="3455"/>
    <cellStyle name="Chuẩn 3 126" xfId="3658"/>
    <cellStyle name="Chuẩn 3 127" xfId="4058"/>
    <cellStyle name="Chuẩn 3 128" xfId="4073"/>
    <cellStyle name="Chuẩn 3 129" xfId="4131"/>
    <cellStyle name="Chuẩn 3 13" xfId="334"/>
    <cellStyle name="Chuẩn 3 130" xfId="4133"/>
    <cellStyle name="Chuẩn 3 131" xfId="4164"/>
    <cellStyle name="Chuẩn 3 132" xfId="4221"/>
    <cellStyle name="Chuẩn 3 133" xfId="4256"/>
    <cellStyle name="Chuẩn 3 134" xfId="4313"/>
    <cellStyle name="Chuẩn 3 14" xfId="397"/>
    <cellStyle name="Chuẩn 3 15" xfId="414"/>
    <cellStyle name="Chuẩn 3 16" xfId="415"/>
    <cellStyle name="Chuẩn 3 17" xfId="531"/>
    <cellStyle name="Chuẩn 3 18" xfId="510"/>
    <cellStyle name="Chuẩn 3 19" xfId="525"/>
    <cellStyle name="Chuẩn 3 2" xfId="18"/>
    <cellStyle name="Chuẩn 3 2 10" xfId="288"/>
    <cellStyle name="Chuẩn 3 2 100" xfId="2606"/>
    <cellStyle name="Chuẩn 3 2 101" xfId="3559"/>
    <cellStyle name="Chuẩn 3 2 102" xfId="3374"/>
    <cellStyle name="Chuẩn 3 2 103" xfId="3389"/>
    <cellStyle name="Chuẩn 3 2 104" xfId="3306"/>
    <cellStyle name="Chuẩn 3 2 105" xfId="3409"/>
    <cellStyle name="Chuẩn 3 2 106" xfId="3296"/>
    <cellStyle name="Chuẩn 3 2 107" xfId="3419"/>
    <cellStyle name="Chuẩn 3 2 108" xfId="3287"/>
    <cellStyle name="Chuẩn 3 2 109" xfId="3422"/>
    <cellStyle name="Chuẩn 3 2 11" xfId="318"/>
    <cellStyle name="Chuẩn 3 2 110" xfId="3279"/>
    <cellStyle name="Chuẩn 3 2 111" xfId="3444"/>
    <cellStyle name="Chuẩn 3 2 112" xfId="3277"/>
    <cellStyle name="Chuẩn 3 2 113" xfId="3446"/>
    <cellStyle name="Chuẩn 3 2 114" xfId="3267"/>
    <cellStyle name="Chuẩn 3 2 115" xfId="3454"/>
    <cellStyle name="Chuẩn 3 2 116" xfId="3259"/>
    <cellStyle name="Chuẩn 3 2 117" xfId="3456"/>
    <cellStyle name="Chuẩn 3 2 118" xfId="3255"/>
    <cellStyle name="Chuẩn 3 2 119" xfId="3625"/>
    <cellStyle name="Chuẩn 3 2 12" xfId="349"/>
    <cellStyle name="Chuẩn 3 2 120" xfId="3466"/>
    <cellStyle name="Chuẩn 3 2 121" xfId="3646"/>
    <cellStyle name="Chuẩn 3 2 122" xfId="3457"/>
    <cellStyle name="Chuẩn 3 2 123" xfId="3656"/>
    <cellStyle name="Chuẩn 3 2 124" xfId="3437"/>
    <cellStyle name="Chuẩn 3 2 125" xfId="3662"/>
    <cellStyle name="Chuẩn 3 2 126" xfId="4059"/>
    <cellStyle name="Chuẩn 3 2 127" xfId="4088"/>
    <cellStyle name="Chuẩn 3 2 128" xfId="4117"/>
    <cellStyle name="Chuẩn 3 2 129" xfId="4148"/>
    <cellStyle name="Chuẩn 3 2 13" xfId="432"/>
    <cellStyle name="Chuẩn 3 2 130" xfId="4179"/>
    <cellStyle name="Chuẩn 3 2 131" xfId="4220"/>
    <cellStyle name="Chuẩn 3 2 132" xfId="4271"/>
    <cellStyle name="Chuẩn 3 2 133" xfId="4312"/>
    <cellStyle name="Chuẩn 3 2 14" xfId="439"/>
    <cellStyle name="Chuẩn 3 2 15" xfId="392"/>
    <cellStyle name="Chuẩn 3 2 16" xfId="532"/>
    <cellStyle name="Chuẩn 3 2 17" xfId="508"/>
    <cellStyle name="Chuẩn 3 2 18" xfId="529"/>
    <cellStyle name="Chuẩn 3 2 19" xfId="504"/>
    <cellStyle name="Chuẩn 3 2 2" xfId="48"/>
    <cellStyle name="Chuẩn 3 2 20" xfId="534"/>
    <cellStyle name="Chuẩn 3 2 21" xfId="499"/>
    <cellStyle name="Chuẩn 3 2 22" xfId="813"/>
    <cellStyle name="Chuẩn 3 2 23" xfId="764"/>
    <cellStyle name="Chuẩn 3 2 24" xfId="821"/>
    <cellStyle name="Chuẩn 3 2 25" xfId="760"/>
    <cellStyle name="Chuẩn 3 2 26" xfId="827"/>
    <cellStyle name="Chuẩn 3 2 27" xfId="754"/>
    <cellStyle name="Chuẩn 3 2 28" xfId="834"/>
    <cellStyle name="Chuẩn 3 2 29" xfId="748"/>
    <cellStyle name="Chuẩn 3 2 3" xfId="80"/>
    <cellStyle name="Chuẩn 3 2 30" xfId="844"/>
    <cellStyle name="Chuẩn 3 2 31" xfId="736"/>
    <cellStyle name="Chuẩn 3 2 32" xfId="854"/>
    <cellStyle name="Chuẩn 3 2 33" xfId="726"/>
    <cellStyle name="Chuẩn 3 2 34" xfId="867"/>
    <cellStyle name="Chuẩn 3 2 35" xfId="711"/>
    <cellStyle name="Chuẩn 3 2 36" xfId="882"/>
    <cellStyle name="Chuẩn 3 2 37" xfId="694"/>
    <cellStyle name="Chuẩn 3 2 38" xfId="902"/>
    <cellStyle name="Chuẩn 3 2 39" xfId="673"/>
    <cellStyle name="Chuẩn 3 2 4" xfId="109"/>
    <cellStyle name="Chuẩn 3 2 40" xfId="925"/>
    <cellStyle name="Chuẩn 3 2 41" xfId="647"/>
    <cellStyle name="Chuẩn 3 2 42" xfId="952"/>
    <cellStyle name="Chuẩn 3 2 43" xfId="978"/>
    <cellStyle name="Chuẩn 3 2 44" xfId="1010"/>
    <cellStyle name="Chuẩn 3 2 45" xfId="1040"/>
    <cellStyle name="Chuẩn 3 2 46" xfId="1070"/>
    <cellStyle name="Chuẩn 3 2 47" xfId="1100"/>
    <cellStyle name="Chuẩn 3 2 48" xfId="1130"/>
    <cellStyle name="Chuẩn 3 2 49" xfId="1160"/>
    <cellStyle name="Chuẩn 3 2 5" xfId="140"/>
    <cellStyle name="Chuẩn 3 2 50" xfId="1190"/>
    <cellStyle name="Chuẩn 3 2 51" xfId="1220"/>
    <cellStyle name="Chuẩn 3 2 52" xfId="1249"/>
    <cellStyle name="Chuẩn 3 2 53" xfId="1279"/>
    <cellStyle name="Chuẩn 3 2 54" xfId="1308"/>
    <cellStyle name="Chuẩn 3 2 55" xfId="1338"/>
    <cellStyle name="Chuẩn 3 2 56" xfId="1367"/>
    <cellStyle name="Chuẩn 3 2 57" xfId="1396"/>
    <cellStyle name="Chuẩn 3 2 58" xfId="1424"/>
    <cellStyle name="Chuẩn 3 2 59" xfId="1454"/>
    <cellStyle name="Chuẩn 3 2 6" xfId="170"/>
    <cellStyle name="Chuẩn 3 2 60" xfId="1482"/>
    <cellStyle name="Chuẩn 3 2 61" xfId="1512"/>
    <cellStyle name="Chuẩn 3 2 62" xfId="1540"/>
    <cellStyle name="Chuẩn 3 2 63" xfId="1569"/>
    <cellStyle name="Chuẩn 3 2 64" xfId="1597"/>
    <cellStyle name="Chuẩn 3 2 65" xfId="1626"/>
    <cellStyle name="Chuẩn 3 2 66" xfId="1654"/>
    <cellStyle name="Chuẩn 3 2 67" xfId="1682"/>
    <cellStyle name="Chuẩn 3 2 68" xfId="1711"/>
    <cellStyle name="Chuẩn 3 2 69" xfId="1739"/>
    <cellStyle name="Chuẩn 3 2 7" xfId="200"/>
    <cellStyle name="Chuẩn 3 2 70" xfId="1768"/>
    <cellStyle name="Chuẩn 3 2 71" xfId="1796"/>
    <cellStyle name="Chuẩn 3 2 72" xfId="1867"/>
    <cellStyle name="Chuẩn 3 2 73" xfId="1808"/>
    <cellStyle name="Chuẩn 3 2 74" xfId="1927"/>
    <cellStyle name="Chuẩn 3 2 75" xfId="1857"/>
    <cellStyle name="Chuẩn 3 2 76" xfId="1981"/>
    <cellStyle name="Chuẩn 3 2 77" xfId="1911"/>
    <cellStyle name="Chuẩn 3 2 78" xfId="2027"/>
    <cellStyle name="Chuẩn 3 2 79" xfId="2358"/>
    <cellStyle name="Chuẩn 3 2 8" xfId="230"/>
    <cellStyle name="Chuẩn 3 2 80" xfId="2456"/>
    <cellStyle name="Chuẩn 3 2 81" xfId="2424"/>
    <cellStyle name="Chuẩn 3 2 82" xfId="2473"/>
    <cellStyle name="Chuẩn 3 2 83" xfId="2375"/>
    <cellStyle name="Chuẩn 3 2 84" xfId="2509"/>
    <cellStyle name="Chuẩn 3 2 85" xfId="2696"/>
    <cellStyle name="Chuẩn 3 2 86" xfId="2666"/>
    <cellStyle name="Chuẩn 3 2 87" xfId="2652"/>
    <cellStyle name="Chuẩn 3 2 88" xfId="2709"/>
    <cellStyle name="Chuẩn 3 2 89" xfId="2655"/>
    <cellStyle name="Chuẩn 3 2 9" xfId="259"/>
    <cellStyle name="Chuẩn 3 2 90" xfId="2818"/>
    <cellStyle name="Chuẩn 3 2 91" xfId="2842"/>
    <cellStyle name="Chuẩn 3 2 92" xfId="2856"/>
    <cellStyle name="Chuẩn 3 2 93" xfId="2957"/>
    <cellStyle name="Chuẩn 3 2 94" xfId="2901"/>
    <cellStyle name="Chuẩn 3 2 95" xfId="2878"/>
    <cellStyle name="Chuẩn 3 2 96" xfId="2624"/>
    <cellStyle name="Chuẩn 3 2 97" xfId="2625"/>
    <cellStyle name="Chuẩn 3 2 98" xfId="2552"/>
    <cellStyle name="Chuẩn 3 2 99" xfId="2616"/>
    <cellStyle name="Chuẩn 3 20" xfId="509"/>
    <cellStyle name="Chuẩn 3 21" xfId="527"/>
    <cellStyle name="Chuẩn 3 22" xfId="506"/>
    <cellStyle name="Chuẩn 3 23" xfId="809"/>
    <cellStyle name="Chuẩn 3 24" xfId="770"/>
    <cellStyle name="Chuẩn 3 25" xfId="816"/>
    <cellStyle name="Chuẩn 3 26" xfId="768"/>
    <cellStyle name="Chuẩn 3 27" xfId="820"/>
    <cellStyle name="Chuẩn 3 28" xfId="762"/>
    <cellStyle name="Chuẩn 3 29" xfId="825"/>
    <cellStyle name="Chuẩn 3 3" xfId="33"/>
    <cellStyle name="Chuẩn 3 3 2" xfId="3602"/>
    <cellStyle name="Chuẩn 3 3 3" xfId="3603"/>
    <cellStyle name="Chuẩn 3 30" xfId="756"/>
    <cellStyle name="Chuẩn 3 31" xfId="832"/>
    <cellStyle name="Chuẩn 3 32" xfId="750"/>
    <cellStyle name="Chuẩn 3 33" xfId="840"/>
    <cellStyle name="Chuẩn 3 34" xfId="741"/>
    <cellStyle name="Chuẩn 3 35" xfId="849"/>
    <cellStyle name="Chuẩn 3 36" xfId="730"/>
    <cellStyle name="Chuẩn 3 37" xfId="861"/>
    <cellStyle name="Chuẩn 3 38" xfId="717"/>
    <cellStyle name="Chuẩn 3 39" xfId="876"/>
    <cellStyle name="Chuẩn 3 4" xfId="65"/>
    <cellStyle name="Chuẩn 3 4 2" xfId="3615"/>
    <cellStyle name="Chuẩn 3 4 3" xfId="3616"/>
    <cellStyle name="Chuẩn 3 40" xfId="701"/>
    <cellStyle name="Chuẩn 3 41" xfId="893"/>
    <cellStyle name="Chuẩn 3 42" xfId="682"/>
    <cellStyle name="Chuẩn 3 43" xfId="915"/>
    <cellStyle name="Chuẩn 3 44" xfId="658"/>
    <cellStyle name="Chuẩn 3 45" xfId="940"/>
    <cellStyle name="Chuẩn 3 46" xfId="965"/>
    <cellStyle name="Chuẩn 3 47" xfId="997"/>
    <cellStyle name="Chuẩn 3 48" xfId="1027"/>
    <cellStyle name="Chuẩn 3 49" xfId="1057"/>
    <cellStyle name="Chuẩn 3 5" xfId="94"/>
    <cellStyle name="Chuẩn 3 50" xfId="1087"/>
    <cellStyle name="Chuẩn 3 51" xfId="1117"/>
    <cellStyle name="Chuẩn 3 52" xfId="1147"/>
    <cellStyle name="Chuẩn 3 53" xfId="1177"/>
    <cellStyle name="Chuẩn 3 54" xfId="1207"/>
    <cellStyle name="Chuẩn 3 55" xfId="1236"/>
    <cellStyle name="Chuẩn 3 56" xfId="1266"/>
    <cellStyle name="Chuẩn 3 57" xfId="1295"/>
    <cellStyle name="Chuẩn 3 58" xfId="1325"/>
    <cellStyle name="Chuẩn 3 59" xfId="1354"/>
    <cellStyle name="Chuẩn 3 6" xfId="125"/>
    <cellStyle name="Chuẩn 3 60" xfId="1383"/>
    <cellStyle name="Chuẩn 3 61" xfId="1411"/>
    <cellStyle name="Chuẩn 3 62" xfId="1441"/>
    <cellStyle name="Chuẩn 3 63" xfId="1469"/>
    <cellStyle name="Chuẩn 3 64" xfId="1499"/>
    <cellStyle name="Chuẩn 3 65" xfId="1527"/>
    <cellStyle name="Chuẩn 3 66" xfId="1556"/>
    <cellStyle name="Chuẩn 3 67" xfId="1584"/>
    <cellStyle name="Chuẩn 3 68" xfId="1613"/>
    <cellStyle name="Chuẩn 3 69" xfId="1641"/>
    <cellStyle name="Chuẩn 3 7" xfId="155"/>
    <cellStyle name="Chuẩn 3 70" xfId="1669"/>
    <cellStyle name="Chuẩn 3 71" xfId="1698"/>
    <cellStyle name="Chuẩn 3 72" xfId="1726"/>
    <cellStyle name="Chuẩn 3 73" xfId="1824"/>
    <cellStyle name="Chuẩn 3 74" xfId="1746"/>
    <cellStyle name="Chuẩn 3 75" xfId="1879"/>
    <cellStyle name="Chuẩn 3 76" xfId="1752"/>
    <cellStyle name="Chuẩn 3 77" xfId="1921"/>
    <cellStyle name="Chuẩn 3 78" xfId="1844"/>
    <cellStyle name="Chuẩn 3 79" xfId="1945"/>
    <cellStyle name="Chuẩn 3 8" xfId="185"/>
    <cellStyle name="Chuẩn 3 80" xfId="2343"/>
    <cellStyle name="Chuẩn 3 81" xfId="2479"/>
    <cellStyle name="Chuẩn 3 82" xfId="2434"/>
    <cellStyle name="Chuẩn 3 83" xfId="2487"/>
    <cellStyle name="Chuẩn 3 84" xfId="2491"/>
    <cellStyle name="Chuẩn 3 85" xfId="2494"/>
    <cellStyle name="Chuẩn 3 86" xfId="2780"/>
    <cellStyle name="Chuẩn 3 87" xfId="2785"/>
    <cellStyle name="Chuẩn 3 88" xfId="2790"/>
    <cellStyle name="Chuẩn 3 89" xfId="2791"/>
    <cellStyle name="Chuẩn 3 9" xfId="215"/>
    <cellStyle name="Chuẩn 3 90" xfId="2800"/>
    <cellStyle name="Chuẩn 3 91" xfId="2803"/>
    <cellStyle name="Chuẩn 3 92" xfId="2975"/>
    <cellStyle name="Chuẩn 3 93" xfId="2885"/>
    <cellStyle name="Chuẩn 3 94" xfId="2874"/>
    <cellStyle name="Chuẩn 3 95" xfId="2972"/>
    <cellStyle name="Chuẩn 3 96" xfId="2926"/>
    <cellStyle name="Chuẩn 3 97" xfId="2762"/>
    <cellStyle name="Chuẩn 3 98" xfId="2999"/>
    <cellStyle name="Chuẩn 3 99" xfId="2614"/>
    <cellStyle name="Chuẩn 33" xfId="3967"/>
    <cellStyle name="Chuẩn 33 2" xfId="4243"/>
    <cellStyle name="Chuẩn 33 3" xfId="4218"/>
    <cellStyle name="Chuẩn 33 4" xfId="4335"/>
    <cellStyle name="Chuẩn 33 5" xfId="4304"/>
    <cellStyle name="Chuẩn 34" xfId="3973"/>
    <cellStyle name="Chuẩn 34 2" xfId="4244"/>
    <cellStyle name="Chuẩn 34 3" xfId="4209"/>
    <cellStyle name="Chuẩn 34 4" xfId="4336"/>
    <cellStyle name="Chuẩn 34 5" xfId="4298"/>
    <cellStyle name="Chuẩn 35" xfId="3976"/>
    <cellStyle name="Chuẩn 35 2" xfId="4245"/>
    <cellStyle name="Chuẩn 35 3" xfId="4205"/>
    <cellStyle name="Chuẩn 35 4" xfId="4337"/>
    <cellStyle name="Chuẩn 35 5" xfId="4285"/>
    <cellStyle name="Chuẩn 36" xfId="4013"/>
    <cellStyle name="Chuẩn 36 2" xfId="4246"/>
    <cellStyle name="Chuẩn 36 3" xfId="4202"/>
    <cellStyle name="Chuẩn 36 4" xfId="4338"/>
    <cellStyle name="Chuẩn 36 5" xfId="4295"/>
    <cellStyle name="Chuẩn 37" xfId="4016"/>
    <cellStyle name="Chuẩn 37 2" xfId="4247"/>
    <cellStyle name="Chuẩn 37 3" xfId="4201"/>
    <cellStyle name="Chuẩn 37 4" xfId="4339"/>
    <cellStyle name="Chuẩn 37 5" xfId="4294"/>
    <cellStyle name="Chuẩn 38" xfId="4019"/>
    <cellStyle name="Chuẩn 38 2" xfId="4248"/>
    <cellStyle name="Chuẩn 38 3" xfId="4200"/>
    <cellStyle name="Chuẩn 38 4" xfId="4340"/>
    <cellStyle name="Chuẩn 38 5" xfId="4293"/>
    <cellStyle name="Chuẩn 39" xfId="4022"/>
    <cellStyle name="Chuẩn 39 2" xfId="4249"/>
    <cellStyle name="Chuẩn 39 3" xfId="4199"/>
    <cellStyle name="Chuẩn 39 4" xfId="4341"/>
    <cellStyle name="Chuẩn 39 5" xfId="4328"/>
    <cellStyle name="Chuẩn 4" xfId="4"/>
    <cellStyle name="Chuẩn 4 10" xfId="245"/>
    <cellStyle name="Chuẩn 4 100" xfId="2620"/>
    <cellStyle name="Chuẩn 4 101" xfId="2534"/>
    <cellStyle name="Chuẩn 4 102" xfId="3660"/>
    <cellStyle name="Chuẩn 4 103" xfId="3325"/>
    <cellStyle name="Chuẩn 4 104" xfId="3509"/>
    <cellStyle name="Chuẩn 4 105" xfId="3240"/>
    <cellStyle name="Chuẩn 4 106" xfId="3517"/>
    <cellStyle name="Chuẩn 4 107" xfId="3236"/>
    <cellStyle name="Chuẩn 4 108" xfId="3521"/>
    <cellStyle name="Chuẩn 4 109" xfId="3232"/>
    <cellStyle name="Chuẩn 4 11" xfId="274"/>
    <cellStyle name="Chuẩn 4 110" xfId="3525"/>
    <cellStyle name="Chuẩn 4 111" xfId="3227"/>
    <cellStyle name="Chuẩn 4 112" xfId="3536"/>
    <cellStyle name="Chuẩn 4 113" xfId="3224"/>
    <cellStyle name="Chuẩn 4 114" xfId="3538"/>
    <cellStyle name="Chuẩn 4 115" xfId="3219"/>
    <cellStyle name="Chuẩn 4 116" xfId="3542"/>
    <cellStyle name="Chuẩn 4 117" xfId="3215"/>
    <cellStyle name="Chuẩn 4 118" xfId="3544"/>
    <cellStyle name="Chuẩn 4 119" xfId="3210"/>
    <cellStyle name="Chuẩn 4 12" xfId="304"/>
    <cellStyle name="Chuẩn 4 120" xfId="3703"/>
    <cellStyle name="Chuẩn 4 121" xfId="3334"/>
    <cellStyle name="Chuẩn 4 122" xfId="3715"/>
    <cellStyle name="Chuẩn 4 123" xfId="3269"/>
    <cellStyle name="Chuẩn 4 124" xfId="3722"/>
    <cellStyle name="Chuẩn 4 125" xfId="3254"/>
    <cellStyle name="Chuẩn 4 126" xfId="3728"/>
    <cellStyle name="Chuẩn 4 127" xfId="4060"/>
    <cellStyle name="Chuẩn 4 128" xfId="4074"/>
    <cellStyle name="Chuẩn 4 129" xfId="4129"/>
    <cellStyle name="Chuẩn 4 13" xfId="335"/>
    <cellStyle name="Chuẩn 4 130" xfId="4134"/>
    <cellStyle name="Chuẩn 4 131" xfId="4165"/>
    <cellStyle name="Chuẩn 4 132" xfId="4223"/>
    <cellStyle name="Chuẩn 4 133" xfId="4257"/>
    <cellStyle name="Chuẩn 4 134" xfId="4314"/>
    <cellStyle name="Chuẩn 4 14" xfId="389"/>
    <cellStyle name="Chuẩn 4 15" xfId="398"/>
    <cellStyle name="Chuẩn 4 16" xfId="370"/>
    <cellStyle name="Chuẩn 4 17" xfId="540"/>
    <cellStyle name="Chuẩn 4 18" xfId="498"/>
    <cellStyle name="Chuẩn 4 19" xfId="538"/>
    <cellStyle name="Chuẩn 4 2" xfId="19"/>
    <cellStyle name="Chuẩn 4 2 10" xfId="289"/>
    <cellStyle name="Chuẩn 4 2 100" xfId="2989"/>
    <cellStyle name="Chuẩn 4 2 101" xfId="3663"/>
    <cellStyle name="Chuẩn 4 2 102" xfId="3315"/>
    <cellStyle name="Chuẩn 4 2 103" xfId="3516"/>
    <cellStyle name="Chuẩn 4 2 104" xfId="3237"/>
    <cellStyle name="Chuẩn 4 2 105" xfId="3520"/>
    <cellStyle name="Chuẩn 4 2 106" xfId="3233"/>
    <cellStyle name="Chuẩn 4 2 107" xfId="3524"/>
    <cellStyle name="Chuẩn 4 2 108" xfId="3228"/>
    <cellStyle name="Chuẩn 4 2 109" xfId="3528"/>
    <cellStyle name="Chuẩn 4 2 11" xfId="319"/>
    <cellStyle name="Chuẩn 4 2 110" xfId="3222"/>
    <cellStyle name="Chuẩn 4 2 111" xfId="3540"/>
    <cellStyle name="Chuẩn 4 2 112" xfId="3220"/>
    <cellStyle name="Chuẩn 4 2 113" xfId="3541"/>
    <cellStyle name="Chuẩn 4 2 114" xfId="3217"/>
    <cellStyle name="Chuẩn 4 2 115" xfId="3543"/>
    <cellStyle name="Chuẩn 4 2 116" xfId="3212"/>
    <cellStyle name="Chuẩn 4 2 117" xfId="3557"/>
    <cellStyle name="Chuẩn 4 2 118" xfId="3208"/>
    <cellStyle name="Chuẩn 4 2 119" xfId="3711"/>
    <cellStyle name="Chuẩn 4 2 12" xfId="350"/>
    <cellStyle name="Chuẩn 4 2 120" xfId="3326"/>
    <cellStyle name="Chuẩn 4 2 121" xfId="3719"/>
    <cellStyle name="Chuẩn 4 2 122" xfId="3256"/>
    <cellStyle name="Chuẩn 4 2 123" xfId="3725"/>
    <cellStyle name="Chuẩn 4 2 124" xfId="3253"/>
    <cellStyle name="Chuẩn 4 2 125" xfId="3730"/>
    <cellStyle name="Chuẩn 4 2 126" xfId="4061"/>
    <cellStyle name="Chuẩn 4 2 127" xfId="4089"/>
    <cellStyle name="Chuẩn 4 2 128" xfId="4116"/>
    <cellStyle name="Chuẩn 4 2 129" xfId="4149"/>
    <cellStyle name="Chuẩn 4 2 13" xfId="427"/>
    <cellStyle name="Chuẩn 4 2 130" xfId="4180"/>
    <cellStyle name="Chuẩn 4 2 131" xfId="4216"/>
    <cellStyle name="Chuẩn 4 2 132" xfId="4272"/>
    <cellStyle name="Chuẩn 4 2 133" xfId="4309"/>
    <cellStyle name="Chuẩn 4 2 14" xfId="428"/>
    <cellStyle name="Chuẩn 4 2 15" xfId="444"/>
    <cellStyle name="Chuẩn 4 2 16" xfId="542"/>
    <cellStyle name="Chuẩn 4 2 17" xfId="497"/>
    <cellStyle name="Chuẩn 4 2 18" xfId="541"/>
    <cellStyle name="Chuẩn 4 2 19" xfId="491"/>
    <cellStyle name="Chuẩn 4 2 2" xfId="49"/>
    <cellStyle name="Chuẩn 4 2 20" xfId="546"/>
    <cellStyle name="Chuẩn 4 2 21" xfId="486"/>
    <cellStyle name="Chuẩn 4 2 22" xfId="835"/>
    <cellStyle name="Chuẩn 4 2 23" xfId="740"/>
    <cellStyle name="Chuẩn 4 2 24" xfId="847"/>
    <cellStyle name="Chuẩn 4 2 25" xfId="732"/>
    <cellStyle name="Chuẩn 4 2 26" xfId="859"/>
    <cellStyle name="Chuẩn 4 2 27" xfId="719"/>
    <cellStyle name="Chuẩn 4 2 28" xfId="872"/>
    <cellStyle name="Chuẩn 4 2 29" xfId="705"/>
    <cellStyle name="Chuẩn 4 2 3" xfId="81"/>
    <cellStyle name="Chuẩn 4 2 30" xfId="889"/>
    <cellStyle name="Chuẩn 4 2 31" xfId="686"/>
    <cellStyle name="Chuẩn 4 2 32" xfId="909"/>
    <cellStyle name="Chuẩn 4 2 33" xfId="664"/>
    <cellStyle name="Chuẩn 4 2 34" xfId="933"/>
    <cellStyle name="Chuẩn 4 2 35" xfId="638"/>
    <cellStyle name="Chuẩn 4 2 36" xfId="963"/>
    <cellStyle name="Chuẩn 4 2 37" xfId="988"/>
    <cellStyle name="Chuẩn 4 2 38" xfId="1020"/>
    <cellStyle name="Chuẩn 4 2 39" xfId="1050"/>
    <cellStyle name="Chuẩn 4 2 4" xfId="110"/>
    <cellStyle name="Chuẩn 4 2 40" xfId="1080"/>
    <cellStyle name="Chuẩn 4 2 41" xfId="1110"/>
    <cellStyle name="Chuẩn 4 2 42" xfId="1140"/>
    <cellStyle name="Chuẩn 4 2 43" xfId="1170"/>
    <cellStyle name="Chuẩn 4 2 44" xfId="1200"/>
    <cellStyle name="Chuẩn 4 2 45" xfId="1229"/>
    <cellStyle name="Chuẩn 4 2 46" xfId="1259"/>
    <cellStyle name="Chuẩn 4 2 47" xfId="1289"/>
    <cellStyle name="Chuẩn 4 2 48" xfId="1318"/>
    <cellStyle name="Chuẩn 4 2 49" xfId="1348"/>
    <cellStyle name="Chuẩn 4 2 5" xfId="141"/>
    <cellStyle name="Chuẩn 4 2 50" xfId="1377"/>
    <cellStyle name="Chuẩn 4 2 51" xfId="1405"/>
    <cellStyle name="Chuẩn 4 2 52" xfId="1434"/>
    <cellStyle name="Chuẩn 4 2 53" xfId="1463"/>
    <cellStyle name="Chuẩn 4 2 54" xfId="1492"/>
    <cellStyle name="Chuẩn 4 2 55" xfId="1521"/>
    <cellStyle name="Chuẩn 4 2 56" xfId="1550"/>
    <cellStyle name="Chuẩn 4 2 57" xfId="1578"/>
    <cellStyle name="Chuẩn 4 2 58" xfId="1607"/>
    <cellStyle name="Chuẩn 4 2 59" xfId="1635"/>
    <cellStyle name="Chuẩn 4 2 6" xfId="171"/>
    <cellStyle name="Chuẩn 4 2 60" xfId="1663"/>
    <cellStyle name="Chuẩn 4 2 61" xfId="1691"/>
    <cellStyle name="Chuẩn 4 2 62" xfId="1720"/>
    <cellStyle name="Chuẩn 4 2 63" xfId="1749"/>
    <cellStyle name="Chuẩn 4 2 64" xfId="1777"/>
    <cellStyle name="Chuẩn 4 2 65" xfId="1805"/>
    <cellStyle name="Chuẩn 4 2 66" xfId="1832"/>
    <cellStyle name="Chuẩn 4 2 67" xfId="1861"/>
    <cellStyle name="Chuẩn 4 2 68" xfId="1888"/>
    <cellStyle name="Chuẩn 4 2 69" xfId="1915"/>
    <cellStyle name="Chuẩn 4 2 7" xfId="201"/>
    <cellStyle name="Chuẩn 4 2 70" xfId="1942"/>
    <cellStyle name="Chuẩn 4 2 71" xfId="1969"/>
    <cellStyle name="Chuẩn 4 2 72" xfId="2032"/>
    <cellStyle name="Chuẩn 4 2 73" xfId="2014"/>
    <cellStyle name="Chuẩn 4 2 74" xfId="2083"/>
    <cellStyle name="Chuẩn 4 2 75" xfId="2059"/>
    <cellStyle name="Chuẩn 4 2 76" xfId="2128"/>
    <cellStyle name="Chuẩn 4 2 77" xfId="2112"/>
    <cellStyle name="Chuẩn 4 2 78" xfId="2172"/>
    <cellStyle name="Chuẩn 4 2 79" xfId="2359"/>
    <cellStyle name="Chuẩn 4 2 8" xfId="231"/>
    <cellStyle name="Chuẩn 4 2 80" xfId="2455"/>
    <cellStyle name="Chuẩn 4 2 81" xfId="2381"/>
    <cellStyle name="Chuẩn 4 2 82" xfId="2430"/>
    <cellStyle name="Chuẩn 4 2 83" xfId="2421"/>
    <cellStyle name="Chuẩn 4 2 84" xfId="2510"/>
    <cellStyle name="Chuẩn 4 2 85" xfId="2717"/>
    <cellStyle name="Chuẩn 4 2 86" xfId="2760"/>
    <cellStyle name="Chuẩn 4 2 87" xfId="2686"/>
    <cellStyle name="Chuẩn 4 2 88" xfId="2778"/>
    <cellStyle name="Chuẩn 4 2 89" xfId="2703"/>
    <cellStyle name="Chuẩn 4 2 9" xfId="260"/>
    <cellStyle name="Chuẩn 4 2 90" xfId="2819"/>
    <cellStyle name="Chuẩn 4 2 91" xfId="2951"/>
    <cellStyle name="Chuẩn 4 2 92" xfId="2967"/>
    <cellStyle name="Chuẩn 4 2 93" xfId="2925"/>
    <cellStyle name="Chuẩn 4 2 94" xfId="2841"/>
    <cellStyle name="Chuẩn 4 2 95" xfId="2858"/>
    <cellStyle name="Chuẩn 4 2 96" xfId="2622"/>
    <cellStyle name="Chuẩn 4 2 97" xfId="2633"/>
    <cellStyle name="Chuẩn 4 2 98" xfId="2595"/>
    <cellStyle name="Chuẩn 4 2 99" xfId="2549"/>
    <cellStyle name="Chuẩn 4 20" xfId="494"/>
    <cellStyle name="Chuẩn 4 21" xfId="544"/>
    <cellStyle name="Chuẩn 4 22" xfId="489"/>
    <cellStyle name="Chuẩn 4 23" xfId="831"/>
    <cellStyle name="Chuẩn 4 24" xfId="745"/>
    <cellStyle name="Chuẩn 4 25" xfId="843"/>
    <cellStyle name="Chuẩn 4 26" xfId="737"/>
    <cellStyle name="Chuẩn 4 27" xfId="852"/>
    <cellStyle name="Chuẩn 4 28" xfId="727"/>
    <cellStyle name="Chuẩn 4 29" xfId="865"/>
    <cellStyle name="Chuẩn 4 3" xfId="34"/>
    <cellStyle name="Chuẩn 4 3 2" xfId="3683"/>
    <cellStyle name="Chuẩn 4 3 3" xfId="3684"/>
    <cellStyle name="Chuẩn 4 30" xfId="712"/>
    <cellStyle name="Chuẩn 4 31" xfId="881"/>
    <cellStyle name="Chuẩn 4 32" xfId="695"/>
    <cellStyle name="Chuẩn 4 33" xfId="899"/>
    <cellStyle name="Chuẩn 4 34" xfId="675"/>
    <cellStyle name="Chuẩn 4 35" xfId="921"/>
    <cellStyle name="Chuẩn 4 36" xfId="651"/>
    <cellStyle name="Chuẩn 4 37" xfId="948"/>
    <cellStyle name="Chuẩn 4 38" xfId="973"/>
    <cellStyle name="Chuẩn 4 39" xfId="1006"/>
    <cellStyle name="Chuẩn 4 4" xfId="66"/>
    <cellStyle name="Chuẩn 4 4 2" xfId="3687"/>
    <cellStyle name="Chuẩn 4 4 3" xfId="3688"/>
    <cellStyle name="Chuẩn 4 40" xfId="1036"/>
    <cellStyle name="Chuẩn 4 41" xfId="1066"/>
    <cellStyle name="Chuẩn 4 42" xfId="1096"/>
    <cellStyle name="Chuẩn 4 43" xfId="1126"/>
    <cellStyle name="Chuẩn 4 44" xfId="1156"/>
    <cellStyle name="Chuẩn 4 45" xfId="1186"/>
    <cellStyle name="Chuẩn 4 46" xfId="1216"/>
    <cellStyle name="Chuẩn 4 47" xfId="1245"/>
    <cellStyle name="Chuẩn 4 48" xfId="1275"/>
    <cellStyle name="Chuẩn 4 49" xfId="1304"/>
    <cellStyle name="Chuẩn 4 5" xfId="95"/>
    <cellStyle name="Chuẩn 4 50" xfId="1334"/>
    <cellStyle name="Chuẩn 4 51" xfId="1363"/>
    <cellStyle name="Chuẩn 4 52" xfId="1392"/>
    <cellStyle name="Chuẩn 4 53" xfId="1420"/>
    <cellStyle name="Chuẩn 4 54" xfId="1450"/>
    <cellStyle name="Chuẩn 4 55" xfId="1478"/>
    <cellStyle name="Chuẩn 4 56" xfId="1508"/>
    <cellStyle name="Chuẩn 4 57" xfId="1536"/>
    <cellStyle name="Chuẩn 4 58" xfId="1565"/>
    <cellStyle name="Chuẩn 4 59" xfId="1593"/>
    <cellStyle name="Chuẩn 4 6" xfId="126"/>
    <cellStyle name="Chuẩn 4 60" xfId="1622"/>
    <cellStyle name="Chuẩn 4 61" xfId="1650"/>
    <cellStyle name="Chuẩn 4 62" xfId="1678"/>
    <cellStyle name="Chuẩn 4 63" xfId="1707"/>
    <cellStyle name="Chuẩn 4 64" xfId="1735"/>
    <cellStyle name="Chuẩn 4 65" xfId="1764"/>
    <cellStyle name="Chuẩn 4 66" xfId="1792"/>
    <cellStyle name="Chuẩn 4 67" xfId="1820"/>
    <cellStyle name="Chuẩn 4 68" xfId="1847"/>
    <cellStyle name="Chuẩn 4 69" xfId="1875"/>
    <cellStyle name="Chuẩn 4 7" xfId="156"/>
    <cellStyle name="Chuẩn 4 70" xfId="1901"/>
    <cellStyle name="Chuẩn 4 71" xfId="1930"/>
    <cellStyle name="Chuẩn 4 72" xfId="1956"/>
    <cellStyle name="Chuẩn 4 73" xfId="1995"/>
    <cellStyle name="Chuẩn 4 74" xfId="2002"/>
    <cellStyle name="Chuẩn 4 75" xfId="2048"/>
    <cellStyle name="Chuẩn 4 76" xfId="2021"/>
    <cellStyle name="Chuẩn 4 77" xfId="2091"/>
    <cellStyle name="Chuẩn 4 78" xfId="2070"/>
    <cellStyle name="Chuẩn 4 79" xfId="2137"/>
    <cellStyle name="Chuẩn 4 8" xfId="186"/>
    <cellStyle name="Chuẩn 4 80" xfId="2344"/>
    <cellStyle name="Chuẩn 4 81" xfId="2477"/>
    <cellStyle name="Chuẩn 4 82" xfId="2396"/>
    <cellStyle name="Chuẩn 4 83" xfId="2486"/>
    <cellStyle name="Chuẩn 4 84" xfId="2490"/>
    <cellStyle name="Chuẩn 4 85" xfId="2495"/>
    <cellStyle name="Chuẩn 4 86" xfId="2779"/>
    <cellStyle name="Chuẩn 4 87" xfId="2784"/>
    <cellStyle name="Chuẩn 4 88" xfId="2789"/>
    <cellStyle name="Chuẩn 4 89" xfId="2693"/>
    <cellStyle name="Chuẩn 4 9" xfId="216"/>
    <cellStyle name="Chuẩn 4 90" xfId="2799"/>
    <cellStyle name="Chuẩn 4 91" xfId="2804"/>
    <cellStyle name="Chuẩn 4 92" xfId="2974"/>
    <cellStyle name="Chuẩn 4 93" xfId="2902"/>
    <cellStyle name="Chuẩn 4 94" xfId="2921"/>
    <cellStyle name="Chuẩn 4 95" xfId="2896"/>
    <cellStyle name="Chuẩn 4 96" xfId="2873"/>
    <cellStyle name="Chuẩn 4 97" xfId="2654"/>
    <cellStyle name="Chuẩn 4 98" xfId="2992"/>
    <cellStyle name="Chuẩn 4 99" xfId="2542"/>
    <cellStyle name="Chuẩn 40" xfId="4025"/>
    <cellStyle name="Chuẩn 40 2" xfId="4250"/>
    <cellStyle name="Chuẩn 40 3" xfId="4198"/>
    <cellStyle name="Chuẩn 40 4" xfId="4342"/>
    <cellStyle name="Chuẩn 40 5" xfId="4292"/>
    <cellStyle name="Chuẩn 41" xfId="4028"/>
    <cellStyle name="Chuẩn 41 2" xfId="4251"/>
    <cellStyle name="Chuẩn 41 3" xfId="4196"/>
    <cellStyle name="Chuẩn 41 4" xfId="4343"/>
    <cellStyle name="Chuẩn 41 5" xfId="4291"/>
    <cellStyle name="Chuẩn 5" xfId="5"/>
    <cellStyle name="Chuẩn 5 10" xfId="246"/>
    <cellStyle name="Chuẩn 5 100" xfId="2995"/>
    <cellStyle name="Chuẩn 5 101" xfId="2984"/>
    <cellStyle name="Chuẩn 5 102" xfId="3708"/>
    <cellStyle name="Chuẩn 5 103" xfId="3234"/>
    <cellStyle name="Chuẩn 5 104" xfId="3563"/>
    <cellStyle name="Chuẩn 5 105" xfId="3190"/>
    <cellStyle name="Chuẩn 5 106" xfId="3567"/>
    <cellStyle name="Chuẩn 5 107" xfId="3184"/>
    <cellStyle name="Chuẩn 5 108" xfId="3574"/>
    <cellStyle name="Chuẩn 5 109" xfId="3179"/>
    <cellStyle name="Chuẩn 5 11" xfId="275"/>
    <cellStyle name="Chuẩn 5 110" xfId="3584"/>
    <cellStyle name="Chuẩn 5 111" xfId="3174"/>
    <cellStyle name="Chuẩn 5 112" xfId="3618"/>
    <cellStyle name="Chuẩn 5 113" xfId="3172"/>
    <cellStyle name="Chuẩn 5 114" xfId="3627"/>
    <cellStyle name="Chuẩn 5 115" xfId="3167"/>
    <cellStyle name="Chuẩn 5 116" xfId="3644"/>
    <cellStyle name="Chuẩn 5 117" xfId="3163"/>
    <cellStyle name="Chuẩn 5 118" xfId="3655"/>
    <cellStyle name="Chuẩn 5 119" xfId="3158"/>
    <cellStyle name="Chuẩn 5 12" xfId="305"/>
    <cellStyle name="Chuẩn 5 120" xfId="3772"/>
    <cellStyle name="Chuẩn 5 121" xfId="3207"/>
    <cellStyle name="Chuẩn 5 122" xfId="3779"/>
    <cellStyle name="Chuẩn 5 123" xfId="3201"/>
    <cellStyle name="Chuẩn 5 124" xfId="3784"/>
    <cellStyle name="Chuẩn 5 125" xfId="3191"/>
    <cellStyle name="Chuẩn 5 126" xfId="3800"/>
    <cellStyle name="Chuẩn 5 127" xfId="4062"/>
    <cellStyle name="Chuẩn 5 128" xfId="4075"/>
    <cellStyle name="Chuẩn 5 129" xfId="4104"/>
    <cellStyle name="Chuẩn 5 13" xfId="336"/>
    <cellStyle name="Chuẩn 5 130" xfId="4135"/>
    <cellStyle name="Chuẩn 5 131" xfId="4166"/>
    <cellStyle name="Chuẩn 5 132" xfId="4224"/>
    <cellStyle name="Chuẩn 5 133" xfId="4258"/>
    <cellStyle name="Chuẩn 5 134" xfId="4315"/>
    <cellStyle name="Chuẩn 5 14" xfId="382"/>
    <cellStyle name="Chuẩn 5 15" xfId="420"/>
    <cellStyle name="Chuẩn 5 16" xfId="391"/>
    <cellStyle name="Chuẩn 5 17" xfId="549"/>
    <cellStyle name="Chuẩn 5 18" xfId="487"/>
    <cellStyle name="Chuẩn 5 19" xfId="552"/>
    <cellStyle name="Chuẩn 5 2" xfId="20"/>
    <cellStyle name="Chuẩn 5 2 10" xfId="290"/>
    <cellStyle name="Chuẩn 5 2 100" xfId="2618"/>
    <cellStyle name="Chuẩn 5 2 101" xfId="3714"/>
    <cellStyle name="Chuẩn 5 2 102" xfId="3229"/>
    <cellStyle name="Chuẩn 5 2 103" xfId="3566"/>
    <cellStyle name="Chuẩn 5 2 104" xfId="3186"/>
    <cellStyle name="Chuẩn 5 2 105" xfId="3570"/>
    <cellStyle name="Chuẩn 5 2 106" xfId="3181"/>
    <cellStyle name="Chuẩn 5 2 107" xfId="3578"/>
    <cellStyle name="Chuẩn 5 2 108" xfId="3178"/>
    <cellStyle name="Chuẩn 5 2 109" xfId="3596"/>
    <cellStyle name="Chuẩn 5 2 11" xfId="320"/>
    <cellStyle name="Chuẩn 5 2 110" xfId="3171"/>
    <cellStyle name="Chuẩn 5 2 111" xfId="3628"/>
    <cellStyle name="Chuẩn 5 2 112" xfId="3168"/>
    <cellStyle name="Chuẩn 5 2 113" xfId="3637"/>
    <cellStyle name="Chuẩn 5 2 114" xfId="3165"/>
    <cellStyle name="Chuẩn 5 2 115" xfId="3654"/>
    <cellStyle name="Chuẩn 5 2 116" xfId="3161"/>
    <cellStyle name="Chuẩn 5 2 117" xfId="3659"/>
    <cellStyle name="Chuẩn 5 2 118" xfId="3156"/>
    <cellStyle name="Chuẩn 5 2 119" xfId="3776"/>
    <cellStyle name="Chuẩn 5 2 12" xfId="351"/>
    <cellStyle name="Chuẩn 5 2 120" xfId="3205"/>
    <cellStyle name="Chuẩn 5 2 121" xfId="3782"/>
    <cellStyle name="Chuẩn 5 2 122" xfId="3198"/>
    <cellStyle name="Chuẩn 5 2 123" xfId="3788"/>
    <cellStyle name="Chuẩn 5 2 124" xfId="3185"/>
    <cellStyle name="Chuẩn 5 2 125" xfId="3804"/>
    <cellStyle name="Chuẩn 5 2 126" xfId="4063"/>
    <cellStyle name="Chuẩn 5 2 127" xfId="4090"/>
    <cellStyle name="Chuẩn 5 2 128" xfId="4115"/>
    <cellStyle name="Chuẩn 5 2 129" xfId="4150"/>
    <cellStyle name="Chuẩn 5 2 13" xfId="421"/>
    <cellStyle name="Chuẩn 5 2 130" xfId="4181"/>
    <cellStyle name="Chuẩn 5 2 131" xfId="4217"/>
    <cellStyle name="Chuẩn 5 2 132" xfId="4273"/>
    <cellStyle name="Chuẩn 5 2 133" xfId="4310"/>
    <cellStyle name="Chuẩn 5 2 14" xfId="409"/>
    <cellStyle name="Chuẩn 5 2 15" xfId="366"/>
    <cellStyle name="Chuẩn 5 2 16" xfId="553"/>
    <cellStyle name="Chuẩn 5 2 17" xfId="485"/>
    <cellStyle name="Chuẩn 5 2 18" xfId="554"/>
    <cellStyle name="Chuẩn 5 2 19" xfId="479"/>
    <cellStyle name="Chuẩn 5 2 2" xfId="50"/>
    <cellStyle name="Chuẩn 5 2 20" xfId="560"/>
    <cellStyle name="Chuẩn 5 2 21" xfId="470"/>
    <cellStyle name="Chuẩn 5 2 22" xfId="857"/>
    <cellStyle name="Chuẩn 5 2 23" xfId="716"/>
    <cellStyle name="Chuẩn 5 2 24" xfId="873"/>
    <cellStyle name="Chuẩn 5 2 25" xfId="704"/>
    <cellStyle name="Chuẩn 5 2 26" xfId="891"/>
    <cellStyle name="Chuẩn 5 2 27" xfId="685"/>
    <cellStyle name="Chuẩn 5 2 28" xfId="911"/>
    <cellStyle name="Chuẩn 5 2 29" xfId="663"/>
    <cellStyle name="Chuẩn 5 2 3" xfId="82"/>
    <cellStyle name="Chuẩn 5 2 30" xfId="935"/>
    <cellStyle name="Chuẩn 5 2 31" xfId="636"/>
    <cellStyle name="Chuẩn 5 2 32" xfId="992"/>
    <cellStyle name="Chuẩn 5 2 33" xfId="989"/>
    <cellStyle name="Chuẩn 5 2 34" xfId="1021"/>
    <cellStyle name="Chuẩn 5 2 35" xfId="1051"/>
    <cellStyle name="Chuẩn 5 2 36" xfId="1081"/>
    <cellStyle name="Chuẩn 5 2 37" xfId="1111"/>
    <cellStyle name="Chuẩn 5 2 38" xfId="1141"/>
    <cellStyle name="Chuẩn 5 2 39" xfId="1171"/>
    <cellStyle name="Chuẩn 5 2 4" xfId="111"/>
    <cellStyle name="Chuẩn 5 2 40" xfId="1201"/>
    <cellStyle name="Chuẩn 5 2 41" xfId="1230"/>
    <cellStyle name="Chuẩn 5 2 42" xfId="1260"/>
    <cellStyle name="Chuẩn 5 2 43" xfId="1290"/>
    <cellStyle name="Chuẩn 5 2 44" xfId="1319"/>
    <cellStyle name="Chuẩn 5 2 45" xfId="1349"/>
    <cellStyle name="Chuẩn 5 2 46" xfId="1378"/>
    <cellStyle name="Chuẩn 5 2 47" xfId="1406"/>
    <cellStyle name="Chuẩn 5 2 48" xfId="1435"/>
    <cellStyle name="Chuẩn 5 2 49" xfId="1464"/>
    <cellStyle name="Chuẩn 5 2 5" xfId="142"/>
    <cellStyle name="Chuẩn 5 2 50" xfId="1493"/>
    <cellStyle name="Chuẩn 5 2 51" xfId="1522"/>
    <cellStyle name="Chuẩn 5 2 52" xfId="1551"/>
    <cellStyle name="Chuẩn 5 2 53" xfId="1579"/>
    <cellStyle name="Chuẩn 5 2 54" xfId="1608"/>
    <cellStyle name="Chuẩn 5 2 55" xfId="1636"/>
    <cellStyle name="Chuẩn 5 2 56" xfId="1664"/>
    <cellStyle name="Chuẩn 5 2 57" xfId="1692"/>
    <cellStyle name="Chuẩn 5 2 58" xfId="1721"/>
    <cellStyle name="Chuẩn 5 2 59" xfId="1750"/>
    <cellStyle name="Chuẩn 5 2 6" xfId="172"/>
    <cellStyle name="Chuẩn 5 2 60" xfId="1778"/>
    <cellStyle name="Chuẩn 5 2 61" xfId="1806"/>
    <cellStyle name="Chuẩn 5 2 62" xfId="1833"/>
    <cellStyle name="Chuẩn 5 2 63" xfId="1862"/>
    <cellStyle name="Chuẩn 5 2 64" xfId="1889"/>
    <cellStyle name="Chuẩn 5 2 65" xfId="1916"/>
    <cellStyle name="Chuẩn 5 2 66" xfId="1943"/>
    <cellStyle name="Chuẩn 5 2 67" xfId="1970"/>
    <cellStyle name="Chuẩn 5 2 68" xfId="1996"/>
    <cellStyle name="Chuẩn 5 2 69" xfId="2022"/>
    <cellStyle name="Chuẩn 5 2 7" xfId="202"/>
    <cellStyle name="Chuẩn 5 2 70" xfId="2046"/>
    <cellStyle name="Chuẩn 5 2 71" xfId="2071"/>
    <cellStyle name="Chuẩn 5 2 72" xfId="2127"/>
    <cellStyle name="Chuẩn 5 2 73" xfId="2114"/>
    <cellStyle name="Chuẩn 5 2 74" xfId="2173"/>
    <cellStyle name="Chuẩn 5 2 75" xfId="2161"/>
    <cellStyle name="Chuẩn 5 2 76" xfId="2214"/>
    <cellStyle name="Chuẩn 5 2 77" xfId="2202"/>
    <cellStyle name="Chuẩn 5 2 78" xfId="2249"/>
    <cellStyle name="Chuẩn 5 2 79" xfId="2360"/>
    <cellStyle name="Chuẩn 5 2 8" xfId="232"/>
    <cellStyle name="Chuẩn 5 2 80" xfId="2452"/>
    <cellStyle name="Chuẩn 5 2 81" xfId="2403"/>
    <cellStyle name="Chuẩn 5 2 82" xfId="2417"/>
    <cellStyle name="Chuẩn 5 2 83" xfId="2399"/>
    <cellStyle name="Chuẩn 5 2 84" xfId="2511"/>
    <cellStyle name="Chuẩn 5 2 85" xfId="2680"/>
    <cellStyle name="Chuẩn 5 2 86" xfId="2668"/>
    <cellStyle name="Chuẩn 5 2 87" xfId="2732"/>
    <cellStyle name="Chuẩn 5 2 88" xfId="2787"/>
    <cellStyle name="Chuẩn 5 2 89" xfId="2768"/>
    <cellStyle name="Chuẩn 5 2 9" xfId="261"/>
    <cellStyle name="Chuẩn 5 2 90" xfId="2820"/>
    <cellStyle name="Chuẩn 5 2 91" xfId="2948"/>
    <cellStyle name="Chuẩn 5 2 92" xfId="2891"/>
    <cellStyle name="Chuẩn 5 2 93" xfId="2851"/>
    <cellStyle name="Chuẩn 5 2 94" xfId="2966"/>
    <cellStyle name="Chuẩn 5 2 95" xfId="2927"/>
    <cellStyle name="Chuẩn 5 2 96" xfId="2621"/>
    <cellStyle name="Chuẩn 5 2 97" xfId="2761"/>
    <cellStyle name="Chuẩn 5 2 98" xfId="2546"/>
    <cellStyle name="Chuẩn 5 2 99" xfId="2574"/>
    <cellStyle name="Chuẩn 5 20" xfId="480"/>
    <cellStyle name="Chuẩn 5 21" xfId="557"/>
    <cellStyle name="Chuẩn 5 22" xfId="472"/>
    <cellStyle name="Chuẩn 5 23" xfId="853"/>
    <cellStyle name="Chuẩn 5 24" xfId="720"/>
    <cellStyle name="Chuẩn 5 25" xfId="869"/>
    <cellStyle name="Chuẩn 5 26" xfId="708"/>
    <cellStyle name="Chuẩn 5 27" xfId="885"/>
    <cellStyle name="Chuẩn 5 28" xfId="690"/>
    <cellStyle name="Chuẩn 5 29" xfId="905"/>
    <cellStyle name="Chuẩn 5 3" xfId="35"/>
    <cellStyle name="Chuẩn 5 3 2" xfId="3737"/>
    <cellStyle name="Chuẩn 5 3 3" xfId="3738"/>
    <cellStyle name="Chuẩn 5 30" xfId="669"/>
    <cellStyle name="Chuẩn 5 31" xfId="929"/>
    <cellStyle name="Chuẩn 5 32" xfId="642"/>
    <cellStyle name="Chuẩn 5 33" xfId="957"/>
    <cellStyle name="Chuẩn 5 34" xfId="983"/>
    <cellStyle name="Chuẩn 5 35" xfId="1015"/>
    <cellStyle name="Chuẩn 5 36" xfId="1045"/>
    <cellStyle name="Chuẩn 5 37" xfId="1075"/>
    <cellStyle name="Chuẩn 5 38" xfId="1105"/>
    <cellStyle name="Chuẩn 5 39" xfId="1135"/>
    <cellStyle name="Chuẩn 5 4" xfId="67"/>
    <cellStyle name="Chuẩn 5 4 2" xfId="3742"/>
    <cellStyle name="Chuẩn 5 4 3" xfId="3743"/>
    <cellStyle name="Chuẩn 5 40" xfId="1165"/>
    <cellStyle name="Chuẩn 5 41" xfId="1195"/>
    <cellStyle name="Chuẩn 5 42" xfId="1225"/>
    <cellStyle name="Chuẩn 5 43" xfId="1254"/>
    <cellStyle name="Chuẩn 5 44" xfId="1284"/>
    <cellStyle name="Chuẩn 5 45" xfId="1313"/>
    <cellStyle name="Chuẩn 5 46" xfId="1343"/>
    <cellStyle name="Chuẩn 5 47" xfId="1372"/>
    <cellStyle name="Chuẩn 5 48" xfId="1401"/>
    <cellStyle name="Chuẩn 5 49" xfId="1429"/>
    <cellStyle name="Chuẩn 5 5" xfId="96"/>
    <cellStyle name="Chuẩn 5 50" xfId="1459"/>
    <cellStyle name="Chuẩn 5 51" xfId="1487"/>
    <cellStyle name="Chuẩn 5 52" xfId="1517"/>
    <cellStyle name="Chuẩn 5 53" xfId="1545"/>
    <cellStyle name="Chuẩn 5 54" xfId="1574"/>
    <cellStyle name="Chuẩn 5 55" xfId="1602"/>
    <cellStyle name="Chuẩn 5 56" xfId="1631"/>
    <cellStyle name="Chuẩn 5 57" xfId="1659"/>
    <cellStyle name="Chuẩn 5 58" xfId="1687"/>
    <cellStyle name="Chuẩn 5 59" xfId="1716"/>
    <cellStyle name="Chuẩn 5 6" xfId="127"/>
    <cellStyle name="Chuẩn 5 60" xfId="1744"/>
    <cellStyle name="Chuẩn 5 61" xfId="1773"/>
    <cellStyle name="Chuẩn 5 62" xfId="1801"/>
    <cellStyle name="Chuẩn 5 63" xfId="1829"/>
    <cellStyle name="Chuẩn 5 64" xfId="1856"/>
    <cellStyle name="Chuẩn 5 65" xfId="1884"/>
    <cellStyle name="Chuẩn 5 66" xfId="1910"/>
    <cellStyle name="Chuẩn 5 67" xfId="1939"/>
    <cellStyle name="Chuẩn 5 68" xfId="1965"/>
    <cellStyle name="Chuẩn 5 69" xfId="1992"/>
    <cellStyle name="Chuẩn 5 7" xfId="157"/>
    <cellStyle name="Chuẩn 5 70" xfId="2017"/>
    <cellStyle name="Chuẩn 5 71" xfId="2042"/>
    <cellStyle name="Chuẩn 5 72" xfId="2066"/>
    <cellStyle name="Chuẩn 5 73" xfId="2094"/>
    <cellStyle name="Chuẩn 5 74" xfId="2110"/>
    <cellStyle name="Chuẩn 5 75" xfId="2143"/>
    <cellStyle name="Chuẩn 5 76" xfId="2153"/>
    <cellStyle name="Chuẩn 5 77" xfId="2184"/>
    <cellStyle name="Chuẩn 5 78" xfId="2196"/>
    <cellStyle name="Chuẩn 5 79" xfId="2225"/>
    <cellStyle name="Chuẩn 5 8" xfId="187"/>
    <cellStyle name="Chuẩn 5 80" xfId="2345"/>
    <cellStyle name="Chuẩn 5 81" xfId="2475"/>
    <cellStyle name="Chuẩn 5 82" xfId="2425"/>
    <cellStyle name="Chuẩn 5 83" xfId="2485"/>
    <cellStyle name="Chuẩn 5 84" xfId="2489"/>
    <cellStyle name="Chuẩn 5 85" xfId="2496"/>
    <cellStyle name="Chuẩn 5 86" xfId="2777"/>
    <cellStyle name="Chuẩn 5 87" xfId="2783"/>
    <cellStyle name="Chuẩn 5 88" xfId="2788"/>
    <cellStyle name="Chuẩn 5 89" xfId="2712"/>
    <cellStyle name="Chuẩn 5 9" xfId="217"/>
    <cellStyle name="Chuẩn 5 90" xfId="2801"/>
    <cellStyle name="Chuẩn 5 91" xfId="2805"/>
    <cellStyle name="Chuẩn 5 92" xfId="2977"/>
    <cellStyle name="Chuẩn 5 93" xfId="2978"/>
    <cellStyle name="Chuẩn 5 94" xfId="2979"/>
    <cellStyle name="Chuẩn 5 95" xfId="2980"/>
    <cellStyle name="Chuẩn 5 96" xfId="2981"/>
    <cellStyle name="Chuẩn 5 97" xfId="2642"/>
    <cellStyle name="Chuẩn 5 98" xfId="2991"/>
    <cellStyle name="Chuẩn 5 99" xfId="2544"/>
    <cellStyle name="Chuẩn 6" xfId="6"/>
    <cellStyle name="Chuẩn 6 10" xfId="247"/>
    <cellStyle name="Chuẩn 6 100" xfId="2598"/>
    <cellStyle name="Chuẩn 6 101" xfId="2560"/>
    <cellStyle name="Chuẩn 6 102" xfId="3759"/>
    <cellStyle name="Chuẩn 6 103" xfId="3176"/>
    <cellStyle name="Chuẩn 6 104" xfId="3665"/>
    <cellStyle name="Chuẩn 6 105" xfId="3150"/>
    <cellStyle name="Chuẩn 6 106" xfId="3669"/>
    <cellStyle name="Chuẩn 6 107" xfId="3140"/>
    <cellStyle name="Chuẩn 6 108" xfId="3673"/>
    <cellStyle name="Chuẩn 6 109" xfId="3132"/>
    <cellStyle name="Chuẩn 6 11" xfId="276"/>
    <cellStyle name="Chuẩn 6 110" xfId="3676"/>
    <cellStyle name="Chuẩn 6 111" xfId="3127"/>
    <cellStyle name="Chuẩn 6 112" xfId="3685"/>
    <cellStyle name="Chuẩn 6 113" xfId="3120"/>
    <cellStyle name="Chuẩn 6 114" xfId="3691"/>
    <cellStyle name="Chuẩn 6 115" xfId="3113"/>
    <cellStyle name="Chuẩn 6 116" xfId="3698"/>
    <cellStyle name="Chuẩn 6 117" xfId="3108"/>
    <cellStyle name="Chuẩn 6 118" xfId="3707"/>
    <cellStyle name="Chuẩn 6 119" xfId="3102"/>
    <cellStyle name="Chuẩn 6 12" xfId="306"/>
    <cellStyle name="Chuẩn 6 120" xfId="3831"/>
    <cellStyle name="Chuẩn 6 121" xfId="3143"/>
    <cellStyle name="Chuẩn 6 122" xfId="3896"/>
    <cellStyle name="Chuẩn 6 123" xfId="3131"/>
    <cellStyle name="Chuẩn 6 124" xfId="3915"/>
    <cellStyle name="Chuẩn 6 125" xfId="3119"/>
    <cellStyle name="Chuẩn 6 126" xfId="3929"/>
    <cellStyle name="Chuẩn 6 127" xfId="4064"/>
    <cellStyle name="Chuẩn 6 128" xfId="4076"/>
    <cellStyle name="Chuẩn 6 129" xfId="4128"/>
    <cellStyle name="Chuẩn 6 13" xfId="337"/>
    <cellStyle name="Chuẩn 6 130" xfId="4136"/>
    <cellStyle name="Chuẩn 6 131" xfId="4167"/>
    <cellStyle name="Chuẩn 6 132" xfId="4232"/>
    <cellStyle name="Chuẩn 6 133" xfId="4259"/>
    <cellStyle name="Chuẩn 6 134" xfId="4323"/>
    <cellStyle name="Chuẩn 6 14" xfId="376"/>
    <cellStyle name="Chuẩn 6 15" xfId="399"/>
    <cellStyle name="Chuẩn 6 16" xfId="434"/>
    <cellStyle name="Chuẩn 6 17" xfId="559"/>
    <cellStyle name="Chuẩn 6 18" xfId="478"/>
    <cellStyle name="Chuẩn 6 19" xfId="563"/>
    <cellStyle name="Chuẩn 6 2" xfId="21"/>
    <cellStyle name="Chuẩn 6 2 10" xfId="291"/>
    <cellStyle name="Chuẩn 6 2 100" xfId="2727"/>
    <cellStyle name="Chuẩn 6 2 101" xfId="3763"/>
    <cellStyle name="Chuẩn 6 2 102" xfId="3173"/>
    <cellStyle name="Chuẩn 6 2 103" xfId="3667"/>
    <cellStyle name="Chuẩn 6 2 104" xfId="3145"/>
    <cellStyle name="Chuẩn 6 2 105" xfId="3671"/>
    <cellStyle name="Chuẩn 6 2 106" xfId="3136"/>
    <cellStyle name="Chuẩn 6 2 107" xfId="3675"/>
    <cellStyle name="Chuẩn 6 2 108" xfId="3129"/>
    <cellStyle name="Chuẩn 6 2 109" xfId="3678"/>
    <cellStyle name="Chuẩn 6 2 11" xfId="321"/>
    <cellStyle name="Chuẩn 6 2 110" xfId="3122"/>
    <cellStyle name="Chuẩn 6 2 111" xfId="3690"/>
    <cellStyle name="Chuẩn 6 2 112" xfId="3116"/>
    <cellStyle name="Chuẩn 6 2 113" xfId="3694"/>
    <cellStyle name="Chuẩn 6 2 114" xfId="3111"/>
    <cellStyle name="Chuẩn 6 2 115" xfId="3702"/>
    <cellStyle name="Chuẩn 6 2 116" xfId="3105"/>
    <cellStyle name="Chuẩn 6 2 117" xfId="3713"/>
    <cellStyle name="Chuẩn 6 2 118" xfId="3099"/>
    <cellStyle name="Chuẩn 6 2 119" xfId="3891"/>
    <cellStyle name="Chuẩn 6 2 12" xfId="352"/>
    <cellStyle name="Chuẩn 6 2 120" xfId="3135"/>
    <cellStyle name="Chuẩn 6 2 121" xfId="3910"/>
    <cellStyle name="Chuẩn 6 2 122" xfId="3125"/>
    <cellStyle name="Chuẩn 6 2 123" xfId="3918"/>
    <cellStyle name="Chuẩn 6 2 124" xfId="3114"/>
    <cellStyle name="Chuẩn 6 2 125" xfId="3932"/>
    <cellStyle name="Chuẩn 6 2 126" xfId="4065"/>
    <cellStyle name="Chuẩn 6 2 127" xfId="4091"/>
    <cellStyle name="Chuẩn 6 2 128" xfId="4114"/>
    <cellStyle name="Chuẩn 6 2 129" xfId="4151"/>
    <cellStyle name="Chuẩn 6 2 13" xfId="411"/>
    <cellStyle name="Chuẩn 6 2 130" xfId="4182"/>
    <cellStyle name="Chuẩn 6 2 131" xfId="4215"/>
    <cellStyle name="Chuẩn 6 2 132" xfId="4274"/>
    <cellStyle name="Chuẩn 6 2 133" xfId="4308"/>
    <cellStyle name="Chuẩn 6 2 14" xfId="422"/>
    <cellStyle name="Chuẩn 6 2 15" xfId="442"/>
    <cellStyle name="Chuẩn 6 2 16" xfId="561"/>
    <cellStyle name="Chuẩn 6 2 17" xfId="476"/>
    <cellStyle name="Chuẩn 6 2 18" xfId="565"/>
    <cellStyle name="Chuẩn 6 2 19" xfId="466"/>
    <cellStyle name="Chuẩn 6 2 2" xfId="51"/>
    <cellStyle name="Chuẩn 6 2 20" xfId="575"/>
    <cellStyle name="Chuẩn 6 2 21" xfId="454"/>
    <cellStyle name="Chuẩn 6 2 22" xfId="879"/>
    <cellStyle name="Chuẩn 6 2 23" xfId="692"/>
    <cellStyle name="Chuẩn 6 2 24" xfId="900"/>
    <cellStyle name="Chuẩn 6 2 25" xfId="674"/>
    <cellStyle name="Chuẩn 6 2 26" xfId="924"/>
    <cellStyle name="Chuẩn 6 2 27" xfId="649"/>
    <cellStyle name="Chuẩn 6 2 28" xfId="951"/>
    <cellStyle name="Chuẩn 6 2 29" xfId="977"/>
    <cellStyle name="Chuẩn 6 2 3" xfId="83"/>
    <cellStyle name="Chuẩn 6 2 30" xfId="1009"/>
    <cellStyle name="Chuẩn 6 2 31" xfId="1039"/>
    <cellStyle name="Chuẩn 6 2 32" xfId="1069"/>
    <cellStyle name="Chuẩn 6 2 33" xfId="1099"/>
    <cellStyle name="Chuẩn 6 2 34" xfId="1129"/>
    <cellStyle name="Chuẩn 6 2 35" xfId="1159"/>
    <cellStyle name="Chuẩn 6 2 36" xfId="1189"/>
    <cellStyle name="Chuẩn 6 2 37" xfId="1219"/>
    <cellStyle name="Chuẩn 6 2 38" xfId="1248"/>
    <cellStyle name="Chuẩn 6 2 39" xfId="1278"/>
    <cellStyle name="Chuẩn 6 2 4" xfId="112"/>
    <cellStyle name="Chuẩn 6 2 40" xfId="1307"/>
    <cellStyle name="Chuẩn 6 2 41" xfId="1337"/>
    <cellStyle name="Chuẩn 6 2 42" xfId="1366"/>
    <cellStyle name="Chuẩn 6 2 43" xfId="1395"/>
    <cellStyle name="Chuẩn 6 2 44" xfId="1423"/>
    <cellStyle name="Chuẩn 6 2 45" xfId="1453"/>
    <cellStyle name="Chuẩn 6 2 46" xfId="1481"/>
    <cellStyle name="Chuẩn 6 2 47" xfId="1511"/>
    <cellStyle name="Chuẩn 6 2 48" xfId="1539"/>
    <cellStyle name="Chuẩn 6 2 49" xfId="1568"/>
    <cellStyle name="Chuẩn 6 2 5" xfId="143"/>
    <cellStyle name="Chuẩn 6 2 50" xfId="1596"/>
    <cellStyle name="Chuẩn 6 2 51" xfId="1625"/>
    <cellStyle name="Chuẩn 6 2 52" xfId="1653"/>
    <cellStyle name="Chuẩn 6 2 53" xfId="1681"/>
    <cellStyle name="Chuẩn 6 2 54" xfId="1710"/>
    <cellStyle name="Chuẩn 6 2 55" xfId="1738"/>
    <cellStyle name="Chuẩn 6 2 56" xfId="1767"/>
    <cellStyle name="Chuẩn 6 2 57" xfId="1795"/>
    <cellStyle name="Chuẩn 6 2 58" xfId="1823"/>
    <cellStyle name="Chuẩn 6 2 59" xfId="1850"/>
    <cellStyle name="Chuẩn 6 2 6" xfId="173"/>
    <cellStyle name="Chuẩn 6 2 60" xfId="1878"/>
    <cellStyle name="Chuẩn 6 2 61" xfId="1904"/>
    <cellStyle name="Chuẩn 6 2 62" xfId="1933"/>
    <cellStyle name="Chuẩn 6 2 63" xfId="1959"/>
    <cellStyle name="Chuẩn 6 2 64" xfId="1987"/>
    <cellStyle name="Chuẩn 6 2 65" xfId="2012"/>
    <cellStyle name="Chuẩn 6 2 66" xfId="2037"/>
    <cellStyle name="Chuẩn 6 2 67" xfId="2062"/>
    <cellStyle name="Chuẩn 6 2 68" xfId="2086"/>
    <cellStyle name="Chuẩn 6 2 69" xfId="2109"/>
    <cellStyle name="Chuẩn 6 2 7" xfId="203"/>
    <cellStyle name="Chuẩn 6 2 70" xfId="2132"/>
    <cellStyle name="Chuẩn 6 2 71" xfId="2157"/>
    <cellStyle name="Chuẩn 6 2 72" xfId="2181"/>
    <cellStyle name="Chuẩn 6 2 73" xfId="2193"/>
    <cellStyle name="Chuẩn 6 2 74" xfId="2221"/>
    <cellStyle name="Chuẩn 6 2 75" xfId="2231"/>
    <cellStyle name="Chuẩn 6 2 76" xfId="2257"/>
    <cellStyle name="Chuẩn 6 2 77" xfId="2267"/>
    <cellStyle name="Chuẩn 6 2 78" xfId="2287"/>
    <cellStyle name="Chuẩn 6 2 79" xfId="2361"/>
    <cellStyle name="Chuẩn 6 2 8" xfId="233"/>
    <cellStyle name="Chuẩn 6 2 80" xfId="2450"/>
    <cellStyle name="Chuẩn 6 2 81" xfId="2416"/>
    <cellStyle name="Chuẩn 6 2 82" xfId="2468"/>
    <cellStyle name="Chuẩn 6 2 83" xfId="2372"/>
    <cellStyle name="Chuẩn 6 2 84" xfId="2512"/>
    <cellStyle name="Chuẩn 6 2 85" xfId="2718"/>
    <cellStyle name="Chuẩn 6 2 86" xfId="2648"/>
    <cellStyle name="Chuẩn 6 2 87" xfId="2653"/>
    <cellStyle name="Chuẩn 6 2 88" xfId="2711"/>
    <cellStyle name="Chuẩn 6 2 89" xfId="2700"/>
    <cellStyle name="Chuẩn 6 2 9" xfId="262"/>
    <cellStyle name="Chuẩn 6 2 90" xfId="2821"/>
    <cellStyle name="Chuẩn 6 2 91" xfId="2947"/>
    <cellStyle name="Chuẩn 6 2 92" xfId="2922"/>
    <cellStyle name="Chuẩn 6 2 93" xfId="2884"/>
    <cellStyle name="Chuẩn 6 2 94" xfId="2872"/>
    <cellStyle name="Chuẩn 6 2 95" xfId="2881"/>
    <cellStyle name="Chuẩn 6 2 96" xfId="2617"/>
    <cellStyle name="Chuẩn 6 2 97" xfId="2539"/>
    <cellStyle name="Chuẩn 6 2 98" xfId="2572"/>
    <cellStyle name="Chuẩn 6 2 99" xfId="2581"/>
    <cellStyle name="Chuẩn 6 20" xfId="468"/>
    <cellStyle name="Chuẩn 6 21" xfId="573"/>
    <cellStyle name="Chuẩn 6 22" xfId="458"/>
    <cellStyle name="Chuẩn 6 23" xfId="875"/>
    <cellStyle name="Chuẩn 6 24" xfId="696"/>
    <cellStyle name="Chuẩn 6 25" xfId="895"/>
    <cellStyle name="Chuẩn 6 26" xfId="679"/>
    <cellStyle name="Chuẩn 6 27" xfId="917"/>
    <cellStyle name="Chuẩn 6 28" xfId="654"/>
    <cellStyle name="Chuẩn 6 29" xfId="944"/>
    <cellStyle name="Chuẩn 6 3" xfId="36"/>
    <cellStyle name="Chuẩn 6 3 2" xfId="3791"/>
    <cellStyle name="Chuẩn 6 3 3" xfId="3792"/>
    <cellStyle name="Chuẩn 6 30" xfId="969"/>
    <cellStyle name="Chuẩn 6 31" xfId="1002"/>
    <cellStyle name="Chuẩn 6 32" xfId="1032"/>
    <cellStyle name="Chuẩn 6 33" xfId="1062"/>
    <cellStyle name="Chuẩn 6 34" xfId="1092"/>
    <cellStyle name="Chuẩn 6 35" xfId="1122"/>
    <cellStyle name="Chuẩn 6 36" xfId="1152"/>
    <cellStyle name="Chuẩn 6 37" xfId="1182"/>
    <cellStyle name="Chuẩn 6 38" xfId="1212"/>
    <cellStyle name="Chuẩn 6 39" xfId="1241"/>
    <cellStyle name="Chuẩn 6 4" xfId="68"/>
    <cellStyle name="Chuẩn 6 4 2" xfId="3798"/>
    <cellStyle name="Chuẩn 6 4 3" xfId="3799"/>
    <cellStyle name="Chuẩn 6 40" xfId="1271"/>
    <cellStyle name="Chuẩn 6 41" xfId="1300"/>
    <cellStyle name="Chuẩn 6 42" xfId="1330"/>
    <cellStyle name="Chuẩn 6 43" xfId="1359"/>
    <cellStyle name="Chuẩn 6 44" xfId="1388"/>
    <cellStyle name="Chuẩn 6 45" xfId="1416"/>
    <cellStyle name="Chuẩn 6 46" xfId="1446"/>
    <cellStyle name="Chuẩn 6 47" xfId="1474"/>
    <cellStyle name="Chuẩn 6 48" xfId="1504"/>
    <cellStyle name="Chuẩn 6 49" xfId="1532"/>
    <cellStyle name="Chuẩn 6 5" xfId="97"/>
    <cellStyle name="Chuẩn 6 50" xfId="1561"/>
    <cellStyle name="Chuẩn 6 51" xfId="1589"/>
    <cellStyle name="Chuẩn 6 52" xfId="1618"/>
    <cellStyle name="Chuẩn 6 53" xfId="1646"/>
    <cellStyle name="Chuẩn 6 54" xfId="1674"/>
    <cellStyle name="Chuẩn 6 55" xfId="1703"/>
    <cellStyle name="Chuẩn 6 56" xfId="1731"/>
    <cellStyle name="Chuẩn 6 57" xfId="1760"/>
    <cellStyle name="Chuẩn 6 58" xfId="1788"/>
    <cellStyle name="Chuẩn 6 59" xfId="1816"/>
    <cellStyle name="Chuẩn 6 6" xfId="128"/>
    <cellStyle name="Chuẩn 6 60" xfId="1843"/>
    <cellStyle name="Chuẩn 6 61" xfId="1872"/>
    <cellStyle name="Chuẩn 6 62" xfId="1898"/>
    <cellStyle name="Chuẩn 6 63" xfId="1926"/>
    <cellStyle name="Chuẩn 6 64" xfId="1953"/>
    <cellStyle name="Chuẩn 6 65" xfId="1980"/>
    <cellStyle name="Chuẩn 6 66" xfId="2007"/>
    <cellStyle name="Chuẩn 6 67" xfId="2031"/>
    <cellStyle name="Chuẩn 6 68" xfId="2056"/>
    <cellStyle name="Chuẩn 6 69" xfId="2080"/>
    <cellStyle name="Chuẩn 6 7" xfId="158"/>
    <cellStyle name="Chuẩn 6 70" xfId="2104"/>
    <cellStyle name="Chuẩn 6 71" xfId="2126"/>
    <cellStyle name="Chuẩn 6 72" xfId="2151"/>
    <cellStyle name="Chuẩn 6 73" xfId="2177"/>
    <cellStyle name="Chuẩn 6 74" xfId="2189"/>
    <cellStyle name="Chuẩn 6 75" xfId="2217"/>
    <cellStyle name="Chuẩn 6 76" xfId="2207"/>
    <cellStyle name="Chuẩn 6 77" xfId="2254"/>
    <cellStyle name="Chuẩn 6 78" xfId="2264"/>
    <cellStyle name="Chuẩn 6 79" xfId="2283"/>
    <cellStyle name="Chuẩn 6 8" xfId="188"/>
    <cellStyle name="Chuẩn 6 80" xfId="2346"/>
    <cellStyle name="Chuẩn 6 81" xfId="2474"/>
    <cellStyle name="Chuẩn 6 82" xfId="2433"/>
    <cellStyle name="Chuẩn 6 83" xfId="2483"/>
    <cellStyle name="Chuẩn 6 84" xfId="2488"/>
    <cellStyle name="Chuẩn 6 85" xfId="2497"/>
    <cellStyle name="Chuẩn 6 86" xfId="2775"/>
    <cellStyle name="Chuẩn 6 87" xfId="2781"/>
    <cellStyle name="Chuẩn 6 88" xfId="2786"/>
    <cellStyle name="Chuẩn 6 89" xfId="2770"/>
    <cellStyle name="Chuẩn 6 9" xfId="218"/>
    <cellStyle name="Chuẩn 6 90" xfId="2798"/>
    <cellStyle name="Chuẩn 6 91" xfId="2806"/>
    <cellStyle name="Chuẩn 6 92" xfId="2970"/>
    <cellStyle name="Chuẩn 6 93" xfId="2900"/>
    <cellStyle name="Chuẩn 6 94" xfId="2875"/>
    <cellStyle name="Chuẩn 6 95" xfId="2916"/>
    <cellStyle name="Chuẩn 6 96" xfId="2857"/>
    <cellStyle name="Chuẩn 6 97" xfId="2536"/>
    <cellStyle name="Chuẩn 6 98" xfId="2566"/>
    <cellStyle name="Chuẩn 6 99" xfId="2998"/>
    <cellStyle name="Chuẩn 7" xfId="7"/>
    <cellStyle name="Chuẩn 7 10" xfId="248"/>
    <cellStyle name="Chuẩn 7 100" xfId="2523"/>
    <cellStyle name="Chuẩn 7 101" xfId="2576"/>
    <cellStyle name="Chuẩn 7 102" xfId="3815"/>
    <cellStyle name="Chuẩn 7 103" xfId="3121"/>
    <cellStyle name="Chuẩn 7 104" xfId="3704"/>
    <cellStyle name="Chuẩn 7 105" xfId="3101"/>
    <cellStyle name="Chuẩn 7 106" xfId="3716"/>
    <cellStyle name="Chuẩn 7 107" xfId="3096"/>
    <cellStyle name="Chuẩn 7 108" xfId="3723"/>
    <cellStyle name="Chuẩn 7 109" xfId="3084"/>
    <cellStyle name="Chuẩn 7 11" xfId="277"/>
    <cellStyle name="Chuẩn 7 110" xfId="3729"/>
    <cellStyle name="Chuẩn 7 111" xfId="3080"/>
    <cellStyle name="Chuẩn 7 112" xfId="3736"/>
    <cellStyle name="Chuẩn 7 113" xfId="3075"/>
    <cellStyle name="Chuẩn 7 114" xfId="3744"/>
    <cellStyle name="Chuẩn 7 115" xfId="3065"/>
    <cellStyle name="Chuẩn 7 116" xfId="3752"/>
    <cellStyle name="Chuẩn 7 117" xfId="3055"/>
    <cellStyle name="Chuẩn 7 118" xfId="3760"/>
    <cellStyle name="Chuẩn 7 119" xfId="3045"/>
    <cellStyle name="Chuẩn 7 12" xfId="307"/>
    <cellStyle name="Chuẩn 7 120" xfId="3959"/>
    <cellStyle name="Chuẩn 7 121" xfId="3076"/>
    <cellStyle name="Chuẩn 7 122" xfId="3969"/>
    <cellStyle name="Chuẩn 7 123" xfId="3062"/>
    <cellStyle name="Chuẩn 7 124" xfId="3979"/>
    <cellStyle name="Chuẩn 7 125" xfId="3047"/>
    <cellStyle name="Chuẩn 7 126" xfId="3981"/>
    <cellStyle name="Chuẩn 7 127" xfId="4066"/>
    <cellStyle name="Chuẩn 7 128" xfId="4077"/>
    <cellStyle name="Chuẩn 7 129" xfId="4127"/>
    <cellStyle name="Chuẩn 7 13" xfId="338"/>
    <cellStyle name="Chuẩn 7 130" xfId="4137"/>
    <cellStyle name="Chuẩn 7 131" xfId="4168"/>
    <cellStyle name="Chuẩn 7 132" xfId="4233"/>
    <cellStyle name="Chuẩn 7 133" xfId="4260"/>
    <cellStyle name="Chuẩn 7 134" xfId="4324"/>
    <cellStyle name="Chuẩn 7 14" xfId="364"/>
    <cellStyle name="Chuẩn 7 15" xfId="426"/>
    <cellStyle name="Chuẩn 7 16" xfId="419"/>
    <cellStyle name="Chuẩn 7 17" xfId="568"/>
    <cellStyle name="Chuẩn 7 18" xfId="467"/>
    <cellStyle name="Chuẩn 7 19" xfId="574"/>
    <cellStyle name="Chuẩn 7 2" xfId="22"/>
    <cellStyle name="Chuẩn 7 2 10" xfId="292"/>
    <cellStyle name="Chuẩn 7 2 100" xfId="2993"/>
    <cellStyle name="Chuẩn 7 2 101" xfId="3819"/>
    <cellStyle name="Chuẩn 7 2 102" xfId="3117"/>
    <cellStyle name="Chuẩn 7 2 103" xfId="3710"/>
    <cellStyle name="Chuẩn 7 2 104" xfId="3098"/>
    <cellStyle name="Chuẩn 7 2 105" xfId="3720"/>
    <cellStyle name="Chuẩn 7 2 106" xfId="3091"/>
    <cellStyle name="Chuẩn 7 2 107" xfId="3726"/>
    <cellStyle name="Chuẩn 7 2 108" xfId="3083"/>
    <cellStyle name="Chuẩn 7 2 109" xfId="3732"/>
    <cellStyle name="Chuẩn 7 2 11" xfId="322"/>
    <cellStyle name="Chuẩn 7 2 110" xfId="3077"/>
    <cellStyle name="Chuẩn 7 2 111" xfId="3741"/>
    <cellStyle name="Chuẩn 7 2 112" xfId="3071"/>
    <cellStyle name="Chuẩn 7 2 113" xfId="3747"/>
    <cellStyle name="Chuẩn 7 2 114" xfId="3061"/>
    <cellStyle name="Chuẩn 7 2 115" xfId="3756"/>
    <cellStyle name="Chuẩn 7 2 116" xfId="3050"/>
    <cellStyle name="Chuẩn 7 2 117" xfId="3765"/>
    <cellStyle name="Chuẩn 7 2 118" xfId="3042"/>
    <cellStyle name="Chuẩn 7 2 119" xfId="3962"/>
    <cellStyle name="Chuẩn 7 2 12" xfId="353"/>
    <cellStyle name="Chuẩn 7 2 120" xfId="3070"/>
    <cellStyle name="Chuẩn 7 2 121" xfId="3977"/>
    <cellStyle name="Chuẩn 7 2 122" xfId="3056"/>
    <cellStyle name="Chuẩn 7 2 123" xfId="3980"/>
    <cellStyle name="Chuẩn 7 2 124" xfId="3043"/>
    <cellStyle name="Chuẩn 7 2 125" xfId="3982"/>
    <cellStyle name="Chuẩn 7 2 126" xfId="4067"/>
    <cellStyle name="Chuẩn 7 2 127" xfId="4092"/>
    <cellStyle name="Chuẩn 7 2 128" xfId="4113"/>
    <cellStyle name="Chuẩn 7 2 129" xfId="4152"/>
    <cellStyle name="Chuẩn 7 2 13" xfId="403"/>
    <cellStyle name="Chuẩn 7 2 130" xfId="4183"/>
    <cellStyle name="Chuẩn 7 2 131" xfId="4219"/>
    <cellStyle name="Chuẩn 7 2 132" xfId="4275"/>
    <cellStyle name="Chuẩn 7 2 133" xfId="4311"/>
    <cellStyle name="Chuẩn 7 2 14" xfId="410"/>
    <cellStyle name="Chuẩn 7 2 15" xfId="395"/>
    <cellStyle name="Chuẩn 7 2 16" xfId="571"/>
    <cellStyle name="Chuẩn 7 2 17" xfId="464"/>
    <cellStyle name="Chuẩn 7 2 18" xfId="576"/>
    <cellStyle name="Chuẩn 7 2 19" xfId="593"/>
    <cellStyle name="Chuẩn 7 2 2" xfId="52"/>
    <cellStyle name="Chuẩn 7 2 20" xfId="589"/>
    <cellStyle name="Chuẩn 7 2 21" xfId="603"/>
    <cellStyle name="Chuẩn 7 2 22" xfId="901"/>
    <cellStyle name="Chuẩn 7 2 23" xfId="668"/>
    <cellStyle name="Chuẩn 7 2 24" xfId="927"/>
    <cellStyle name="Chuẩn 7 2 25" xfId="645"/>
    <cellStyle name="Chuẩn 7 2 26" xfId="955"/>
    <cellStyle name="Chuẩn 7 2 27" xfId="981"/>
    <cellStyle name="Chuẩn 7 2 28" xfId="1013"/>
    <cellStyle name="Chuẩn 7 2 29" xfId="1043"/>
    <cellStyle name="Chuẩn 7 2 3" xfId="84"/>
    <cellStyle name="Chuẩn 7 2 30" xfId="1073"/>
    <cellStyle name="Chuẩn 7 2 31" xfId="1103"/>
    <cellStyle name="Chuẩn 7 2 32" xfId="1133"/>
    <cellStyle name="Chuẩn 7 2 33" xfId="1163"/>
    <cellStyle name="Chuẩn 7 2 34" xfId="1193"/>
    <cellStyle name="Chuẩn 7 2 35" xfId="1223"/>
    <cellStyle name="Chuẩn 7 2 36" xfId="1252"/>
    <cellStyle name="Chuẩn 7 2 37" xfId="1282"/>
    <cellStyle name="Chuẩn 7 2 38" xfId="1311"/>
    <cellStyle name="Chuẩn 7 2 39" xfId="1341"/>
    <cellStyle name="Chuẩn 7 2 4" xfId="113"/>
    <cellStyle name="Chuẩn 7 2 40" xfId="1370"/>
    <cellStyle name="Chuẩn 7 2 41" xfId="1399"/>
    <cellStyle name="Chuẩn 7 2 42" xfId="1427"/>
    <cellStyle name="Chuẩn 7 2 43" xfId="1457"/>
    <cellStyle name="Chuẩn 7 2 44" xfId="1485"/>
    <cellStyle name="Chuẩn 7 2 45" xfId="1515"/>
    <cellStyle name="Chuẩn 7 2 46" xfId="1543"/>
    <cellStyle name="Chuẩn 7 2 47" xfId="1572"/>
    <cellStyle name="Chuẩn 7 2 48" xfId="1600"/>
    <cellStyle name="Chuẩn 7 2 49" xfId="1629"/>
    <cellStyle name="Chuẩn 7 2 5" xfId="144"/>
    <cellStyle name="Chuẩn 7 2 50" xfId="1657"/>
    <cellStyle name="Chuẩn 7 2 51" xfId="1685"/>
    <cellStyle name="Chuẩn 7 2 52" xfId="1714"/>
    <cellStyle name="Chuẩn 7 2 53" xfId="1742"/>
    <cellStyle name="Chuẩn 7 2 54" xfId="1771"/>
    <cellStyle name="Chuẩn 7 2 55" xfId="1799"/>
    <cellStyle name="Chuẩn 7 2 56" xfId="1827"/>
    <cellStyle name="Chuẩn 7 2 57" xfId="1854"/>
    <cellStyle name="Chuẩn 7 2 58" xfId="1882"/>
    <cellStyle name="Chuẩn 7 2 59" xfId="1908"/>
    <cellStyle name="Chuẩn 7 2 6" xfId="174"/>
    <cellStyle name="Chuẩn 7 2 60" xfId="1937"/>
    <cellStyle name="Chuẩn 7 2 61" xfId="1963"/>
    <cellStyle name="Chuẩn 7 2 62" xfId="1990"/>
    <cellStyle name="Chuẩn 7 2 63" xfId="2015"/>
    <cellStyle name="Chuẩn 7 2 64" xfId="2040"/>
    <cellStyle name="Chuẩn 7 2 65" xfId="2064"/>
    <cellStyle name="Chuẩn 7 2 66" xfId="2088"/>
    <cellStyle name="Chuẩn 7 2 67" xfId="2113"/>
    <cellStyle name="Chuẩn 7 2 68" xfId="2135"/>
    <cellStyle name="Chuẩn 7 2 69" xfId="2159"/>
    <cellStyle name="Chuẩn 7 2 7" xfId="204"/>
    <cellStyle name="Chuẩn 7 2 70" xfId="2179"/>
    <cellStyle name="Chuẩn 7 2 71" xfId="2201"/>
    <cellStyle name="Chuẩn 7 2 72" xfId="2222"/>
    <cellStyle name="Chuẩn 7 2 73" xfId="2237"/>
    <cellStyle name="Chuẩn 7 2 74" xfId="2260"/>
    <cellStyle name="Chuẩn 7 2 75" xfId="2270"/>
    <cellStyle name="Chuẩn 7 2 76" xfId="2289"/>
    <cellStyle name="Chuẩn 7 2 77" xfId="2301"/>
    <cellStyle name="Chuẩn 7 2 78" xfId="2313"/>
    <cellStyle name="Chuẩn 7 2 79" xfId="2362"/>
    <cellStyle name="Chuẩn 7 2 8" xfId="234"/>
    <cellStyle name="Chuẩn 7 2 80" xfId="2449"/>
    <cellStyle name="Chuẩn 7 2 81" xfId="2394"/>
    <cellStyle name="Chuẩn 7 2 82" xfId="2426"/>
    <cellStyle name="Chuẩn 7 2 83" xfId="2412"/>
    <cellStyle name="Chuẩn 7 2 84" xfId="2513"/>
    <cellStyle name="Chuẩn 7 2 85" xfId="2769"/>
    <cellStyle name="Chuẩn 7 2 86" xfId="2772"/>
    <cellStyle name="Chuẩn 7 2 87" xfId="2774"/>
    <cellStyle name="Chuẩn 7 2 88" xfId="2676"/>
    <cellStyle name="Chuẩn 7 2 89" xfId="2647"/>
    <cellStyle name="Chuẩn 7 2 9" xfId="263"/>
    <cellStyle name="Chuẩn 7 2 90" xfId="2822"/>
    <cellStyle name="Chuẩn 7 2 91" xfId="2945"/>
    <cellStyle name="Chuẩn 7 2 92" xfId="2843"/>
    <cellStyle name="Chuẩn 7 2 93" xfId="2854"/>
    <cellStyle name="Chuẩn 7 2 94" xfId="2913"/>
    <cellStyle name="Chuẩn 7 2 95" xfId="2838"/>
    <cellStyle name="Chuẩn 7 2 96" xfId="2615"/>
    <cellStyle name="Chuẩn 7 2 97" xfId="2543"/>
    <cellStyle name="Chuẩn 7 2 98" xfId="2985"/>
    <cellStyle name="Chuẩn 7 2 99" xfId="2532"/>
    <cellStyle name="Chuẩn 7 20" xfId="455"/>
    <cellStyle name="Chuẩn 7 21" xfId="586"/>
    <cellStyle name="Chuẩn 7 22" xfId="601"/>
    <cellStyle name="Chuẩn 7 23" xfId="897"/>
    <cellStyle name="Chuẩn 7 24" xfId="672"/>
    <cellStyle name="Chuẩn 7 25" xfId="922"/>
    <cellStyle name="Chuẩn 7 26" xfId="650"/>
    <cellStyle name="Chuẩn 7 27" xfId="950"/>
    <cellStyle name="Chuẩn 7 28" xfId="976"/>
    <cellStyle name="Chuẩn 7 29" xfId="1008"/>
    <cellStyle name="Chuẩn 7 3" xfId="37"/>
    <cellStyle name="Chuẩn 7 30" xfId="1038"/>
    <cellStyle name="Chuẩn 7 31" xfId="1068"/>
    <cellStyle name="Chuẩn 7 32" xfId="1098"/>
    <cellStyle name="Chuẩn 7 33" xfId="1128"/>
    <cellStyle name="Chuẩn 7 34" xfId="1158"/>
    <cellStyle name="Chuẩn 7 35" xfId="1188"/>
    <cellStyle name="Chuẩn 7 36" xfId="1218"/>
    <cellStyle name="Chuẩn 7 37" xfId="1247"/>
    <cellStyle name="Chuẩn 7 38" xfId="1277"/>
    <cellStyle name="Chuẩn 7 39" xfId="1306"/>
    <cellStyle name="Chuẩn 7 4" xfId="69"/>
    <cellStyle name="Chuẩn 7 40" xfId="1336"/>
    <cellStyle name="Chuẩn 7 41" xfId="1365"/>
    <cellStyle name="Chuẩn 7 42" xfId="1394"/>
    <cellStyle name="Chuẩn 7 43" xfId="1422"/>
    <cellStyle name="Chuẩn 7 44" xfId="1452"/>
    <cellStyle name="Chuẩn 7 45" xfId="1480"/>
    <cellStyle name="Chuẩn 7 46" xfId="1510"/>
    <cellStyle name="Chuẩn 7 47" xfId="1538"/>
    <cellStyle name="Chuẩn 7 48" xfId="1567"/>
    <cellStyle name="Chuẩn 7 49" xfId="1595"/>
    <cellStyle name="Chuẩn 7 5" xfId="98"/>
    <cellStyle name="Chuẩn 7 50" xfId="1624"/>
    <cellStyle name="Chuẩn 7 51" xfId="1652"/>
    <cellStyle name="Chuẩn 7 52" xfId="1680"/>
    <cellStyle name="Chuẩn 7 53" xfId="1709"/>
    <cellStyle name="Chuẩn 7 54" xfId="1737"/>
    <cellStyle name="Chuẩn 7 55" xfId="1766"/>
    <cellStyle name="Chuẩn 7 56" xfId="1794"/>
    <cellStyle name="Chuẩn 7 57" xfId="1822"/>
    <cellStyle name="Chuẩn 7 58" xfId="1849"/>
    <cellStyle name="Chuẩn 7 59" xfId="1877"/>
    <cellStyle name="Chuẩn 7 6" xfId="129"/>
    <cellStyle name="Chuẩn 7 60" xfId="1903"/>
    <cellStyle name="Chuẩn 7 61" xfId="1932"/>
    <cellStyle name="Chuẩn 7 62" xfId="1958"/>
    <cellStyle name="Chuẩn 7 63" xfId="1986"/>
    <cellStyle name="Chuẩn 7 64" xfId="2011"/>
    <cellStyle name="Chuẩn 7 65" xfId="2036"/>
    <cellStyle name="Chuẩn 7 66" xfId="2061"/>
    <cellStyle name="Chuẩn 7 67" xfId="2085"/>
    <cellStyle name="Chuẩn 7 68" xfId="2108"/>
    <cellStyle name="Chuẩn 7 69" xfId="2131"/>
    <cellStyle name="Chuẩn 7 7" xfId="159"/>
    <cellStyle name="Chuẩn 7 70" xfId="2156"/>
    <cellStyle name="Chuẩn 7 71" xfId="2176"/>
    <cellStyle name="Chuẩn 7 72" xfId="2198"/>
    <cellStyle name="Chuẩn 7 73" xfId="2220"/>
    <cellStyle name="Chuẩn 7 74" xfId="2233"/>
    <cellStyle name="Chuẩn 7 75" xfId="2256"/>
    <cellStyle name="Chuẩn 7 76" xfId="2265"/>
    <cellStyle name="Chuẩn 7 77" xfId="2286"/>
    <cellStyle name="Chuẩn 7 78" xfId="2299"/>
    <cellStyle name="Chuẩn 7 79" xfId="2311"/>
    <cellStyle name="Chuẩn 7 8" xfId="189"/>
    <cellStyle name="Chuẩn 7 80" xfId="2347"/>
    <cellStyle name="Chuẩn 7 81" xfId="2472"/>
    <cellStyle name="Chuẩn 7 82" xfId="2464"/>
    <cellStyle name="Chuẩn 7 83" xfId="2482"/>
    <cellStyle name="Chuẩn 7 84" xfId="2451"/>
    <cellStyle name="Chuẩn 7 85" xfId="2498"/>
    <cellStyle name="Chuẩn 7 86" xfId="2722"/>
    <cellStyle name="Chuẩn 7 87" xfId="2721"/>
    <cellStyle name="Chuẩn 7 88" xfId="2690"/>
    <cellStyle name="Chuẩn 7 89" xfId="2673"/>
    <cellStyle name="Chuẩn 7 9" xfId="219"/>
    <cellStyle name="Chuẩn 7 90" xfId="2749"/>
    <cellStyle name="Chuẩn 7 91" xfId="2807"/>
    <cellStyle name="Chuẩn 7 92" xfId="2847"/>
    <cellStyle name="Chuẩn 7 93" xfId="2933"/>
    <cellStyle name="Chuẩn 7 94" xfId="2946"/>
    <cellStyle name="Chuẩn 7 95" xfId="2924"/>
    <cellStyle name="Chuẩn 7 96" xfId="2940"/>
    <cellStyle name="Chuẩn 7 97" xfId="2640"/>
    <cellStyle name="Chuẩn 7 98" xfId="2563"/>
    <cellStyle name="Chuẩn 7 99" xfId="2553"/>
    <cellStyle name="Chuẩn 8" xfId="8"/>
    <cellStyle name="Chuẩn 8 10" xfId="249"/>
    <cellStyle name="Chuẩn 8 100" xfId="2530"/>
    <cellStyle name="Chuẩn 8 101" xfId="2600"/>
    <cellStyle name="Chuẩn 8 102" xfId="3838"/>
    <cellStyle name="Chuẩn 8 103" xfId="3073"/>
    <cellStyle name="Chuẩn 8 104" xfId="3750"/>
    <cellStyle name="Chuẩn 8 105" xfId="3052"/>
    <cellStyle name="Chuẩn 8 106" xfId="3758"/>
    <cellStyle name="Chuẩn 8 107" xfId="3044"/>
    <cellStyle name="Chuẩn 8 108" xfId="3767"/>
    <cellStyle name="Chuẩn 8 109" xfId="3035"/>
    <cellStyle name="Chuẩn 8 11" xfId="278"/>
    <cellStyle name="Chuẩn 8 110" xfId="3775"/>
    <cellStyle name="Chuẩn 8 111" xfId="3030"/>
    <cellStyle name="Chuẩn 8 112" xfId="3785"/>
    <cellStyle name="Chuẩn 8 113" xfId="3025"/>
    <cellStyle name="Chuẩn 8 114" xfId="3796"/>
    <cellStyle name="Chuẩn 8 115" xfId="3017"/>
    <cellStyle name="Chuẩn 8 116" xfId="3808"/>
    <cellStyle name="Chuẩn 8 117" xfId="3004"/>
    <cellStyle name="Chuẩn 8 118" xfId="3817"/>
    <cellStyle name="Chuẩn 8 119" xfId="3866"/>
    <cellStyle name="Chuẩn 8 12" xfId="308"/>
    <cellStyle name="Chuẩn 8 120" xfId="3985"/>
    <cellStyle name="Chuẩn 8 121" xfId="3008"/>
    <cellStyle name="Chuẩn 8 122" xfId="3989"/>
    <cellStyle name="Chuẩn 8 123" xfId="3864"/>
    <cellStyle name="Chuẩn 8 124" xfId="3993"/>
    <cellStyle name="Chuẩn 8 125" xfId="3876"/>
    <cellStyle name="Chuẩn 8 126" xfId="3995"/>
    <cellStyle name="Chuẩn 8 127" xfId="4068"/>
    <cellStyle name="Chuẩn 8 128" xfId="4078"/>
    <cellStyle name="Chuẩn 8 129" xfId="4126"/>
    <cellStyle name="Chuẩn 8 13" xfId="339"/>
    <cellStyle name="Chuẩn 8 130" xfId="4138"/>
    <cellStyle name="Chuẩn 8 131" xfId="4169"/>
    <cellStyle name="Chuẩn 8 132" xfId="4234"/>
    <cellStyle name="Chuẩn 8 133" xfId="4261"/>
    <cellStyle name="Chuẩn 8 134" xfId="4325"/>
    <cellStyle name="Chuẩn 8 14" xfId="424"/>
    <cellStyle name="Chuẩn 8 15" xfId="383"/>
    <cellStyle name="Chuẩn 8 16" xfId="437"/>
    <cellStyle name="Chuẩn 8 17" xfId="578"/>
    <cellStyle name="Chuẩn 8 18" xfId="457"/>
    <cellStyle name="Chuẩn 8 19" xfId="585"/>
    <cellStyle name="Chuẩn 8 2" xfId="23"/>
    <cellStyle name="Chuẩn 8 2 10" xfId="293"/>
    <cellStyle name="Chuẩn 8 2 100" xfId="2557"/>
    <cellStyle name="Chuẩn 8 2 101" xfId="3839"/>
    <cellStyle name="Chuẩn 8 2 102" xfId="3068"/>
    <cellStyle name="Chuẩn 8 2 103" xfId="3753"/>
    <cellStyle name="Chuẩn 8 2 104" xfId="3049"/>
    <cellStyle name="Chuẩn 8 2 105" xfId="3761"/>
    <cellStyle name="Chuẩn 8 2 106" xfId="3041"/>
    <cellStyle name="Chuẩn 8 2 107" xfId="3769"/>
    <cellStyle name="Chuẩn 8 2 108" xfId="3031"/>
    <cellStyle name="Chuẩn 8 2 109" xfId="3777"/>
    <cellStyle name="Chuẩn 8 2 11" xfId="323"/>
    <cellStyle name="Chuẩn 8 2 110" xfId="3028"/>
    <cellStyle name="Chuẩn 8 2 111" xfId="3787"/>
    <cellStyle name="Chuẩn 8 2 112" xfId="3022"/>
    <cellStyle name="Chuẩn 8 2 113" xfId="3801"/>
    <cellStyle name="Chuẩn 8 2 114" xfId="3013"/>
    <cellStyle name="Chuẩn 8 2 115" xfId="3811"/>
    <cellStyle name="Chuẩn 8 2 116" xfId="3858"/>
    <cellStyle name="Chuẩn 8 2 117" xfId="3820"/>
    <cellStyle name="Chuẩn 8 2 118" xfId="3868"/>
    <cellStyle name="Chuẩn 8 2 119" xfId="3986"/>
    <cellStyle name="Chuẩn 8 2 12" xfId="354"/>
    <cellStyle name="Chuẩn 8 2 120" xfId="3857"/>
    <cellStyle name="Chuẩn 8 2 121" xfId="3990"/>
    <cellStyle name="Chuẩn 8 2 122" xfId="3870"/>
    <cellStyle name="Chuẩn 8 2 123" xfId="3994"/>
    <cellStyle name="Chuẩn 8 2 124" xfId="3878"/>
    <cellStyle name="Chuẩn 8 2 125" xfId="3996"/>
    <cellStyle name="Chuẩn 8 2 126" xfId="4069"/>
    <cellStyle name="Chuẩn 8 2 127" xfId="4093"/>
    <cellStyle name="Chuẩn 8 2 128" xfId="4112"/>
    <cellStyle name="Chuẩn 8 2 129" xfId="4153"/>
    <cellStyle name="Chuẩn 8 2 13" xfId="396"/>
    <cellStyle name="Chuẩn 8 2 130" xfId="4184"/>
    <cellStyle name="Chuẩn 8 2 131" xfId="4214"/>
    <cellStyle name="Chuẩn 8 2 132" xfId="4276"/>
    <cellStyle name="Chuẩn 8 2 133" xfId="4307"/>
    <cellStyle name="Chuẩn 8 2 14" xfId="402"/>
    <cellStyle name="Chuẩn 8 2 15" xfId="429"/>
    <cellStyle name="Chuẩn 8 2 16" xfId="579"/>
    <cellStyle name="Chuẩn 8 2 17" xfId="452"/>
    <cellStyle name="Chuẩn 8 2 18" xfId="587"/>
    <cellStyle name="Chuẩn 8 2 19" xfId="602"/>
    <cellStyle name="Chuẩn 8 2 2" xfId="53"/>
    <cellStyle name="Chuẩn 8 2 20" xfId="613"/>
    <cellStyle name="Chuẩn 8 2 21" xfId="621"/>
    <cellStyle name="Chuẩn 8 2 22" xfId="923"/>
    <cellStyle name="Chuẩn 8 2 23" xfId="644"/>
    <cellStyle name="Chuẩn 8 2 24" xfId="953"/>
    <cellStyle name="Chuẩn 8 2 25" xfId="979"/>
    <cellStyle name="Chuẩn 8 2 26" xfId="1011"/>
    <cellStyle name="Chuẩn 8 2 27" xfId="1041"/>
    <cellStyle name="Chuẩn 8 2 28" xfId="1071"/>
    <cellStyle name="Chuẩn 8 2 29" xfId="1101"/>
    <cellStyle name="Chuẩn 8 2 3" xfId="85"/>
    <cellStyle name="Chuẩn 8 2 30" xfId="1131"/>
    <cellStyle name="Chuẩn 8 2 31" xfId="1161"/>
    <cellStyle name="Chuẩn 8 2 32" xfId="1191"/>
    <cellStyle name="Chuẩn 8 2 33" xfId="1221"/>
    <cellStyle name="Chuẩn 8 2 34" xfId="1250"/>
    <cellStyle name="Chuẩn 8 2 35" xfId="1280"/>
    <cellStyle name="Chuẩn 8 2 36" xfId="1309"/>
    <cellStyle name="Chuẩn 8 2 37" xfId="1339"/>
    <cellStyle name="Chuẩn 8 2 38" xfId="1368"/>
    <cellStyle name="Chuẩn 8 2 39" xfId="1397"/>
    <cellStyle name="Chuẩn 8 2 4" xfId="114"/>
    <cellStyle name="Chuẩn 8 2 40" xfId="1425"/>
    <cellStyle name="Chuẩn 8 2 41" xfId="1455"/>
    <cellStyle name="Chuẩn 8 2 42" xfId="1483"/>
    <cellStyle name="Chuẩn 8 2 43" xfId="1513"/>
    <cellStyle name="Chuẩn 8 2 44" xfId="1541"/>
    <cellStyle name="Chuẩn 8 2 45" xfId="1570"/>
    <cellStyle name="Chuẩn 8 2 46" xfId="1598"/>
    <cellStyle name="Chuẩn 8 2 47" xfId="1627"/>
    <cellStyle name="Chuẩn 8 2 48" xfId="1655"/>
    <cellStyle name="Chuẩn 8 2 49" xfId="1683"/>
    <cellStyle name="Chuẩn 8 2 5" xfId="145"/>
    <cellStyle name="Chuẩn 8 2 50" xfId="1712"/>
    <cellStyle name="Chuẩn 8 2 51" xfId="1740"/>
    <cellStyle name="Chuẩn 8 2 52" xfId="1769"/>
    <cellStyle name="Chuẩn 8 2 53" xfId="1797"/>
    <cellStyle name="Chuẩn 8 2 54" xfId="1825"/>
    <cellStyle name="Chuẩn 8 2 55" xfId="1852"/>
    <cellStyle name="Chuẩn 8 2 56" xfId="1880"/>
    <cellStyle name="Chuẩn 8 2 57" xfId="1906"/>
    <cellStyle name="Chuẩn 8 2 58" xfId="1935"/>
    <cellStyle name="Chuẩn 8 2 59" xfId="1961"/>
    <cellStyle name="Chuẩn 8 2 6" xfId="175"/>
    <cellStyle name="Chuẩn 8 2 60" xfId="1988"/>
    <cellStyle name="Chuẩn 8 2 61" xfId="2013"/>
    <cellStyle name="Chuẩn 8 2 62" xfId="2039"/>
    <cellStyle name="Chuẩn 8 2 63" xfId="2063"/>
    <cellStyle name="Chuẩn 8 2 64" xfId="2087"/>
    <cellStyle name="Chuẩn 8 2 65" xfId="2111"/>
    <cellStyle name="Chuẩn 8 2 66" xfId="2133"/>
    <cellStyle name="Chuẩn 8 2 67" xfId="2158"/>
    <cellStyle name="Chuẩn 8 2 68" xfId="2178"/>
    <cellStyle name="Chuẩn 8 2 69" xfId="2199"/>
    <cellStyle name="Chuẩn 8 2 7" xfId="205"/>
    <cellStyle name="Chuẩn 8 2 70" xfId="2218"/>
    <cellStyle name="Chuẩn 8 2 71" xfId="2238"/>
    <cellStyle name="Chuẩn 8 2 72" xfId="2258"/>
    <cellStyle name="Chuẩn 8 2 73" xfId="2271"/>
    <cellStyle name="Chuẩn 8 2 74" xfId="2288"/>
    <cellStyle name="Chuẩn 8 2 75" xfId="2300"/>
    <cellStyle name="Chuẩn 8 2 76" xfId="2312"/>
    <cellStyle name="Chuẩn 8 2 77" xfId="2323"/>
    <cellStyle name="Chuẩn 8 2 78" xfId="2331"/>
    <cellStyle name="Chuẩn 8 2 79" xfId="2363"/>
    <cellStyle name="Chuẩn 8 2 8" xfId="235"/>
    <cellStyle name="Chuẩn 8 2 80" xfId="2447"/>
    <cellStyle name="Chuẩn 8 2 81" xfId="2411"/>
    <cellStyle name="Chuẩn 8 2 82" xfId="2427"/>
    <cellStyle name="Chuẩn 8 2 83" xfId="2484"/>
    <cellStyle name="Chuẩn 8 2 84" xfId="2514"/>
    <cellStyle name="Chuẩn 8 2 85" xfId="2773"/>
    <cellStyle name="Chuẩn 8 2 86" xfId="2776"/>
    <cellStyle name="Chuẩn 8 2 87" xfId="2782"/>
    <cellStyle name="Chuẩn 8 2 88" xfId="2744"/>
    <cellStyle name="Chuẩn 8 2 89" xfId="2771"/>
    <cellStyle name="Chuẩn 8 2 9" xfId="264"/>
    <cellStyle name="Chuẩn 8 2 90" xfId="2823"/>
    <cellStyle name="Chuẩn 8 2 91" xfId="2944"/>
    <cellStyle name="Chuẩn 8 2 92" xfId="2864"/>
    <cellStyle name="Chuẩn 8 2 93" xfId="2868"/>
    <cellStyle name="Chuẩn 8 2 94" xfId="2928"/>
    <cellStyle name="Chuẩn 8 2 95" xfId="2904"/>
    <cellStyle name="Chuẩn 8 2 96" xfId="2613"/>
    <cellStyle name="Chuẩn 8 2 97" xfId="2559"/>
    <cellStyle name="Chuẩn 8 2 98" xfId="2565"/>
    <cellStyle name="Chuẩn 8 2 99" xfId="2994"/>
    <cellStyle name="Chuẩn 8 20" xfId="600"/>
    <cellStyle name="Chuẩn 8 21" xfId="612"/>
    <cellStyle name="Chuẩn 8 22" xfId="620"/>
    <cellStyle name="Chuẩn 8 23" xfId="919"/>
    <cellStyle name="Chuẩn 8 24" xfId="648"/>
    <cellStyle name="Chuẩn 8 25" xfId="949"/>
    <cellStyle name="Chuẩn 8 26" xfId="974"/>
    <cellStyle name="Chuẩn 8 27" xfId="1007"/>
    <cellStyle name="Chuẩn 8 28" xfId="1037"/>
    <cellStyle name="Chuẩn 8 29" xfId="1067"/>
    <cellStyle name="Chuẩn 8 3" xfId="38"/>
    <cellStyle name="Chuẩn 8 3 2" xfId="3840"/>
    <cellStyle name="Chuẩn 8 3 3" xfId="3841"/>
    <cellStyle name="Chuẩn 8 30" xfId="1097"/>
    <cellStyle name="Chuẩn 8 31" xfId="1127"/>
    <cellStyle name="Chuẩn 8 32" xfId="1157"/>
    <cellStyle name="Chuẩn 8 33" xfId="1187"/>
    <cellStyle name="Chuẩn 8 34" xfId="1217"/>
    <cellStyle name="Chuẩn 8 35" xfId="1246"/>
    <cellStyle name="Chuẩn 8 36" xfId="1276"/>
    <cellStyle name="Chuẩn 8 37" xfId="1305"/>
    <cellStyle name="Chuẩn 8 38" xfId="1335"/>
    <cellStyle name="Chuẩn 8 39" xfId="1364"/>
    <cellStyle name="Chuẩn 8 4" xfId="70"/>
    <cellStyle name="Chuẩn 8 4 2" xfId="3843"/>
    <cellStyle name="Chuẩn 8 4 3" xfId="3844"/>
    <cellStyle name="Chuẩn 8 40" xfId="1393"/>
    <cellStyle name="Chuẩn 8 41" xfId="1421"/>
    <cellStyle name="Chuẩn 8 42" xfId="1451"/>
    <cellStyle name="Chuẩn 8 43" xfId="1479"/>
    <cellStyle name="Chuẩn 8 44" xfId="1509"/>
    <cellStyle name="Chuẩn 8 45" xfId="1537"/>
    <cellStyle name="Chuẩn 8 46" xfId="1566"/>
    <cellStyle name="Chuẩn 8 47" xfId="1594"/>
    <cellStyle name="Chuẩn 8 48" xfId="1623"/>
    <cellStyle name="Chuẩn 8 49" xfId="1651"/>
    <cellStyle name="Chuẩn 8 5" xfId="99"/>
    <cellStyle name="Chuẩn 8 50" xfId="1679"/>
    <cellStyle name="Chuẩn 8 51" xfId="1708"/>
    <cellStyle name="Chuẩn 8 52" xfId="1736"/>
    <cellStyle name="Chuẩn 8 53" xfId="1765"/>
    <cellStyle name="Chuẩn 8 54" xfId="1793"/>
    <cellStyle name="Chuẩn 8 55" xfId="1821"/>
    <cellStyle name="Chuẩn 8 56" xfId="1848"/>
    <cellStyle name="Chuẩn 8 57" xfId="1876"/>
    <cellStyle name="Chuẩn 8 58" xfId="1902"/>
    <cellStyle name="Chuẩn 8 59" xfId="1931"/>
    <cellStyle name="Chuẩn 8 6" xfId="130"/>
    <cellStyle name="Chuẩn 8 60" xfId="1957"/>
    <cellStyle name="Chuẩn 8 61" xfId="1985"/>
    <cellStyle name="Chuẩn 8 62" xfId="2010"/>
    <cellStyle name="Chuẩn 8 63" xfId="2035"/>
    <cellStyle name="Chuẩn 8 64" xfId="2060"/>
    <cellStyle name="Chuẩn 8 65" xfId="2084"/>
    <cellStyle name="Chuẩn 8 66" xfId="2107"/>
    <cellStyle name="Chuẩn 8 67" xfId="2130"/>
    <cellStyle name="Chuẩn 8 68" xfId="2155"/>
    <cellStyle name="Chuẩn 8 69" xfId="2175"/>
    <cellStyle name="Chuẩn 8 7" xfId="160"/>
    <cellStyle name="Chuẩn 8 70" xfId="2197"/>
    <cellStyle name="Chuẩn 8 71" xfId="2216"/>
    <cellStyle name="Chuẩn 8 72" xfId="2236"/>
    <cellStyle name="Chuẩn 8 73" xfId="2255"/>
    <cellStyle name="Chuẩn 8 74" xfId="2268"/>
    <cellStyle name="Chuẩn 8 75" xfId="2285"/>
    <cellStyle name="Chuẩn 8 76" xfId="2297"/>
    <cellStyle name="Chuẩn 8 77" xfId="2310"/>
    <cellStyle name="Chuẩn 8 78" xfId="2322"/>
    <cellStyle name="Chuẩn 8 79" xfId="2330"/>
    <cellStyle name="Chuẩn 8 8" xfId="190"/>
    <cellStyle name="Chuẩn 8 80" xfId="2348"/>
    <cellStyle name="Chuẩn 8 81" xfId="2471"/>
    <cellStyle name="Chuẩn 8 82" xfId="2390"/>
    <cellStyle name="Chuẩn 8 83" xfId="2481"/>
    <cellStyle name="Chuẩn 8 84" xfId="2467"/>
    <cellStyle name="Chuẩn 8 85" xfId="2499"/>
    <cellStyle name="Chuẩn 8 86" xfId="2740"/>
    <cellStyle name="Chuẩn 8 87" xfId="2710"/>
    <cellStyle name="Chuẩn 8 88" xfId="2746"/>
    <cellStyle name="Chuẩn 8 89" xfId="2754"/>
    <cellStyle name="Chuẩn 8 9" xfId="220"/>
    <cellStyle name="Chuẩn 8 90" xfId="2797"/>
    <cellStyle name="Chuẩn 8 91" xfId="2808"/>
    <cellStyle name="Chuẩn 8 92" xfId="2969"/>
    <cellStyle name="Chuẩn 8 93" xfId="2914"/>
    <cellStyle name="Chuẩn 8 94" xfId="2835"/>
    <cellStyle name="Chuẩn 8 95" xfId="2949"/>
    <cellStyle name="Chuẩn 8 96" xfId="2888"/>
    <cellStyle name="Chuẩn 8 97" xfId="2639"/>
    <cellStyle name="Chuẩn 8 98" xfId="2990"/>
    <cellStyle name="Chuẩn 8 99" xfId="2628"/>
    <cellStyle name="Chuẩn 9" xfId="9"/>
    <cellStyle name="Chuẩn 9 10" xfId="250"/>
    <cellStyle name="Chuẩn 9 100" xfId="2571"/>
    <cellStyle name="Chuẩn 9 101" xfId="2554"/>
    <cellStyle name="Chuẩn 9 102" xfId="3846"/>
    <cellStyle name="Chuẩn 9 103" xfId="3019"/>
    <cellStyle name="Chuẩn 9 104" xfId="3797"/>
    <cellStyle name="Chuẩn 9 105" xfId="3010"/>
    <cellStyle name="Chuẩn 9 106" xfId="3809"/>
    <cellStyle name="Chuẩn 9 107" xfId="3860"/>
    <cellStyle name="Chuẩn 9 108" xfId="3818"/>
    <cellStyle name="Chuẩn 9 109" xfId="3869"/>
    <cellStyle name="Chuẩn 9 11" xfId="279"/>
    <cellStyle name="Chuẩn 9 110" xfId="3824"/>
    <cellStyle name="Chuẩn 9 111" xfId="3877"/>
    <cellStyle name="Chuẩn 9 112" xfId="3832"/>
    <cellStyle name="Chuẩn 9 113" xfId="3884"/>
    <cellStyle name="Chuẩn 9 114" xfId="3895"/>
    <cellStyle name="Chuẩn 9 115" xfId="3902"/>
    <cellStyle name="Chuẩn 9 116" xfId="3914"/>
    <cellStyle name="Chuẩn 9 117" xfId="3921"/>
    <cellStyle name="Chuẩn 9 118" xfId="3928"/>
    <cellStyle name="Chuẩn 9 119" xfId="3935"/>
    <cellStyle name="Chuẩn 9 12" xfId="309"/>
    <cellStyle name="Chuẩn 9 120" xfId="3999"/>
    <cellStyle name="Chuẩn 9 121" xfId="3936"/>
    <cellStyle name="Chuẩn 9 122" xfId="4003"/>
    <cellStyle name="Chuẩn 9 123" xfId="3946"/>
    <cellStyle name="Chuẩn 9 124" xfId="4007"/>
    <cellStyle name="Chuẩn 9 125" xfId="3955"/>
    <cellStyle name="Chuẩn 9 126" xfId="4009"/>
    <cellStyle name="Chuẩn 9 127" xfId="4070"/>
    <cellStyle name="Chuẩn 9 128" xfId="4079"/>
    <cellStyle name="Chuẩn 9 129" xfId="4125"/>
    <cellStyle name="Chuẩn 9 13" xfId="340"/>
    <cellStyle name="Chuẩn 9 130" xfId="4139"/>
    <cellStyle name="Chuẩn 9 131" xfId="4170"/>
    <cellStyle name="Chuẩn 9 132" xfId="4231"/>
    <cellStyle name="Chuẩn 9 133" xfId="4262"/>
    <cellStyle name="Chuẩn 9 134" xfId="4322"/>
    <cellStyle name="Chuẩn 9 14" xfId="417"/>
    <cellStyle name="Chuẩn 9 15" xfId="436"/>
    <cellStyle name="Chuẩn 9 16" xfId="373"/>
    <cellStyle name="Chuẩn 9 17" xfId="588"/>
    <cellStyle name="Chuẩn 9 18" xfId="598"/>
    <cellStyle name="Chuẩn 9 19" xfId="610"/>
    <cellStyle name="Chuẩn 9 2" xfId="24"/>
    <cellStyle name="Chuẩn 9 2 10" xfId="294"/>
    <cellStyle name="Chuẩn 9 2 100" xfId="2558"/>
    <cellStyle name="Chuẩn 9 2 101" xfId="3847"/>
    <cellStyle name="Chuẩn 9 2 102" xfId="3016"/>
    <cellStyle name="Chuẩn 9 2 103" xfId="3802"/>
    <cellStyle name="Chuẩn 9 2 104" xfId="3005"/>
    <cellStyle name="Chuẩn 9 2 105" xfId="3812"/>
    <cellStyle name="Chuẩn 9 2 106" xfId="3862"/>
    <cellStyle name="Chuẩn 9 2 107" xfId="3821"/>
    <cellStyle name="Chuẩn 9 2 108" xfId="3872"/>
    <cellStyle name="Chuẩn 9 2 109" xfId="3825"/>
    <cellStyle name="Chuẩn 9 2 11" xfId="324"/>
    <cellStyle name="Chuẩn 9 2 110" xfId="3879"/>
    <cellStyle name="Chuẩn 9 2 111" xfId="3890"/>
    <cellStyle name="Chuẩn 9 2 112" xfId="3885"/>
    <cellStyle name="Chuẩn 9 2 113" xfId="3899"/>
    <cellStyle name="Chuẩn 9 2 114" xfId="3903"/>
    <cellStyle name="Chuẩn 9 2 115" xfId="3917"/>
    <cellStyle name="Chuẩn 9 2 116" xfId="3922"/>
    <cellStyle name="Chuẩn 9 2 117" xfId="3931"/>
    <cellStyle name="Chuẩn 9 2 118" xfId="3938"/>
    <cellStyle name="Chuẩn 9 2 119" xfId="4000"/>
    <cellStyle name="Chuẩn 9 2 12" xfId="355"/>
    <cellStyle name="Chuẩn 9 2 120" xfId="3943"/>
    <cellStyle name="Chuẩn 9 2 121" xfId="4004"/>
    <cellStyle name="Chuẩn 9 2 122" xfId="3951"/>
    <cellStyle name="Chuẩn 9 2 123" xfId="4008"/>
    <cellStyle name="Chuẩn 9 2 124" xfId="3964"/>
    <cellStyle name="Chuẩn 9 2 125" xfId="4010"/>
    <cellStyle name="Chuẩn 9 2 126" xfId="4071"/>
    <cellStyle name="Chuẩn 9 2 127" xfId="4094"/>
    <cellStyle name="Chuẩn 9 2 128" xfId="4111"/>
    <cellStyle name="Chuẩn 9 2 129" xfId="4154"/>
    <cellStyle name="Chuẩn 9 2 13" xfId="388"/>
    <cellStyle name="Chuẩn 9 2 130" xfId="4185"/>
    <cellStyle name="Chuẩn 9 2 131" xfId="4193"/>
    <cellStyle name="Chuẩn 9 2 132" xfId="4277"/>
    <cellStyle name="Chuẩn 9 2 133" xfId="4286"/>
    <cellStyle name="Chuẩn 9 2 14" xfId="405"/>
    <cellStyle name="Chuẩn 9 2 15" xfId="404"/>
    <cellStyle name="Chuẩn 9 2 16" xfId="590"/>
    <cellStyle name="Chuẩn 9 2 17" xfId="599"/>
    <cellStyle name="Chuẩn 9 2 18" xfId="611"/>
    <cellStyle name="Chuẩn 9 2 19" xfId="619"/>
    <cellStyle name="Chuẩn 9 2 2" xfId="54"/>
    <cellStyle name="Chuẩn 9 2 20" xfId="627"/>
    <cellStyle name="Chuẩn 9 2 21" xfId="631"/>
    <cellStyle name="Chuẩn 9 2 22" xfId="945"/>
    <cellStyle name="Chuẩn 9 2 23" xfId="975"/>
    <cellStyle name="Chuẩn 9 2 24" xfId="1005"/>
    <cellStyle name="Chuẩn 9 2 25" xfId="1035"/>
    <cellStyle name="Chuẩn 9 2 26" xfId="1065"/>
    <cellStyle name="Chuẩn 9 2 27" xfId="1095"/>
    <cellStyle name="Chuẩn 9 2 28" xfId="1125"/>
    <cellStyle name="Chuẩn 9 2 29" xfId="1155"/>
    <cellStyle name="Chuẩn 9 2 3" xfId="86"/>
    <cellStyle name="Chuẩn 9 2 30" xfId="1185"/>
    <cellStyle name="Chuẩn 9 2 31" xfId="1215"/>
    <cellStyle name="Chuẩn 9 2 32" xfId="1244"/>
    <cellStyle name="Chuẩn 9 2 33" xfId="1274"/>
    <cellStyle name="Chuẩn 9 2 34" xfId="1303"/>
    <cellStyle name="Chuẩn 9 2 35" xfId="1333"/>
    <cellStyle name="Chuẩn 9 2 36" xfId="1362"/>
    <cellStyle name="Chuẩn 9 2 37" xfId="1391"/>
    <cellStyle name="Chuẩn 9 2 38" xfId="1419"/>
    <cellStyle name="Chuẩn 9 2 39" xfId="1449"/>
    <cellStyle name="Chuẩn 9 2 4" xfId="115"/>
    <cellStyle name="Chuẩn 9 2 40" xfId="1477"/>
    <cellStyle name="Chuẩn 9 2 41" xfId="1507"/>
    <cellStyle name="Chuẩn 9 2 42" xfId="1535"/>
    <cellStyle name="Chuẩn 9 2 43" xfId="1564"/>
    <cellStyle name="Chuẩn 9 2 44" xfId="1592"/>
    <cellStyle name="Chuẩn 9 2 45" xfId="1621"/>
    <cellStyle name="Chuẩn 9 2 46" xfId="1649"/>
    <cellStyle name="Chuẩn 9 2 47" xfId="1677"/>
    <cellStyle name="Chuẩn 9 2 48" xfId="1706"/>
    <cellStyle name="Chuẩn 9 2 49" xfId="1734"/>
    <cellStyle name="Chuẩn 9 2 5" xfId="146"/>
    <cellStyle name="Chuẩn 9 2 50" xfId="1763"/>
    <cellStyle name="Chuẩn 9 2 51" xfId="1791"/>
    <cellStyle name="Chuẩn 9 2 52" xfId="1819"/>
    <cellStyle name="Chuẩn 9 2 53" xfId="1846"/>
    <cellStyle name="Chuẩn 9 2 54" xfId="1874"/>
    <cellStyle name="Chuẩn 9 2 55" xfId="1900"/>
    <cellStyle name="Chuẩn 9 2 56" xfId="1929"/>
    <cellStyle name="Chuẩn 9 2 57" xfId="1955"/>
    <cellStyle name="Chuẩn 9 2 58" xfId="1983"/>
    <cellStyle name="Chuẩn 9 2 59" xfId="2009"/>
    <cellStyle name="Chuẩn 9 2 6" xfId="176"/>
    <cellStyle name="Chuẩn 9 2 60" xfId="2034"/>
    <cellStyle name="Chuẩn 9 2 61" xfId="2058"/>
    <cellStyle name="Chuẩn 9 2 62" xfId="2082"/>
    <cellStyle name="Chuẩn 9 2 63" xfId="2106"/>
    <cellStyle name="Chuẩn 9 2 64" xfId="2129"/>
    <cellStyle name="Chuẩn 9 2 65" xfId="2154"/>
    <cellStyle name="Chuẩn 9 2 66" xfId="2174"/>
    <cellStyle name="Chuẩn 9 2 67" xfId="2195"/>
    <cellStyle name="Chuẩn 9 2 68" xfId="2215"/>
    <cellStyle name="Chuẩn 9 2 69" xfId="2234"/>
    <cellStyle name="Chuẩn 9 2 7" xfId="206"/>
    <cellStyle name="Chuẩn 9 2 70" xfId="2253"/>
    <cellStyle name="Chuẩn 9 2 71" xfId="2269"/>
    <cellStyle name="Chuẩn 9 2 72" xfId="2284"/>
    <cellStyle name="Chuẩn 9 2 73" xfId="2298"/>
    <cellStyle name="Chuẩn 9 2 74" xfId="2309"/>
    <cellStyle name="Chuẩn 9 2 75" xfId="2321"/>
    <cellStyle name="Chuẩn 9 2 76" xfId="2329"/>
    <cellStyle name="Chuẩn 9 2 77" xfId="2337"/>
    <cellStyle name="Chuẩn 9 2 78" xfId="2341"/>
    <cellStyle name="Chuẩn 9 2 79" xfId="2364"/>
    <cellStyle name="Chuẩn 9 2 8" xfId="236"/>
    <cellStyle name="Chuẩn 9 2 80" xfId="2374"/>
    <cellStyle name="Chuẩn 9 2 81" xfId="2441"/>
    <cellStyle name="Chuẩn 9 2 82" xfId="2384"/>
    <cellStyle name="Chuẩn 9 2 83" xfId="2414"/>
    <cellStyle name="Chuẩn 9 2 84" xfId="2515"/>
    <cellStyle name="Chuẩn 9 2 85" xfId="2651"/>
    <cellStyle name="Chuẩn 9 2 86" xfId="2767"/>
    <cellStyle name="Chuẩn 9 2 87" xfId="2731"/>
    <cellStyle name="Chuẩn 9 2 88" xfId="2719"/>
    <cellStyle name="Chuẩn 9 2 89" xfId="2694"/>
    <cellStyle name="Chuẩn 9 2 9" xfId="265"/>
    <cellStyle name="Chuẩn 9 2 90" xfId="2824"/>
    <cellStyle name="Chuẩn 9 2 91" xfId="2943"/>
    <cellStyle name="Chuẩn 9 2 92" xfId="2886"/>
    <cellStyle name="Chuẩn 9 2 93" xfId="2887"/>
    <cellStyle name="Chuẩn 9 2 94" xfId="2853"/>
    <cellStyle name="Chuẩn 9 2 95" xfId="2941"/>
    <cellStyle name="Chuẩn 9 2 96" xfId="2611"/>
    <cellStyle name="Chuẩn 9 2 97" xfId="2577"/>
    <cellStyle name="Chuẩn 9 2 98" xfId="2643"/>
    <cellStyle name="Chuẩn 9 2 99" xfId="2590"/>
    <cellStyle name="Chuẩn 9 20" xfId="618"/>
    <cellStyle name="Chuẩn 9 21" xfId="626"/>
    <cellStyle name="Chuẩn 9 22" xfId="630"/>
    <cellStyle name="Chuẩn 9 23" xfId="941"/>
    <cellStyle name="Chuẩn 9 24" xfId="971"/>
    <cellStyle name="Chuẩn 9 25" xfId="1001"/>
    <cellStyle name="Chuẩn 9 26" xfId="1031"/>
    <cellStyle name="Chuẩn 9 27" xfId="1061"/>
    <cellStyle name="Chuẩn 9 28" xfId="1091"/>
    <cellStyle name="Chuẩn 9 29" xfId="1121"/>
    <cellStyle name="Chuẩn 9 3" xfId="39"/>
    <cellStyle name="Chuẩn 9 3 2" xfId="3848"/>
    <cellStyle name="Chuẩn 9 3 3" xfId="3849"/>
    <cellStyle name="Chuẩn 9 30" xfId="1151"/>
    <cellStyle name="Chuẩn 9 31" xfId="1181"/>
    <cellStyle name="Chuẩn 9 32" xfId="1211"/>
    <cellStyle name="Chuẩn 9 33" xfId="1240"/>
    <cellStyle name="Chuẩn 9 34" xfId="1270"/>
    <cellStyle name="Chuẩn 9 35" xfId="1299"/>
    <cellStyle name="Chuẩn 9 36" xfId="1329"/>
    <cellStyle name="Chuẩn 9 37" xfId="1358"/>
    <cellStyle name="Chuẩn 9 38" xfId="1387"/>
    <cellStyle name="Chuẩn 9 39" xfId="1415"/>
    <cellStyle name="Chuẩn 9 4" xfId="71"/>
    <cellStyle name="Chuẩn 9 4 2" xfId="3850"/>
    <cellStyle name="Chuẩn 9 4 3" xfId="3851"/>
    <cellStyle name="Chuẩn 9 40" xfId="1445"/>
    <cellStyle name="Chuẩn 9 41" xfId="1473"/>
    <cellStyle name="Chuẩn 9 42" xfId="1503"/>
    <cellStyle name="Chuẩn 9 43" xfId="1531"/>
    <cellStyle name="Chuẩn 9 44" xfId="1560"/>
    <cellStyle name="Chuẩn 9 45" xfId="1588"/>
    <cellStyle name="Chuẩn 9 46" xfId="1617"/>
    <cellStyle name="Chuẩn 9 47" xfId="1645"/>
    <cellStyle name="Chuẩn 9 48" xfId="1673"/>
    <cellStyle name="Chuẩn 9 49" xfId="1702"/>
    <cellStyle name="Chuẩn 9 5" xfId="100"/>
    <cellStyle name="Chuẩn 9 50" xfId="1730"/>
    <cellStyle name="Chuẩn 9 51" xfId="1759"/>
    <cellStyle name="Chuẩn 9 52" xfId="1787"/>
    <cellStyle name="Chuẩn 9 53" xfId="1815"/>
    <cellStyle name="Chuẩn 9 54" xfId="1842"/>
    <cellStyle name="Chuẩn 9 55" xfId="1871"/>
    <cellStyle name="Chuẩn 9 56" xfId="1897"/>
    <cellStyle name="Chuẩn 9 57" xfId="1925"/>
    <cellStyle name="Chuẩn 9 58" xfId="1952"/>
    <cellStyle name="Chuẩn 9 59" xfId="1979"/>
    <cellStyle name="Chuẩn 9 6" xfId="131"/>
    <cellStyle name="Chuẩn 9 60" xfId="2006"/>
    <cellStyle name="Chuẩn 9 61" xfId="2030"/>
    <cellStyle name="Chuẩn 9 62" xfId="2055"/>
    <cellStyle name="Chuẩn 9 63" xfId="2079"/>
    <cellStyle name="Chuẩn 9 64" xfId="2103"/>
    <cellStyle name="Chuẩn 9 65" xfId="2125"/>
    <cellStyle name="Chuẩn 9 66" xfId="2150"/>
    <cellStyle name="Chuẩn 9 67" xfId="2171"/>
    <cellStyle name="Chuẩn 9 68" xfId="2192"/>
    <cellStyle name="Chuẩn 9 69" xfId="2212"/>
    <cellStyle name="Chuẩn 9 7" xfId="161"/>
    <cellStyle name="Chuẩn 9 70" xfId="2232"/>
    <cellStyle name="Chuẩn 9 71" xfId="2250"/>
    <cellStyle name="Chuẩn 9 72" xfId="2266"/>
    <cellStyle name="Chuẩn 9 73" xfId="2281"/>
    <cellStyle name="Chuẩn 9 74" xfId="2296"/>
    <cellStyle name="Chuẩn 9 75" xfId="2308"/>
    <cellStyle name="Chuẩn 9 76" xfId="2320"/>
    <cellStyle name="Chuẩn 9 77" xfId="2328"/>
    <cellStyle name="Chuẩn 9 78" xfId="2336"/>
    <cellStyle name="Chuẩn 9 79" xfId="2340"/>
    <cellStyle name="Chuẩn 9 8" xfId="191"/>
    <cellStyle name="Chuẩn 9 80" xfId="2349"/>
    <cellStyle name="Chuẩn 9 81" xfId="2470"/>
    <cellStyle name="Chuẩn 9 82" xfId="2420"/>
    <cellStyle name="Chuẩn 9 83" xfId="2436"/>
    <cellStyle name="Chuẩn 9 84" xfId="2422"/>
    <cellStyle name="Chuẩn 9 85" xfId="2500"/>
    <cellStyle name="Chuẩn 9 86" xfId="2661"/>
    <cellStyle name="Chuẩn 9 87" xfId="2685"/>
    <cellStyle name="Chuẩn 9 88" xfId="2766"/>
    <cellStyle name="Chuẩn 9 89" xfId="2650"/>
    <cellStyle name="Chuẩn 9 9" xfId="221"/>
    <cellStyle name="Chuẩn 9 90" xfId="2796"/>
    <cellStyle name="Chuẩn 9 91" xfId="2809"/>
    <cellStyle name="Chuẩn 9 92" xfId="2968"/>
    <cellStyle name="Chuẩn 9 93" xfId="2837"/>
    <cellStyle name="Chuẩn 9 94" xfId="2935"/>
    <cellStyle name="Chuẩn 9 95" xfId="2915"/>
    <cellStyle name="Chuẩn 9 96" xfId="2879"/>
    <cellStyle name="Chuẩn 9 97" xfId="2637"/>
    <cellStyle name="Chuẩn 9 98" xfId="2579"/>
    <cellStyle name="Chuẩn 9 99" xfId="2562"/>
    <cellStyle name="Normal" xfId="0" builtinId="0"/>
    <cellStyle name="Normal 2" xfId="2"/>
    <cellStyle name="Normal 3" xfId="3855"/>
  </cellStyles>
  <dxfs count="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FF00"/>
        </patternFill>
      </fill>
    </dxf>
    <dxf>
      <fill>
        <patternFill>
          <bgColor rgb="FFFFFF00"/>
        </patternFill>
      </fill>
    </dxf>
    <dxf>
      <font>
        <condense val="0"/>
        <extend val="0"/>
        <color rgb="FF9C0006"/>
      </font>
      <fill>
        <patternFill>
          <bgColor rgb="FFFFC7CE"/>
        </patternFill>
      </fill>
    </dxf>
    <dxf>
      <font>
        <color theme="0"/>
      </font>
      <fill>
        <patternFill patternType="none">
          <bgColor auto="1"/>
        </patternFill>
      </fill>
    </dxf>
    <dxf>
      <font>
        <color theme="0"/>
      </font>
      <fill>
        <patternFill patternType="none">
          <bgColor auto="1"/>
        </patternFill>
      </fill>
    </dxf>
    <dxf>
      <font>
        <color theme="2"/>
      </font>
      <fill>
        <patternFill patternType="none">
          <bgColor auto="1"/>
        </patternFill>
      </fill>
    </dxf>
  </dxfs>
  <tableStyles count="0" defaultTableStyle="TableStyleMedium9" defaultPivotStyle="PivotStyleLight16"/>
  <colors>
    <mruColors>
      <color rgb="FF66CCFF"/>
      <color rgb="FFFF99FF"/>
      <color rgb="FFCCFF99"/>
      <color rgb="FF99CCFF"/>
      <color rgb="FF66FF99"/>
      <color rgb="FF00FFFF"/>
      <color rgb="FF66FFFF"/>
      <color rgb="FF0000FF"/>
      <color rgb="FF66FF66"/>
      <color rgb="FFA9F9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FJ233"/>
  <sheetViews>
    <sheetView tabSelected="1" zoomScale="55" zoomScaleNormal="55" workbookViewId="0">
      <selection activeCell="A3" sqref="A3:A34"/>
    </sheetView>
  </sheetViews>
  <sheetFormatPr defaultColWidth="9.08984375" defaultRowHeight="14" outlineLevelRow="1" outlineLevelCol="1"/>
  <cols>
    <col min="1" max="1" width="7.7265625" style="82" customWidth="1"/>
    <col min="2" max="2" width="9" style="82" customWidth="1"/>
    <col min="3" max="3" width="12.6328125" style="80" customWidth="1"/>
    <col min="4" max="4" width="10.7265625" style="81" customWidth="1"/>
    <col min="5" max="5" width="9.7265625" style="82" customWidth="1"/>
    <col min="6" max="7" width="8.7265625" style="82" customWidth="1"/>
    <col min="8" max="8" width="9.7265625" style="82" customWidth="1"/>
    <col min="9" max="10" width="8.7265625" style="82" customWidth="1"/>
    <col min="11" max="11" width="9.7265625" style="82" customWidth="1"/>
    <col min="12" max="13" width="8.7265625" style="82" customWidth="1"/>
    <col min="14" max="14" width="9.7265625" style="82" customWidth="1"/>
    <col min="15" max="16" width="8.7265625" style="82" customWidth="1"/>
    <col min="17" max="17" width="9.7265625" style="82" customWidth="1"/>
    <col min="18" max="19" width="8.7265625" style="82" customWidth="1"/>
    <col min="20" max="20" width="9.7265625" style="82" customWidth="1"/>
    <col min="21" max="22" width="8.7265625" style="82" customWidth="1"/>
    <col min="23" max="23" width="9.7265625" style="82" customWidth="1"/>
    <col min="24" max="25" width="8.7265625" style="82" customWidth="1"/>
    <col min="26" max="26" width="9.7265625" style="82" customWidth="1"/>
    <col min="27" max="28" width="8.7265625" style="82" customWidth="1"/>
    <col min="29" max="29" width="9.7265625" style="82" customWidth="1"/>
    <col min="30" max="31" width="8.7265625" style="82" customWidth="1"/>
    <col min="32" max="32" width="9.7265625" style="82" customWidth="1"/>
    <col min="33" max="34" width="8.7265625" style="82" customWidth="1"/>
    <col min="35" max="35" width="9.7265625" style="82" customWidth="1"/>
    <col min="36" max="46" width="8.7265625" style="82" customWidth="1"/>
    <col min="47" max="52" width="8.7265625" style="82" hidden="1" customWidth="1" outlineLevel="1"/>
    <col min="53" max="53" width="8.7265625" style="82" hidden="1" customWidth="1" outlineLevel="1" collapsed="1"/>
    <col min="54" max="58" width="8.7265625" style="82" hidden="1" customWidth="1" outlineLevel="1"/>
    <col min="59" max="59" width="8.7265625" style="79" customWidth="1" collapsed="1"/>
    <col min="60" max="62" width="8.7265625" style="79" customWidth="1"/>
    <col min="63" max="63" width="9.08984375" style="79"/>
    <col min="64" max="16384" width="9.08984375" style="82"/>
  </cols>
  <sheetData>
    <row r="1" spans="1:113" ht="19" customHeight="1">
      <c r="A1" s="192" t="s">
        <v>19</v>
      </c>
      <c r="B1" s="192" t="s">
        <v>20</v>
      </c>
      <c r="C1" s="195" t="s">
        <v>21</v>
      </c>
      <c r="D1" s="95" t="s">
        <v>75</v>
      </c>
      <c r="E1" s="205" t="s">
        <v>357</v>
      </c>
      <c r="F1" s="206"/>
      <c r="G1" s="207"/>
      <c r="H1" s="205" t="s">
        <v>358</v>
      </c>
      <c r="I1" s="206"/>
      <c r="J1" s="207"/>
      <c r="K1" s="205" t="s">
        <v>359</v>
      </c>
      <c r="L1" s="206"/>
      <c r="M1" s="207"/>
      <c r="N1" s="205" t="s">
        <v>360</v>
      </c>
      <c r="O1" s="206"/>
      <c r="P1" s="207"/>
      <c r="Q1" s="205" t="s">
        <v>361</v>
      </c>
      <c r="R1" s="206"/>
      <c r="S1" s="207"/>
      <c r="T1" s="205" t="s">
        <v>362</v>
      </c>
      <c r="U1" s="206"/>
      <c r="V1" s="207"/>
      <c r="W1" s="205" t="s">
        <v>363</v>
      </c>
      <c r="X1" s="206"/>
      <c r="Y1" s="207"/>
      <c r="Z1" s="205" t="s">
        <v>364</v>
      </c>
      <c r="AA1" s="206"/>
      <c r="AB1" s="207"/>
      <c r="AC1" s="205" t="s">
        <v>365</v>
      </c>
      <c r="AD1" s="206"/>
      <c r="AE1" s="207"/>
      <c r="AF1" s="205" t="s">
        <v>366</v>
      </c>
      <c r="AG1" s="206"/>
      <c r="AH1" s="207"/>
      <c r="AI1" s="205" t="s">
        <v>367</v>
      </c>
      <c r="AJ1" s="206"/>
      <c r="AK1" s="207"/>
      <c r="AL1" s="205" t="s">
        <v>368</v>
      </c>
      <c r="AM1" s="206"/>
      <c r="AN1" s="207"/>
      <c r="AO1" s="205" t="s">
        <v>369</v>
      </c>
      <c r="AP1" s="206"/>
      <c r="AQ1" s="207"/>
      <c r="AR1" s="205" t="s">
        <v>370</v>
      </c>
      <c r="AS1" s="206"/>
      <c r="AT1" s="207"/>
      <c r="AU1" s="216"/>
      <c r="AV1" s="217"/>
      <c r="AW1" s="218"/>
      <c r="AX1" s="216">
        <v>34</v>
      </c>
      <c r="AY1" s="217"/>
      <c r="AZ1" s="218"/>
      <c r="BA1" s="216">
        <v>35</v>
      </c>
      <c r="BB1" s="217"/>
      <c r="BC1" s="218"/>
      <c r="BD1" s="127"/>
      <c r="BE1" s="128"/>
      <c r="BF1" s="129"/>
      <c r="BG1" s="219" t="s">
        <v>343</v>
      </c>
      <c r="BH1" s="220"/>
      <c r="BI1" s="221"/>
    </row>
    <row r="2" spans="1:113" ht="16.899999999999999" customHeight="1" thickBot="1">
      <c r="A2" s="194"/>
      <c r="B2" s="194"/>
      <c r="C2" s="197"/>
      <c r="D2" s="130" t="s">
        <v>22</v>
      </c>
      <c r="E2" s="83" t="s">
        <v>23</v>
      </c>
      <c r="F2" s="84" t="s">
        <v>17</v>
      </c>
      <c r="G2" s="85" t="s">
        <v>24</v>
      </c>
      <c r="H2" s="83" t="s">
        <v>23</v>
      </c>
      <c r="I2" s="84" t="s">
        <v>17</v>
      </c>
      <c r="J2" s="85" t="s">
        <v>24</v>
      </c>
      <c r="K2" s="83" t="s">
        <v>23</v>
      </c>
      <c r="L2" s="84" t="s">
        <v>17</v>
      </c>
      <c r="M2" s="85" t="s">
        <v>24</v>
      </c>
      <c r="N2" s="83" t="s">
        <v>23</v>
      </c>
      <c r="O2" s="84" t="s">
        <v>17</v>
      </c>
      <c r="P2" s="85" t="s">
        <v>24</v>
      </c>
      <c r="Q2" s="83" t="s">
        <v>23</v>
      </c>
      <c r="R2" s="84" t="s">
        <v>17</v>
      </c>
      <c r="S2" s="85" t="s">
        <v>24</v>
      </c>
      <c r="T2" s="83" t="s">
        <v>23</v>
      </c>
      <c r="U2" s="84" t="s">
        <v>17</v>
      </c>
      <c r="V2" s="85" t="s">
        <v>24</v>
      </c>
      <c r="W2" s="83" t="s">
        <v>23</v>
      </c>
      <c r="X2" s="84" t="s">
        <v>17</v>
      </c>
      <c r="Y2" s="85" t="s">
        <v>24</v>
      </c>
      <c r="Z2" s="83" t="s">
        <v>23</v>
      </c>
      <c r="AA2" s="84" t="s">
        <v>17</v>
      </c>
      <c r="AB2" s="85" t="s">
        <v>24</v>
      </c>
      <c r="AC2" s="83" t="s">
        <v>23</v>
      </c>
      <c r="AD2" s="84" t="s">
        <v>17</v>
      </c>
      <c r="AE2" s="85" t="s">
        <v>24</v>
      </c>
      <c r="AF2" s="83" t="s">
        <v>23</v>
      </c>
      <c r="AG2" s="84" t="s">
        <v>17</v>
      </c>
      <c r="AH2" s="85" t="s">
        <v>24</v>
      </c>
      <c r="AI2" s="83" t="s">
        <v>23</v>
      </c>
      <c r="AJ2" s="84" t="s">
        <v>17</v>
      </c>
      <c r="AK2" s="85" t="s">
        <v>24</v>
      </c>
      <c r="AL2" s="83" t="s">
        <v>23</v>
      </c>
      <c r="AM2" s="84" t="s">
        <v>17</v>
      </c>
      <c r="AN2" s="85" t="s">
        <v>24</v>
      </c>
      <c r="AO2" s="83" t="s">
        <v>23</v>
      </c>
      <c r="AP2" s="84" t="s">
        <v>17</v>
      </c>
      <c r="AQ2" s="85" t="s">
        <v>24</v>
      </c>
      <c r="AR2" s="83" t="s">
        <v>23</v>
      </c>
      <c r="AS2" s="84" t="s">
        <v>17</v>
      </c>
      <c r="AT2" s="85" t="s">
        <v>24</v>
      </c>
      <c r="AU2" s="83" t="s">
        <v>23</v>
      </c>
      <c r="AV2" s="84" t="s">
        <v>17</v>
      </c>
      <c r="AW2" s="85" t="s">
        <v>24</v>
      </c>
      <c r="AX2" s="83" t="s">
        <v>23</v>
      </c>
      <c r="AY2" s="84" t="s">
        <v>17</v>
      </c>
      <c r="AZ2" s="85" t="s">
        <v>24</v>
      </c>
      <c r="BA2" s="83" t="s">
        <v>23</v>
      </c>
      <c r="BB2" s="84" t="s">
        <v>17</v>
      </c>
      <c r="BC2" s="85" t="s">
        <v>24</v>
      </c>
      <c r="BD2" s="113"/>
      <c r="BE2" s="110"/>
      <c r="BF2" s="114"/>
      <c r="BG2" s="222"/>
      <c r="BH2" s="223"/>
      <c r="BI2" s="224"/>
    </row>
    <row r="3" spans="1:113" ht="21" hidden="1" customHeight="1">
      <c r="A3" s="208"/>
      <c r="B3" s="192" t="s">
        <v>25</v>
      </c>
      <c r="C3" s="195">
        <v>44480</v>
      </c>
      <c r="D3" s="198"/>
      <c r="E3" s="96"/>
      <c r="F3" s="103"/>
      <c r="G3" s="97"/>
      <c r="H3" s="96"/>
      <c r="I3" s="103"/>
      <c r="J3" s="97"/>
      <c r="K3" s="96"/>
      <c r="L3" s="103"/>
      <c r="M3" s="97"/>
      <c r="N3" s="96"/>
      <c r="O3" s="103"/>
      <c r="P3" s="97"/>
      <c r="Q3" s="96"/>
      <c r="R3" s="103"/>
      <c r="S3" s="97"/>
      <c r="T3" s="96"/>
      <c r="U3" s="103"/>
      <c r="V3" s="97"/>
      <c r="W3" s="96"/>
      <c r="X3" s="103"/>
      <c r="Y3" s="97"/>
      <c r="Z3" s="96"/>
      <c r="AA3" s="103"/>
      <c r="AB3" s="97"/>
      <c r="AC3" s="96"/>
      <c r="AD3" s="103"/>
      <c r="AE3" s="97"/>
      <c r="AF3" s="96"/>
      <c r="AG3" s="103"/>
      <c r="AH3" s="97"/>
      <c r="AI3" s="96"/>
      <c r="AJ3" s="103"/>
      <c r="AK3" s="97"/>
      <c r="AL3" s="96"/>
      <c r="AM3" s="103"/>
      <c r="AN3" s="97"/>
      <c r="AO3" s="96"/>
      <c r="AP3" s="103"/>
      <c r="AQ3" s="97"/>
      <c r="AR3" s="96"/>
      <c r="AS3" s="103"/>
      <c r="AT3" s="97"/>
      <c r="AU3" s="96"/>
      <c r="AV3" s="103"/>
      <c r="AW3" s="97"/>
      <c r="AX3" s="96"/>
      <c r="AY3" s="103"/>
      <c r="AZ3" s="97"/>
      <c r="BA3" s="96"/>
      <c r="BB3" s="103"/>
      <c r="BC3" s="97"/>
      <c r="BD3" s="96"/>
      <c r="BE3" s="103"/>
      <c r="BF3" s="97"/>
      <c r="BG3" s="96"/>
      <c r="BH3" s="103"/>
      <c r="BI3" s="97"/>
    </row>
    <row r="4" spans="1:113" ht="21" hidden="1" customHeight="1" thickBot="1">
      <c r="A4" s="208"/>
      <c r="B4" s="193"/>
      <c r="C4" s="196"/>
      <c r="D4" s="199"/>
      <c r="E4" s="98"/>
      <c r="F4" s="94"/>
      <c r="G4" s="99"/>
      <c r="H4" s="98"/>
      <c r="I4" s="94"/>
      <c r="J4" s="99"/>
      <c r="K4" s="98"/>
      <c r="L4" s="94"/>
      <c r="M4" s="99"/>
      <c r="N4" s="98"/>
      <c r="O4" s="94"/>
      <c r="P4" s="99"/>
      <c r="Q4" s="98"/>
      <c r="R4" s="94"/>
      <c r="S4" s="99"/>
      <c r="T4" s="98"/>
      <c r="U4" s="94"/>
      <c r="V4" s="99"/>
      <c r="W4" s="98"/>
      <c r="X4" s="94"/>
      <c r="Y4" s="99"/>
      <c r="Z4" s="98"/>
      <c r="AA4" s="94"/>
      <c r="AB4" s="99"/>
      <c r="AC4" s="98"/>
      <c r="AD4" s="94"/>
      <c r="AE4" s="99"/>
      <c r="AF4" s="98"/>
      <c r="AG4" s="94"/>
      <c r="AH4" s="99"/>
      <c r="AI4" s="98"/>
      <c r="AJ4" s="94"/>
      <c r="AK4" s="99"/>
      <c r="AL4" s="98"/>
      <c r="AM4" s="94"/>
      <c r="AN4" s="99"/>
      <c r="AO4" s="98"/>
      <c r="AP4" s="94"/>
      <c r="AQ4" s="99"/>
      <c r="AR4" s="98"/>
      <c r="AS4" s="94"/>
      <c r="AT4" s="99"/>
      <c r="AU4" s="98"/>
      <c r="AV4" s="94"/>
      <c r="AW4" s="99"/>
      <c r="AX4" s="98"/>
      <c r="AY4" s="94"/>
      <c r="AZ4" s="99"/>
      <c r="BA4" s="98"/>
      <c r="BB4" s="94"/>
      <c r="BC4" s="99"/>
      <c r="BD4" s="98"/>
      <c r="BE4" s="94"/>
      <c r="BF4" s="99"/>
      <c r="BG4" s="98"/>
      <c r="BH4" s="94"/>
      <c r="BI4" s="99"/>
    </row>
    <row r="5" spans="1:113" ht="21" hidden="1" customHeight="1">
      <c r="A5" s="208"/>
      <c r="B5" s="193"/>
      <c r="C5" s="196"/>
      <c r="D5" s="190" t="s">
        <v>354</v>
      </c>
      <c r="E5" s="185"/>
      <c r="F5" s="91"/>
      <c r="G5" s="186"/>
      <c r="H5" s="185"/>
      <c r="I5" s="91"/>
      <c r="J5" s="186"/>
      <c r="K5" s="185"/>
      <c r="L5" s="91"/>
      <c r="M5" s="186"/>
      <c r="N5" s="185"/>
      <c r="O5" s="91"/>
      <c r="P5" s="186"/>
      <c r="Q5" s="185"/>
      <c r="R5" s="91"/>
      <c r="S5" s="186"/>
      <c r="T5" s="185"/>
      <c r="U5" s="91"/>
      <c r="V5" s="186"/>
      <c r="W5" s="185"/>
      <c r="X5" s="91"/>
      <c r="Y5" s="186"/>
      <c r="Z5" s="185"/>
      <c r="AA5" s="91"/>
      <c r="AB5" s="186"/>
      <c r="AC5" s="185"/>
      <c r="AD5" s="91"/>
      <c r="AE5" s="186"/>
      <c r="AF5" s="185"/>
      <c r="AG5" s="91"/>
      <c r="AH5" s="186"/>
      <c r="AI5" s="185"/>
      <c r="AJ5" s="91"/>
      <c r="AK5" s="186"/>
      <c r="AL5" s="185"/>
      <c r="AM5" s="91"/>
      <c r="AN5" s="186"/>
      <c r="AO5" s="185"/>
      <c r="AP5" s="91"/>
      <c r="AQ5" s="186"/>
      <c r="AR5" s="185"/>
      <c r="AS5" s="91"/>
      <c r="AT5" s="186"/>
      <c r="AU5" s="185"/>
      <c r="AV5" s="91"/>
      <c r="AW5" s="186"/>
      <c r="AX5" s="185"/>
      <c r="AY5" s="91"/>
      <c r="AZ5" s="186"/>
      <c r="BA5" s="185"/>
      <c r="BB5" s="91"/>
      <c r="BC5" s="186"/>
      <c r="BD5" s="185"/>
      <c r="BE5" s="91"/>
      <c r="BF5" s="186"/>
      <c r="BG5" s="185"/>
      <c r="BH5" s="91"/>
      <c r="BI5" s="186"/>
    </row>
    <row r="6" spans="1:113" ht="21" hidden="1" customHeight="1">
      <c r="A6" s="208"/>
      <c r="B6" s="193"/>
      <c r="C6" s="196"/>
      <c r="D6" s="191" t="s">
        <v>355</v>
      </c>
      <c r="E6" s="185"/>
      <c r="F6" s="91"/>
      <c r="G6" s="186"/>
      <c r="H6" s="185"/>
      <c r="I6" s="91"/>
      <c r="J6" s="186"/>
      <c r="K6" s="185"/>
      <c r="L6" s="91"/>
      <c r="M6" s="186"/>
      <c r="N6" s="185"/>
      <c r="O6" s="91"/>
      <c r="P6" s="186"/>
      <c r="Q6" s="185"/>
      <c r="R6" s="91"/>
      <c r="S6" s="186"/>
      <c r="T6" s="185"/>
      <c r="U6" s="91"/>
      <c r="V6" s="186"/>
      <c r="W6" s="185"/>
      <c r="X6" s="91"/>
      <c r="Y6" s="186"/>
      <c r="Z6" s="185"/>
      <c r="AA6" s="91"/>
      <c r="AB6" s="186"/>
      <c r="AC6" s="185"/>
      <c r="AD6" s="91"/>
      <c r="AE6" s="186"/>
      <c r="AF6" s="185"/>
      <c r="AG6" s="91"/>
      <c r="AH6" s="186"/>
      <c r="AI6" s="185"/>
      <c r="AJ6" s="91"/>
      <c r="AK6" s="186"/>
      <c r="AL6" s="185"/>
      <c r="AM6" s="91"/>
      <c r="AN6" s="186"/>
      <c r="AO6" s="185"/>
      <c r="AP6" s="91"/>
      <c r="AQ6" s="186"/>
      <c r="AR6" s="185"/>
      <c r="AS6" s="91"/>
      <c r="AT6" s="186"/>
      <c r="AU6" s="185"/>
      <c r="AV6" s="91"/>
      <c r="AW6" s="186"/>
      <c r="AX6" s="185"/>
      <c r="AY6" s="91"/>
      <c r="AZ6" s="186"/>
      <c r="BA6" s="185"/>
      <c r="BB6" s="91"/>
      <c r="BC6" s="186"/>
      <c r="BD6" s="185"/>
      <c r="BE6" s="91"/>
      <c r="BF6" s="186"/>
      <c r="BG6" s="185"/>
      <c r="BH6" s="91"/>
      <c r="BI6" s="186"/>
    </row>
    <row r="7" spans="1:113" ht="21" hidden="1" customHeight="1">
      <c r="A7" s="208"/>
      <c r="B7" s="193"/>
      <c r="C7" s="196"/>
      <c r="D7" s="200" t="s">
        <v>90</v>
      </c>
      <c r="E7" s="74"/>
      <c r="F7" s="75"/>
      <c r="G7" s="76"/>
      <c r="H7" s="74"/>
      <c r="I7" s="75"/>
      <c r="J7" s="76"/>
      <c r="K7" s="74"/>
      <c r="L7" s="75"/>
      <c r="M7" s="76"/>
      <c r="N7" s="74"/>
      <c r="O7" s="75"/>
      <c r="P7" s="76"/>
      <c r="Q7" s="74"/>
      <c r="R7" s="75"/>
      <c r="S7" s="76"/>
      <c r="T7" s="74"/>
      <c r="U7" s="75"/>
      <c r="V7" s="76"/>
      <c r="W7" s="74"/>
      <c r="X7" s="75"/>
      <c r="Y7" s="76"/>
      <c r="Z7" s="74"/>
      <c r="AA7" s="75"/>
      <c r="AB7" s="76"/>
      <c r="AC7" s="74"/>
      <c r="AD7" s="75"/>
      <c r="AE7" s="76"/>
      <c r="AF7" s="74"/>
      <c r="AG7" s="75"/>
      <c r="AH7" s="76"/>
      <c r="AI7" s="74"/>
      <c r="AJ7" s="75"/>
      <c r="AK7" s="76"/>
      <c r="AL7" s="74"/>
      <c r="AM7" s="75"/>
      <c r="AN7" s="76"/>
      <c r="AO7" s="74"/>
      <c r="AP7" s="75"/>
      <c r="AQ7" s="76"/>
      <c r="AR7" s="74"/>
      <c r="AS7" s="75"/>
      <c r="AT7" s="76"/>
      <c r="AU7" s="74"/>
      <c r="AV7" s="75"/>
      <c r="AW7" s="76"/>
      <c r="AX7" s="74"/>
      <c r="AY7" s="75"/>
      <c r="AZ7" s="76"/>
      <c r="BA7" s="74"/>
      <c r="BB7" s="75"/>
      <c r="BC7" s="76"/>
      <c r="BD7" s="74"/>
      <c r="BE7" s="75"/>
      <c r="BF7" s="76"/>
      <c r="BG7" s="74"/>
      <c r="BH7" s="75"/>
      <c r="BI7" s="76"/>
    </row>
    <row r="8" spans="1:113" ht="21" hidden="1" customHeight="1" thickBot="1">
      <c r="A8" s="208"/>
      <c r="B8" s="194"/>
      <c r="C8" s="197"/>
      <c r="D8" s="201"/>
      <c r="E8" s="98"/>
      <c r="F8" s="94"/>
      <c r="G8" s="99"/>
      <c r="H8" s="98"/>
      <c r="I8" s="94"/>
      <c r="J8" s="99"/>
      <c r="K8" s="98"/>
      <c r="L8" s="94"/>
      <c r="M8" s="99"/>
      <c r="N8" s="98"/>
      <c r="O8" s="94"/>
      <c r="P8" s="99"/>
      <c r="Q8" s="98"/>
      <c r="R8" s="94"/>
      <c r="S8" s="99"/>
      <c r="T8" s="98"/>
      <c r="U8" s="94"/>
      <c r="V8" s="99"/>
      <c r="W8" s="98"/>
      <c r="X8" s="94"/>
      <c r="Y8" s="99"/>
      <c r="Z8" s="98"/>
      <c r="AA8" s="94"/>
      <c r="AB8" s="99"/>
      <c r="AC8" s="98"/>
      <c r="AD8" s="94"/>
      <c r="AE8" s="99"/>
      <c r="AF8" s="98"/>
      <c r="AG8" s="94"/>
      <c r="AH8" s="99"/>
      <c r="AI8" s="98"/>
      <c r="AJ8" s="94"/>
      <c r="AK8" s="99"/>
      <c r="AL8" s="98"/>
      <c r="AM8" s="94"/>
      <c r="AN8" s="99"/>
      <c r="AO8" s="98"/>
      <c r="AP8" s="94"/>
      <c r="AQ8" s="99"/>
      <c r="AR8" s="98"/>
      <c r="AS8" s="94"/>
      <c r="AT8" s="99"/>
      <c r="AU8" s="98"/>
      <c r="AV8" s="94"/>
      <c r="AW8" s="99"/>
      <c r="AX8" s="98"/>
      <c r="AY8" s="94"/>
      <c r="AZ8" s="99"/>
      <c r="BA8" s="98"/>
      <c r="BB8" s="94"/>
      <c r="BC8" s="99"/>
      <c r="BD8" s="98"/>
      <c r="BE8" s="94"/>
      <c r="BF8" s="99"/>
      <c r="BG8" s="98"/>
      <c r="BH8" s="94"/>
      <c r="BI8" s="99"/>
    </row>
    <row r="9" spans="1:113" ht="21" hidden="1" customHeight="1">
      <c r="A9" s="208"/>
      <c r="B9" s="192" t="s">
        <v>26</v>
      </c>
      <c r="C9" s="195">
        <v>44481</v>
      </c>
      <c r="D9" s="198" t="s">
        <v>89</v>
      </c>
      <c r="E9" s="96"/>
      <c r="F9" s="103"/>
      <c r="G9" s="97"/>
      <c r="H9" s="96"/>
      <c r="I9" s="103"/>
      <c r="J9" s="97"/>
      <c r="K9" s="96"/>
      <c r="L9" s="103"/>
      <c r="M9" s="97"/>
      <c r="N9" s="96"/>
      <c r="O9" s="103"/>
      <c r="P9" s="97"/>
      <c r="Q9" s="96"/>
      <c r="R9" s="103"/>
      <c r="S9" s="97"/>
      <c r="T9" s="96"/>
      <c r="U9" s="103"/>
      <c r="V9" s="97"/>
      <c r="W9" s="96"/>
      <c r="X9" s="103"/>
      <c r="Y9" s="97"/>
      <c r="Z9" s="96"/>
      <c r="AA9" s="103"/>
      <c r="AB9" s="97"/>
      <c r="AC9" s="96"/>
      <c r="AD9" s="103"/>
      <c r="AE9" s="97"/>
      <c r="AF9" s="96"/>
      <c r="AG9" s="103"/>
      <c r="AH9" s="97"/>
      <c r="AI9" s="96"/>
      <c r="AJ9" s="103"/>
      <c r="AK9" s="97"/>
      <c r="AL9" s="96"/>
      <c r="AM9" s="103"/>
      <c r="AN9" s="97"/>
      <c r="AO9" s="96"/>
      <c r="AP9" s="103"/>
      <c r="AQ9" s="97"/>
      <c r="AR9" s="96"/>
      <c r="AS9" s="103"/>
      <c r="AT9" s="97"/>
      <c r="AU9" s="74"/>
      <c r="AV9" s="75"/>
      <c r="AW9" s="76"/>
      <c r="AX9" s="74"/>
      <c r="AY9" s="75"/>
      <c r="AZ9" s="76"/>
      <c r="BA9" s="74"/>
      <c r="BB9" s="75"/>
      <c r="BC9" s="76"/>
      <c r="BD9" s="74"/>
      <c r="BE9" s="75"/>
      <c r="BF9" s="76"/>
      <c r="BG9" s="74"/>
      <c r="BH9" s="75"/>
      <c r="BI9" s="76"/>
      <c r="BL9" s="79"/>
      <c r="BM9" s="79"/>
      <c r="BN9" s="79"/>
      <c r="BO9" s="79"/>
      <c r="BP9" s="79"/>
      <c r="BQ9" s="79"/>
      <c r="BR9" s="79"/>
    </row>
    <row r="10" spans="1:113" ht="21" hidden="1" customHeight="1" thickBot="1">
      <c r="A10" s="208"/>
      <c r="B10" s="193"/>
      <c r="C10" s="196"/>
      <c r="D10" s="199"/>
      <c r="E10" s="98"/>
      <c r="F10" s="94"/>
      <c r="G10" s="99"/>
      <c r="H10" s="98"/>
      <c r="I10" s="94"/>
      <c r="J10" s="99"/>
      <c r="K10" s="98"/>
      <c r="L10" s="94"/>
      <c r="M10" s="99"/>
      <c r="N10" s="98"/>
      <c r="O10" s="94"/>
      <c r="P10" s="99"/>
      <c r="Q10" s="98"/>
      <c r="R10" s="94"/>
      <c r="S10" s="99"/>
      <c r="T10" s="98"/>
      <c r="U10" s="94"/>
      <c r="V10" s="99"/>
      <c r="W10" s="98"/>
      <c r="X10" s="94"/>
      <c r="Y10" s="99"/>
      <c r="Z10" s="98"/>
      <c r="AA10" s="94"/>
      <c r="AB10" s="99"/>
      <c r="AC10" s="98"/>
      <c r="AD10" s="94"/>
      <c r="AE10" s="99"/>
      <c r="AF10" s="98"/>
      <c r="AG10" s="94"/>
      <c r="AH10" s="99"/>
      <c r="AI10" s="98"/>
      <c r="AJ10" s="94"/>
      <c r="AK10" s="99"/>
      <c r="AL10" s="98"/>
      <c r="AM10" s="94"/>
      <c r="AN10" s="99"/>
      <c r="AO10" s="98"/>
      <c r="AP10" s="94"/>
      <c r="AQ10" s="99"/>
      <c r="AR10" s="98"/>
      <c r="AS10" s="94"/>
      <c r="AT10" s="99"/>
      <c r="AU10" s="100"/>
      <c r="AV10" s="102"/>
      <c r="AW10" s="101"/>
      <c r="AX10" s="100"/>
      <c r="AY10" s="102"/>
      <c r="AZ10" s="101"/>
      <c r="BA10" s="100"/>
      <c r="BB10" s="102"/>
      <c r="BC10" s="101"/>
      <c r="BD10" s="100"/>
      <c r="BE10" s="102"/>
      <c r="BF10" s="101"/>
      <c r="BG10" s="100"/>
      <c r="BH10" s="102"/>
      <c r="BI10" s="101"/>
      <c r="BL10" s="79"/>
      <c r="BM10" s="79"/>
      <c r="BN10" s="79"/>
      <c r="BO10" s="79"/>
      <c r="BP10" s="79"/>
      <c r="BQ10" s="79"/>
      <c r="BR10" s="79"/>
    </row>
    <row r="11" spans="1:113" ht="21" hidden="1" customHeight="1">
      <c r="A11" s="208"/>
      <c r="B11" s="193" t="s">
        <v>26</v>
      </c>
      <c r="C11" s="196">
        <v>44481</v>
      </c>
      <c r="D11" s="200" t="s">
        <v>90</v>
      </c>
      <c r="E11" s="89"/>
      <c r="F11" s="93"/>
      <c r="G11" s="90"/>
      <c r="H11" s="89"/>
      <c r="I11" s="93"/>
      <c r="J11" s="90"/>
      <c r="K11" s="89"/>
      <c r="L11" s="93"/>
      <c r="M11" s="90"/>
      <c r="N11" s="89"/>
      <c r="O11" s="93"/>
      <c r="P11" s="90"/>
      <c r="Q11" s="89"/>
      <c r="R11" s="93"/>
      <c r="S11" s="90"/>
      <c r="T11" s="89"/>
      <c r="U11" s="93"/>
      <c r="V11" s="90"/>
      <c r="W11" s="89"/>
      <c r="X11" s="93"/>
      <c r="Y11" s="90"/>
      <c r="Z11" s="89"/>
      <c r="AA11" s="93"/>
      <c r="AB11" s="90"/>
      <c r="AC11" s="89"/>
      <c r="AD11" s="93"/>
      <c r="AE11" s="90"/>
      <c r="AF11" s="89"/>
      <c r="AG11" s="93"/>
      <c r="AH11" s="90"/>
      <c r="AI11" s="89"/>
      <c r="AJ11" s="93"/>
      <c r="AK11" s="90"/>
      <c r="AL11" s="89"/>
      <c r="AM11" s="93"/>
      <c r="AN11" s="90"/>
      <c r="AO11" s="89"/>
      <c r="AP11" s="93"/>
      <c r="AQ11" s="90"/>
      <c r="AR11" s="89"/>
      <c r="AS11" s="93"/>
      <c r="AT11" s="90"/>
      <c r="AU11" s="96"/>
      <c r="AV11" s="103"/>
      <c r="AW11" s="97"/>
      <c r="AX11" s="96"/>
      <c r="AY11" s="103"/>
      <c r="AZ11" s="97"/>
      <c r="BA11" s="96"/>
      <c r="BB11" s="103"/>
      <c r="BC11" s="97"/>
      <c r="BD11" s="96"/>
      <c r="BE11" s="103"/>
      <c r="BF11" s="97"/>
      <c r="BG11" s="96"/>
      <c r="BH11" s="103"/>
      <c r="BI11" s="97"/>
      <c r="BL11" s="79"/>
      <c r="BM11" s="79"/>
      <c r="BN11" s="79"/>
      <c r="BO11" s="79"/>
      <c r="BP11" s="79"/>
      <c r="BQ11" s="79"/>
      <c r="BR11" s="79"/>
    </row>
    <row r="12" spans="1:113" ht="21" hidden="1" customHeight="1" thickBot="1">
      <c r="A12" s="208"/>
      <c r="B12" s="194"/>
      <c r="C12" s="197"/>
      <c r="D12" s="201"/>
      <c r="E12" s="100"/>
      <c r="F12" s="102"/>
      <c r="G12" s="101"/>
      <c r="H12" s="100"/>
      <c r="I12" s="102"/>
      <c r="J12" s="101"/>
      <c r="K12" s="100"/>
      <c r="L12" s="102"/>
      <c r="M12" s="101"/>
      <c r="N12" s="100"/>
      <c r="O12" s="102"/>
      <c r="P12" s="101"/>
      <c r="Q12" s="100"/>
      <c r="R12" s="102"/>
      <c r="S12" s="101"/>
      <c r="T12" s="100"/>
      <c r="U12" s="102"/>
      <c r="V12" s="101"/>
      <c r="W12" s="100"/>
      <c r="X12" s="102"/>
      <c r="Y12" s="101"/>
      <c r="Z12" s="100"/>
      <c r="AA12" s="102"/>
      <c r="AB12" s="101"/>
      <c r="AC12" s="100"/>
      <c r="AD12" s="102"/>
      <c r="AE12" s="101"/>
      <c r="AF12" s="100"/>
      <c r="AG12" s="102"/>
      <c r="AH12" s="101"/>
      <c r="AI12" s="100"/>
      <c r="AJ12" s="102"/>
      <c r="AK12" s="101"/>
      <c r="AL12" s="100"/>
      <c r="AM12" s="102"/>
      <c r="AN12" s="101"/>
      <c r="AO12" s="100"/>
      <c r="AP12" s="102"/>
      <c r="AQ12" s="101"/>
      <c r="AR12" s="100"/>
      <c r="AS12" s="102"/>
      <c r="AT12" s="101"/>
      <c r="AU12" s="98"/>
      <c r="AV12" s="94"/>
      <c r="AW12" s="99"/>
      <c r="AX12" s="98"/>
      <c r="AY12" s="94"/>
      <c r="AZ12" s="99"/>
      <c r="BA12" s="98"/>
      <c r="BB12" s="94"/>
      <c r="BC12" s="99"/>
      <c r="BD12" s="98"/>
      <c r="BE12" s="94"/>
      <c r="BF12" s="99"/>
      <c r="BG12" s="98"/>
      <c r="BH12" s="94"/>
      <c r="BI12" s="99"/>
      <c r="BL12" s="79"/>
      <c r="BM12" s="79"/>
      <c r="BN12" s="79"/>
      <c r="BO12" s="79"/>
      <c r="BP12" s="79"/>
      <c r="BQ12" s="79"/>
      <c r="BR12" s="79"/>
    </row>
    <row r="13" spans="1:113" ht="21" hidden="1" customHeight="1">
      <c r="A13" s="208"/>
      <c r="B13" s="192" t="s">
        <v>27</v>
      </c>
      <c r="C13" s="195">
        <v>44482</v>
      </c>
      <c r="D13" s="198" t="s">
        <v>89</v>
      </c>
      <c r="E13" s="96"/>
      <c r="F13" s="103"/>
      <c r="G13" s="97"/>
      <c r="H13" s="96"/>
      <c r="I13" s="103"/>
      <c r="J13" s="97"/>
      <c r="K13" s="96"/>
      <c r="L13" s="103"/>
      <c r="M13" s="97"/>
      <c r="N13" s="96"/>
      <c r="O13" s="103"/>
      <c r="P13" s="97"/>
      <c r="Q13" s="96"/>
      <c r="R13" s="103"/>
      <c r="S13" s="97"/>
      <c r="T13" s="96"/>
      <c r="U13" s="103"/>
      <c r="V13" s="97"/>
      <c r="W13" s="96"/>
      <c r="X13" s="103"/>
      <c r="Y13" s="97"/>
      <c r="Z13" s="96"/>
      <c r="AA13" s="103"/>
      <c r="AB13" s="97"/>
      <c r="AC13" s="96"/>
      <c r="AD13" s="103"/>
      <c r="AE13" s="97"/>
      <c r="AF13" s="96"/>
      <c r="AG13" s="103"/>
      <c r="AH13" s="97"/>
      <c r="AI13" s="96"/>
      <c r="AJ13" s="103"/>
      <c r="AK13" s="97"/>
      <c r="AL13" s="96"/>
      <c r="AM13" s="103"/>
      <c r="AN13" s="97"/>
      <c r="AO13" s="96"/>
      <c r="AP13" s="103"/>
      <c r="AQ13" s="97"/>
      <c r="AR13" s="96"/>
      <c r="AS13" s="103"/>
      <c r="AT13" s="97"/>
      <c r="AU13" s="74"/>
      <c r="AV13" s="75"/>
      <c r="AW13" s="76"/>
      <c r="AX13" s="74"/>
      <c r="AY13" s="75"/>
      <c r="AZ13" s="76"/>
      <c r="BA13" s="74"/>
      <c r="BB13" s="75"/>
      <c r="BC13" s="76"/>
      <c r="BD13" s="74"/>
      <c r="BE13" s="75"/>
      <c r="BF13" s="76"/>
      <c r="BG13" s="74"/>
      <c r="BH13" s="75"/>
      <c r="BI13" s="76"/>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row>
    <row r="14" spans="1:113" ht="21" hidden="1" customHeight="1">
      <c r="A14" s="208"/>
      <c r="B14" s="193"/>
      <c r="C14" s="196"/>
      <c r="D14" s="199"/>
      <c r="E14" s="98"/>
      <c r="F14" s="94"/>
      <c r="G14" s="99"/>
      <c r="H14" s="98"/>
      <c r="I14" s="94"/>
      <c r="J14" s="99"/>
      <c r="K14" s="98"/>
      <c r="L14" s="94"/>
      <c r="M14" s="99"/>
      <c r="N14" s="98"/>
      <c r="O14" s="94"/>
      <c r="P14" s="99"/>
      <c r="Q14" s="98"/>
      <c r="R14" s="94"/>
      <c r="S14" s="99"/>
      <c r="T14" s="98"/>
      <c r="U14" s="94"/>
      <c r="V14" s="99"/>
      <c r="W14" s="98"/>
      <c r="X14" s="94"/>
      <c r="Y14" s="99"/>
      <c r="Z14" s="98"/>
      <c r="AA14" s="94"/>
      <c r="AB14" s="99"/>
      <c r="AC14" s="98"/>
      <c r="AD14" s="94"/>
      <c r="AE14" s="99"/>
      <c r="AF14" s="98"/>
      <c r="AG14" s="94"/>
      <c r="AH14" s="99"/>
      <c r="AI14" s="98"/>
      <c r="AJ14" s="94"/>
      <c r="AK14" s="99"/>
      <c r="AL14" s="98"/>
      <c r="AM14" s="94"/>
      <c r="AN14" s="99"/>
      <c r="AO14" s="98"/>
      <c r="AP14" s="94"/>
      <c r="AQ14" s="99"/>
      <c r="AR14" s="98"/>
      <c r="AS14" s="94"/>
      <c r="AT14" s="99"/>
      <c r="AU14" s="98"/>
      <c r="AV14" s="94"/>
      <c r="AW14" s="99"/>
      <c r="AX14" s="98"/>
      <c r="AY14" s="94"/>
      <c r="AZ14" s="99"/>
      <c r="BA14" s="98"/>
      <c r="BB14" s="94"/>
      <c r="BC14" s="99"/>
      <c r="BD14" s="98"/>
      <c r="BE14" s="94"/>
      <c r="BF14" s="99"/>
      <c r="BG14" s="98"/>
      <c r="BH14" s="94"/>
      <c r="BI14" s="9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row>
    <row r="15" spans="1:113" ht="21" hidden="1" customHeight="1">
      <c r="A15" s="208"/>
      <c r="B15" s="193"/>
      <c r="C15" s="196"/>
      <c r="D15" s="200" t="s">
        <v>90</v>
      </c>
      <c r="E15" s="89"/>
      <c r="F15" s="93"/>
      <c r="G15" s="90"/>
      <c r="H15" s="89"/>
      <c r="I15" s="93"/>
      <c r="J15" s="90"/>
      <c r="K15" s="89"/>
      <c r="L15" s="93"/>
      <c r="M15" s="90"/>
      <c r="N15" s="89"/>
      <c r="O15" s="93"/>
      <c r="P15" s="90"/>
      <c r="Q15" s="89"/>
      <c r="R15" s="93"/>
      <c r="S15" s="90"/>
      <c r="T15" s="89"/>
      <c r="U15" s="93"/>
      <c r="V15" s="90"/>
      <c r="W15" s="89"/>
      <c r="X15" s="93"/>
      <c r="Y15" s="90"/>
      <c r="Z15" s="89"/>
      <c r="AA15" s="93"/>
      <c r="AB15" s="90"/>
      <c r="AC15" s="89"/>
      <c r="AD15" s="93"/>
      <c r="AE15" s="90"/>
      <c r="AF15" s="89"/>
      <c r="AG15" s="93"/>
      <c r="AH15" s="90"/>
      <c r="AI15" s="89"/>
      <c r="AJ15" s="93"/>
      <c r="AK15" s="90"/>
      <c r="AL15" s="89"/>
      <c r="AM15" s="93"/>
      <c r="AN15" s="90"/>
      <c r="AO15" s="89"/>
      <c r="AP15" s="93"/>
      <c r="AQ15" s="90"/>
      <c r="AR15" s="89"/>
      <c r="AS15" s="93"/>
      <c r="AT15" s="90"/>
      <c r="AU15" s="74"/>
      <c r="AV15" s="75"/>
      <c r="AW15" s="76"/>
      <c r="AX15" s="74"/>
      <c r="AY15" s="75"/>
      <c r="AZ15" s="76"/>
      <c r="BA15" s="74"/>
      <c r="BB15" s="75"/>
      <c r="BC15" s="76"/>
      <c r="BD15" s="74"/>
      <c r="BE15" s="75"/>
      <c r="BF15" s="76"/>
      <c r="BG15" s="74"/>
      <c r="BH15" s="75"/>
      <c r="BI15" s="76"/>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row>
    <row r="16" spans="1:113" ht="21" hidden="1" customHeight="1" thickBot="1">
      <c r="A16" s="208"/>
      <c r="B16" s="194"/>
      <c r="C16" s="197"/>
      <c r="D16" s="201"/>
      <c r="E16" s="100"/>
      <c r="F16" s="102"/>
      <c r="G16" s="101"/>
      <c r="H16" s="100"/>
      <c r="I16" s="102"/>
      <c r="J16" s="101"/>
      <c r="K16" s="100"/>
      <c r="L16" s="102"/>
      <c r="M16" s="101"/>
      <c r="N16" s="100"/>
      <c r="O16" s="102"/>
      <c r="P16" s="101"/>
      <c r="Q16" s="100"/>
      <c r="R16" s="102"/>
      <c r="S16" s="101"/>
      <c r="T16" s="100"/>
      <c r="U16" s="102"/>
      <c r="V16" s="101"/>
      <c r="W16" s="100"/>
      <c r="X16" s="102"/>
      <c r="Y16" s="101"/>
      <c r="Z16" s="100"/>
      <c r="AA16" s="102"/>
      <c r="AB16" s="101"/>
      <c r="AC16" s="100"/>
      <c r="AD16" s="102"/>
      <c r="AE16" s="101"/>
      <c r="AF16" s="100"/>
      <c r="AG16" s="102"/>
      <c r="AH16" s="101"/>
      <c r="AI16" s="100"/>
      <c r="AJ16" s="102"/>
      <c r="AK16" s="101"/>
      <c r="AL16" s="100"/>
      <c r="AM16" s="102"/>
      <c r="AN16" s="101"/>
      <c r="AO16" s="100"/>
      <c r="AP16" s="102"/>
      <c r="AQ16" s="101"/>
      <c r="AR16" s="100"/>
      <c r="AS16" s="102"/>
      <c r="AT16" s="101"/>
      <c r="AU16" s="100"/>
      <c r="AV16" s="102"/>
      <c r="AW16" s="101"/>
      <c r="AX16" s="100"/>
      <c r="AY16" s="102"/>
      <c r="AZ16" s="101"/>
      <c r="BA16" s="100"/>
      <c r="BB16" s="102"/>
      <c r="BC16" s="101"/>
      <c r="BD16" s="100"/>
      <c r="BE16" s="102"/>
      <c r="BF16" s="101"/>
      <c r="BG16" s="100"/>
      <c r="BH16" s="102"/>
      <c r="BI16" s="101"/>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row>
    <row r="17" spans="1:166" ht="21" customHeight="1">
      <c r="A17" s="208"/>
      <c r="B17" s="192" t="s">
        <v>28</v>
      </c>
      <c r="C17" s="195">
        <v>44483</v>
      </c>
      <c r="D17" s="198"/>
      <c r="E17" s="210" t="s">
        <v>356</v>
      </c>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2"/>
      <c r="AU17" s="185"/>
      <c r="AV17" s="91"/>
      <c r="AW17" s="186"/>
      <c r="AX17" s="185"/>
      <c r="AY17" s="91"/>
      <c r="AZ17" s="186"/>
      <c r="BA17" s="185"/>
      <c r="BB17" s="91"/>
      <c r="BC17" s="186"/>
      <c r="BD17" s="185"/>
      <c r="BE17" s="91"/>
      <c r="BF17" s="186"/>
      <c r="BG17" s="185"/>
      <c r="BH17" s="91"/>
      <c r="BI17" s="186"/>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row>
    <row r="18" spans="1:166" ht="21" customHeight="1" thickBot="1">
      <c r="A18" s="208"/>
      <c r="B18" s="193"/>
      <c r="C18" s="196"/>
      <c r="D18" s="201"/>
      <c r="E18" s="213"/>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5"/>
      <c r="AU18" s="185"/>
      <c r="AV18" s="91"/>
      <c r="AW18" s="186"/>
      <c r="AX18" s="185"/>
      <c r="AY18" s="91"/>
      <c r="AZ18" s="186"/>
      <c r="BA18" s="185"/>
      <c r="BB18" s="91"/>
      <c r="BC18" s="186"/>
      <c r="BD18" s="185"/>
      <c r="BE18" s="91"/>
      <c r="BF18" s="186"/>
      <c r="BG18" s="185"/>
      <c r="BH18" s="91"/>
      <c r="BI18" s="186"/>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row>
    <row r="19" spans="1:166" ht="21" customHeight="1" thickBot="1">
      <c r="A19" s="208"/>
      <c r="B19" s="193"/>
      <c r="C19" s="196"/>
      <c r="D19" s="190" t="s">
        <v>354</v>
      </c>
      <c r="E19" s="319"/>
      <c r="F19" s="320" t="s">
        <v>12</v>
      </c>
      <c r="G19" s="321"/>
      <c r="H19" s="319"/>
      <c r="I19" s="320" t="s">
        <v>15</v>
      </c>
      <c r="J19" s="321"/>
      <c r="K19" s="319"/>
      <c r="L19" s="320" t="s">
        <v>14</v>
      </c>
      <c r="M19" s="321"/>
      <c r="N19" s="319"/>
      <c r="O19" s="320" t="s">
        <v>350</v>
      </c>
      <c r="P19" s="321"/>
      <c r="Q19" s="319"/>
      <c r="R19" s="320" t="s">
        <v>351</v>
      </c>
      <c r="S19" s="321"/>
      <c r="T19" s="319"/>
      <c r="U19" s="320" t="s">
        <v>352</v>
      </c>
      <c r="V19" s="321"/>
      <c r="W19" s="319"/>
      <c r="X19" s="320" t="s">
        <v>353</v>
      </c>
      <c r="Y19" s="321"/>
      <c r="Z19" s="187"/>
      <c r="AA19" s="103"/>
      <c r="AB19" s="97"/>
      <c r="AC19" s="96"/>
      <c r="AD19" s="103"/>
      <c r="AE19" s="97"/>
      <c r="AF19" s="96"/>
      <c r="AG19" s="103"/>
      <c r="AH19" s="97"/>
      <c r="AI19" s="96"/>
      <c r="AJ19" s="103"/>
      <c r="AK19" s="97"/>
      <c r="AL19" s="96"/>
      <c r="AM19" s="103"/>
      <c r="AN19" s="97"/>
      <c r="AO19" s="96"/>
      <c r="AP19" s="103"/>
      <c r="AQ19" s="97"/>
      <c r="AR19" s="96"/>
      <c r="AS19" s="103"/>
      <c r="AT19" s="97"/>
      <c r="AU19" s="96"/>
      <c r="AV19" s="103"/>
      <c r="AW19" s="97"/>
      <c r="AX19" s="96"/>
      <c r="AY19" s="103"/>
      <c r="AZ19" s="97"/>
      <c r="BA19" s="96"/>
      <c r="BB19" s="103"/>
      <c r="BC19" s="97"/>
      <c r="BD19" s="96"/>
      <c r="BE19" s="103"/>
      <c r="BF19" s="97"/>
      <c r="BG19" s="96"/>
      <c r="BH19" s="103"/>
      <c r="BI19" s="97"/>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row>
    <row r="20" spans="1:166" ht="21" customHeight="1">
      <c r="A20" s="208"/>
      <c r="B20" s="193"/>
      <c r="C20" s="196"/>
      <c r="D20" s="191" t="s">
        <v>355</v>
      </c>
      <c r="E20" s="98"/>
      <c r="F20" s="94"/>
      <c r="G20" s="99"/>
      <c r="H20" s="98"/>
      <c r="I20" s="94"/>
      <c r="J20" s="99"/>
      <c r="K20" s="98"/>
      <c r="L20" s="94"/>
      <c r="M20" s="99"/>
      <c r="N20" s="98"/>
      <c r="O20" s="94"/>
      <c r="P20" s="99"/>
      <c r="Q20" s="98"/>
      <c r="R20" s="94"/>
      <c r="S20" s="99"/>
      <c r="T20" s="98"/>
      <c r="U20" s="94"/>
      <c r="V20" s="99"/>
      <c r="W20" s="98"/>
      <c r="X20" s="94"/>
      <c r="Y20" s="99"/>
      <c r="Z20" s="322"/>
      <c r="AA20" s="323" t="s">
        <v>12</v>
      </c>
      <c r="AB20" s="324"/>
      <c r="AC20" s="322"/>
      <c r="AD20" s="323" t="s">
        <v>15</v>
      </c>
      <c r="AE20" s="324"/>
      <c r="AF20" s="322"/>
      <c r="AG20" s="323" t="s">
        <v>14</v>
      </c>
      <c r="AH20" s="324"/>
      <c r="AI20" s="322"/>
      <c r="AJ20" s="323" t="s">
        <v>350</v>
      </c>
      <c r="AK20" s="324"/>
      <c r="AL20" s="322"/>
      <c r="AM20" s="323" t="s">
        <v>351</v>
      </c>
      <c r="AN20" s="324"/>
      <c r="AO20" s="322"/>
      <c r="AP20" s="323" t="s">
        <v>352</v>
      </c>
      <c r="AQ20" s="324"/>
      <c r="AR20" s="322"/>
      <c r="AS20" s="323" t="s">
        <v>353</v>
      </c>
      <c r="AT20" s="324"/>
      <c r="AU20" s="187"/>
      <c r="AV20" s="188" t="s">
        <v>353</v>
      </c>
      <c r="AW20" s="189"/>
      <c r="AX20" s="187" t="s">
        <v>5</v>
      </c>
      <c r="AY20" s="94"/>
      <c r="AZ20" s="99"/>
      <c r="BA20" s="98"/>
      <c r="BB20" s="94"/>
      <c r="BC20" s="99"/>
      <c r="BD20" s="98"/>
      <c r="BE20" s="94"/>
      <c r="BF20" s="99"/>
      <c r="BG20" s="98"/>
      <c r="BH20" s="94"/>
      <c r="BI20" s="9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row>
    <row r="21" spans="1:166" ht="21" customHeight="1">
      <c r="A21" s="208"/>
      <c r="B21" s="193"/>
      <c r="C21" s="196"/>
      <c r="D21" s="200" t="s">
        <v>90</v>
      </c>
      <c r="E21" s="89"/>
      <c r="F21" s="93"/>
      <c r="G21" s="90"/>
      <c r="H21" s="89"/>
      <c r="I21" s="93"/>
      <c r="J21" s="90"/>
      <c r="K21" s="89"/>
      <c r="L21" s="93"/>
      <c r="M21" s="90"/>
      <c r="N21" s="89"/>
      <c r="O21" s="93"/>
      <c r="P21" s="90"/>
      <c r="Q21" s="89"/>
      <c r="R21" s="93"/>
      <c r="S21" s="90"/>
      <c r="T21" s="89"/>
      <c r="U21" s="93"/>
      <c r="V21" s="90"/>
      <c r="W21" s="89"/>
      <c r="X21" s="93"/>
      <c r="Y21" s="90"/>
      <c r="Z21" s="89"/>
      <c r="AA21" s="93"/>
      <c r="AB21" s="90"/>
      <c r="AC21" s="89"/>
      <c r="AD21" s="93"/>
      <c r="AE21" s="90"/>
      <c r="AF21" s="89"/>
      <c r="AG21" s="93"/>
      <c r="AH21" s="90"/>
      <c r="AI21" s="89"/>
      <c r="AJ21" s="93"/>
      <c r="AK21" s="90"/>
      <c r="AL21" s="89"/>
      <c r="AM21" s="93"/>
      <c r="AN21" s="90"/>
      <c r="AO21" s="89"/>
      <c r="AP21" s="93"/>
      <c r="AQ21" s="90"/>
      <c r="AR21" s="89"/>
      <c r="AS21" s="93"/>
      <c r="AT21" s="90"/>
      <c r="AU21" s="74"/>
      <c r="AV21" s="75"/>
      <c r="AW21" s="76"/>
      <c r="AX21" s="74"/>
      <c r="AY21" s="75"/>
      <c r="AZ21" s="76"/>
      <c r="BA21" s="74"/>
      <c r="BB21" s="75"/>
      <c r="BC21" s="76"/>
      <c r="BD21" s="74"/>
      <c r="BE21" s="75"/>
      <c r="BF21" s="76"/>
      <c r="BG21" s="74"/>
      <c r="BH21" s="75"/>
      <c r="BI21" s="76"/>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row>
    <row r="22" spans="1:166" ht="21" customHeight="1" thickBot="1">
      <c r="A22" s="208"/>
      <c r="B22" s="194"/>
      <c r="C22" s="197"/>
      <c r="D22" s="201"/>
      <c r="E22" s="100"/>
      <c r="F22" s="102"/>
      <c r="G22" s="101"/>
      <c r="H22" s="100"/>
      <c r="I22" s="102"/>
      <c r="J22" s="101"/>
      <c r="K22" s="100"/>
      <c r="L22" s="102"/>
      <c r="M22" s="101"/>
      <c r="N22" s="100"/>
      <c r="O22" s="102"/>
      <c r="P22" s="101"/>
      <c r="Q22" s="100"/>
      <c r="R22" s="102"/>
      <c r="S22" s="101"/>
      <c r="T22" s="100"/>
      <c r="U22" s="102"/>
      <c r="V22" s="101"/>
      <c r="W22" s="100"/>
      <c r="X22" s="102"/>
      <c r="Y22" s="101"/>
      <c r="Z22" s="100"/>
      <c r="AA22" s="102"/>
      <c r="AB22" s="101"/>
      <c r="AC22" s="100"/>
      <c r="AD22" s="102"/>
      <c r="AE22" s="101"/>
      <c r="AF22" s="100"/>
      <c r="AG22" s="102"/>
      <c r="AH22" s="101"/>
      <c r="AI22" s="100"/>
      <c r="AJ22" s="102"/>
      <c r="AK22" s="101"/>
      <c r="AL22" s="100"/>
      <c r="AM22" s="102"/>
      <c r="AN22" s="101"/>
      <c r="AO22" s="100"/>
      <c r="AP22" s="102"/>
      <c r="AQ22" s="101"/>
      <c r="AR22" s="100"/>
      <c r="AS22" s="102"/>
      <c r="AT22" s="101"/>
      <c r="AU22" s="98"/>
      <c r="AV22" s="94"/>
      <c r="AW22" s="99"/>
      <c r="AX22" s="98"/>
      <c r="AY22" s="94"/>
      <c r="AZ22" s="99"/>
      <c r="BA22" s="98"/>
      <c r="BB22" s="94"/>
      <c r="BC22" s="99"/>
      <c r="BD22" s="98"/>
      <c r="BE22" s="94"/>
      <c r="BF22" s="99"/>
      <c r="BG22" s="98"/>
      <c r="BH22" s="94"/>
      <c r="BI22" s="9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T22" s="79"/>
      <c r="DU22" s="79"/>
      <c r="DV22" s="79"/>
      <c r="FI22" s="79"/>
      <c r="FJ22" s="79"/>
    </row>
    <row r="23" spans="1:166" ht="21" customHeight="1" collapsed="1">
      <c r="A23" s="208"/>
      <c r="B23" s="192" t="s">
        <v>29</v>
      </c>
      <c r="C23" s="195">
        <v>44484</v>
      </c>
      <c r="D23" s="198" t="s">
        <v>89</v>
      </c>
      <c r="E23" s="96" t="s">
        <v>137</v>
      </c>
      <c r="F23" s="103" t="s">
        <v>13</v>
      </c>
      <c r="G23" s="97"/>
      <c r="H23" s="96" t="s">
        <v>138</v>
      </c>
      <c r="I23" s="103" t="s">
        <v>76</v>
      </c>
      <c r="J23" s="97"/>
      <c r="K23" s="96" t="s">
        <v>139</v>
      </c>
      <c r="L23" s="103" t="s">
        <v>97</v>
      </c>
      <c r="M23" s="97"/>
      <c r="N23" s="96" t="s">
        <v>140</v>
      </c>
      <c r="O23" s="103" t="s">
        <v>16</v>
      </c>
      <c r="P23" s="97"/>
      <c r="Q23" s="96" t="s">
        <v>141</v>
      </c>
      <c r="R23" s="103" t="s">
        <v>7</v>
      </c>
      <c r="S23" s="97"/>
      <c r="T23" s="96" t="s">
        <v>147</v>
      </c>
      <c r="U23" s="103" t="s">
        <v>12</v>
      </c>
      <c r="V23" s="97"/>
      <c r="W23" s="96" t="s">
        <v>148</v>
      </c>
      <c r="X23" s="103" t="s">
        <v>10</v>
      </c>
      <c r="Y23" s="97"/>
      <c r="Z23" s="96" t="s">
        <v>149</v>
      </c>
      <c r="AA23" s="103" t="s">
        <v>6</v>
      </c>
      <c r="AB23" s="97"/>
      <c r="AC23" s="96" t="s">
        <v>150</v>
      </c>
      <c r="AD23" s="103" t="s">
        <v>33</v>
      </c>
      <c r="AE23" s="97"/>
      <c r="AF23" s="96" t="s">
        <v>151</v>
      </c>
      <c r="AG23" s="103" t="s">
        <v>84</v>
      </c>
      <c r="AH23" s="97"/>
      <c r="AI23" s="96" t="s">
        <v>159</v>
      </c>
      <c r="AJ23" s="103">
        <v>0</v>
      </c>
      <c r="AK23" s="97"/>
      <c r="AL23" s="96" t="s">
        <v>160</v>
      </c>
      <c r="AM23" s="103">
        <v>0</v>
      </c>
      <c r="AN23" s="97"/>
      <c r="AO23" s="96" t="s">
        <v>155</v>
      </c>
      <c r="AP23" s="103">
        <v>0</v>
      </c>
      <c r="AQ23" s="97"/>
      <c r="AR23" s="96" t="s">
        <v>156</v>
      </c>
      <c r="AS23" s="103">
        <v>0</v>
      </c>
      <c r="AT23" s="97"/>
      <c r="AU23" s="96"/>
      <c r="AV23" s="103"/>
      <c r="AW23" s="97"/>
      <c r="AX23" s="74"/>
      <c r="AY23" s="75"/>
      <c r="AZ23" s="76"/>
      <c r="BA23" s="74"/>
      <c r="BB23" s="75"/>
      <c r="BC23" s="76"/>
      <c r="BD23" s="74"/>
      <c r="BE23" s="75"/>
      <c r="BF23" s="76"/>
      <c r="BG23" s="74"/>
      <c r="BH23" s="75"/>
      <c r="BI23" s="76"/>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T23" s="79"/>
      <c r="DU23" s="79"/>
      <c r="DV23" s="79"/>
      <c r="FI23" s="79"/>
      <c r="FJ23" s="79"/>
    </row>
    <row r="24" spans="1:166" ht="21" customHeight="1" thickBot="1">
      <c r="A24" s="208"/>
      <c r="B24" s="193"/>
      <c r="C24" s="196"/>
      <c r="D24" s="199"/>
      <c r="E24" s="98" t="s">
        <v>138</v>
      </c>
      <c r="F24" s="94" t="s">
        <v>76</v>
      </c>
      <c r="G24" s="99"/>
      <c r="H24" s="98" t="s">
        <v>139</v>
      </c>
      <c r="I24" s="94" t="s">
        <v>97</v>
      </c>
      <c r="J24" s="99"/>
      <c r="K24" s="98" t="s">
        <v>140</v>
      </c>
      <c r="L24" s="94" t="s">
        <v>16</v>
      </c>
      <c r="M24" s="99"/>
      <c r="N24" s="98" t="s">
        <v>141</v>
      </c>
      <c r="O24" s="94" t="s">
        <v>7</v>
      </c>
      <c r="P24" s="99"/>
      <c r="Q24" s="98" t="s">
        <v>142</v>
      </c>
      <c r="R24" s="94" t="s">
        <v>15</v>
      </c>
      <c r="S24" s="99"/>
      <c r="T24" s="98" t="s">
        <v>148</v>
      </c>
      <c r="U24" s="94" t="s">
        <v>10</v>
      </c>
      <c r="V24" s="99"/>
      <c r="W24" s="98" t="s">
        <v>149</v>
      </c>
      <c r="X24" s="94" t="s">
        <v>6</v>
      </c>
      <c r="Y24" s="99"/>
      <c r="Z24" s="98" t="s">
        <v>150</v>
      </c>
      <c r="AA24" s="94" t="s">
        <v>33</v>
      </c>
      <c r="AB24" s="99"/>
      <c r="AC24" s="98" t="s">
        <v>151</v>
      </c>
      <c r="AD24" s="94" t="s">
        <v>84</v>
      </c>
      <c r="AE24" s="99"/>
      <c r="AF24" s="98" t="s">
        <v>152</v>
      </c>
      <c r="AG24" s="94" t="s">
        <v>9</v>
      </c>
      <c r="AH24" s="99"/>
      <c r="AI24" s="98" t="s">
        <v>160</v>
      </c>
      <c r="AJ24" s="94">
        <v>0</v>
      </c>
      <c r="AK24" s="99"/>
      <c r="AL24" s="98" t="s">
        <v>155</v>
      </c>
      <c r="AM24" s="94">
        <v>0</v>
      </c>
      <c r="AN24" s="99"/>
      <c r="AO24" s="98" t="s">
        <v>156</v>
      </c>
      <c r="AP24" s="94">
        <v>0</v>
      </c>
      <c r="AQ24" s="99"/>
      <c r="AR24" s="98" t="s">
        <v>159</v>
      </c>
      <c r="AS24" s="94">
        <v>0</v>
      </c>
      <c r="AT24" s="99"/>
      <c r="AU24" s="98"/>
      <c r="AV24" s="94"/>
      <c r="AW24" s="99"/>
      <c r="AX24" s="100"/>
      <c r="AY24" s="102"/>
      <c r="AZ24" s="101"/>
      <c r="BA24" s="100"/>
      <c r="BB24" s="102"/>
      <c r="BC24" s="101"/>
      <c r="BD24" s="100"/>
      <c r="BE24" s="102"/>
      <c r="BF24" s="101"/>
      <c r="BG24" s="100"/>
      <c r="BH24" s="102"/>
      <c r="BI24" s="101"/>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T24" s="79"/>
      <c r="DU24" s="79"/>
      <c r="DV24" s="79"/>
      <c r="FI24" s="79"/>
      <c r="FJ24" s="79"/>
    </row>
    <row r="25" spans="1:166" ht="21" customHeight="1">
      <c r="A25" s="208"/>
      <c r="B25" s="193" t="s">
        <v>28</v>
      </c>
      <c r="C25" s="196">
        <v>44483</v>
      </c>
      <c r="D25" s="200" t="s">
        <v>90</v>
      </c>
      <c r="E25" s="89"/>
      <c r="F25" s="93"/>
      <c r="G25" s="90"/>
      <c r="H25" s="89"/>
      <c r="I25" s="93"/>
      <c r="J25" s="90"/>
      <c r="K25" s="89"/>
      <c r="L25" s="93"/>
      <c r="M25" s="90"/>
      <c r="N25" s="89"/>
      <c r="O25" s="93"/>
      <c r="P25" s="90"/>
      <c r="Q25" s="89"/>
      <c r="R25" s="93"/>
      <c r="S25" s="90"/>
      <c r="T25" s="89"/>
      <c r="U25" s="93"/>
      <c r="V25" s="90"/>
      <c r="W25" s="89"/>
      <c r="X25" s="93"/>
      <c r="Y25" s="90"/>
      <c r="Z25" s="89"/>
      <c r="AA25" s="93"/>
      <c r="AB25" s="90"/>
      <c r="AC25" s="89"/>
      <c r="AD25" s="93"/>
      <c r="AE25" s="90"/>
      <c r="AF25" s="89"/>
      <c r="AG25" s="93"/>
      <c r="AH25" s="90"/>
      <c r="AI25" s="89"/>
      <c r="AJ25" s="93"/>
      <c r="AK25" s="90"/>
      <c r="AL25" s="89"/>
      <c r="AM25" s="93"/>
      <c r="AN25" s="90"/>
      <c r="AO25" s="89"/>
      <c r="AP25" s="93"/>
      <c r="AQ25" s="90"/>
      <c r="AR25" s="89"/>
      <c r="AS25" s="93"/>
      <c r="AT25" s="90"/>
      <c r="AU25" s="89"/>
      <c r="AV25" s="93"/>
      <c r="AW25" s="90"/>
      <c r="AX25" s="96"/>
      <c r="AY25" s="103"/>
      <c r="AZ25" s="97"/>
      <c r="BA25" s="96"/>
      <c r="BB25" s="103"/>
      <c r="BC25" s="97"/>
      <c r="BD25" s="96"/>
      <c r="BE25" s="103"/>
      <c r="BF25" s="97"/>
      <c r="BG25" s="96"/>
      <c r="BH25" s="103"/>
      <c r="BI25" s="97"/>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T25" s="79"/>
      <c r="DU25" s="79"/>
      <c r="DV25" s="79"/>
      <c r="FI25" s="79"/>
      <c r="FJ25" s="79"/>
    </row>
    <row r="26" spans="1:166" ht="21" customHeight="1" thickBot="1">
      <c r="A26" s="208"/>
      <c r="B26" s="194"/>
      <c r="C26" s="197"/>
      <c r="D26" s="201"/>
      <c r="E26" s="100"/>
      <c r="F26" s="102"/>
      <c r="G26" s="101"/>
      <c r="H26" s="100"/>
      <c r="I26" s="102"/>
      <c r="J26" s="101"/>
      <c r="K26" s="100"/>
      <c r="L26" s="102"/>
      <c r="M26" s="101"/>
      <c r="N26" s="100"/>
      <c r="O26" s="102"/>
      <c r="P26" s="101"/>
      <c r="Q26" s="100"/>
      <c r="R26" s="102"/>
      <c r="S26" s="101"/>
      <c r="T26" s="100"/>
      <c r="U26" s="102"/>
      <c r="V26" s="101"/>
      <c r="W26" s="100"/>
      <c r="X26" s="102"/>
      <c r="Y26" s="101"/>
      <c r="Z26" s="100"/>
      <c r="AA26" s="102"/>
      <c r="AB26" s="101"/>
      <c r="AC26" s="100"/>
      <c r="AD26" s="102"/>
      <c r="AE26" s="101"/>
      <c r="AF26" s="100"/>
      <c r="AG26" s="102"/>
      <c r="AH26" s="101"/>
      <c r="AI26" s="100"/>
      <c r="AJ26" s="102"/>
      <c r="AK26" s="101"/>
      <c r="AL26" s="100"/>
      <c r="AM26" s="102"/>
      <c r="AN26" s="101"/>
      <c r="AO26" s="100"/>
      <c r="AP26" s="102"/>
      <c r="AQ26" s="101"/>
      <c r="AR26" s="100"/>
      <c r="AS26" s="102"/>
      <c r="AT26" s="101"/>
      <c r="AU26" s="100"/>
      <c r="AV26" s="102"/>
      <c r="AW26" s="101"/>
      <c r="AX26" s="98"/>
      <c r="AY26" s="94"/>
      <c r="AZ26" s="99"/>
      <c r="BA26" s="98"/>
      <c r="BB26" s="94"/>
      <c r="BC26" s="99"/>
      <c r="BD26" s="98"/>
      <c r="BE26" s="94"/>
      <c r="BF26" s="99"/>
      <c r="BG26" s="98"/>
      <c r="BH26" s="94"/>
      <c r="BI26" s="9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T26" s="79"/>
      <c r="DU26" s="79"/>
      <c r="DV26" s="79"/>
      <c r="FI26" s="79"/>
      <c r="FJ26" s="79"/>
    </row>
    <row r="27" spans="1:166" ht="21" customHeight="1">
      <c r="A27" s="208"/>
      <c r="B27" s="192" t="s">
        <v>30</v>
      </c>
      <c r="C27" s="195">
        <v>44485</v>
      </c>
      <c r="D27" s="198" t="s">
        <v>89</v>
      </c>
      <c r="E27" s="96" t="s">
        <v>139</v>
      </c>
      <c r="F27" s="103" t="s">
        <v>97</v>
      </c>
      <c r="G27" s="97"/>
      <c r="H27" s="96" t="s">
        <v>140</v>
      </c>
      <c r="I27" s="103" t="s">
        <v>16</v>
      </c>
      <c r="J27" s="97"/>
      <c r="K27" s="96" t="s">
        <v>141</v>
      </c>
      <c r="L27" s="103" t="s">
        <v>7</v>
      </c>
      <c r="M27" s="97"/>
      <c r="N27" s="96" t="s">
        <v>142</v>
      </c>
      <c r="O27" s="103" t="s">
        <v>15</v>
      </c>
      <c r="P27" s="97"/>
      <c r="Q27" s="96" t="s">
        <v>143</v>
      </c>
      <c r="R27" s="103" t="s">
        <v>345</v>
      </c>
      <c r="S27" s="97"/>
      <c r="T27" s="96" t="s">
        <v>149</v>
      </c>
      <c r="U27" s="103" t="s">
        <v>6</v>
      </c>
      <c r="V27" s="97"/>
      <c r="W27" s="96" t="s">
        <v>150</v>
      </c>
      <c r="X27" s="103" t="s">
        <v>33</v>
      </c>
      <c r="Y27" s="97"/>
      <c r="Z27" s="96" t="s">
        <v>151</v>
      </c>
      <c r="AA27" s="103" t="s">
        <v>84</v>
      </c>
      <c r="AB27" s="97"/>
      <c r="AC27" s="96" t="s">
        <v>152</v>
      </c>
      <c r="AD27" s="103" t="s">
        <v>9</v>
      </c>
      <c r="AE27" s="97"/>
      <c r="AF27" s="96" t="s">
        <v>153</v>
      </c>
      <c r="AG27" s="103" t="s">
        <v>8</v>
      </c>
      <c r="AH27" s="97"/>
      <c r="AI27" s="96" t="s">
        <v>155</v>
      </c>
      <c r="AJ27" s="103">
        <v>0</v>
      </c>
      <c r="AK27" s="97"/>
      <c r="AL27" s="96" t="s">
        <v>156</v>
      </c>
      <c r="AM27" s="103">
        <v>0</v>
      </c>
      <c r="AN27" s="97"/>
      <c r="AO27" s="96" t="s">
        <v>159</v>
      </c>
      <c r="AP27" s="103">
        <v>0</v>
      </c>
      <c r="AQ27" s="97"/>
      <c r="AR27" s="96" t="s">
        <v>160</v>
      </c>
      <c r="AS27" s="103">
        <v>0</v>
      </c>
      <c r="AT27" s="97"/>
      <c r="AU27" s="96"/>
      <c r="AV27" s="103"/>
      <c r="AW27" s="97"/>
      <c r="AX27" s="74"/>
      <c r="AY27" s="75"/>
      <c r="AZ27" s="76"/>
      <c r="BA27" s="74"/>
      <c r="BB27" s="75"/>
      <c r="BC27" s="76"/>
      <c r="BD27" s="74"/>
      <c r="BE27" s="75"/>
      <c r="BF27" s="76"/>
      <c r="BG27" s="74"/>
      <c r="BH27" s="75"/>
      <c r="BI27" s="76"/>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T27" s="79"/>
      <c r="DU27" s="79"/>
      <c r="DV27" s="79"/>
      <c r="FI27" s="79"/>
      <c r="FJ27" s="79"/>
    </row>
    <row r="28" spans="1:166" ht="21" customHeight="1">
      <c r="A28" s="208"/>
      <c r="B28" s="193"/>
      <c r="C28" s="196"/>
      <c r="D28" s="199"/>
      <c r="E28" s="98" t="s">
        <v>140</v>
      </c>
      <c r="F28" s="94" t="s">
        <v>16</v>
      </c>
      <c r="G28" s="99"/>
      <c r="H28" s="98" t="s">
        <v>141</v>
      </c>
      <c r="I28" s="94" t="s">
        <v>7</v>
      </c>
      <c r="J28" s="99"/>
      <c r="K28" s="98" t="s">
        <v>142</v>
      </c>
      <c r="L28" s="94" t="s">
        <v>15</v>
      </c>
      <c r="M28" s="99"/>
      <c r="N28" s="98" t="s">
        <v>143</v>
      </c>
      <c r="O28" s="94" t="s">
        <v>345</v>
      </c>
      <c r="P28" s="99"/>
      <c r="Q28" s="98" t="s">
        <v>144</v>
      </c>
      <c r="R28" s="94" t="s">
        <v>36</v>
      </c>
      <c r="S28" s="99"/>
      <c r="T28" s="98" t="s">
        <v>150</v>
      </c>
      <c r="U28" s="94" t="s">
        <v>33</v>
      </c>
      <c r="V28" s="99"/>
      <c r="W28" s="98" t="s">
        <v>151</v>
      </c>
      <c r="X28" s="94" t="s">
        <v>84</v>
      </c>
      <c r="Y28" s="99"/>
      <c r="Z28" s="98" t="s">
        <v>152</v>
      </c>
      <c r="AA28" s="94" t="s">
        <v>9</v>
      </c>
      <c r="AB28" s="99"/>
      <c r="AC28" s="98" t="s">
        <v>153</v>
      </c>
      <c r="AD28" s="94" t="s">
        <v>8</v>
      </c>
      <c r="AE28" s="99"/>
      <c r="AF28" s="98" t="s">
        <v>147</v>
      </c>
      <c r="AG28" s="94" t="s">
        <v>12</v>
      </c>
      <c r="AH28" s="99"/>
      <c r="AI28" s="98" t="s">
        <v>156</v>
      </c>
      <c r="AJ28" s="94">
        <v>0</v>
      </c>
      <c r="AK28" s="99"/>
      <c r="AL28" s="98" t="s">
        <v>159</v>
      </c>
      <c r="AM28" s="94">
        <v>0</v>
      </c>
      <c r="AN28" s="99"/>
      <c r="AO28" s="98" t="s">
        <v>160</v>
      </c>
      <c r="AP28" s="94">
        <v>0</v>
      </c>
      <c r="AQ28" s="99"/>
      <c r="AR28" s="98" t="s">
        <v>155</v>
      </c>
      <c r="AS28" s="94">
        <v>0</v>
      </c>
      <c r="AT28" s="99"/>
      <c r="AU28" s="98"/>
      <c r="AV28" s="94"/>
      <c r="AW28" s="99"/>
      <c r="AX28" s="98"/>
      <c r="AY28" s="94"/>
      <c r="AZ28" s="99"/>
      <c r="BA28" s="98"/>
      <c r="BB28" s="94"/>
      <c r="BC28" s="99"/>
      <c r="BD28" s="98"/>
      <c r="BE28" s="94"/>
      <c r="BF28" s="99"/>
      <c r="BG28" s="98"/>
      <c r="BH28" s="94"/>
      <c r="BI28" s="9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T28" s="79"/>
      <c r="DU28" s="79"/>
      <c r="DV28" s="79"/>
      <c r="FI28" s="79"/>
      <c r="FJ28" s="79"/>
    </row>
    <row r="29" spans="1:166" ht="21" customHeight="1">
      <c r="A29" s="208"/>
      <c r="B29" s="193"/>
      <c r="C29" s="196"/>
      <c r="D29" s="200" t="s">
        <v>90</v>
      </c>
      <c r="E29" s="89"/>
      <c r="F29" s="93"/>
      <c r="G29" s="90"/>
      <c r="H29" s="89"/>
      <c r="I29" s="93"/>
      <c r="J29" s="90"/>
      <c r="K29" s="89"/>
      <c r="L29" s="93"/>
      <c r="M29" s="90"/>
      <c r="N29" s="89"/>
      <c r="O29" s="93"/>
      <c r="P29" s="90"/>
      <c r="Q29" s="89"/>
      <c r="R29" s="93"/>
      <c r="S29" s="90"/>
      <c r="T29" s="89"/>
      <c r="U29" s="93"/>
      <c r="V29" s="90"/>
      <c r="W29" s="89"/>
      <c r="X29" s="93"/>
      <c r="Y29" s="90"/>
      <c r="Z29" s="89"/>
      <c r="AA29" s="93"/>
      <c r="AB29" s="90"/>
      <c r="AC29" s="89"/>
      <c r="AD29" s="93"/>
      <c r="AE29" s="90"/>
      <c r="AF29" s="89"/>
      <c r="AG29" s="93"/>
      <c r="AH29" s="90"/>
      <c r="AI29" s="89"/>
      <c r="AJ29" s="93"/>
      <c r="AK29" s="90"/>
      <c r="AL29" s="89"/>
      <c r="AM29" s="93"/>
      <c r="AN29" s="90"/>
      <c r="AO29" s="89"/>
      <c r="AP29" s="93"/>
      <c r="AQ29" s="90"/>
      <c r="AR29" s="89"/>
      <c r="AS29" s="93"/>
      <c r="AT29" s="90"/>
      <c r="AU29" s="89"/>
      <c r="AV29" s="93"/>
      <c r="AW29" s="90"/>
      <c r="AX29" s="74"/>
      <c r="AY29" s="75"/>
      <c r="AZ29" s="76"/>
      <c r="BA29" s="74"/>
      <c r="BB29" s="75"/>
      <c r="BC29" s="76"/>
      <c r="BD29" s="74"/>
      <c r="BE29" s="75"/>
      <c r="BF29" s="76"/>
      <c r="BG29" s="74"/>
      <c r="BH29" s="75"/>
      <c r="BI29" s="76"/>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T29" s="79"/>
      <c r="DU29" s="79"/>
      <c r="DV29" s="79"/>
      <c r="FI29" s="79"/>
      <c r="FJ29" s="79"/>
    </row>
    <row r="30" spans="1:166" ht="21" customHeight="1" thickBot="1">
      <c r="A30" s="208"/>
      <c r="B30" s="194"/>
      <c r="C30" s="197"/>
      <c r="D30" s="201"/>
      <c r="E30" s="100"/>
      <c r="F30" s="102"/>
      <c r="G30" s="101"/>
      <c r="H30" s="100"/>
      <c r="I30" s="102"/>
      <c r="J30" s="101"/>
      <c r="K30" s="100"/>
      <c r="L30" s="102"/>
      <c r="M30" s="101"/>
      <c r="N30" s="100"/>
      <c r="O30" s="102"/>
      <c r="P30" s="101"/>
      <c r="Q30" s="100"/>
      <c r="R30" s="102"/>
      <c r="S30" s="101"/>
      <c r="T30" s="100"/>
      <c r="U30" s="102"/>
      <c r="V30" s="101"/>
      <c r="W30" s="100"/>
      <c r="X30" s="102"/>
      <c r="Y30" s="101"/>
      <c r="Z30" s="100"/>
      <c r="AA30" s="102"/>
      <c r="AB30" s="101"/>
      <c r="AC30" s="100"/>
      <c r="AD30" s="102"/>
      <c r="AE30" s="101"/>
      <c r="AF30" s="100"/>
      <c r="AG30" s="102"/>
      <c r="AH30" s="101"/>
      <c r="AI30" s="100"/>
      <c r="AJ30" s="102"/>
      <c r="AK30" s="101"/>
      <c r="AL30" s="100"/>
      <c r="AM30" s="102"/>
      <c r="AN30" s="101"/>
      <c r="AO30" s="100"/>
      <c r="AP30" s="102"/>
      <c r="AQ30" s="101"/>
      <c r="AR30" s="100"/>
      <c r="AS30" s="102"/>
      <c r="AT30" s="101"/>
      <c r="AU30" s="100"/>
      <c r="AV30" s="102"/>
      <c r="AW30" s="101"/>
      <c r="AX30" s="100"/>
      <c r="AY30" s="102"/>
      <c r="AZ30" s="101"/>
      <c r="BA30" s="100"/>
      <c r="BB30" s="102"/>
      <c r="BC30" s="101"/>
      <c r="BD30" s="100"/>
      <c r="BE30" s="102"/>
      <c r="BF30" s="101"/>
      <c r="BG30" s="100"/>
      <c r="BH30" s="102"/>
      <c r="BI30" s="101"/>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T30" s="79"/>
      <c r="DU30" s="79"/>
      <c r="DV30" s="79"/>
      <c r="FI30" s="79"/>
      <c r="FJ30" s="79"/>
    </row>
    <row r="31" spans="1:166" ht="21" customHeight="1">
      <c r="A31" s="208"/>
      <c r="B31" s="192" t="s">
        <v>4</v>
      </c>
      <c r="C31" s="195">
        <v>44486</v>
      </c>
      <c r="D31" s="198" t="s">
        <v>89</v>
      </c>
      <c r="E31" s="96" t="s">
        <v>141</v>
      </c>
      <c r="F31" s="103" t="s">
        <v>10</v>
      </c>
      <c r="G31" s="97"/>
      <c r="H31" s="96" t="s">
        <v>142</v>
      </c>
      <c r="I31" s="103" t="s">
        <v>348</v>
      </c>
      <c r="J31" s="97"/>
      <c r="K31" s="96" t="s">
        <v>143</v>
      </c>
      <c r="L31" s="103" t="s">
        <v>345</v>
      </c>
      <c r="M31" s="97"/>
      <c r="N31" s="96" t="s">
        <v>144</v>
      </c>
      <c r="O31" s="103" t="s">
        <v>36</v>
      </c>
      <c r="P31" s="97"/>
      <c r="Q31" s="96" t="s">
        <v>145</v>
      </c>
      <c r="R31" s="103" t="s">
        <v>346</v>
      </c>
      <c r="S31" s="97"/>
      <c r="T31" s="96" t="s">
        <v>151</v>
      </c>
      <c r="U31" s="103" t="s">
        <v>84</v>
      </c>
      <c r="V31" s="97"/>
      <c r="W31" s="96" t="s">
        <v>152</v>
      </c>
      <c r="X31" s="103" t="s">
        <v>9</v>
      </c>
      <c r="Y31" s="97"/>
      <c r="Z31" s="96" t="s">
        <v>153</v>
      </c>
      <c r="AA31" s="103" t="s">
        <v>8</v>
      </c>
      <c r="AB31" s="97"/>
      <c r="AC31" s="96" t="s">
        <v>147</v>
      </c>
      <c r="AD31" s="103" t="s">
        <v>12</v>
      </c>
      <c r="AE31" s="97"/>
      <c r="AF31" s="96" t="s">
        <v>148</v>
      </c>
      <c r="AG31" s="103" t="s">
        <v>33</v>
      </c>
      <c r="AH31" s="97"/>
      <c r="AI31" s="96" t="s">
        <v>139</v>
      </c>
      <c r="AJ31" s="103" t="s">
        <v>97</v>
      </c>
      <c r="AK31" s="97"/>
      <c r="AL31" s="96" t="s">
        <v>140</v>
      </c>
      <c r="AM31" s="103" t="s">
        <v>16</v>
      </c>
      <c r="AN31" s="97"/>
      <c r="AO31" s="96" t="s">
        <v>141</v>
      </c>
      <c r="AP31" s="103" t="s">
        <v>7</v>
      </c>
      <c r="AQ31" s="97"/>
      <c r="AR31" s="96" t="s">
        <v>142</v>
      </c>
      <c r="AS31" s="103" t="s">
        <v>15</v>
      </c>
      <c r="AT31" s="97"/>
      <c r="AU31" s="96"/>
      <c r="AV31" s="103"/>
      <c r="AW31" s="97"/>
      <c r="AX31" s="96"/>
      <c r="AY31" s="103"/>
      <c r="AZ31" s="97"/>
      <c r="BA31" s="96"/>
      <c r="BB31" s="103"/>
      <c r="BC31" s="97"/>
      <c r="BD31" s="96"/>
      <c r="BE31" s="103"/>
      <c r="BF31" s="97"/>
      <c r="BG31" s="96"/>
      <c r="BH31" s="103"/>
      <c r="BI31" s="97"/>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T31" s="79"/>
      <c r="DU31" s="79"/>
      <c r="DV31" s="79"/>
      <c r="FI31" s="79"/>
      <c r="FJ31" s="79"/>
    </row>
    <row r="32" spans="1:166" ht="21" customHeight="1">
      <c r="A32" s="208"/>
      <c r="B32" s="193"/>
      <c r="C32" s="196"/>
      <c r="D32" s="199"/>
      <c r="E32" s="98" t="s">
        <v>142</v>
      </c>
      <c r="F32" s="94" t="s">
        <v>15</v>
      </c>
      <c r="G32" s="99"/>
      <c r="H32" s="98" t="s">
        <v>143</v>
      </c>
      <c r="I32" s="94" t="s">
        <v>84</v>
      </c>
      <c r="J32" s="99"/>
      <c r="K32" s="98" t="s">
        <v>144</v>
      </c>
      <c r="L32" s="94" t="s">
        <v>36</v>
      </c>
      <c r="M32" s="99"/>
      <c r="N32" s="98" t="s">
        <v>145</v>
      </c>
      <c r="O32" s="94" t="s">
        <v>346</v>
      </c>
      <c r="P32" s="99"/>
      <c r="Q32" s="98" t="s">
        <v>146</v>
      </c>
      <c r="R32" s="94" t="s">
        <v>347</v>
      </c>
      <c r="S32" s="99"/>
      <c r="T32" s="98" t="s">
        <v>152</v>
      </c>
      <c r="U32" s="94" t="s">
        <v>9</v>
      </c>
      <c r="V32" s="99"/>
      <c r="W32" s="98" t="s">
        <v>153</v>
      </c>
      <c r="X32" s="94" t="s">
        <v>8</v>
      </c>
      <c r="Y32" s="99"/>
      <c r="Z32" s="98" t="s">
        <v>147</v>
      </c>
      <c r="AA32" s="94" t="s">
        <v>12</v>
      </c>
      <c r="AB32" s="99"/>
      <c r="AC32" s="98" t="s">
        <v>148</v>
      </c>
      <c r="AD32" s="94" t="s">
        <v>10</v>
      </c>
      <c r="AE32" s="99"/>
      <c r="AF32" s="98" t="s">
        <v>149</v>
      </c>
      <c r="AG32" s="94" t="s">
        <v>6</v>
      </c>
      <c r="AH32" s="99"/>
      <c r="AI32" s="98" t="s">
        <v>140</v>
      </c>
      <c r="AJ32" s="94" t="s">
        <v>16</v>
      </c>
      <c r="AK32" s="99"/>
      <c r="AL32" s="98" t="s">
        <v>141</v>
      </c>
      <c r="AM32" s="94" t="s">
        <v>7</v>
      </c>
      <c r="AN32" s="99"/>
      <c r="AO32" s="98" t="s">
        <v>142</v>
      </c>
      <c r="AP32" s="94" t="s">
        <v>348</v>
      </c>
      <c r="AQ32" s="99"/>
      <c r="AR32" s="98" t="s">
        <v>143</v>
      </c>
      <c r="AS32" s="94" t="s">
        <v>345</v>
      </c>
      <c r="AT32" s="99"/>
      <c r="AU32" s="98"/>
      <c r="AV32" s="94"/>
      <c r="AW32" s="99"/>
      <c r="AX32" s="98"/>
      <c r="AY32" s="94"/>
      <c r="AZ32" s="99"/>
      <c r="BA32" s="98"/>
      <c r="BB32" s="94"/>
      <c r="BC32" s="99"/>
      <c r="BD32" s="98"/>
      <c r="BE32" s="94"/>
      <c r="BF32" s="99"/>
      <c r="BG32" s="98"/>
      <c r="BH32" s="94"/>
      <c r="BI32" s="9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T32" s="79"/>
      <c r="DU32" s="79"/>
      <c r="DV32" s="79"/>
      <c r="FI32" s="79"/>
      <c r="FJ32" s="79"/>
    </row>
    <row r="33" spans="1:166" ht="21" customHeight="1">
      <c r="A33" s="208"/>
      <c r="B33" s="193"/>
      <c r="C33" s="196"/>
      <c r="D33" s="200" t="s">
        <v>90</v>
      </c>
      <c r="E33" s="89"/>
      <c r="F33" s="93"/>
      <c r="G33" s="90"/>
      <c r="H33" s="89"/>
      <c r="I33" s="93"/>
      <c r="J33" s="90"/>
      <c r="K33" s="89"/>
      <c r="L33" s="93"/>
      <c r="M33" s="90"/>
      <c r="N33" s="89"/>
      <c r="O33" s="93"/>
      <c r="P33" s="90"/>
      <c r="Q33" s="89"/>
      <c r="R33" s="93"/>
      <c r="S33" s="90"/>
      <c r="T33" s="89"/>
      <c r="U33" s="93"/>
      <c r="V33" s="90"/>
      <c r="W33" s="89"/>
      <c r="X33" s="93"/>
      <c r="Y33" s="90"/>
      <c r="Z33" s="89"/>
      <c r="AA33" s="93"/>
      <c r="AB33" s="90"/>
      <c r="AC33" s="89"/>
      <c r="AD33" s="93"/>
      <c r="AE33" s="90"/>
      <c r="AF33" s="89"/>
      <c r="AG33" s="93"/>
      <c r="AH33" s="90"/>
      <c r="AI33" s="89"/>
      <c r="AJ33" s="93"/>
      <c r="AK33" s="90"/>
      <c r="AL33" s="89"/>
      <c r="AM33" s="93"/>
      <c r="AN33" s="90"/>
      <c r="AO33" s="89"/>
      <c r="AP33" s="93"/>
      <c r="AQ33" s="90"/>
      <c r="AR33" s="89"/>
      <c r="AS33" s="93"/>
      <c r="AT33" s="90"/>
      <c r="AU33" s="89"/>
      <c r="AV33" s="93"/>
      <c r="AW33" s="90"/>
      <c r="AX33" s="74"/>
      <c r="AY33" s="75"/>
      <c r="AZ33" s="76"/>
      <c r="BA33" s="74"/>
      <c r="BB33" s="75"/>
      <c r="BC33" s="76"/>
      <c r="BD33" s="74"/>
      <c r="BE33" s="75"/>
      <c r="BF33" s="76"/>
      <c r="BG33" s="74"/>
      <c r="BH33" s="75"/>
      <c r="BI33" s="76"/>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T33" s="79"/>
      <c r="DU33" s="79"/>
      <c r="DV33" s="79"/>
      <c r="FI33" s="79"/>
      <c r="FJ33" s="79"/>
    </row>
    <row r="34" spans="1:166" ht="21" customHeight="1" thickBot="1">
      <c r="A34" s="209"/>
      <c r="B34" s="194"/>
      <c r="C34" s="197"/>
      <c r="D34" s="201"/>
      <c r="E34" s="100"/>
      <c r="F34" s="102"/>
      <c r="G34" s="101"/>
      <c r="H34" s="100"/>
      <c r="I34" s="102"/>
      <c r="J34" s="101"/>
      <c r="K34" s="100"/>
      <c r="L34" s="102"/>
      <c r="M34" s="101"/>
      <c r="N34" s="100"/>
      <c r="O34" s="102"/>
      <c r="P34" s="101"/>
      <c r="Q34" s="100"/>
      <c r="R34" s="102"/>
      <c r="S34" s="101"/>
      <c r="T34" s="100"/>
      <c r="U34" s="102"/>
      <c r="V34" s="101"/>
      <c r="W34" s="100"/>
      <c r="X34" s="102"/>
      <c r="Y34" s="101"/>
      <c r="Z34" s="100"/>
      <c r="AA34" s="102"/>
      <c r="AB34" s="101"/>
      <c r="AC34" s="100"/>
      <c r="AD34" s="102"/>
      <c r="AE34" s="101"/>
      <c r="AF34" s="100"/>
      <c r="AG34" s="102"/>
      <c r="AH34" s="101"/>
      <c r="AI34" s="100"/>
      <c r="AJ34" s="102"/>
      <c r="AK34" s="101"/>
      <c r="AL34" s="100"/>
      <c r="AM34" s="102"/>
      <c r="AN34" s="101"/>
      <c r="AO34" s="100"/>
      <c r="AP34" s="102"/>
      <c r="AQ34" s="101"/>
      <c r="AR34" s="100"/>
      <c r="AS34" s="102"/>
      <c r="AT34" s="101"/>
      <c r="AU34" s="100"/>
      <c r="AV34" s="102"/>
      <c r="AW34" s="101"/>
      <c r="AX34" s="98"/>
      <c r="AY34" s="94"/>
      <c r="AZ34" s="99"/>
      <c r="BA34" s="98"/>
      <c r="BB34" s="94"/>
      <c r="BC34" s="99"/>
      <c r="BD34" s="98"/>
      <c r="BE34" s="94"/>
      <c r="BF34" s="99"/>
      <c r="BG34" s="98"/>
      <c r="BH34" s="94"/>
      <c r="BI34" s="99"/>
      <c r="BL34" s="79"/>
      <c r="BM34" s="79"/>
      <c r="BN34" s="79"/>
      <c r="BO34" s="79"/>
      <c r="BP34" s="79"/>
      <c r="BQ34" s="79"/>
      <c r="BR34" s="79"/>
      <c r="BS34" s="79"/>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T34" s="79"/>
      <c r="DU34" s="79"/>
      <c r="DV34" s="79"/>
      <c r="FI34" s="79"/>
      <c r="FJ34" s="79"/>
    </row>
    <row r="35" spans="1:166" ht="21" customHeight="1" collapsed="1">
      <c r="A35" s="225"/>
      <c r="B35" s="192" t="s">
        <v>25</v>
      </c>
      <c r="C35" s="195">
        <v>44487</v>
      </c>
      <c r="D35" s="198" t="s">
        <v>89</v>
      </c>
      <c r="E35" s="96" t="s">
        <v>143</v>
      </c>
      <c r="F35" s="103" t="s">
        <v>348</v>
      </c>
      <c r="G35" s="97"/>
      <c r="H35" s="96" t="s">
        <v>144</v>
      </c>
      <c r="I35" s="103" t="s">
        <v>10</v>
      </c>
      <c r="J35" s="97"/>
      <c r="K35" s="96" t="s">
        <v>145</v>
      </c>
      <c r="L35" s="103" t="s">
        <v>346</v>
      </c>
      <c r="M35" s="97"/>
      <c r="N35" s="96" t="s">
        <v>146</v>
      </c>
      <c r="O35" s="103" t="s">
        <v>347</v>
      </c>
      <c r="P35" s="97"/>
      <c r="Q35" s="96" t="s">
        <v>137</v>
      </c>
      <c r="R35" s="103" t="s">
        <v>13</v>
      </c>
      <c r="S35" s="97"/>
      <c r="T35" s="96" t="s">
        <v>153</v>
      </c>
      <c r="U35" s="103" t="s">
        <v>8</v>
      </c>
      <c r="V35" s="97"/>
      <c r="W35" s="96" t="s">
        <v>147</v>
      </c>
      <c r="X35" s="103" t="s">
        <v>12</v>
      </c>
      <c r="Y35" s="97"/>
      <c r="Z35" s="96" t="s">
        <v>148</v>
      </c>
      <c r="AA35" s="103" t="s">
        <v>9</v>
      </c>
      <c r="AB35" s="97"/>
      <c r="AC35" s="96" t="s">
        <v>149</v>
      </c>
      <c r="AD35" s="103" t="s">
        <v>6</v>
      </c>
      <c r="AE35" s="97"/>
      <c r="AF35" s="96" t="s">
        <v>150</v>
      </c>
      <c r="AG35" s="103" t="s">
        <v>33</v>
      </c>
      <c r="AH35" s="97"/>
      <c r="AI35" s="96" t="s">
        <v>141</v>
      </c>
      <c r="AJ35" s="103" t="s">
        <v>7</v>
      </c>
      <c r="AK35" s="97"/>
      <c r="AL35" s="96" t="s">
        <v>142</v>
      </c>
      <c r="AM35" s="103" t="s">
        <v>15</v>
      </c>
      <c r="AN35" s="97"/>
      <c r="AO35" s="96" t="s">
        <v>143</v>
      </c>
      <c r="AP35" s="103" t="s">
        <v>345</v>
      </c>
      <c r="AQ35" s="97"/>
      <c r="AR35" s="96" t="s">
        <v>144</v>
      </c>
      <c r="AS35" s="103" t="s">
        <v>36</v>
      </c>
      <c r="AT35" s="97"/>
      <c r="AU35" s="96"/>
      <c r="AV35" s="103"/>
      <c r="AW35" s="97"/>
      <c r="AX35" s="74"/>
      <c r="AY35" s="75"/>
      <c r="AZ35" s="76"/>
      <c r="BA35" s="74"/>
      <c r="BB35" s="75"/>
      <c r="BC35" s="76"/>
      <c r="BD35" s="74"/>
      <c r="BE35" s="75"/>
      <c r="BF35" s="76"/>
      <c r="BG35" s="74"/>
      <c r="BH35" s="75"/>
      <c r="BI35" s="76"/>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T35" s="79"/>
      <c r="DU35" s="79"/>
      <c r="DV35" s="79"/>
      <c r="FI35" s="79"/>
      <c r="FJ35" s="79"/>
    </row>
    <row r="36" spans="1:166" ht="21" customHeight="1" thickBot="1">
      <c r="A36" s="208"/>
      <c r="B36" s="193"/>
      <c r="C36" s="196"/>
      <c r="D36" s="199"/>
      <c r="E36" s="98" t="s">
        <v>144</v>
      </c>
      <c r="F36" s="94" t="s">
        <v>10</v>
      </c>
      <c r="G36" s="99"/>
      <c r="H36" s="98" t="s">
        <v>145</v>
      </c>
      <c r="I36" s="94" t="s">
        <v>348</v>
      </c>
      <c r="J36" s="99"/>
      <c r="K36" s="98" t="s">
        <v>146</v>
      </c>
      <c r="L36" s="94" t="s">
        <v>347</v>
      </c>
      <c r="M36" s="99"/>
      <c r="N36" s="98" t="s">
        <v>137</v>
      </c>
      <c r="O36" s="94" t="s">
        <v>13</v>
      </c>
      <c r="P36" s="99"/>
      <c r="Q36" s="98" t="s">
        <v>138</v>
      </c>
      <c r="R36" s="94" t="s">
        <v>76</v>
      </c>
      <c r="S36" s="99"/>
      <c r="T36" s="98" t="s">
        <v>155</v>
      </c>
      <c r="U36" s="94">
        <v>0</v>
      </c>
      <c r="V36" s="99"/>
      <c r="W36" s="98" t="s">
        <v>156</v>
      </c>
      <c r="X36" s="94">
        <v>0</v>
      </c>
      <c r="Y36" s="99"/>
      <c r="Z36" s="98" t="s">
        <v>159</v>
      </c>
      <c r="AA36" s="94">
        <v>0</v>
      </c>
      <c r="AB36" s="99"/>
      <c r="AC36" s="98" t="s">
        <v>160</v>
      </c>
      <c r="AD36" s="94">
        <v>0</v>
      </c>
      <c r="AE36" s="99"/>
      <c r="AF36" s="98" t="s">
        <v>155</v>
      </c>
      <c r="AG36" s="94">
        <v>0</v>
      </c>
      <c r="AH36" s="99"/>
      <c r="AI36" s="98" t="s">
        <v>142</v>
      </c>
      <c r="AJ36" s="94" t="s">
        <v>15</v>
      </c>
      <c r="AK36" s="99"/>
      <c r="AL36" s="98" t="s">
        <v>143</v>
      </c>
      <c r="AM36" s="94" t="s">
        <v>345</v>
      </c>
      <c r="AN36" s="99"/>
      <c r="AO36" s="98" t="s">
        <v>144</v>
      </c>
      <c r="AP36" s="94" t="s">
        <v>36</v>
      </c>
      <c r="AQ36" s="99"/>
      <c r="AR36" s="98" t="s">
        <v>145</v>
      </c>
      <c r="AS36" s="94" t="s">
        <v>346</v>
      </c>
      <c r="AT36" s="99"/>
      <c r="AU36" s="98"/>
      <c r="AV36" s="94"/>
      <c r="AW36" s="99"/>
      <c r="AX36" s="100"/>
      <c r="AY36" s="102"/>
      <c r="AZ36" s="101"/>
      <c r="BA36" s="100"/>
      <c r="BB36" s="102"/>
      <c r="BC36" s="101"/>
      <c r="BD36" s="100"/>
      <c r="BE36" s="102"/>
      <c r="BF36" s="101"/>
      <c r="BG36" s="100"/>
      <c r="BH36" s="102"/>
      <c r="BI36" s="101"/>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T36" s="79"/>
      <c r="DU36" s="79"/>
      <c r="DV36" s="79"/>
      <c r="FI36" s="79"/>
      <c r="FJ36" s="79"/>
    </row>
    <row r="37" spans="1:166" ht="21" customHeight="1">
      <c r="A37" s="208"/>
      <c r="B37" s="193"/>
      <c r="C37" s="196"/>
      <c r="D37" s="200" t="s">
        <v>90</v>
      </c>
      <c r="E37" s="89"/>
      <c r="F37" s="93"/>
      <c r="G37" s="90"/>
      <c r="H37" s="89"/>
      <c r="I37" s="93"/>
      <c r="J37" s="90"/>
      <c r="K37" s="89"/>
      <c r="L37" s="93"/>
      <c r="M37" s="90"/>
      <c r="N37" s="89"/>
      <c r="O37" s="93"/>
      <c r="P37" s="90"/>
      <c r="Q37" s="89"/>
      <c r="R37" s="93"/>
      <c r="S37" s="90"/>
      <c r="T37" s="89"/>
      <c r="U37" s="93"/>
      <c r="V37" s="90"/>
      <c r="W37" s="89"/>
      <c r="X37" s="93"/>
      <c r="Y37" s="90"/>
      <c r="Z37" s="89"/>
      <c r="AA37" s="93"/>
      <c r="AB37" s="90"/>
      <c r="AC37" s="89"/>
      <c r="AD37" s="93"/>
      <c r="AE37" s="90"/>
      <c r="AF37" s="89"/>
      <c r="AG37" s="93"/>
      <c r="AH37" s="90"/>
      <c r="AI37" s="89"/>
      <c r="AJ37" s="93"/>
      <c r="AK37" s="90"/>
      <c r="AL37" s="89"/>
      <c r="AM37" s="93"/>
      <c r="AN37" s="90"/>
      <c r="AO37" s="89"/>
      <c r="AP37" s="93"/>
      <c r="AQ37" s="90"/>
      <c r="AR37" s="89"/>
      <c r="AS37" s="93"/>
      <c r="AT37" s="90"/>
      <c r="AU37" s="89"/>
      <c r="AV37" s="93"/>
      <c r="AW37" s="90"/>
      <c r="AX37" s="96"/>
      <c r="AY37" s="103"/>
      <c r="AZ37" s="97"/>
      <c r="BA37" s="96"/>
      <c r="BB37" s="103"/>
      <c r="BC37" s="97"/>
      <c r="BD37" s="96"/>
      <c r="BE37" s="103"/>
      <c r="BF37" s="97"/>
      <c r="BG37" s="96"/>
      <c r="BH37" s="103"/>
      <c r="BI37" s="97"/>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T37" s="79"/>
      <c r="DU37" s="79"/>
      <c r="DV37" s="79"/>
      <c r="FI37" s="79"/>
      <c r="FJ37" s="79"/>
    </row>
    <row r="38" spans="1:166" ht="21" customHeight="1" thickBot="1">
      <c r="A38" s="208"/>
      <c r="B38" s="194"/>
      <c r="C38" s="197"/>
      <c r="D38" s="201"/>
      <c r="E38" s="100"/>
      <c r="F38" s="102"/>
      <c r="G38" s="101"/>
      <c r="H38" s="100"/>
      <c r="I38" s="102"/>
      <c r="J38" s="101"/>
      <c r="K38" s="100"/>
      <c r="L38" s="102"/>
      <c r="M38" s="101"/>
      <c r="N38" s="100"/>
      <c r="O38" s="102"/>
      <c r="P38" s="101"/>
      <c r="Q38" s="100"/>
      <c r="R38" s="102"/>
      <c r="S38" s="101"/>
      <c r="T38" s="100"/>
      <c r="U38" s="102"/>
      <c r="V38" s="101"/>
      <c r="W38" s="100"/>
      <c r="X38" s="102"/>
      <c r="Y38" s="101"/>
      <c r="Z38" s="100"/>
      <c r="AA38" s="102"/>
      <c r="AB38" s="101"/>
      <c r="AC38" s="100"/>
      <c r="AD38" s="102"/>
      <c r="AE38" s="101"/>
      <c r="AF38" s="100"/>
      <c r="AG38" s="102"/>
      <c r="AH38" s="101"/>
      <c r="AI38" s="100"/>
      <c r="AJ38" s="102"/>
      <c r="AK38" s="101"/>
      <c r="AL38" s="100"/>
      <c r="AM38" s="102"/>
      <c r="AN38" s="101"/>
      <c r="AO38" s="100"/>
      <c r="AP38" s="102"/>
      <c r="AQ38" s="101"/>
      <c r="AR38" s="100"/>
      <c r="AS38" s="102"/>
      <c r="AT38" s="101"/>
      <c r="AU38" s="100"/>
      <c r="AV38" s="102"/>
      <c r="AW38" s="101"/>
      <c r="AX38" s="98"/>
      <c r="AY38" s="94"/>
      <c r="AZ38" s="99"/>
      <c r="BA38" s="98"/>
      <c r="BB38" s="94"/>
      <c r="BC38" s="99"/>
      <c r="BD38" s="98"/>
      <c r="BE38" s="94"/>
      <c r="BF38" s="99"/>
      <c r="BG38" s="98"/>
      <c r="BH38" s="94"/>
      <c r="BI38" s="99"/>
      <c r="BL38" s="79"/>
      <c r="BM38" s="79"/>
      <c r="BN38" s="79"/>
      <c r="BO38" s="79"/>
      <c r="BP38" s="79"/>
      <c r="BQ38" s="79"/>
      <c r="BR38" s="79"/>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T38" s="79"/>
      <c r="DU38" s="79"/>
      <c r="DV38" s="79"/>
      <c r="FI38" s="79"/>
      <c r="FJ38" s="79"/>
    </row>
    <row r="39" spans="1:166" ht="21" customHeight="1">
      <c r="A39" s="208"/>
      <c r="B39" s="192" t="s">
        <v>26</v>
      </c>
      <c r="C39" s="195">
        <v>44488</v>
      </c>
      <c r="D39" s="198" t="s">
        <v>89</v>
      </c>
      <c r="E39" s="96" t="s">
        <v>145</v>
      </c>
      <c r="F39" s="103" t="s">
        <v>348</v>
      </c>
      <c r="G39" s="97"/>
      <c r="H39" s="96" t="s">
        <v>146</v>
      </c>
      <c r="I39" s="103" t="s">
        <v>347</v>
      </c>
      <c r="J39" s="97"/>
      <c r="K39" s="96" t="s">
        <v>137</v>
      </c>
      <c r="L39" s="103" t="s">
        <v>13</v>
      </c>
      <c r="M39" s="97"/>
      <c r="N39" s="96" t="s">
        <v>138</v>
      </c>
      <c r="O39" s="103" t="s">
        <v>76</v>
      </c>
      <c r="P39" s="97"/>
      <c r="Q39" s="96" t="s">
        <v>139</v>
      </c>
      <c r="R39" s="103" t="s">
        <v>97</v>
      </c>
      <c r="S39" s="97"/>
      <c r="T39" s="96" t="s">
        <v>156</v>
      </c>
      <c r="U39" s="103">
        <v>0</v>
      </c>
      <c r="V39" s="97"/>
      <c r="W39" s="96" t="s">
        <v>159</v>
      </c>
      <c r="X39" s="103">
        <v>0</v>
      </c>
      <c r="Y39" s="97"/>
      <c r="Z39" s="96" t="s">
        <v>160</v>
      </c>
      <c r="AA39" s="103">
        <v>0</v>
      </c>
      <c r="AB39" s="97"/>
      <c r="AC39" s="96" t="s">
        <v>155</v>
      </c>
      <c r="AD39" s="103">
        <v>0</v>
      </c>
      <c r="AE39" s="97"/>
      <c r="AF39" s="96" t="s">
        <v>156</v>
      </c>
      <c r="AG39" s="103">
        <v>0</v>
      </c>
      <c r="AH39" s="97"/>
      <c r="AI39" s="96" t="s">
        <v>143</v>
      </c>
      <c r="AJ39" s="103" t="s">
        <v>345</v>
      </c>
      <c r="AK39" s="97"/>
      <c r="AL39" s="96" t="s">
        <v>144</v>
      </c>
      <c r="AM39" s="103" t="s">
        <v>36</v>
      </c>
      <c r="AN39" s="97"/>
      <c r="AO39" s="96" t="s">
        <v>145</v>
      </c>
      <c r="AP39" s="103" t="s">
        <v>346</v>
      </c>
      <c r="AQ39" s="97"/>
      <c r="AR39" s="96" t="s">
        <v>146</v>
      </c>
      <c r="AS39" s="103" t="s">
        <v>84</v>
      </c>
      <c r="AT39" s="97"/>
      <c r="AU39" s="96"/>
      <c r="AV39" s="103"/>
      <c r="AW39" s="97"/>
      <c r="AX39" s="74"/>
      <c r="AY39" s="75"/>
      <c r="AZ39" s="76"/>
      <c r="BA39" s="74"/>
      <c r="BB39" s="75"/>
      <c r="BC39" s="76"/>
      <c r="BD39" s="74"/>
      <c r="BE39" s="75"/>
      <c r="BF39" s="76"/>
      <c r="BG39" s="74"/>
      <c r="BH39" s="75"/>
      <c r="BI39" s="76"/>
      <c r="BL39" s="79"/>
      <c r="BM39" s="79"/>
      <c r="BN39" s="79"/>
      <c r="BO39" s="79"/>
      <c r="BP39" s="79"/>
      <c r="BQ39" s="79"/>
      <c r="BR39" s="79"/>
      <c r="BS39" s="79"/>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T39" s="79"/>
      <c r="DU39" s="79"/>
      <c r="DV39" s="79"/>
      <c r="FI39" s="79"/>
      <c r="FJ39" s="79"/>
    </row>
    <row r="40" spans="1:166" ht="21" customHeight="1">
      <c r="A40" s="208"/>
      <c r="B40" s="193"/>
      <c r="C40" s="196"/>
      <c r="D40" s="199"/>
      <c r="E40" s="98" t="s">
        <v>146</v>
      </c>
      <c r="F40" s="94" t="s">
        <v>347</v>
      </c>
      <c r="G40" s="99"/>
      <c r="H40" s="98" t="s">
        <v>137</v>
      </c>
      <c r="I40" s="94" t="s">
        <v>13</v>
      </c>
      <c r="J40" s="99"/>
      <c r="K40" s="98" t="s">
        <v>138</v>
      </c>
      <c r="L40" s="94" t="s">
        <v>76</v>
      </c>
      <c r="M40" s="99"/>
      <c r="N40" s="98" t="s">
        <v>139</v>
      </c>
      <c r="O40" s="94" t="s">
        <v>97</v>
      </c>
      <c r="P40" s="99"/>
      <c r="Q40" s="98" t="s">
        <v>140</v>
      </c>
      <c r="R40" s="94" t="s">
        <v>16</v>
      </c>
      <c r="S40" s="99"/>
      <c r="T40" s="98" t="s">
        <v>159</v>
      </c>
      <c r="U40" s="94">
        <v>0</v>
      </c>
      <c r="V40" s="99"/>
      <c r="W40" s="98" t="s">
        <v>160</v>
      </c>
      <c r="X40" s="94">
        <v>0</v>
      </c>
      <c r="Y40" s="99"/>
      <c r="Z40" s="98" t="s">
        <v>155</v>
      </c>
      <c r="AA40" s="94">
        <v>0</v>
      </c>
      <c r="AB40" s="99"/>
      <c r="AC40" s="98" t="s">
        <v>169</v>
      </c>
      <c r="AD40" s="94" t="e">
        <v>#N/A</v>
      </c>
      <c r="AE40" s="99"/>
      <c r="AF40" s="98" t="s">
        <v>169</v>
      </c>
      <c r="AG40" s="94" t="e">
        <v>#N/A</v>
      </c>
      <c r="AH40" s="99"/>
      <c r="AI40" s="98" t="s">
        <v>144</v>
      </c>
      <c r="AJ40" s="94" t="s">
        <v>36</v>
      </c>
      <c r="AK40" s="99"/>
      <c r="AL40" s="98" t="s">
        <v>145</v>
      </c>
      <c r="AM40" s="94" t="s">
        <v>6</v>
      </c>
      <c r="AN40" s="99"/>
      <c r="AO40" s="98" t="s">
        <v>146</v>
      </c>
      <c r="AP40" s="94" t="s">
        <v>346</v>
      </c>
      <c r="AQ40" s="99"/>
      <c r="AR40" s="98" t="s">
        <v>137</v>
      </c>
      <c r="AS40" s="94" t="s">
        <v>10</v>
      </c>
      <c r="AT40" s="99"/>
      <c r="AU40" s="98"/>
      <c r="AV40" s="94"/>
      <c r="AW40" s="99"/>
      <c r="AX40" s="98"/>
      <c r="AY40" s="94"/>
      <c r="AZ40" s="99"/>
      <c r="BA40" s="98"/>
      <c r="BB40" s="94"/>
      <c r="BC40" s="99"/>
      <c r="BD40" s="98"/>
      <c r="BE40" s="94"/>
      <c r="BF40" s="99"/>
      <c r="BG40" s="98"/>
      <c r="BH40" s="94"/>
      <c r="BI40" s="9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T40" s="79"/>
      <c r="DU40" s="79"/>
      <c r="DV40" s="79"/>
      <c r="FI40" s="79"/>
      <c r="FJ40" s="79"/>
    </row>
    <row r="41" spans="1:166" ht="21" customHeight="1">
      <c r="A41" s="208"/>
      <c r="B41" s="193" t="s">
        <v>26</v>
      </c>
      <c r="C41" s="196"/>
      <c r="D41" s="200" t="s">
        <v>90</v>
      </c>
      <c r="E41" s="89"/>
      <c r="F41" s="93"/>
      <c r="G41" s="90"/>
      <c r="H41" s="89"/>
      <c r="I41" s="93"/>
      <c r="J41" s="90"/>
      <c r="K41" s="89"/>
      <c r="L41" s="93"/>
      <c r="M41" s="90"/>
      <c r="N41" s="89"/>
      <c r="O41" s="93"/>
      <c r="P41" s="90"/>
      <c r="Q41" s="89"/>
      <c r="R41" s="93"/>
      <c r="S41" s="90"/>
      <c r="T41" s="89"/>
      <c r="U41" s="93"/>
      <c r="V41" s="90"/>
      <c r="W41" s="89"/>
      <c r="X41" s="93"/>
      <c r="Y41" s="90"/>
      <c r="Z41" s="89"/>
      <c r="AA41" s="93"/>
      <c r="AB41" s="90"/>
      <c r="AC41" s="89"/>
      <c r="AD41" s="93"/>
      <c r="AE41" s="90"/>
      <c r="AF41" s="89"/>
      <c r="AG41" s="93"/>
      <c r="AH41" s="90"/>
      <c r="AI41" s="89"/>
      <c r="AJ41" s="93"/>
      <c r="AK41" s="90"/>
      <c r="AL41" s="89"/>
      <c r="AM41" s="93"/>
      <c r="AN41" s="90"/>
      <c r="AO41" s="89"/>
      <c r="AP41" s="93"/>
      <c r="AQ41" s="90"/>
      <c r="AR41" s="89"/>
      <c r="AS41" s="93"/>
      <c r="AT41" s="90"/>
      <c r="AU41" s="89"/>
      <c r="AV41" s="93"/>
      <c r="AW41" s="90"/>
      <c r="AX41" s="74"/>
      <c r="AY41" s="75"/>
      <c r="AZ41" s="76"/>
      <c r="BA41" s="74"/>
      <c r="BB41" s="75"/>
      <c r="BC41" s="76"/>
      <c r="BD41" s="74"/>
      <c r="BE41" s="75"/>
      <c r="BF41" s="76"/>
      <c r="BG41" s="74"/>
      <c r="BH41" s="75"/>
      <c r="BI41" s="76"/>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T41" s="79"/>
      <c r="DU41" s="79"/>
      <c r="DV41" s="79"/>
      <c r="FI41" s="79"/>
      <c r="FJ41" s="79"/>
    </row>
    <row r="42" spans="1:166" ht="21" customHeight="1" thickBot="1">
      <c r="A42" s="208"/>
      <c r="B42" s="194"/>
      <c r="C42" s="197"/>
      <c r="D42" s="201"/>
      <c r="E42" s="100"/>
      <c r="F42" s="102"/>
      <c r="G42" s="101"/>
      <c r="H42" s="100"/>
      <c r="I42" s="102"/>
      <c r="J42" s="101"/>
      <c r="K42" s="100"/>
      <c r="L42" s="102"/>
      <c r="M42" s="101"/>
      <c r="N42" s="100"/>
      <c r="O42" s="102"/>
      <c r="P42" s="101"/>
      <c r="Q42" s="100"/>
      <c r="R42" s="102"/>
      <c r="S42" s="101"/>
      <c r="T42" s="100"/>
      <c r="U42" s="102"/>
      <c r="V42" s="101"/>
      <c r="W42" s="100"/>
      <c r="X42" s="102"/>
      <c r="Y42" s="101"/>
      <c r="Z42" s="100"/>
      <c r="AA42" s="102"/>
      <c r="AB42" s="101"/>
      <c r="AC42" s="100"/>
      <c r="AD42" s="102"/>
      <c r="AE42" s="101"/>
      <c r="AF42" s="100"/>
      <c r="AG42" s="102"/>
      <c r="AH42" s="101"/>
      <c r="AI42" s="100"/>
      <c r="AJ42" s="102"/>
      <c r="AK42" s="101"/>
      <c r="AL42" s="100"/>
      <c r="AM42" s="102"/>
      <c r="AN42" s="101"/>
      <c r="AO42" s="100"/>
      <c r="AP42" s="102"/>
      <c r="AQ42" s="101"/>
      <c r="AR42" s="100"/>
      <c r="AS42" s="102"/>
      <c r="AT42" s="101"/>
      <c r="AU42" s="100"/>
      <c r="AV42" s="102"/>
      <c r="AW42" s="101"/>
      <c r="AX42" s="100"/>
      <c r="AY42" s="102"/>
      <c r="AZ42" s="101"/>
      <c r="BA42" s="100"/>
      <c r="BB42" s="102"/>
      <c r="BC42" s="101"/>
      <c r="BD42" s="100"/>
      <c r="BE42" s="102"/>
      <c r="BF42" s="101"/>
      <c r="BG42" s="100"/>
      <c r="BH42" s="102"/>
      <c r="BI42" s="101"/>
      <c r="BL42" s="79"/>
      <c r="BM42" s="79"/>
      <c r="BN42" s="79"/>
      <c r="BO42" s="79"/>
      <c r="BP42" s="79"/>
      <c r="BQ42" s="79"/>
      <c r="BR42" s="79"/>
      <c r="BS42" s="79"/>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T42" s="79"/>
      <c r="DU42" s="79"/>
      <c r="DV42" s="79"/>
      <c r="FI42" s="79"/>
      <c r="FJ42" s="79"/>
    </row>
    <row r="43" spans="1:166" ht="21" customHeight="1">
      <c r="A43" s="208"/>
      <c r="B43" s="192" t="s">
        <v>27</v>
      </c>
      <c r="C43" s="195">
        <v>44489</v>
      </c>
      <c r="D43" s="198" t="s">
        <v>89</v>
      </c>
      <c r="E43" s="96" t="s">
        <v>147</v>
      </c>
      <c r="F43" s="103" t="s">
        <v>12</v>
      </c>
      <c r="G43" s="97"/>
      <c r="H43" s="96" t="s">
        <v>148</v>
      </c>
      <c r="I43" s="103" t="s">
        <v>10</v>
      </c>
      <c r="J43" s="97"/>
      <c r="K43" s="96" t="s">
        <v>149</v>
      </c>
      <c r="L43" s="103" t="s">
        <v>6</v>
      </c>
      <c r="M43" s="97"/>
      <c r="N43" s="96" t="s">
        <v>150</v>
      </c>
      <c r="O43" s="103" t="s">
        <v>33</v>
      </c>
      <c r="P43" s="97"/>
      <c r="Q43" s="96" t="s">
        <v>151</v>
      </c>
      <c r="R43" s="103" t="s">
        <v>84</v>
      </c>
      <c r="S43" s="97"/>
      <c r="T43" s="96" t="s">
        <v>169</v>
      </c>
      <c r="U43" s="103" t="e">
        <v>#N/A</v>
      </c>
      <c r="V43" s="97"/>
      <c r="W43" s="96" t="s">
        <v>169</v>
      </c>
      <c r="X43" s="103" t="e">
        <v>#N/A</v>
      </c>
      <c r="Y43" s="97"/>
      <c r="Z43" s="96" t="s">
        <v>169</v>
      </c>
      <c r="AA43" s="103" t="e">
        <v>#N/A</v>
      </c>
      <c r="AB43" s="97"/>
      <c r="AC43" s="96" t="s">
        <v>156</v>
      </c>
      <c r="AD43" s="103">
        <v>0</v>
      </c>
      <c r="AE43" s="97"/>
      <c r="AF43" s="96" t="s">
        <v>159</v>
      </c>
      <c r="AG43" s="103">
        <v>0</v>
      </c>
      <c r="AH43" s="97"/>
      <c r="AI43" s="96" t="s">
        <v>145</v>
      </c>
      <c r="AJ43" s="103" t="s">
        <v>346</v>
      </c>
      <c r="AK43" s="97"/>
      <c r="AL43" s="96" t="s">
        <v>146</v>
      </c>
      <c r="AM43" s="103" t="s">
        <v>347</v>
      </c>
      <c r="AN43" s="97"/>
      <c r="AO43" s="96" t="s">
        <v>137</v>
      </c>
      <c r="AP43" s="103" t="s">
        <v>13</v>
      </c>
      <c r="AQ43" s="97"/>
      <c r="AR43" s="96" t="s">
        <v>138</v>
      </c>
      <c r="AS43" s="103" t="s">
        <v>76</v>
      </c>
      <c r="AT43" s="97"/>
      <c r="AU43" s="96"/>
      <c r="AV43" s="103"/>
      <c r="AW43" s="97"/>
      <c r="AX43" s="96"/>
      <c r="AY43" s="103"/>
      <c r="AZ43" s="97"/>
      <c r="BA43" s="96"/>
      <c r="BB43" s="103"/>
      <c r="BC43" s="97"/>
      <c r="BD43" s="96"/>
      <c r="BE43" s="103"/>
      <c r="BF43" s="97"/>
      <c r="BG43" s="96"/>
      <c r="BH43" s="103"/>
      <c r="BI43" s="97"/>
      <c r="BL43" s="79"/>
      <c r="BM43" s="79"/>
      <c r="BN43" s="79"/>
      <c r="BO43" s="79"/>
      <c r="BP43" s="79"/>
      <c r="BQ43" s="79"/>
      <c r="BR43" s="79"/>
      <c r="BS43" s="79"/>
      <c r="BT43" s="79"/>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T43" s="79"/>
      <c r="DU43" s="79"/>
      <c r="DV43" s="79"/>
      <c r="FI43" s="79"/>
      <c r="FJ43" s="79"/>
    </row>
    <row r="44" spans="1:166" ht="21" customHeight="1">
      <c r="A44" s="208"/>
      <c r="B44" s="193"/>
      <c r="C44" s="196"/>
      <c r="D44" s="199"/>
      <c r="E44" s="98" t="s">
        <v>148</v>
      </c>
      <c r="F44" s="94" t="s">
        <v>345</v>
      </c>
      <c r="G44" s="99"/>
      <c r="H44" s="98" t="s">
        <v>149</v>
      </c>
      <c r="I44" s="94" t="s">
        <v>6</v>
      </c>
      <c r="J44" s="99"/>
      <c r="K44" s="98" t="s">
        <v>150</v>
      </c>
      <c r="L44" s="94" t="s">
        <v>33</v>
      </c>
      <c r="M44" s="99"/>
      <c r="N44" s="98" t="s">
        <v>168</v>
      </c>
      <c r="O44" s="94" t="e">
        <v>#N/A</v>
      </c>
      <c r="P44" s="99"/>
      <c r="Q44" s="98" t="s">
        <v>168</v>
      </c>
      <c r="R44" s="94" t="e">
        <v>#N/A</v>
      </c>
      <c r="S44" s="99"/>
      <c r="T44" s="98" t="s">
        <v>160</v>
      </c>
      <c r="U44" s="94">
        <v>0</v>
      </c>
      <c r="V44" s="99"/>
      <c r="W44" s="98" t="s">
        <v>155</v>
      </c>
      <c r="X44" s="94">
        <v>0</v>
      </c>
      <c r="Y44" s="99"/>
      <c r="Z44" s="98" t="s">
        <v>156</v>
      </c>
      <c r="AA44" s="94">
        <v>0</v>
      </c>
      <c r="AB44" s="99"/>
      <c r="AC44" s="98" t="s">
        <v>159</v>
      </c>
      <c r="AD44" s="94">
        <v>0</v>
      </c>
      <c r="AE44" s="99"/>
      <c r="AF44" s="98" t="s">
        <v>160</v>
      </c>
      <c r="AG44" s="94">
        <v>0</v>
      </c>
      <c r="AH44" s="99"/>
      <c r="AI44" s="98" t="s">
        <v>146</v>
      </c>
      <c r="AJ44" s="94" t="s">
        <v>347</v>
      </c>
      <c r="AK44" s="99"/>
      <c r="AL44" s="98" t="s">
        <v>137</v>
      </c>
      <c r="AM44" s="94" t="s">
        <v>13</v>
      </c>
      <c r="AN44" s="99"/>
      <c r="AO44" s="98" t="s">
        <v>138</v>
      </c>
      <c r="AP44" s="94" t="s">
        <v>76</v>
      </c>
      <c r="AQ44" s="99"/>
      <c r="AR44" s="98" t="s">
        <v>139</v>
      </c>
      <c r="AS44" s="94" t="s">
        <v>97</v>
      </c>
      <c r="AT44" s="99"/>
      <c r="AU44" s="98"/>
      <c r="AV44" s="94"/>
      <c r="AW44" s="99"/>
      <c r="AX44" s="98"/>
      <c r="AY44" s="94"/>
      <c r="AZ44" s="99"/>
      <c r="BA44" s="98"/>
      <c r="BB44" s="94"/>
      <c r="BC44" s="99"/>
      <c r="BD44" s="98"/>
      <c r="BE44" s="94"/>
      <c r="BF44" s="99"/>
      <c r="BG44" s="98"/>
      <c r="BH44" s="94"/>
      <c r="BI44" s="99"/>
      <c r="BL44" s="79"/>
      <c r="BM44" s="79"/>
      <c r="BN44" s="79"/>
      <c r="BO44" s="79"/>
      <c r="BP44" s="79"/>
      <c r="BQ44" s="79"/>
      <c r="BR44" s="79"/>
      <c r="BS44" s="79"/>
      <c r="BT44" s="79"/>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T44" s="79"/>
      <c r="DU44" s="79"/>
      <c r="DV44" s="79"/>
      <c r="FI44" s="79"/>
      <c r="FJ44" s="79"/>
    </row>
    <row r="45" spans="1:166" ht="21" customHeight="1">
      <c r="A45" s="208"/>
      <c r="B45" s="193"/>
      <c r="C45" s="196"/>
      <c r="D45" s="200" t="s">
        <v>90</v>
      </c>
      <c r="E45" s="89"/>
      <c r="F45" s="93"/>
      <c r="G45" s="90"/>
      <c r="H45" s="89"/>
      <c r="I45" s="93"/>
      <c r="J45" s="90"/>
      <c r="K45" s="89"/>
      <c r="L45" s="93"/>
      <c r="M45" s="90"/>
      <c r="N45" s="89"/>
      <c r="O45" s="93"/>
      <c r="P45" s="90"/>
      <c r="Q45" s="89"/>
      <c r="R45" s="93"/>
      <c r="S45" s="90"/>
      <c r="T45" s="89"/>
      <c r="U45" s="93"/>
      <c r="V45" s="90"/>
      <c r="W45" s="89"/>
      <c r="X45" s="93"/>
      <c r="Y45" s="90"/>
      <c r="Z45" s="89"/>
      <c r="AA45" s="93"/>
      <c r="AB45" s="90"/>
      <c r="AC45" s="89"/>
      <c r="AD45" s="93"/>
      <c r="AE45" s="90"/>
      <c r="AF45" s="89"/>
      <c r="AG45" s="93"/>
      <c r="AH45" s="90"/>
      <c r="AI45" s="89"/>
      <c r="AJ45" s="93"/>
      <c r="AK45" s="90"/>
      <c r="AL45" s="89"/>
      <c r="AM45" s="93"/>
      <c r="AN45" s="90"/>
      <c r="AO45" s="89"/>
      <c r="AP45" s="93"/>
      <c r="AQ45" s="90"/>
      <c r="AR45" s="89"/>
      <c r="AS45" s="93"/>
      <c r="AT45" s="90"/>
      <c r="AU45" s="89"/>
      <c r="AV45" s="93"/>
      <c r="AW45" s="90"/>
      <c r="AX45" s="74"/>
      <c r="AY45" s="75"/>
      <c r="AZ45" s="76"/>
      <c r="BA45" s="74"/>
      <c r="BB45" s="75"/>
      <c r="BC45" s="76"/>
      <c r="BD45" s="74"/>
      <c r="BE45" s="75"/>
      <c r="BF45" s="76"/>
      <c r="BG45" s="74"/>
      <c r="BH45" s="75"/>
      <c r="BI45" s="76"/>
      <c r="BL45" s="79"/>
      <c r="BM45" s="79"/>
      <c r="BN45" s="79"/>
      <c r="BO45" s="79"/>
      <c r="BP45" s="79"/>
      <c r="BQ45" s="79"/>
      <c r="BR45" s="79"/>
      <c r="BS45" s="79"/>
      <c r="BT45" s="79"/>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T45" s="79"/>
      <c r="DU45" s="79"/>
      <c r="DV45" s="79"/>
      <c r="FI45" s="79"/>
      <c r="FJ45" s="79"/>
    </row>
    <row r="46" spans="1:166" ht="21" customHeight="1" thickBot="1">
      <c r="A46" s="208"/>
      <c r="B46" s="194"/>
      <c r="C46" s="197"/>
      <c r="D46" s="201"/>
      <c r="E46" s="100"/>
      <c r="F46" s="102"/>
      <c r="G46" s="101"/>
      <c r="H46" s="100"/>
      <c r="I46" s="102"/>
      <c r="J46" s="101"/>
      <c r="K46" s="100"/>
      <c r="L46" s="102"/>
      <c r="M46" s="101"/>
      <c r="N46" s="100"/>
      <c r="O46" s="102"/>
      <c r="P46" s="101"/>
      <c r="Q46" s="100"/>
      <c r="R46" s="102"/>
      <c r="S46" s="101"/>
      <c r="T46" s="100"/>
      <c r="U46" s="102"/>
      <c r="V46" s="101"/>
      <c r="W46" s="100"/>
      <c r="X46" s="102"/>
      <c r="Y46" s="101"/>
      <c r="Z46" s="100"/>
      <c r="AA46" s="102"/>
      <c r="AB46" s="101"/>
      <c r="AC46" s="100"/>
      <c r="AD46" s="102"/>
      <c r="AE46" s="101"/>
      <c r="AF46" s="100"/>
      <c r="AG46" s="102"/>
      <c r="AH46" s="101"/>
      <c r="AI46" s="100"/>
      <c r="AJ46" s="102"/>
      <c r="AK46" s="101"/>
      <c r="AL46" s="100"/>
      <c r="AM46" s="102"/>
      <c r="AN46" s="101"/>
      <c r="AO46" s="100"/>
      <c r="AP46" s="102"/>
      <c r="AQ46" s="101"/>
      <c r="AR46" s="100"/>
      <c r="AS46" s="102"/>
      <c r="AT46" s="101"/>
      <c r="AU46" s="100"/>
      <c r="AV46" s="102"/>
      <c r="AW46" s="101"/>
      <c r="AX46" s="98"/>
      <c r="AY46" s="94"/>
      <c r="AZ46" s="99"/>
      <c r="BA46" s="98"/>
      <c r="BB46" s="94"/>
      <c r="BC46" s="99"/>
      <c r="BD46" s="98"/>
      <c r="BE46" s="94"/>
      <c r="BF46" s="99"/>
      <c r="BG46" s="98"/>
      <c r="BH46" s="94"/>
      <c r="BI46" s="99"/>
      <c r="BL46" s="79"/>
      <c r="BM46" s="79"/>
      <c r="BN46" s="79"/>
      <c r="BO46" s="79"/>
      <c r="BP46" s="79"/>
      <c r="BQ46" s="79"/>
      <c r="BR46" s="79"/>
      <c r="BS46" s="79"/>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T46" s="79"/>
      <c r="DU46" s="79"/>
      <c r="DV46" s="79"/>
      <c r="FI46" s="79"/>
      <c r="FJ46" s="79"/>
    </row>
    <row r="47" spans="1:166" ht="21" customHeight="1">
      <c r="A47" s="208"/>
      <c r="B47" s="192" t="s">
        <v>28</v>
      </c>
      <c r="C47" s="195">
        <v>44490</v>
      </c>
      <c r="D47" s="198" t="s">
        <v>89</v>
      </c>
      <c r="E47" s="96" t="s">
        <v>168</v>
      </c>
      <c r="F47" s="103" t="e">
        <v>#N/A</v>
      </c>
      <c r="G47" s="97"/>
      <c r="H47" s="96" t="s">
        <v>168</v>
      </c>
      <c r="I47" s="103" t="e">
        <v>#N/A</v>
      </c>
      <c r="J47" s="97"/>
      <c r="K47" s="96" t="s">
        <v>168</v>
      </c>
      <c r="L47" s="103" t="e">
        <v>#N/A</v>
      </c>
      <c r="M47" s="97"/>
      <c r="N47" s="96" t="s">
        <v>151</v>
      </c>
      <c r="O47" s="103" t="s">
        <v>84</v>
      </c>
      <c r="P47" s="97"/>
      <c r="Q47" s="96" t="s">
        <v>152</v>
      </c>
      <c r="R47" s="103" t="s">
        <v>9</v>
      </c>
      <c r="S47" s="97"/>
      <c r="T47" s="96" t="s">
        <v>137</v>
      </c>
      <c r="U47" s="103" t="s">
        <v>345</v>
      </c>
      <c r="V47" s="97"/>
      <c r="W47" s="96" t="s">
        <v>138</v>
      </c>
      <c r="X47" s="103" t="s">
        <v>10</v>
      </c>
      <c r="Y47" s="97"/>
      <c r="Z47" s="96" t="s">
        <v>139</v>
      </c>
      <c r="AA47" s="103" t="s">
        <v>348</v>
      </c>
      <c r="AB47" s="97"/>
      <c r="AC47" s="96" t="s">
        <v>140</v>
      </c>
      <c r="AD47" s="103" t="s">
        <v>16</v>
      </c>
      <c r="AE47" s="97"/>
      <c r="AF47" s="96" t="s">
        <v>141</v>
      </c>
      <c r="AG47" s="103" t="s">
        <v>7</v>
      </c>
      <c r="AH47" s="97"/>
      <c r="AI47" s="96" t="s">
        <v>137</v>
      </c>
      <c r="AJ47" s="103" t="s">
        <v>13</v>
      </c>
      <c r="AK47" s="97"/>
      <c r="AL47" s="96" t="s">
        <v>138</v>
      </c>
      <c r="AM47" s="103" t="s">
        <v>76</v>
      </c>
      <c r="AN47" s="97"/>
      <c r="AO47" s="96" t="s">
        <v>139</v>
      </c>
      <c r="AP47" s="103" t="s">
        <v>97</v>
      </c>
      <c r="AQ47" s="97"/>
      <c r="AR47" s="96" t="s">
        <v>140</v>
      </c>
      <c r="AS47" s="103" t="s">
        <v>36</v>
      </c>
      <c r="AT47" s="97"/>
      <c r="AU47" s="96"/>
      <c r="AV47" s="103"/>
      <c r="AW47" s="97"/>
      <c r="AX47" s="74"/>
      <c r="AY47" s="75"/>
      <c r="AZ47" s="76"/>
      <c r="BA47" s="74"/>
      <c r="BB47" s="75"/>
      <c r="BC47" s="76"/>
      <c r="BD47" s="74"/>
      <c r="BE47" s="75"/>
      <c r="BF47" s="76"/>
      <c r="BG47" s="74"/>
      <c r="BH47" s="75"/>
      <c r="BI47" s="76"/>
      <c r="BL47" s="79"/>
      <c r="BM47" s="79"/>
      <c r="BN47" s="79"/>
      <c r="BO47" s="79"/>
      <c r="BP47" s="79"/>
      <c r="BQ47" s="79"/>
      <c r="BR47" s="79"/>
      <c r="BS47" s="79"/>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T47" s="79"/>
      <c r="DU47" s="79"/>
      <c r="DV47" s="79"/>
      <c r="FI47" s="79"/>
      <c r="FJ47" s="79"/>
    </row>
    <row r="48" spans="1:166" ht="21" customHeight="1" thickBot="1">
      <c r="A48" s="208"/>
      <c r="B48" s="193"/>
      <c r="C48" s="196"/>
      <c r="D48" s="199"/>
      <c r="E48" s="98" t="s">
        <v>149</v>
      </c>
      <c r="F48" s="94" t="s">
        <v>6</v>
      </c>
      <c r="G48" s="99"/>
      <c r="H48" s="98" t="s">
        <v>150</v>
      </c>
      <c r="I48" s="94" t="s">
        <v>33</v>
      </c>
      <c r="J48" s="99"/>
      <c r="K48" s="98" t="s">
        <v>151</v>
      </c>
      <c r="L48" s="94" t="s">
        <v>84</v>
      </c>
      <c r="M48" s="99"/>
      <c r="N48" s="98" t="s">
        <v>152</v>
      </c>
      <c r="O48" s="94" t="s">
        <v>9</v>
      </c>
      <c r="P48" s="99"/>
      <c r="Q48" s="98" t="s">
        <v>153</v>
      </c>
      <c r="R48" s="94" t="s">
        <v>8</v>
      </c>
      <c r="S48" s="99"/>
      <c r="T48" s="98" t="s">
        <v>138</v>
      </c>
      <c r="U48" s="94" t="s">
        <v>345</v>
      </c>
      <c r="V48" s="99"/>
      <c r="W48" s="98" t="s">
        <v>139</v>
      </c>
      <c r="X48" s="94" t="s">
        <v>346</v>
      </c>
      <c r="Y48" s="99"/>
      <c r="Z48" s="98" t="s">
        <v>140</v>
      </c>
      <c r="AA48" s="94" t="s">
        <v>36</v>
      </c>
      <c r="AB48" s="99"/>
      <c r="AC48" s="98" t="s">
        <v>340</v>
      </c>
      <c r="AD48" s="94" t="e">
        <v>#N/A</v>
      </c>
      <c r="AE48" s="99"/>
      <c r="AF48" s="98" t="s">
        <v>340</v>
      </c>
      <c r="AG48" s="94" t="e">
        <v>#N/A</v>
      </c>
      <c r="AH48" s="99"/>
      <c r="AI48" s="98" t="s">
        <v>138</v>
      </c>
      <c r="AJ48" s="94" t="s">
        <v>76</v>
      </c>
      <c r="AK48" s="99"/>
      <c r="AL48" s="98" t="s">
        <v>139</v>
      </c>
      <c r="AM48" s="94" t="s">
        <v>97</v>
      </c>
      <c r="AN48" s="99"/>
      <c r="AO48" s="98" t="s">
        <v>140</v>
      </c>
      <c r="AP48" s="94" t="s">
        <v>16</v>
      </c>
      <c r="AQ48" s="99"/>
      <c r="AR48" s="98" t="s">
        <v>141</v>
      </c>
      <c r="AS48" s="94" t="s">
        <v>7</v>
      </c>
      <c r="AT48" s="99"/>
      <c r="AU48" s="98"/>
      <c r="AV48" s="94"/>
      <c r="AW48" s="99"/>
      <c r="AX48" s="100"/>
      <c r="AY48" s="102"/>
      <c r="AZ48" s="101"/>
      <c r="BA48" s="100"/>
      <c r="BB48" s="102"/>
      <c r="BC48" s="101"/>
      <c r="BD48" s="100"/>
      <c r="BE48" s="102"/>
      <c r="BF48" s="101"/>
      <c r="BG48" s="100"/>
      <c r="BH48" s="102"/>
      <c r="BI48" s="101"/>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T48" s="79"/>
      <c r="DU48" s="79"/>
      <c r="DV48" s="79"/>
      <c r="FI48" s="79"/>
      <c r="FJ48" s="79"/>
    </row>
    <row r="49" spans="1:166" ht="21" customHeight="1">
      <c r="A49" s="208"/>
      <c r="B49" s="193"/>
      <c r="C49" s="196"/>
      <c r="D49" s="200" t="s">
        <v>90</v>
      </c>
      <c r="E49" s="89"/>
      <c r="F49" s="93"/>
      <c r="G49" s="90"/>
      <c r="H49" s="89"/>
      <c r="I49" s="93"/>
      <c r="J49" s="90"/>
      <c r="K49" s="89"/>
      <c r="L49" s="93"/>
      <c r="M49" s="90"/>
      <c r="N49" s="89"/>
      <c r="O49" s="93"/>
      <c r="P49" s="90"/>
      <c r="Q49" s="89"/>
      <c r="R49" s="93"/>
      <c r="S49" s="90"/>
      <c r="T49" s="89"/>
      <c r="U49" s="93"/>
      <c r="V49" s="90"/>
      <c r="W49" s="89"/>
      <c r="X49" s="93"/>
      <c r="Y49" s="90"/>
      <c r="Z49" s="89"/>
      <c r="AA49" s="93"/>
      <c r="AB49" s="90"/>
      <c r="AC49" s="89"/>
      <c r="AD49" s="93"/>
      <c r="AE49" s="90"/>
      <c r="AF49" s="89"/>
      <c r="AG49" s="93"/>
      <c r="AH49" s="90"/>
      <c r="AI49" s="89"/>
      <c r="AJ49" s="93"/>
      <c r="AK49" s="90"/>
      <c r="AL49" s="89"/>
      <c r="AM49" s="93"/>
      <c r="AN49" s="90"/>
      <c r="AO49" s="89"/>
      <c r="AP49" s="93"/>
      <c r="AQ49" s="90"/>
      <c r="AR49" s="89"/>
      <c r="AS49" s="93"/>
      <c r="AT49" s="90"/>
      <c r="AU49" s="89"/>
      <c r="AV49" s="93"/>
      <c r="AW49" s="90"/>
      <c r="AX49" s="96"/>
      <c r="AY49" s="103"/>
      <c r="AZ49" s="97"/>
      <c r="BA49" s="96"/>
      <c r="BB49" s="103"/>
      <c r="BC49" s="97"/>
      <c r="BD49" s="96"/>
      <c r="BE49" s="103"/>
      <c r="BF49" s="97"/>
      <c r="BG49" s="96"/>
      <c r="BH49" s="103"/>
      <c r="BI49" s="97"/>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T49" s="79"/>
      <c r="DU49" s="79"/>
      <c r="DV49" s="79"/>
      <c r="FI49" s="79"/>
      <c r="FJ49" s="79"/>
    </row>
    <row r="50" spans="1:166" ht="21" customHeight="1" thickBot="1">
      <c r="A50" s="208"/>
      <c r="B50" s="194"/>
      <c r="C50" s="197"/>
      <c r="D50" s="201"/>
      <c r="E50" s="100"/>
      <c r="F50" s="102"/>
      <c r="G50" s="101"/>
      <c r="H50" s="100"/>
      <c r="I50" s="102"/>
      <c r="J50" s="101"/>
      <c r="K50" s="100"/>
      <c r="L50" s="102"/>
      <c r="M50" s="101"/>
      <c r="N50" s="100"/>
      <c r="O50" s="102"/>
      <c r="P50" s="101"/>
      <c r="Q50" s="100"/>
      <c r="R50" s="102"/>
      <c r="S50" s="101"/>
      <c r="T50" s="100"/>
      <c r="U50" s="102"/>
      <c r="V50" s="101"/>
      <c r="W50" s="100"/>
      <c r="X50" s="102"/>
      <c r="Y50" s="101"/>
      <c r="Z50" s="100"/>
      <c r="AA50" s="102"/>
      <c r="AB50" s="101"/>
      <c r="AC50" s="100"/>
      <c r="AD50" s="102"/>
      <c r="AE50" s="101"/>
      <c r="AF50" s="100"/>
      <c r="AG50" s="102"/>
      <c r="AH50" s="101"/>
      <c r="AI50" s="100"/>
      <c r="AJ50" s="102"/>
      <c r="AK50" s="101"/>
      <c r="AL50" s="100"/>
      <c r="AM50" s="102"/>
      <c r="AN50" s="101"/>
      <c r="AO50" s="100"/>
      <c r="AP50" s="102"/>
      <c r="AQ50" s="101"/>
      <c r="AR50" s="100"/>
      <c r="AS50" s="102"/>
      <c r="AT50" s="101"/>
      <c r="AU50" s="100"/>
      <c r="AV50" s="102"/>
      <c r="AW50" s="101"/>
      <c r="AX50" s="98"/>
      <c r="AY50" s="94"/>
      <c r="AZ50" s="99"/>
      <c r="BA50" s="98"/>
      <c r="BB50" s="94"/>
      <c r="BC50" s="99"/>
      <c r="BD50" s="98"/>
      <c r="BE50" s="94"/>
      <c r="BF50" s="99"/>
      <c r="BG50" s="98"/>
      <c r="BH50" s="94"/>
      <c r="BI50" s="9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T50" s="79"/>
      <c r="DU50" s="79"/>
      <c r="DV50" s="79"/>
      <c r="FI50" s="79"/>
      <c r="FJ50" s="79"/>
    </row>
    <row r="51" spans="1:166" ht="21" customHeight="1" collapsed="1">
      <c r="A51" s="208"/>
      <c r="B51" s="192" t="s">
        <v>29</v>
      </c>
      <c r="C51" s="195">
        <v>44491</v>
      </c>
      <c r="D51" s="198" t="s">
        <v>89</v>
      </c>
      <c r="E51" s="96" t="s">
        <v>339</v>
      </c>
      <c r="F51" s="103" t="e">
        <v>#N/A</v>
      </c>
      <c r="G51" s="97"/>
      <c r="H51" s="96" t="s">
        <v>339</v>
      </c>
      <c r="I51" s="103" t="e">
        <v>#N/A</v>
      </c>
      <c r="J51" s="97"/>
      <c r="K51" s="96" t="s">
        <v>339</v>
      </c>
      <c r="L51" s="103" t="e">
        <v>#N/A</v>
      </c>
      <c r="M51" s="97"/>
      <c r="N51" s="96" t="s">
        <v>153</v>
      </c>
      <c r="O51" s="103" t="s">
        <v>8</v>
      </c>
      <c r="P51" s="97"/>
      <c r="Q51" s="96" t="s">
        <v>147</v>
      </c>
      <c r="R51" s="103" t="s">
        <v>346</v>
      </c>
      <c r="S51" s="97"/>
      <c r="T51" s="96" t="s">
        <v>340</v>
      </c>
      <c r="U51" s="103" t="e">
        <v>#N/A</v>
      </c>
      <c r="V51" s="97"/>
      <c r="W51" s="96" t="s">
        <v>340</v>
      </c>
      <c r="X51" s="103" t="e">
        <v>#N/A</v>
      </c>
      <c r="Y51" s="97"/>
      <c r="Z51" s="96" t="s">
        <v>340</v>
      </c>
      <c r="AA51" s="103" t="e">
        <v>#N/A</v>
      </c>
      <c r="AB51" s="97"/>
      <c r="AC51" s="96" t="s">
        <v>141</v>
      </c>
      <c r="AD51" s="103" t="s">
        <v>7</v>
      </c>
      <c r="AE51" s="97"/>
      <c r="AF51" s="96" t="s">
        <v>142</v>
      </c>
      <c r="AG51" s="103" t="s">
        <v>15</v>
      </c>
      <c r="AH51" s="97"/>
      <c r="AI51" s="96" t="s">
        <v>149</v>
      </c>
      <c r="AJ51" s="103" t="s">
        <v>6</v>
      </c>
      <c r="AK51" s="97"/>
      <c r="AL51" s="96" t="s">
        <v>151</v>
      </c>
      <c r="AM51" s="103" t="s">
        <v>84</v>
      </c>
      <c r="AN51" s="97"/>
      <c r="AO51" s="96" t="s">
        <v>151</v>
      </c>
      <c r="AP51" s="103" t="s">
        <v>348</v>
      </c>
      <c r="AQ51" s="97"/>
      <c r="AR51" s="96" t="s">
        <v>152</v>
      </c>
      <c r="AS51" s="103" t="s">
        <v>9</v>
      </c>
      <c r="AT51" s="97"/>
      <c r="AU51" s="96"/>
      <c r="AV51" s="103"/>
      <c r="AW51" s="97"/>
      <c r="AX51" s="74"/>
      <c r="AY51" s="75"/>
      <c r="AZ51" s="76"/>
      <c r="BA51" s="74"/>
      <c r="BB51" s="75"/>
      <c r="BC51" s="76"/>
      <c r="BD51" s="74"/>
      <c r="BE51" s="75"/>
      <c r="BF51" s="76"/>
      <c r="BG51" s="74"/>
      <c r="BH51" s="75"/>
      <c r="BI51" s="76"/>
      <c r="BL51" s="79"/>
      <c r="BM51" s="79"/>
      <c r="BN51" s="79"/>
      <c r="BO51" s="79"/>
      <c r="BP51" s="79"/>
      <c r="BQ51" s="79"/>
      <c r="BR51" s="79"/>
      <c r="BS51" s="79"/>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T51" s="79"/>
      <c r="DU51" s="79"/>
      <c r="DV51" s="79"/>
      <c r="FI51" s="79"/>
      <c r="FJ51" s="79"/>
    </row>
    <row r="52" spans="1:166" ht="21" customHeight="1">
      <c r="A52" s="208"/>
      <c r="B52" s="193"/>
      <c r="C52" s="196"/>
      <c r="D52" s="199"/>
      <c r="E52" s="98" t="s">
        <v>150</v>
      </c>
      <c r="F52" s="94" t="s">
        <v>348</v>
      </c>
      <c r="G52" s="99"/>
      <c r="H52" s="98" t="s">
        <v>151</v>
      </c>
      <c r="I52" s="94" t="s">
        <v>84</v>
      </c>
      <c r="J52" s="99"/>
      <c r="K52" s="98" t="s">
        <v>152</v>
      </c>
      <c r="L52" s="94" t="s">
        <v>347</v>
      </c>
      <c r="M52" s="99"/>
      <c r="N52" s="98" t="s">
        <v>339</v>
      </c>
      <c r="O52" s="94" t="e">
        <v>#N/A</v>
      </c>
      <c r="P52" s="99"/>
      <c r="Q52" s="98" t="s">
        <v>339</v>
      </c>
      <c r="R52" s="94" t="e">
        <v>#N/A</v>
      </c>
      <c r="S52" s="99"/>
      <c r="T52" s="98" t="s">
        <v>139</v>
      </c>
      <c r="U52" s="94" t="s">
        <v>97</v>
      </c>
      <c r="V52" s="99"/>
      <c r="W52" s="98" t="s">
        <v>140</v>
      </c>
      <c r="X52" s="94" t="s">
        <v>16</v>
      </c>
      <c r="Y52" s="99"/>
      <c r="Z52" s="98" t="s">
        <v>141</v>
      </c>
      <c r="AA52" s="94" t="s">
        <v>7</v>
      </c>
      <c r="AB52" s="99"/>
      <c r="AC52" s="98" t="s">
        <v>142</v>
      </c>
      <c r="AD52" s="94" t="s">
        <v>15</v>
      </c>
      <c r="AE52" s="99"/>
      <c r="AF52" s="98" t="s">
        <v>143</v>
      </c>
      <c r="AG52" s="94" t="s">
        <v>345</v>
      </c>
      <c r="AH52" s="99"/>
      <c r="AI52" s="98" t="s">
        <v>150</v>
      </c>
      <c r="AJ52" s="94" t="s">
        <v>10</v>
      </c>
      <c r="AK52" s="99"/>
      <c r="AL52" s="98" t="s">
        <v>150</v>
      </c>
      <c r="AM52" s="94" t="s">
        <v>33</v>
      </c>
      <c r="AN52" s="99"/>
      <c r="AO52" s="98" t="s">
        <v>152</v>
      </c>
      <c r="AP52" s="94" t="s">
        <v>9</v>
      </c>
      <c r="AQ52" s="99"/>
      <c r="AR52" s="98" t="s">
        <v>153</v>
      </c>
      <c r="AS52" s="94" t="s">
        <v>8</v>
      </c>
      <c r="AT52" s="99"/>
      <c r="AU52" s="98"/>
      <c r="AV52" s="94"/>
      <c r="AW52" s="99"/>
      <c r="AX52" s="98"/>
      <c r="AY52" s="94"/>
      <c r="AZ52" s="99"/>
      <c r="BA52" s="98"/>
      <c r="BB52" s="94"/>
      <c r="BC52" s="99"/>
      <c r="BD52" s="98"/>
      <c r="BE52" s="94"/>
      <c r="BF52" s="99"/>
      <c r="BG52" s="98"/>
      <c r="BH52" s="94"/>
      <c r="BI52" s="99"/>
      <c r="BL52" s="79"/>
      <c r="BM52" s="79"/>
      <c r="BN52" s="79"/>
      <c r="BO52" s="79"/>
      <c r="BP52" s="79"/>
      <c r="BQ52" s="79"/>
      <c r="BR52" s="79"/>
      <c r="BS52" s="79"/>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T52" s="79"/>
      <c r="DU52" s="79"/>
      <c r="DV52" s="79"/>
      <c r="FI52" s="79"/>
      <c r="FJ52" s="79"/>
    </row>
    <row r="53" spans="1:166" ht="21" customHeight="1">
      <c r="A53" s="208"/>
      <c r="B53" s="193" t="s">
        <v>28</v>
      </c>
      <c r="C53" s="196"/>
      <c r="D53" s="200" t="s">
        <v>90</v>
      </c>
      <c r="E53" s="89"/>
      <c r="F53" s="93"/>
      <c r="G53" s="90"/>
      <c r="H53" s="89"/>
      <c r="I53" s="93"/>
      <c r="J53" s="90"/>
      <c r="K53" s="89"/>
      <c r="L53" s="93"/>
      <c r="M53" s="90"/>
      <c r="N53" s="89"/>
      <c r="O53" s="93"/>
      <c r="P53" s="90"/>
      <c r="Q53" s="89"/>
      <c r="R53" s="93"/>
      <c r="S53" s="90"/>
      <c r="T53" s="89"/>
      <c r="U53" s="93"/>
      <c r="V53" s="90"/>
      <c r="W53" s="89"/>
      <c r="X53" s="93"/>
      <c r="Y53" s="90"/>
      <c r="Z53" s="89"/>
      <c r="AA53" s="93"/>
      <c r="AB53" s="90"/>
      <c r="AC53" s="89"/>
      <c r="AD53" s="93"/>
      <c r="AE53" s="90"/>
      <c r="AF53" s="89"/>
      <c r="AG53" s="93"/>
      <c r="AH53" s="90"/>
      <c r="AI53" s="89"/>
      <c r="AJ53" s="93"/>
      <c r="AK53" s="90"/>
      <c r="AL53" s="89"/>
      <c r="AM53" s="93"/>
      <c r="AN53" s="90"/>
      <c r="AO53" s="89"/>
      <c r="AP53" s="93"/>
      <c r="AQ53" s="90"/>
      <c r="AR53" s="89"/>
      <c r="AS53" s="93"/>
      <c r="AT53" s="90"/>
      <c r="AU53" s="89"/>
      <c r="AV53" s="93"/>
      <c r="AW53" s="90"/>
      <c r="AX53" s="74"/>
      <c r="AY53" s="75"/>
      <c r="AZ53" s="76"/>
      <c r="BA53" s="74"/>
      <c r="BB53" s="75"/>
      <c r="BC53" s="76"/>
      <c r="BD53" s="74"/>
      <c r="BE53" s="75"/>
      <c r="BF53" s="76"/>
      <c r="BG53" s="74"/>
      <c r="BH53" s="75"/>
      <c r="BI53" s="76"/>
      <c r="BL53" s="79"/>
      <c r="BM53" s="79"/>
      <c r="BN53" s="79"/>
      <c r="BO53" s="79"/>
      <c r="BP53" s="79"/>
      <c r="BQ53" s="79"/>
      <c r="BR53" s="79"/>
      <c r="BS53" s="79"/>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T53" s="79"/>
      <c r="DU53" s="79"/>
      <c r="DV53" s="79"/>
      <c r="FI53" s="79"/>
      <c r="FJ53" s="79"/>
    </row>
    <row r="54" spans="1:166" ht="21" customHeight="1" thickBot="1">
      <c r="A54" s="208"/>
      <c r="B54" s="194"/>
      <c r="C54" s="197"/>
      <c r="D54" s="201"/>
      <c r="E54" s="100"/>
      <c r="F54" s="102"/>
      <c r="G54" s="101"/>
      <c r="H54" s="100"/>
      <c r="I54" s="102"/>
      <c r="J54" s="101"/>
      <c r="K54" s="100"/>
      <c r="L54" s="102"/>
      <c r="M54" s="101"/>
      <c r="N54" s="100"/>
      <c r="O54" s="102"/>
      <c r="P54" s="101"/>
      <c r="Q54" s="100"/>
      <c r="R54" s="102"/>
      <c r="S54" s="101"/>
      <c r="T54" s="100"/>
      <c r="U54" s="102"/>
      <c r="V54" s="101"/>
      <c r="W54" s="100"/>
      <c r="X54" s="102"/>
      <c r="Y54" s="101"/>
      <c r="Z54" s="100"/>
      <c r="AA54" s="102"/>
      <c r="AB54" s="101"/>
      <c r="AC54" s="100"/>
      <c r="AD54" s="102"/>
      <c r="AE54" s="101"/>
      <c r="AF54" s="100"/>
      <c r="AG54" s="102"/>
      <c r="AH54" s="101"/>
      <c r="AI54" s="100"/>
      <c r="AJ54" s="102"/>
      <c r="AK54" s="101"/>
      <c r="AL54" s="100"/>
      <c r="AM54" s="102"/>
      <c r="AN54" s="101"/>
      <c r="AO54" s="100"/>
      <c r="AP54" s="102"/>
      <c r="AQ54" s="101"/>
      <c r="AR54" s="100"/>
      <c r="AS54" s="102"/>
      <c r="AT54" s="101"/>
      <c r="AU54" s="100"/>
      <c r="AV54" s="102"/>
      <c r="AW54" s="101"/>
      <c r="AX54" s="100"/>
      <c r="AY54" s="102"/>
      <c r="AZ54" s="101"/>
      <c r="BA54" s="100"/>
      <c r="BB54" s="102"/>
      <c r="BC54" s="101"/>
      <c r="BD54" s="100"/>
      <c r="BE54" s="102"/>
      <c r="BF54" s="101"/>
      <c r="BG54" s="100"/>
      <c r="BH54" s="102"/>
      <c r="BI54" s="101"/>
      <c r="BL54" s="79"/>
      <c r="BM54" s="79"/>
      <c r="BN54" s="79"/>
      <c r="BO54" s="79"/>
      <c r="BP54" s="79"/>
      <c r="BQ54" s="79"/>
      <c r="BR54" s="79"/>
      <c r="BS54" s="79"/>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T54" s="79"/>
      <c r="DU54" s="79"/>
      <c r="DV54" s="79"/>
      <c r="FI54" s="79"/>
      <c r="FJ54" s="79"/>
    </row>
    <row r="55" spans="1:166" ht="21" customHeight="1">
      <c r="A55" s="208"/>
      <c r="B55" s="192" t="s">
        <v>30</v>
      </c>
      <c r="C55" s="195">
        <v>44492</v>
      </c>
      <c r="D55" s="198" t="s">
        <v>89</v>
      </c>
      <c r="E55" s="96" t="s">
        <v>151</v>
      </c>
      <c r="F55" s="103" t="s">
        <v>84</v>
      </c>
      <c r="G55" s="97"/>
      <c r="H55" s="96" t="s">
        <v>152</v>
      </c>
      <c r="I55" s="103" t="s">
        <v>347</v>
      </c>
      <c r="J55" s="97"/>
      <c r="K55" s="96" t="s">
        <v>153</v>
      </c>
      <c r="L55" s="103" t="s">
        <v>8</v>
      </c>
      <c r="M55" s="97"/>
      <c r="N55" s="96" t="s">
        <v>149</v>
      </c>
      <c r="O55" s="103" t="s">
        <v>33</v>
      </c>
      <c r="P55" s="97"/>
      <c r="Q55" s="96" t="s">
        <v>148</v>
      </c>
      <c r="R55" s="103" t="s">
        <v>13</v>
      </c>
      <c r="S55" s="97"/>
      <c r="T55" s="96" t="s">
        <v>140</v>
      </c>
      <c r="U55" s="103" t="s">
        <v>16</v>
      </c>
      <c r="V55" s="97"/>
      <c r="W55" s="96" t="s">
        <v>141</v>
      </c>
      <c r="X55" s="103" t="s">
        <v>7</v>
      </c>
      <c r="Y55" s="97"/>
      <c r="Z55" s="96" t="s">
        <v>142</v>
      </c>
      <c r="AA55" s="103" t="s">
        <v>15</v>
      </c>
      <c r="AB55" s="97"/>
      <c r="AC55" s="96" t="s">
        <v>143</v>
      </c>
      <c r="AD55" s="103" t="s">
        <v>345</v>
      </c>
      <c r="AE55" s="97"/>
      <c r="AF55" s="96" t="s">
        <v>144</v>
      </c>
      <c r="AG55" s="103" t="s">
        <v>36</v>
      </c>
      <c r="AH55" s="97"/>
      <c r="AI55" s="96" t="s">
        <v>168</v>
      </c>
      <c r="AJ55" s="103" t="e">
        <v>#N/A</v>
      </c>
      <c r="AK55" s="97"/>
      <c r="AL55" s="96" t="s">
        <v>152</v>
      </c>
      <c r="AM55" s="103" t="s">
        <v>9</v>
      </c>
      <c r="AN55" s="97"/>
      <c r="AO55" s="96" t="s">
        <v>153</v>
      </c>
      <c r="AP55" s="103" t="s">
        <v>10</v>
      </c>
      <c r="AQ55" s="97"/>
      <c r="AR55" s="96" t="s">
        <v>147</v>
      </c>
      <c r="AS55" s="103" t="s">
        <v>12</v>
      </c>
      <c r="AT55" s="97"/>
      <c r="AU55" s="96"/>
      <c r="AV55" s="103"/>
      <c r="AW55" s="97"/>
      <c r="AX55" s="96"/>
      <c r="AY55" s="103"/>
      <c r="AZ55" s="97"/>
      <c r="BA55" s="96"/>
      <c r="BB55" s="103"/>
      <c r="BC55" s="97"/>
      <c r="BD55" s="96"/>
      <c r="BE55" s="103"/>
      <c r="BF55" s="97"/>
      <c r="BG55" s="96"/>
      <c r="BH55" s="103"/>
      <c r="BI55" s="97"/>
      <c r="BL55" s="79"/>
      <c r="BM55" s="79"/>
      <c r="BN55" s="79"/>
      <c r="BO55" s="79"/>
      <c r="BP55" s="79"/>
      <c r="BQ55" s="79"/>
      <c r="BR55" s="79"/>
      <c r="BS55" s="79"/>
      <c r="BT55" s="79"/>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T55" s="79"/>
      <c r="DU55" s="79"/>
      <c r="DV55" s="79"/>
      <c r="FI55" s="79"/>
      <c r="FJ55" s="79"/>
    </row>
    <row r="56" spans="1:166" ht="21" customHeight="1">
      <c r="A56" s="208"/>
      <c r="B56" s="193"/>
      <c r="C56" s="196"/>
      <c r="D56" s="199"/>
      <c r="E56" s="98"/>
      <c r="F56" s="94"/>
      <c r="G56" s="99"/>
      <c r="H56" s="98"/>
      <c r="I56" s="94"/>
      <c r="J56" s="99"/>
      <c r="K56" s="98"/>
      <c r="L56" s="94"/>
      <c r="M56" s="99"/>
      <c r="N56" s="98"/>
      <c r="O56" s="94"/>
      <c r="P56" s="99"/>
      <c r="Q56" s="98"/>
      <c r="R56" s="94"/>
      <c r="S56" s="99"/>
      <c r="T56" s="98"/>
      <c r="U56" s="94"/>
      <c r="V56" s="99"/>
      <c r="W56" s="98"/>
      <c r="X56" s="94"/>
      <c r="Y56" s="99"/>
      <c r="Z56" s="98"/>
      <c r="AA56" s="94"/>
      <c r="AB56" s="99"/>
      <c r="AC56" s="98"/>
      <c r="AD56" s="94"/>
      <c r="AE56" s="99"/>
      <c r="AF56" s="98"/>
      <c r="AG56" s="94"/>
      <c r="AH56" s="99"/>
      <c r="AI56" s="98"/>
      <c r="AJ56" s="94"/>
      <c r="AK56" s="99"/>
      <c r="AL56" s="98"/>
      <c r="AM56" s="94"/>
      <c r="AN56" s="99"/>
      <c r="AO56" s="98"/>
      <c r="AP56" s="94"/>
      <c r="AQ56" s="99"/>
      <c r="AR56" s="98"/>
      <c r="AS56" s="94"/>
      <c r="AT56" s="99"/>
      <c r="AU56" s="98"/>
      <c r="AV56" s="94"/>
      <c r="AW56" s="99"/>
      <c r="AX56" s="98"/>
      <c r="AY56" s="94"/>
      <c r="AZ56" s="99"/>
      <c r="BA56" s="98"/>
      <c r="BB56" s="94"/>
      <c r="BC56" s="99"/>
      <c r="BD56" s="98"/>
      <c r="BE56" s="94"/>
      <c r="BF56" s="99"/>
      <c r="BG56" s="98"/>
      <c r="BH56" s="94"/>
      <c r="BI56" s="99"/>
      <c r="BL56" s="79"/>
      <c r="BM56" s="79"/>
      <c r="BN56" s="79"/>
      <c r="BO56" s="79"/>
      <c r="BP56" s="79"/>
      <c r="BQ56" s="79"/>
      <c r="BR56" s="79"/>
      <c r="BS56" s="79"/>
      <c r="BT56" s="79"/>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T56" s="79"/>
      <c r="DU56" s="79"/>
      <c r="DV56" s="79"/>
      <c r="FI56" s="79"/>
      <c r="FJ56" s="79"/>
    </row>
    <row r="57" spans="1:166" ht="20.149999999999999" customHeight="1">
      <c r="A57" s="208"/>
      <c r="B57" s="193"/>
      <c r="C57" s="196"/>
      <c r="D57" s="204" t="s">
        <v>90</v>
      </c>
      <c r="E57" s="89"/>
      <c r="F57" s="93"/>
      <c r="G57" s="90"/>
      <c r="H57" s="89"/>
      <c r="I57" s="93"/>
      <c r="J57" s="90"/>
      <c r="K57" s="89"/>
      <c r="L57" s="93"/>
      <c r="M57" s="90"/>
      <c r="N57" s="89"/>
      <c r="O57" s="93"/>
      <c r="P57" s="90"/>
      <c r="Q57" s="89"/>
      <c r="R57" s="93"/>
      <c r="S57" s="90"/>
      <c r="T57" s="89"/>
      <c r="U57" s="93"/>
      <c r="V57" s="90"/>
      <c r="W57" s="89"/>
      <c r="X57" s="93"/>
      <c r="Y57" s="90"/>
      <c r="Z57" s="89"/>
      <c r="AA57" s="93"/>
      <c r="AB57" s="90"/>
      <c r="AC57" s="89"/>
      <c r="AD57" s="93"/>
      <c r="AE57" s="90"/>
      <c r="AF57" s="89"/>
      <c r="AG57" s="93"/>
      <c r="AH57" s="90"/>
      <c r="AI57" s="89"/>
      <c r="AJ57" s="93"/>
      <c r="AK57" s="90"/>
      <c r="AL57" s="89"/>
      <c r="AM57" s="93"/>
      <c r="AN57" s="90"/>
      <c r="AO57" s="89"/>
      <c r="AP57" s="93"/>
      <c r="AQ57" s="90"/>
      <c r="AR57" s="89"/>
      <c r="AS57" s="93"/>
      <c r="AT57" s="90"/>
      <c r="AU57" s="89"/>
      <c r="AV57" s="93"/>
      <c r="AW57" s="90"/>
      <c r="AX57" s="74"/>
      <c r="AY57" s="75"/>
      <c r="AZ57" s="76"/>
      <c r="BA57" s="74"/>
      <c r="BB57" s="75"/>
      <c r="BC57" s="76"/>
      <c r="BD57" s="74"/>
      <c r="BE57" s="75"/>
      <c r="BF57" s="76"/>
      <c r="BG57" s="74"/>
      <c r="BH57" s="75"/>
      <c r="BI57" s="76"/>
      <c r="BL57" s="79"/>
      <c r="BM57" s="79"/>
      <c r="BN57" s="79"/>
      <c r="BO57" s="79"/>
      <c r="BP57" s="79"/>
      <c r="BQ57" s="79"/>
      <c r="BR57" s="79"/>
      <c r="BS57" s="79"/>
      <c r="BT57" s="79"/>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T57" s="79"/>
      <c r="DU57" s="79"/>
      <c r="DV57" s="79"/>
      <c r="FI57" s="79"/>
      <c r="FJ57" s="79"/>
    </row>
    <row r="58" spans="1:166" ht="20.149999999999999" customHeight="1" thickBot="1">
      <c r="A58" s="208"/>
      <c r="B58" s="193"/>
      <c r="C58" s="196"/>
      <c r="D58" s="199"/>
      <c r="E58" s="98"/>
      <c r="F58" s="94"/>
      <c r="G58" s="99"/>
      <c r="H58" s="98"/>
      <c r="I58" s="94"/>
      <c r="J58" s="99"/>
      <c r="K58" s="98"/>
      <c r="L58" s="94"/>
      <c r="M58" s="99"/>
      <c r="N58" s="98"/>
      <c r="O58" s="94"/>
      <c r="P58" s="99"/>
      <c r="Q58" s="98"/>
      <c r="R58" s="94"/>
      <c r="S58" s="99"/>
      <c r="T58" s="98"/>
      <c r="U58" s="94"/>
      <c r="V58" s="99"/>
      <c r="W58" s="98"/>
      <c r="X58" s="94"/>
      <c r="Y58" s="99"/>
      <c r="Z58" s="98"/>
      <c r="AA58" s="94"/>
      <c r="AB58" s="99"/>
      <c r="AC58" s="98"/>
      <c r="AD58" s="94"/>
      <c r="AE58" s="99"/>
      <c r="AF58" s="98"/>
      <c r="AG58" s="94"/>
      <c r="AH58" s="99"/>
      <c r="AI58" s="98"/>
      <c r="AJ58" s="94"/>
      <c r="AK58" s="99"/>
      <c r="AL58" s="98"/>
      <c r="AM58" s="94"/>
      <c r="AN58" s="99"/>
      <c r="AO58" s="98"/>
      <c r="AP58" s="94"/>
      <c r="AQ58" s="99"/>
      <c r="AR58" s="98"/>
      <c r="AS58" s="94"/>
      <c r="AT58" s="99"/>
      <c r="AU58" s="100"/>
      <c r="AV58" s="102"/>
      <c r="AW58" s="101"/>
      <c r="AX58" s="98"/>
      <c r="AY58" s="94"/>
      <c r="AZ58" s="99"/>
      <c r="BA58" s="98"/>
      <c r="BB58" s="94"/>
      <c r="BC58" s="99"/>
      <c r="BD58" s="98"/>
      <c r="BE58" s="94"/>
      <c r="BF58" s="99"/>
      <c r="BG58" s="98"/>
      <c r="BH58" s="94"/>
      <c r="BI58" s="9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T58" s="79"/>
      <c r="DU58" s="79"/>
      <c r="DV58" s="79"/>
      <c r="FI58" s="79"/>
      <c r="FJ58" s="79"/>
    </row>
    <row r="59" spans="1:166" ht="20.149999999999999" customHeight="1">
      <c r="A59" s="208"/>
      <c r="B59" s="193"/>
      <c r="C59" s="196"/>
      <c r="D59" s="204" t="s">
        <v>344</v>
      </c>
      <c r="E59" s="74"/>
      <c r="F59" s="75"/>
      <c r="G59" s="76"/>
      <c r="H59" s="74"/>
      <c r="I59" s="75"/>
      <c r="J59" s="76"/>
      <c r="K59" s="74"/>
      <c r="L59" s="75"/>
      <c r="M59" s="76"/>
      <c r="N59" s="74"/>
      <c r="O59" s="75"/>
      <c r="P59" s="76"/>
      <c r="Q59" s="74"/>
      <c r="R59" s="75"/>
      <c r="S59" s="76"/>
      <c r="T59" s="74"/>
      <c r="U59" s="75"/>
      <c r="V59" s="76"/>
      <c r="W59" s="74"/>
      <c r="X59" s="75"/>
      <c r="Y59" s="76"/>
      <c r="Z59" s="74"/>
      <c r="AA59" s="75"/>
      <c r="AB59" s="76"/>
      <c r="AC59" s="74"/>
      <c r="AD59" s="75"/>
      <c r="AE59" s="76"/>
      <c r="AF59" s="74"/>
      <c r="AG59" s="75"/>
      <c r="AH59" s="76"/>
      <c r="AI59" s="74"/>
      <c r="AJ59" s="75"/>
      <c r="AK59" s="76"/>
      <c r="AL59" s="74"/>
      <c r="AM59" s="75"/>
      <c r="AN59" s="76"/>
      <c r="AO59" s="74"/>
      <c r="AP59" s="75"/>
      <c r="AQ59" s="76"/>
      <c r="AR59" s="74"/>
      <c r="AS59" s="75"/>
      <c r="AT59" s="76"/>
      <c r="AU59" s="96"/>
      <c r="AV59" s="103"/>
      <c r="AW59" s="97"/>
      <c r="AX59" s="74"/>
      <c r="AY59" s="75"/>
      <c r="AZ59" s="76"/>
      <c r="BA59" s="74"/>
      <c r="BB59" s="75"/>
      <c r="BC59" s="76"/>
      <c r="BD59" s="74"/>
      <c r="BE59" s="75"/>
      <c r="BF59" s="76"/>
      <c r="BG59" s="74"/>
      <c r="BH59" s="75"/>
      <c r="BI59" s="76"/>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T59" s="79"/>
      <c r="DU59" s="79"/>
      <c r="DV59" s="79"/>
      <c r="FI59" s="79"/>
      <c r="FJ59" s="79"/>
    </row>
    <row r="60" spans="1:166" ht="21" customHeight="1" thickBot="1">
      <c r="A60" s="208"/>
      <c r="B60" s="194"/>
      <c r="C60" s="197"/>
      <c r="D60" s="201"/>
      <c r="E60" s="100"/>
      <c r="F60" s="102"/>
      <c r="G60" s="101"/>
      <c r="H60" s="100"/>
      <c r="I60" s="102"/>
      <c r="J60" s="101"/>
      <c r="K60" s="100"/>
      <c r="L60" s="102"/>
      <c r="M60" s="101"/>
      <c r="N60" s="100"/>
      <c r="O60" s="102"/>
      <c r="P60" s="101"/>
      <c r="Q60" s="100"/>
      <c r="R60" s="102"/>
      <c r="S60" s="101"/>
      <c r="T60" s="100"/>
      <c r="U60" s="102"/>
      <c r="V60" s="101"/>
      <c r="W60" s="100"/>
      <c r="X60" s="102"/>
      <c r="Y60" s="101"/>
      <c r="Z60" s="100"/>
      <c r="AA60" s="102"/>
      <c r="AB60" s="101"/>
      <c r="AC60" s="100"/>
      <c r="AD60" s="102"/>
      <c r="AE60" s="101"/>
      <c r="AF60" s="100"/>
      <c r="AG60" s="102"/>
      <c r="AH60" s="101"/>
      <c r="AI60" s="100"/>
      <c r="AJ60" s="102"/>
      <c r="AK60" s="101"/>
      <c r="AL60" s="100"/>
      <c r="AM60" s="102"/>
      <c r="AN60" s="101"/>
      <c r="AO60" s="100"/>
      <c r="AP60" s="102"/>
      <c r="AQ60" s="101"/>
      <c r="AR60" s="100"/>
      <c r="AS60" s="102"/>
      <c r="AT60" s="101"/>
      <c r="AU60" s="100"/>
      <c r="AV60" s="102"/>
      <c r="AW60" s="101"/>
      <c r="AX60" s="100"/>
      <c r="AY60" s="102"/>
      <c r="AZ60" s="101"/>
      <c r="BA60" s="100"/>
      <c r="BB60" s="102"/>
      <c r="BC60" s="101"/>
      <c r="BD60" s="100"/>
      <c r="BE60" s="102"/>
      <c r="BF60" s="101"/>
      <c r="BG60" s="100"/>
      <c r="BH60" s="102"/>
      <c r="BI60" s="101"/>
      <c r="BL60" s="79"/>
      <c r="BM60" s="79"/>
      <c r="BN60" s="79"/>
      <c r="BO60" s="79"/>
      <c r="BP60" s="79"/>
      <c r="BQ60" s="79"/>
      <c r="BR60" s="79"/>
      <c r="BS60" s="79"/>
      <c r="BT60" s="79"/>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T60" s="79"/>
      <c r="DU60" s="79"/>
      <c r="DV60" s="79"/>
      <c r="FI60" s="79"/>
      <c r="FJ60" s="79"/>
    </row>
    <row r="61" spans="1:166" ht="21" customHeight="1">
      <c r="A61" s="208"/>
      <c r="B61" s="192" t="s">
        <v>4</v>
      </c>
      <c r="C61" s="195">
        <v>44493</v>
      </c>
      <c r="D61" s="204" t="s">
        <v>89</v>
      </c>
      <c r="E61" s="89" t="s">
        <v>152</v>
      </c>
      <c r="F61" s="93" t="s">
        <v>9</v>
      </c>
      <c r="G61" s="90"/>
      <c r="H61" s="89" t="s">
        <v>153</v>
      </c>
      <c r="I61" s="93" t="s">
        <v>8</v>
      </c>
      <c r="J61" s="90"/>
      <c r="K61" s="89" t="s">
        <v>147</v>
      </c>
      <c r="L61" s="93" t="s">
        <v>12</v>
      </c>
      <c r="M61" s="90"/>
      <c r="N61" s="89" t="s">
        <v>148</v>
      </c>
      <c r="O61" s="93" t="s">
        <v>13</v>
      </c>
      <c r="P61" s="90"/>
      <c r="Q61" s="89" t="s">
        <v>149</v>
      </c>
      <c r="R61" s="93" t="s">
        <v>10</v>
      </c>
      <c r="S61" s="90"/>
      <c r="T61" s="89" t="s">
        <v>141</v>
      </c>
      <c r="U61" s="93" t="s">
        <v>7</v>
      </c>
      <c r="V61" s="90"/>
      <c r="W61" s="89" t="s">
        <v>142</v>
      </c>
      <c r="X61" s="93" t="s">
        <v>15</v>
      </c>
      <c r="Y61" s="90"/>
      <c r="Z61" s="89" t="s">
        <v>143</v>
      </c>
      <c r="AA61" s="93" t="s">
        <v>345</v>
      </c>
      <c r="AB61" s="90"/>
      <c r="AC61" s="89" t="s">
        <v>144</v>
      </c>
      <c r="AD61" s="93" t="s">
        <v>36</v>
      </c>
      <c r="AE61" s="90"/>
      <c r="AF61" s="89" t="s">
        <v>145</v>
      </c>
      <c r="AG61" s="93" t="s">
        <v>346</v>
      </c>
      <c r="AH61" s="90"/>
      <c r="AI61" s="89" t="s">
        <v>151</v>
      </c>
      <c r="AJ61" s="93" t="s">
        <v>84</v>
      </c>
      <c r="AK61" s="90"/>
      <c r="AL61" s="89" t="s">
        <v>168</v>
      </c>
      <c r="AM61" s="93" t="e">
        <v>#N/A</v>
      </c>
      <c r="AN61" s="90"/>
      <c r="AO61" s="89" t="s">
        <v>168</v>
      </c>
      <c r="AP61" s="93" t="e">
        <v>#N/A</v>
      </c>
      <c r="AQ61" s="90"/>
      <c r="AR61" s="89" t="s">
        <v>168</v>
      </c>
      <c r="AS61" s="93" t="e">
        <v>#N/A</v>
      </c>
      <c r="AT61" s="90"/>
      <c r="AU61" s="89" t="s">
        <v>349</v>
      </c>
      <c r="AV61" s="93" t="s">
        <v>14</v>
      </c>
      <c r="AW61" s="90"/>
      <c r="AX61" s="96"/>
      <c r="AY61" s="103"/>
      <c r="AZ61" s="97"/>
      <c r="BA61" s="96"/>
      <c r="BB61" s="103"/>
      <c r="BC61" s="97"/>
      <c r="BD61" s="96"/>
      <c r="BE61" s="103"/>
      <c r="BF61" s="97"/>
      <c r="BG61" s="96"/>
      <c r="BH61" s="103"/>
      <c r="BI61" s="97"/>
      <c r="BL61" s="79"/>
      <c r="BM61" s="79"/>
      <c r="BN61" s="79"/>
      <c r="BO61" s="79"/>
      <c r="BP61" s="79"/>
      <c r="BQ61" s="79"/>
      <c r="BR61" s="79"/>
      <c r="BS61" s="79"/>
      <c r="BT61" s="79"/>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T61" s="79"/>
      <c r="DU61" s="79"/>
      <c r="DV61" s="79"/>
      <c r="FI61" s="79"/>
      <c r="FJ61" s="79"/>
    </row>
    <row r="62" spans="1:166" ht="21" customHeight="1" thickBot="1">
      <c r="A62" s="208"/>
      <c r="B62" s="193"/>
      <c r="C62" s="196"/>
      <c r="D62" s="199"/>
      <c r="E62" s="98"/>
      <c r="F62" s="94"/>
      <c r="G62" s="99"/>
      <c r="H62" s="98"/>
      <c r="I62" s="94"/>
      <c r="J62" s="99"/>
      <c r="K62" s="98"/>
      <c r="L62" s="94"/>
      <c r="M62" s="99"/>
      <c r="N62" s="98"/>
      <c r="O62" s="94"/>
      <c r="P62" s="99"/>
      <c r="Q62" s="98"/>
      <c r="R62" s="94"/>
      <c r="S62" s="99"/>
      <c r="T62" s="98"/>
      <c r="U62" s="94"/>
      <c r="V62" s="99"/>
      <c r="W62" s="98"/>
      <c r="X62" s="94"/>
      <c r="Y62" s="99"/>
      <c r="Z62" s="98"/>
      <c r="AA62" s="94"/>
      <c r="AB62" s="99"/>
      <c r="AC62" s="98"/>
      <c r="AD62" s="94"/>
      <c r="AE62" s="99"/>
      <c r="AF62" s="98"/>
      <c r="AG62" s="94"/>
      <c r="AH62" s="99"/>
      <c r="AI62" s="98"/>
      <c r="AJ62" s="94"/>
      <c r="AK62" s="99"/>
      <c r="AL62" s="98"/>
      <c r="AM62" s="94"/>
      <c r="AN62" s="99"/>
      <c r="AO62" s="98"/>
      <c r="AP62" s="94"/>
      <c r="AQ62" s="99"/>
      <c r="AR62" s="98"/>
      <c r="AS62" s="94"/>
      <c r="AT62" s="99"/>
      <c r="AU62" s="100"/>
      <c r="AV62" s="102"/>
      <c r="AW62" s="101"/>
      <c r="AX62" s="98"/>
      <c r="AY62" s="94"/>
      <c r="AZ62" s="99"/>
      <c r="BA62" s="98"/>
      <c r="BB62" s="94"/>
      <c r="BC62" s="99"/>
      <c r="BD62" s="98"/>
      <c r="BE62" s="94"/>
      <c r="BF62" s="99"/>
      <c r="BG62" s="98"/>
      <c r="BH62" s="94"/>
      <c r="BI62" s="9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T62" s="79"/>
      <c r="DU62" s="79"/>
      <c r="DV62" s="79"/>
      <c r="FI62" s="79"/>
      <c r="FJ62" s="79"/>
    </row>
    <row r="63" spans="1:166" ht="21" customHeight="1">
      <c r="A63" s="208"/>
      <c r="B63" s="193"/>
      <c r="C63" s="196"/>
      <c r="D63" s="200" t="s">
        <v>90</v>
      </c>
      <c r="E63" s="89" t="s">
        <v>153</v>
      </c>
      <c r="F63" s="93" t="s">
        <v>8</v>
      </c>
      <c r="G63" s="90"/>
      <c r="H63" s="89" t="s">
        <v>147</v>
      </c>
      <c r="I63" s="93" t="s">
        <v>12</v>
      </c>
      <c r="J63" s="90"/>
      <c r="K63" s="89" t="s">
        <v>148</v>
      </c>
      <c r="L63" s="93" t="s">
        <v>13</v>
      </c>
      <c r="M63" s="90"/>
      <c r="N63" s="89" t="s">
        <v>160</v>
      </c>
      <c r="O63" s="93">
        <v>0</v>
      </c>
      <c r="P63" s="90"/>
      <c r="Q63" s="89" t="s">
        <v>150</v>
      </c>
      <c r="R63" s="93" t="s">
        <v>10</v>
      </c>
      <c r="S63" s="90"/>
      <c r="T63" s="89" t="s">
        <v>142</v>
      </c>
      <c r="U63" s="93" t="s">
        <v>15</v>
      </c>
      <c r="V63" s="90"/>
      <c r="W63" s="89" t="s">
        <v>143</v>
      </c>
      <c r="X63" s="93" t="s">
        <v>345</v>
      </c>
      <c r="Y63" s="90"/>
      <c r="Z63" s="89" t="s">
        <v>144</v>
      </c>
      <c r="AA63" s="93" t="s">
        <v>16</v>
      </c>
      <c r="AB63" s="90"/>
      <c r="AC63" s="89" t="s">
        <v>145</v>
      </c>
      <c r="AD63" s="93" t="s">
        <v>346</v>
      </c>
      <c r="AE63" s="90"/>
      <c r="AF63" s="89" t="s">
        <v>146</v>
      </c>
      <c r="AG63" s="93" t="s">
        <v>347</v>
      </c>
      <c r="AH63" s="90"/>
      <c r="AI63" s="89" t="s">
        <v>152</v>
      </c>
      <c r="AJ63" s="93" t="s">
        <v>9</v>
      </c>
      <c r="AK63" s="90"/>
      <c r="AL63" s="89" t="s">
        <v>153</v>
      </c>
      <c r="AM63" s="93" t="s">
        <v>33</v>
      </c>
      <c r="AN63" s="90"/>
      <c r="AO63" s="89" t="s">
        <v>147</v>
      </c>
      <c r="AP63" s="93" t="s">
        <v>348</v>
      </c>
      <c r="AQ63" s="90"/>
      <c r="AR63" s="89" t="s">
        <v>149</v>
      </c>
      <c r="AS63" s="93" t="s">
        <v>6</v>
      </c>
      <c r="AT63" s="90"/>
      <c r="AU63" s="96"/>
      <c r="AV63" s="103"/>
      <c r="AW63" s="97"/>
      <c r="AX63" s="74"/>
      <c r="AY63" s="75"/>
      <c r="AZ63" s="76"/>
      <c r="BA63" s="74"/>
      <c r="BB63" s="75"/>
      <c r="BC63" s="76"/>
      <c r="BD63" s="74"/>
      <c r="BE63" s="75"/>
      <c r="BF63" s="76"/>
      <c r="BG63" s="74"/>
      <c r="BH63" s="75"/>
      <c r="BI63" s="76"/>
      <c r="BL63" s="79"/>
      <c r="BM63" s="79"/>
      <c r="BN63" s="79"/>
      <c r="BO63" s="79"/>
      <c r="BP63" s="79"/>
      <c r="BQ63" s="79"/>
      <c r="BR63" s="79"/>
      <c r="BS63" s="79"/>
      <c r="BT63" s="79"/>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T63" s="79"/>
      <c r="DU63" s="79"/>
      <c r="DV63" s="79"/>
      <c r="FI63" s="79"/>
      <c r="FJ63" s="79"/>
    </row>
    <row r="64" spans="1:166" ht="21" customHeight="1" thickBot="1">
      <c r="A64" s="209"/>
      <c r="B64" s="194"/>
      <c r="C64" s="197"/>
      <c r="D64" s="201"/>
      <c r="E64" s="100"/>
      <c r="F64" s="102"/>
      <c r="G64" s="101"/>
      <c r="H64" s="100"/>
      <c r="I64" s="102"/>
      <c r="J64" s="101"/>
      <c r="K64" s="100"/>
      <c r="L64" s="102"/>
      <c r="M64" s="101"/>
      <c r="N64" s="100"/>
      <c r="O64" s="102"/>
      <c r="P64" s="101"/>
      <c r="Q64" s="100"/>
      <c r="R64" s="102"/>
      <c r="S64" s="101"/>
      <c r="T64" s="100"/>
      <c r="U64" s="102"/>
      <c r="V64" s="101"/>
      <c r="W64" s="100"/>
      <c r="X64" s="102"/>
      <c r="Y64" s="101"/>
      <c r="Z64" s="100"/>
      <c r="AA64" s="102"/>
      <c r="AB64" s="101"/>
      <c r="AC64" s="100"/>
      <c r="AD64" s="102"/>
      <c r="AE64" s="101"/>
      <c r="AF64" s="100"/>
      <c r="AG64" s="102"/>
      <c r="AH64" s="101"/>
      <c r="AI64" s="100"/>
      <c r="AJ64" s="102"/>
      <c r="AK64" s="101"/>
      <c r="AL64" s="100"/>
      <c r="AM64" s="102"/>
      <c r="AN64" s="101"/>
      <c r="AO64" s="100"/>
      <c r="AP64" s="102"/>
      <c r="AQ64" s="101"/>
      <c r="AR64" s="100"/>
      <c r="AS64" s="102"/>
      <c r="AT64" s="101"/>
      <c r="AU64" s="98"/>
      <c r="AV64" s="94"/>
      <c r="AW64" s="99"/>
      <c r="AX64" s="98"/>
      <c r="AY64" s="94"/>
      <c r="AZ64" s="99"/>
      <c r="BA64" s="98"/>
      <c r="BB64" s="94"/>
      <c r="BC64" s="99"/>
      <c r="BD64" s="98"/>
      <c r="BE64" s="94"/>
      <c r="BF64" s="99"/>
      <c r="BG64" s="98"/>
      <c r="BH64" s="94"/>
      <c r="BI64" s="99"/>
      <c r="BL64" s="79"/>
      <c r="BM64" s="79"/>
      <c r="BN64" s="79"/>
      <c r="BO64" s="79"/>
      <c r="BP64" s="79"/>
      <c r="BQ64" s="79"/>
      <c r="BR64" s="79"/>
      <c r="BS64" s="79"/>
      <c r="BT64" s="79"/>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T64" s="79"/>
      <c r="DU64" s="79"/>
      <c r="DV64" s="79"/>
      <c r="FI64" s="79"/>
      <c r="FJ64" s="79"/>
    </row>
    <row r="65" spans="1:166" ht="21" customHeight="1">
      <c r="A65" s="225"/>
      <c r="B65" s="192" t="s">
        <v>25</v>
      </c>
      <c r="C65" s="195">
        <v>44494</v>
      </c>
      <c r="D65" s="198" t="s">
        <v>89</v>
      </c>
      <c r="E65" s="89" t="s">
        <v>155</v>
      </c>
      <c r="F65" s="93">
        <v>0</v>
      </c>
      <c r="G65" s="90"/>
      <c r="H65" s="89" t="s">
        <v>156</v>
      </c>
      <c r="I65" s="93">
        <v>0</v>
      </c>
      <c r="J65" s="90"/>
      <c r="K65" s="89" t="s">
        <v>159</v>
      </c>
      <c r="L65" s="93">
        <v>0</v>
      </c>
      <c r="M65" s="90"/>
      <c r="N65" s="89" t="s">
        <v>147</v>
      </c>
      <c r="O65" s="93" t="s">
        <v>33</v>
      </c>
      <c r="P65" s="90"/>
      <c r="Q65" s="89" t="s">
        <v>155</v>
      </c>
      <c r="R65" s="93">
        <v>0</v>
      </c>
      <c r="S65" s="90"/>
      <c r="T65" s="89" t="s">
        <v>143</v>
      </c>
      <c r="U65" s="93" t="s">
        <v>345</v>
      </c>
      <c r="V65" s="90"/>
      <c r="W65" s="89" t="s">
        <v>144</v>
      </c>
      <c r="X65" s="93" t="s">
        <v>36</v>
      </c>
      <c r="Y65" s="90"/>
      <c r="Z65" s="89" t="s">
        <v>145</v>
      </c>
      <c r="AA65" s="93" t="s">
        <v>346</v>
      </c>
      <c r="AB65" s="90"/>
      <c r="AC65" s="89" t="s">
        <v>146</v>
      </c>
      <c r="AD65" s="93" t="s">
        <v>347</v>
      </c>
      <c r="AE65" s="90"/>
      <c r="AF65" s="89" t="s">
        <v>137</v>
      </c>
      <c r="AG65" s="93" t="s">
        <v>13</v>
      </c>
      <c r="AH65" s="90"/>
      <c r="AI65" s="89" t="s">
        <v>153</v>
      </c>
      <c r="AJ65" s="93" t="s">
        <v>8</v>
      </c>
      <c r="AK65" s="90"/>
      <c r="AL65" s="89" t="s">
        <v>147</v>
      </c>
      <c r="AM65" s="93" t="s">
        <v>12</v>
      </c>
      <c r="AN65" s="90"/>
      <c r="AO65" s="89" t="s">
        <v>148</v>
      </c>
      <c r="AP65" s="93" t="s">
        <v>10</v>
      </c>
      <c r="AQ65" s="90"/>
      <c r="AR65" s="89" t="s">
        <v>148</v>
      </c>
      <c r="AS65" s="93" t="s">
        <v>15</v>
      </c>
      <c r="AT65" s="90"/>
      <c r="AU65" s="89"/>
      <c r="AV65" s="93"/>
      <c r="AW65" s="90"/>
      <c r="AX65" s="74"/>
      <c r="AY65" s="75"/>
      <c r="AZ65" s="76"/>
      <c r="BA65" s="74"/>
      <c r="BB65" s="75"/>
      <c r="BC65" s="76"/>
      <c r="BD65" s="74"/>
      <c r="BE65" s="75"/>
      <c r="BF65" s="76"/>
      <c r="BG65" s="74"/>
      <c r="BH65" s="75"/>
      <c r="BI65" s="76"/>
      <c r="BL65" s="79"/>
      <c r="BM65" s="79"/>
      <c r="BN65" s="79"/>
      <c r="BO65" s="79"/>
      <c r="BP65" s="79"/>
      <c r="BQ65" s="79"/>
      <c r="BR65" s="79"/>
      <c r="BS65" s="79"/>
      <c r="BT65" s="79"/>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T65" s="79"/>
      <c r="DU65" s="79"/>
      <c r="DV65" s="79"/>
      <c r="FI65" s="79"/>
      <c r="FJ65" s="79"/>
    </row>
    <row r="66" spans="1:166" ht="21" customHeight="1" thickBot="1">
      <c r="A66" s="208"/>
      <c r="B66" s="193"/>
      <c r="C66" s="196"/>
      <c r="D66" s="199"/>
      <c r="E66" s="98"/>
      <c r="F66" s="94"/>
      <c r="G66" s="99"/>
      <c r="H66" s="98"/>
      <c r="I66" s="94"/>
      <c r="J66" s="99"/>
      <c r="K66" s="98"/>
      <c r="L66" s="94"/>
      <c r="M66" s="99"/>
      <c r="N66" s="98"/>
      <c r="O66" s="94"/>
      <c r="P66" s="99"/>
      <c r="Q66" s="98"/>
      <c r="R66" s="94"/>
      <c r="S66" s="99"/>
      <c r="T66" s="98"/>
      <c r="U66" s="94"/>
      <c r="V66" s="99"/>
      <c r="W66" s="98"/>
      <c r="X66" s="94"/>
      <c r="Y66" s="99"/>
      <c r="Z66" s="98"/>
      <c r="AA66" s="94"/>
      <c r="AB66" s="99"/>
      <c r="AC66" s="98"/>
      <c r="AD66" s="94"/>
      <c r="AE66" s="99"/>
      <c r="AF66" s="98"/>
      <c r="AG66" s="94"/>
      <c r="AH66" s="99"/>
      <c r="AI66" s="98"/>
      <c r="AJ66" s="94"/>
      <c r="AK66" s="99"/>
      <c r="AL66" s="98"/>
      <c r="AM66" s="94"/>
      <c r="AN66" s="99"/>
      <c r="AO66" s="98"/>
      <c r="AP66" s="94"/>
      <c r="AQ66" s="99"/>
      <c r="AR66" s="98"/>
      <c r="AS66" s="94"/>
      <c r="AT66" s="99"/>
      <c r="AU66" s="100"/>
      <c r="AV66" s="102"/>
      <c r="AW66" s="101"/>
      <c r="AX66" s="100"/>
      <c r="AY66" s="102"/>
      <c r="AZ66" s="101"/>
      <c r="BA66" s="100"/>
      <c r="BB66" s="102"/>
      <c r="BC66" s="101"/>
      <c r="BD66" s="100"/>
      <c r="BE66" s="102"/>
      <c r="BF66" s="101"/>
      <c r="BG66" s="100"/>
      <c r="BH66" s="102"/>
      <c r="BI66" s="101"/>
      <c r="BL66" s="79"/>
      <c r="BM66" s="79"/>
      <c r="BN66" s="79"/>
      <c r="BO66" s="79"/>
      <c r="BP66" s="79"/>
      <c r="BQ66" s="79"/>
      <c r="BR66" s="79"/>
      <c r="BS66" s="79"/>
      <c r="BT66" s="79"/>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T66" s="79"/>
      <c r="DU66" s="79"/>
      <c r="DV66" s="79"/>
      <c r="FI66" s="79"/>
      <c r="FJ66" s="79"/>
    </row>
    <row r="67" spans="1:166" ht="21" customHeight="1">
      <c r="A67" s="208"/>
      <c r="B67" s="193"/>
      <c r="C67" s="196"/>
      <c r="D67" s="200" t="s">
        <v>90</v>
      </c>
      <c r="E67" s="89" t="s">
        <v>169</v>
      </c>
      <c r="F67" s="93" t="e">
        <v>#N/A</v>
      </c>
      <c r="G67" s="90"/>
      <c r="H67" s="89" t="s">
        <v>169</v>
      </c>
      <c r="I67" s="93" t="e">
        <v>#N/A</v>
      </c>
      <c r="J67" s="90"/>
      <c r="K67" s="89" t="s">
        <v>169</v>
      </c>
      <c r="L67" s="93" t="e">
        <v>#N/A</v>
      </c>
      <c r="M67" s="90"/>
      <c r="N67" s="89" t="s">
        <v>155</v>
      </c>
      <c r="O67" s="93">
        <v>0</v>
      </c>
      <c r="P67" s="90"/>
      <c r="Q67" s="89" t="s">
        <v>156</v>
      </c>
      <c r="R67" s="93">
        <v>0</v>
      </c>
      <c r="S67" s="90"/>
      <c r="T67" s="89" t="s">
        <v>144</v>
      </c>
      <c r="U67" s="93" t="s">
        <v>36</v>
      </c>
      <c r="V67" s="90"/>
      <c r="W67" s="89" t="s">
        <v>145</v>
      </c>
      <c r="X67" s="93" t="s">
        <v>346</v>
      </c>
      <c r="Y67" s="90"/>
      <c r="Z67" s="89" t="s">
        <v>146</v>
      </c>
      <c r="AA67" s="93" t="s">
        <v>347</v>
      </c>
      <c r="AB67" s="90"/>
      <c r="AC67" s="89" t="s">
        <v>137</v>
      </c>
      <c r="AD67" s="93" t="s">
        <v>13</v>
      </c>
      <c r="AE67" s="90"/>
      <c r="AF67" s="89" t="s">
        <v>138</v>
      </c>
      <c r="AG67" s="93" t="s">
        <v>76</v>
      </c>
      <c r="AH67" s="90"/>
      <c r="AI67" s="89" t="s">
        <v>339</v>
      </c>
      <c r="AJ67" s="93" t="e">
        <v>#N/A</v>
      </c>
      <c r="AK67" s="90"/>
      <c r="AL67" s="89" t="s">
        <v>339</v>
      </c>
      <c r="AM67" s="93" t="e">
        <v>#N/A</v>
      </c>
      <c r="AN67" s="90"/>
      <c r="AO67" s="89" t="s">
        <v>339</v>
      </c>
      <c r="AP67" s="93" t="e">
        <v>#N/A</v>
      </c>
      <c r="AQ67" s="90"/>
      <c r="AR67" s="89" t="s">
        <v>339</v>
      </c>
      <c r="AS67" s="93" t="e">
        <v>#N/A</v>
      </c>
      <c r="AT67" s="90"/>
      <c r="AU67" s="96"/>
      <c r="AV67" s="103"/>
      <c r="AW67" s="97"/>
      <c r="AX67" s="96"/>
      <c r="AY67" s="103"/>
      <c r="AZ67" s="97"/>
      <c r="BA67" s="96"/>
      <c r="BB67" s="103"/>
      <c r="BC67" s="97"/>
      <c r="BD67" s="96"/>
      <c r="BE67" s="103"/>
      <c r="BF67" s="97"/>
      <c r="BG67" s="96"/>
      <c r="BH67" s="103"/>
      <c r="BI67" s="97"/>
      <c r="BL67" s="79"/>
      <c r="BM67" s="79"/>
      <c r="BN67" s="79"/>
      <c r="BO67" s="79"/>
      <c r="BP67" s="79"/>
      <c r="BQ67" s="79"/>
      <c r="BR67" s="79"/>
      <c r="BS67" s="79"/>
      <c r="BT67" s="79"/>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T67" s="79"/>
      <c r="DU67" s="79"/>
      <c r="DV67" s="79"/>
      <c r="FI67" s="79"/>
      <c r="FJ67" s="79"/>
    </row>
    <row r="68" spans="1:166" ht="21" customHeight="1" thickBot="1">
      <c r="A68" s="208"/>
      <c r="B68" s="194"/>
      <c r="C68" s="197"/>
      <c r="D68" s="201"/>
      <c r="E68" s="100"/>
      <c r="F68" s="102"/>
      <c r="G68" s="101"/>
      <c r="H68" s="100"/>
      <c r="I68" s="102"/>
      <c r="J68" s="101"/>
      <c r="K68" s="100"/>
      <c r="L68" s="102"/>
      <c r="M68" s="101"/>
      <c r="N68" s="100"/>
      <c r="O68" s="102"/>
      <c r="P68" s="101"/>
      <c r="Q68" s="100"/>
      <c r="R68" s="102"/>
      <c r="S68" s="101"/>
      <c r="T68" s="100"/>
      <c r="U68" s="102"/>
      <c r="V68" s="101"/>
      <c r="W68" s="100"/>
      <c r="X68" s="102"/>
      <c r="Y68" s="101"/>
      <c r="Z68" s="100"/>
      <c r="AA68" s="102"/>
      <c r="AB68" s="101"/>
      <c r="AC68" s="100"/>
      <c r="AD68" s="102"/>
      <c r="AE68" s="101"/>
      <c r="AF68" s="100"/>
      <c r="AG68" s="102"/>
      <c r="AH68" s="101"/>
      <c r="AI68" s="100"/>
      <c r="AJ68" s="102"/>
      <c r="AK68" s="101"/>
      <c r="AL68" s="100"/>
      <c r="AM68" s="102"/>
      <c r="AN68" s="101"/>
      <c r="AO68" s="100"/>
      <c r="AP68" s="102"/>
      <c r="AQ68" s="101"/>
      <c r="AR68" s="100"/>
      <c r="AS68" s="102"/>
      <c r="AT68" s="101"/>
      <c r="AU68" s="98"/>
      <c r="AV68" s="94"/>
      <c r="AW68" s="99"/>
      <c r="AX68" s="98"/>
      <c r="AY68" s="94"/>
      <c r="AZ68" s="99"/>
      <c r="BA68" s="98"/>
      <c r="BB68" s="94"/>
      <c r="BC68" s="99"/>
      <c r="BD68" s="98"/>
      <c r="BE68" s="94"/>
      <c r="BF68" s="99"/>
      <c r="BG68" s="98"/>
      <c r="BH68" s="94"/>
      <c r="BI68" s="99"/>
      <c r="BL68" s="79"/>
      <c r="BM68" s="79"/>
      <c r="BN68" s="79"/>
      <c r="BO68" s="79"/>
      <c r="BP68" s="79"/>
      <c r="BQ68" s="79"/>
      <c r="BR68" s="79"/>
      <c r="BS68" s="79"/>
      <c r="BT68" s="79"/>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T68" s="79"/>
      <c r="DU68" s="79"/>
      <c r="DV68" s="79"/>
      <c r="FI68" s="79"/>
      <c r="FJ68" s="79"/>
    </row>
    <row r="69" spans="1:166" ht="21" customHeight="1">
      <c r="A69" s="208"/>
      <c r="B69" s="192" t="s">
        <v>26</v>
      </c>
      <c r="C69" s="195">
        <v>44495</v>
      </c>
      <c r="D69" s="198" t="s">
        <v>89</v>
      </c>
      <c r="E69" s="89" t="s">
        <v>156</v>
      </c>
      <c r="F69" s="93">
        <v>0</v>
      </c>
      <c r="G69" s="90"/>
      <c r="H69" s="89" t="s">
        <v>159</v>
      </c>
      <c r="I69" s="93">
        <v>0</v>
      </c>
      <c r="J69" s="90"/>
      <c r="K69" s="89" t="s">
        <v>160</v>
      </c>
      <c r="L69" s="93">
        <v>0</v>
      </c>
      <c r="M69" s="90"/>
      <c r="N69" s="89" t="s">
        <v>169</v>
      </c>
      <c r="O69" s="93" t="e">
        <v>#N/A</v>
      </c>
      <c r="P69" s="90"/>
      <c r="Q69" s="89" t="s">
        <v>169</v>
      </c>
      <c r="R69" s="93" t="e">
        <v>#N/A</v>
      </c>
      <c r="S69" s="90"/>
      <c r="T69" s="89" t="s">
        <v>145</v>
      </c>
      <c r="U69" s="93" t="s">
        <v>346</v>
      </c>
      <c r="V69" s="90"/>
      <c r="W69" s="89" t="s">
        <v>146</v>
      </c>
      <c r="X69" s="93" t="s">
        <v>347</v>
      </c>
      <c r="Y69" s="90"/>
      <c r="Z69" s="89" t="s">
        <v>137</v>
      </c>
      <c r="AA69" s="93" t="s">
        <v>13</v>
      </c>
      <c r="AB69" s="90"/>
      <c r="AC69" s="89" t="s">
        <v>138</v>
      </c>
      <c r="AD69" s="93" t="s">
        <v>76</v>
      </c>
      <c r="AE69" s="90"/>
      <c r="AF69" s="89" t="s">
        <v>139</v>
      </c>
      <c r="AG69" s="93" t="s">
        <v>97</v>
      </c>
      <c r="AH69" s="90"/>
      <c r="AI69" s="89" t="s">
        <v>147</v>
      </c>
      <c r="AJ69" s="93" t="s">
        <v>12</v>
      </c>
      <c r="AK69" s="90"/>
      <c r="AL69" s="89" t="s">
        <v>148</v>
      </c>
      <c r="AM69" s="93" t="s">
        <v>10</v>
      </c>
      <c r="AN69" s="90"/>
      <c r="AO69" s="89" t="s">
        <v>149</v>
      </c>
      <c r="AP69" s="93" t="s">
        <v>6</v>
      </c>
      <c r="AQ69" s="90"/>
      <c r="AR69" s="89" t="s">
        <v>150</v>
      </c>
      <c r="AS69" s="93" t="s">
        <v>33</v>
      </c>
      <c r="AT69" s="90"/>
      <c r="AU69" s="89"/>
      <c r="AV69" s="93"/>
      <c r="AW69" s="90"/>
      <c r="AX69" s="74"/>
      <c r="AY69" s="75"/>
      <c r="AZ69" s="76"/>
      <c r="BA69" s="74"/>
      <c r="BB69" s="75"/>
      <c r="BC69" s="76"/>
      <c r="BD69" s="74"/>
      <c r="BE69" s="75"/>
      <c r="BF69" s="76"/>
      <c r="BG69" s="74"/>
      <c r="BH69" s="75"/>
      <c r="BI69" s="76"/>
      <c r="BL69" s="79"/>
      <c r="BM69" s="79"/>
      <c r="BN69" s="79"/>
      <c r="BO69" s="79"/>
      <c r="BP69" s="79"/>
      <c r="BQ69" s="79"/>
      <c r="BR69" s="79"/>
      <c r="BS69" s="79"/>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T69" s="79"/>
      <c r="DU69" s="79"/>
      <c r="DV69" s="79"/>
      <c r="FI69" s="79"/>
      <c r="FJ69" s="79"/>
    </row>
    <row r="70" spans="1:166" ht="21" customHeight="1" thickBot="1">
      <c r="A70" s="208"/>
      <c r="B70" s="193"/>
      <c r="C70" s="196"/>
      <c r="D70" s="199"/>
      <c r="E70" s="98"/>
      <c r="F70" s="94"/>
      <c r="G70" s="99"/>
      <c r="H70" s="98"/>
      <c r="I70" s="94"/>
      <c r="J70" s="99"/>
      <c r="K70" s="98"/>
      <c r="L70" s="94"/>
      <c r="M70" s="99"/>
      <c r="N70" s="98"/>
      <c r="O70" s="94"/>
      <c r="P70" s="99"/>
      <c r="Q70" s="98"/>
      <c r="R70" s="94"/>
      <c r="S70" s="99"/>
      <c r="T70" s="98"/>
      <c r="U70" s="94"/>
      <c r="V70" s="99"/>
      <c r="W70" s="98"/>
      <c r="X70" s="94"/>
      <c r="Y70" s="99"/>
      <c r="Z70" s="98"/>
      <c r="AA70" s="94"/>
      <c r="AB70" s="99"/>
      <c r="AC70" s="98"/>
      <c r="AD70" s="94"/>
      <c r="AE70" s="99"/>
      <c r="AF70" s="98"/>
      <c r="AG70" s="94"/>
      <c r="AH70" s="99"/>
      <c r="AI70" s="98"/>
      <c r="AJ70" s="94"/>
      <c r="AK70" s="99"/>
      <c r="AL70" s="98"/>
      <c r="AM70" s="94"/>
      <c r="AN70" s="99"/>
      <c r="AO70" s="98"/>
      <c r="AP70" s="94"/>
      <c r="AQ70" s="99"/>
      <c r="AR70" s="98"/>
      <c r="AS70" s="94"/>
      <c r="AT70" s="99"/>
      <c r="AU70" s="100"/>
      <c r="AV70" s="102"/>
      <c r="AW70" s="101"/>
      <c r="AX70" s="98"/>
      <c r="AY70" s="94"/>
      <c r="AZ70" s="99"/>
      <c r="BA70" s="98"/>
      <c r="BB70" s="94"/>
      <c r="BC70" s="99"/>
      <c r="BD70" s="98"/>
      <c r="BE70" s="94"/>
      <c r="BF70" s="99"/>
      <c r="BG70" s="98"/>
      <c r="BH70" s="94"/>
      <c r="BI70" s="99"/>
      <c r="BL70" s="79"/>
      <c r="BM70" s="79"/>
      <c r="BN70" s="79"/>
      <c r="BO70" s="79"/>
      <c r="BP70" s="79"/>
      <c r="BQ70" s="79"/>
      <c r="BR70" s="79"/>
      <c r="BS70" s="79"/>
      <c r="BT70" s="79"/>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T70" s="79"/>
      <c r="DU70" s="79"/>
      <c r="DV70" s="79"/>
      <c r="FI70" s="79"/>
      <c r="FJ70" s="79"/>
    </row>
    <row r="71" spans="1:166" ht="21" customHeight="1">
      <c r="A71" s="208"/>
      <c r="B71" s="193"/>
      <c r="C71" s="196"/>
      <c r="D71" s="200" t="s">
        <v>90</v>
      </c>
      <c r="E71" s="89" t="s">
        <v>159</v>
      </c>
      <c r="F71" s="93">
        <v>0</v>
      </c>
      <c r="G71" s="90"/>
      <c r="H71" s="89" t="s">
        <v>160</v>
      </c>
      <c r="I71" s="93">
        <v>0</v>
      </c>
      <c r="J71" s="90"/>
      <c r="K71" s="89" t="s">
        <v>155</v>
      </c>
      <c r="L71" s="93">
        <v>0</v>
      </c>
      <c r="M71" s="90"/>
      <c r="N71" s="89" t="s">
        <v>156</v>
      </c>
      <c r="O71" s="93">
        <v>0</v>
      </c>
      <c r="P71" s="90"/>
      <c r="Q71" s="89" t="s">
        <v>159</v>
      </c>
      <c r="R71" s="93">
        <v>0</v>
      </c>
      <c r="S71" s="90"/>
      <c r="T71" s="89" t="s">
        <v>146</v>
      </c>
      <c r="U71" s="93" t="s">
        <v>347</v>
      </c>
      <c r="V71" s="90"/>
      <c r="W71" s="89" t="s">
        <v>137</v>
      </c>
      <c r="X71" s="93" t="s">
        <v>13</v>
      </c>
      <c r="Y71" s="90"/>
      <c r="Z71" s="89" t="s">
        <v>138</v>
      </c>
      <c r="AA71" s="93" t="s">
        <v>76</v>
      </c>
      <c r="AB71" s="90"/>
      <c r="AC71" s="89" t="s">
        <v>139</v>
      </c>
      <c r="AD71" s="93" t="s">
        <v>97</v>
      </c>
      <c r="AE71" s="90"/>
      <c r="AF71" s="89" t="s">
        <v>140</v>
      </c>
      <c r="AG71" s="93" t="s">
        <v>16</v>
      </c>
      <c r="AH71" s="90"/>
      <c r="AI71" s="89" t="s">
        <v>148</v>
      </c>
      <c r="AJ71" s="93" t="s">
        <v>10</v>
      </c>
      <c r="AK71" s="90"/>
      <c r="AL71" s="89" t="s">
        <v>149</v>
      </c>
      <c r="AM71" s="93" t="s">
        <v>6</v>
      </c>
      <c r="AN71" s="90"/>
      <c r="AO71" s="89" t="s">
        <v>150</v>
      </c>
      <c r="AP71" s="93" t="s">
        <v>33</v>
      </c>
      <c r="AQ71" s="90"/>
      <c r="AR71" s="89" t="s">
        <v>151</v>
      </c>
      <c r="AS71" s="93" t="s">
        <v>84</v>
      </c>
      <c r="AT71" s="90"/>
      <c r="AU71" s="96"/>
      <c r="AV71" s="103"/>
      <c r="AW71" s="97"/>
      <c r="AX71" s="74"/>
      <c r="AY71" s="75"/>
      <c r="AZ71" s="76"/>
      <c r="BA71" s="74"/>
      <c r="BB71" s="75"/>
      <c r="BC71" s="76"/>
      <c r="BD71" s="74"/>
      <c r="BE71" s="75"/>
      <c r="BF71" s="76"/>
      <c r="BG71" s="74"/>
      <c r="BH71" s="75"/>
      <c r="BI71" s="76"/>
      <c r="BL71" s="79"/>
      <c r="BM71" s="79"/>
      <c r="BN71" s="79"/>
      <c r="BO71" s="79"/>
      <c r="BP71" s="79"/>
      <c r="BQ71" s="79"/>
      <c r="BR71" s="79"/>
      <c r="BS71" s="79"/>
      <c r="BT71" s="79"/>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T71" s="79"/>
      <c r="DU71" s="79"/>
      <c r="DV71" s="79"/>
      <c r="FI71" s="79"/>
      <c r="FJ71" s="79"/>
    </row>
    <row r="72" spans="1:166" ht="21" customHeight="1" thickBot="1">
      <c r="A72" s="208"/>
      <c r="B72" s="194"/>
      <c r="C72" s="197"/>
      <c r="D72" s="201"/>
      <c r="E72" s="100"/>
      <c r="F72" s="102"/>
      <c r="G72" s="101"/>
      <c r="H72" s="100"/>
      <c r="I72" s="102"/>
      <c r="J72" s="101"/>
      <c r="K72" s="100"/>
      <c r="L72" s="102"/>
      <c r="M72" s="101"/>
      <c r="N72" s="100"/>
      <c r="O72" s="102"/>
      <c r="P72" s="101"/>
      <c r="Q72" s="100"/>
      <c r="R72" s="102"/>
      <c r="S72" s="101"/>
      <c r="T72" s="100"/>
      <c r="U72" s="102"/>
      <c r="V72" s="101"/>
      <c r="W72" s="100"/>
      <c r="X72" s="102"/>
      <c r="Y72" s="101"/>
      <c r="Z72" s="100"/>
      <c r="AA72" s="102"/>
      <c r="AB72" s="101"/>
      <c r="AC72" s="100"/>
      <c r="AD72" s="102"/>
      <c r="AE72" s="101"/>
      <c r="AF72" s="100"/>
      <c r="AG72" s="102"/>
      <c r="AH72" s="101"/>
      <c r="AI72" s="100"/>
      <c r="AJ72" s="102"/>
      <c r="AK72" s="101"/>
      <c r="AL72" s="100"/>
      <c r="AM72" s="102"/>
      <c r="AN72" s="101"/>
      <c r="AO72" s="100"/>
      <c r="AP72" s="102"/>
      <c r="AQ72" s="101"/>
      <c r="AR72" s="100"/>
      <c r="AS72" s="102"/>
      <c r="AT72" s="101"/>
      <c r="AU72" s="98"/>
      <c r="AV72" s="94"/>
      <c r="AW72" s="99"/>
      <c r="AX72" s="100"/>
      <c r="AY72" s="102"/>
      <c r="AZ72" s="101"/>
      <c r="BA72" s="100"/>
      <c r="BB72" s="102"/>
      <c r="BC72" s="101"/>
      <c r="BD72" s="100"/>
      <c r="BE72" s="102"/>
      <c r="BF72" s="101"/>
      <c r="BG72" s="100"/>
      <c r="BH72" s="102"/>
      <c r="BI72" s="101"/>
      <c r="BL72" s="79"/>
      <c r="BM72" s="79"/>
      <c r="BN72" s="79"/>
      <c r="BO72" s="79"/>
      <c r="BP72" s="79"/>
      <c r="BQ72" s="79"/>
      <c r="BR72" s="79"/>
      <c r="BS72" s="79"/>
      <c r="BT72" s="79"/>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T72" s="79"/>
      <c r="DU72" s="79"/>
      <c r="DV72" s="79"/>
      <c r="FI72" s="79"/>
      <c r="FJ72" s="79"/>
    </row>
    <row r="73" spans="1:166" ht="21" customHeight="1">
      <c r="A73" s="208"/>
      <c r="B73" s="192" t="s">
        <v>27</v>
      </c>
      <c r="C73" s="195">
        <v>44496</v>
      </c>
      <c r="D73" s="198" t="s">
        <v>89</v>
      </c>
      <c r="E73" s="89" t="s">
        <v>340</v>
      </c>
      <c r="F73" s="93" t="e">
        <v>#N/A</v>
      </c>
      <c r="G73" s="90"/>
      <c r="H73" s="89" t="s">
        <v>340</v>
      </c>
      <c r="I73" s="93" t="e">
        <v>#N/A</v>
      </c>
      <c r="J73" s="90"/>
      <c r="K73" s="89" t="s">
        <v>340</v>
      </c>
      <c r="L73" s="93" t="e">
        <v>#N/A</v>
      </c>
      <c r="M73" s="90"/>
      <c r="N73" s="89" t="s">
        <v>159</v>
      </c>
      <c r="O73" s="93">
        <v>0</v>
      </c>
      <c r="P73" s="90"/>
      <c r="Q73" s="89" t="s">
        <v>160</v>
      </c>
      <c r="R73" s="93">
        <v>0</v>
      </c>
      <c r="S73" s="90"/>
      <c r="T73" s="89" t="s">
        <v>168</v>
      </c>
      <c r="U73" s="93" t="e">
        <v>#N/A</v>
      </c>
      <c r="V73" s="90"/>
      <c r="W73" s="89" t="s">
        <v>168</v>
      </c>
      <c r="X73" s="93" t="e">
        <v>#N/A</v>
      </c>
      <c r="Y73" s="90"/>
      <c r="Z73" s="89" t="s">
        <v>168</v>
      </c>
      <c r="AA73" s="93" t="e">
        <v>#N/A</v>
      </c>
      <c r="AB73" s="90"/>
      <c r="AC73" s="89" t="s">
        <v>168</v>
      </c>
      <c r="AD73" s="93" t="e">
        <v>#N/A</v>
      </c>
      <c r="AE73" s="90"/>
      <c r="AF73" s="89" t="s">
        <v>168</v>
      </c>
      <c r="AG73" s="93" t="e">
        <v>#N/A</v>
      </c>
      <c r="AH73" s="90"/>
      <c r="AI73" s="89" t="s">
        <v>169</v>
      </c>
      <c r="AJ73" s="93" t="e">
        <v>#N/A</v>
      </c>
      <c r="AK73" s="90"/>
      <c r="AL73" s="89" t="s">
        <v>169</v>
      </c>
      <c r="AM73" s="93" t="e">
        <v>#N/A</v>
      </c>
      <c r="AN73" s="90"/>
      <c r="AO73" s="89" t="s">
        <v>169</v>
      </c>
      <c r="AP73" s="93" t="e">
        <v>#N/A</v>
      </c>
      <c r="AQ73" s="90"/>
      <c r="AR73" s="89" t="s">
        <v>169</v>
      </c>
      <c r="AS73" s="93" t="e">
        <v>#N/A</v>
      </c>
      <c r="AT73" s="90"/>
      <c r="AU73" s="89"/>
      <c r="AV73" s="93"/>
      <c r="AW73" s="90"/>
      <c r="AX73" s="96"/>
      <c r="AY73" s="103"/>
      <c r="AZ73" s="97"/>
      <c r="BA73" s="96"/>
      <c r="BB73" s="103"/>
      <c r="BC73" s="97"/>
      <c r="BD73" s="96"/>
      <c r="BE73" s="103"/>
      <c r="BF73" s="97"/>
      <c r="BG73" s="96"/>
      <c r="BH73" s="103"/>
      <c r="BI73" s="97"/>
      <c r="BL73" s="79"/>
      <c r="BM73" s="79"/>
      <c r="BN73" s="79"/>
      <c r="BO73" s="79"/>
      <c r="BP73" s="79"/>
      <c r="BQ73" s="79"/>
      <c r="BR73" s="79"/>
      <c r="BS73" s="79"/>
      <c r="BT73" s="79"/>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T73" s="79"/>
      <c r="DU73" s="79"/>
      <c r="DV73" s="79"/>
      <c r="FI73" s="79"/>
      <c r="FJ73" s="79"/>
    </row>
    <row r="74" spans="1:166" ht="21" customHeight="1" thickBot="1">
      <c r="A74" s="208"/>
      <c r="B74" s="193"/>
      <c r="C74" s="196"/>
      <c r="D74" s="199"/>
      <c r="E74" s="98"/>
      <c r="F74" s="94"/>
      <c r="G74" s="99"/>
      <c r="H74" s="98"/>
      <c r="I74" s="94"/>
      <c r="J74" s="99"/>
      <c r="K74" s="98"/>
      <c r="L74" s="94"/>
      <c r="M74" s="99"/>
      <c r="N74" s="98"/>
      <c r="O74" s="94"/>
      <c r="P74" s="99"/>
      <c r="Q74" s="98"/>
      <c r="R74" s="94"/>
      <c r="S74" s="99"/>
      <c r="T74" s="98"/>
      <c r="U74" s="94"/>
      <c r="V74" s="99"/>
      <c r="W74" s="98"/>
      <c r="X74" s="94"/>
      <c r="Y74" s="99"/>
      <c r="Z74" s="98"/>
      <c r="AA74" s="94"/>
      <c r="AB74" s="99"/>
      <c r="AC74" s="98"/>
      <c r="AD74" s="94"/>
      <c r="AE74" s="99"/>
      <c r="AF74" s="98"/>
      <c r="AG74" s="94"/>
      <c r="AH74" s="99"/>
      <c r="AI74" s="98"/>
      <c r="AJ74" s="94"/>
      <c r="AK74" s="99"/>
      <c r="AL74" s="98"/>
      <c r="AM74" s="94"/>
      <c r="AN74" s="99"/>
      <c r="AO74" s="98"/>
      <c r="AP74" s="94"/>
      <c r="AQ74" s="99"/>
      <c r="AR74" s="98"/>
      <c r="AS74" s="94"/>
      <c r="AT74" s="99"/>
      <c r="AU74" s="100"/>
      <c r="AV74" s="102"/>
      <c r="AW74" s="101"/>
      <c r="AX74" s="98"/>
      <c r="AY74" s="94"/>
      <c r="AZ74" s="99"/>
      <c r="BA74" s="98"/>
      <c r="BB74" s="94"/>
      <c r="BC74" s="99"/>
      <c r="BD74" s="98"/>
      <c r="BE74" s="94"/>
      <c r="BF74" s="99"/>
      <c r="BG74" s="98"/>
      <c r="BH74" s="94"/>
      <c r="BI74" s="99"/>
      <c r="BL74" s="79"/>
      <c r="BM74" s="79"/>
      <c r="BN74" s="79"/>
      <c r="BO74" s="79"/>
      <c r="BP74" s="79"/>
      <c r="BQ74" s="79"/>
      <c r="BR74" s="79"/>
      <c r="BS74" s="79"/>
      <c r="BT74" s="79"/>
      <c r="BU74" s="79"/>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T74" s="79"/>
      <c r="DU74" s="79"/>
      <c r="DV74" s="79"/>
      <c r="FI74" s="79"/>
      <c r="FJ74" s="79"/>
    </row>
    <row r="75" spans="1:166" ht="21" customHeight="1">
      <c r="A75" s="208"/>
      <c r="B75" s="193"/>
      <c r="C75" s="196"/>
      <c r="D75" s="200" t="s">
        <v>90</v>
      </c>
      <c r="E75" s="89" t="s">
        <v>160</v>
      </c>
      <c r="F75" s="93">
        <v>0</v>
      </c>
      <c r="G75" s="90"/>
      <c r="H75" s="89" t="s">
        <v>155</v>
      </c>
      <c r="I75" s="93">
        <v>0</v>
      </c>
      <c r="J75" s="90"/>
      <c r="K75" s="89" t="s">
        <v>156</v>
      </c>
      <c r="L75" s="93">
        <v>0</v>
      </c>
      <c r="M75" s="90"/>
      <c r="N75" s="89" t="s">
        <v>340</v>
      </c>
      <c r="O75" s="93" t="e">
        <v>#N/A</v>
      </c>
      <c r="P75" s="90"/>
      <c r="Q75" s="89" t="s">
        <v>340</v>
      </c>
      <c r="R75" s="93" t="e">
        <v>#N/A</v>
      </c>
      <c r="S75" s="90"/>
      <c r="T75" s="89" t="s">
        <v>339</v>
      </c>
      <c r="U75" s="93" t="e">
        <v>#N/A</v>
      </c>
      <c r="V75" s="90"/>
      <c r="W75" s="89" t="s">
        <v>339</v>
      </c>
      <c r="X75" s="93" t="e">
        <v>#N/A</v>
      </c>
      <c r="Y75" s="90"/>
      <c r="Z75" s="89" t="s">
        <v>339</v>
      </c>
      <c r="AA75" s="93" t="e">
        <v>#N/A</v>
      </c>
      <c r="AB75" s="90"/>
      <c r="AC75" s="89" t="s">
        <v>339</v>
      </c>
      <c r="AD75" s="93" t="e">
        <v>#N/A</v>
      </c>
      <c r="AE75" s="90"/>
      <c r="AF75" s="89" t="s">
        <v>339</v>
      </c>
      <c r="AG75" s="93" t="e">
        <v>#N/A</v>
      </c>
      <c r="AH75" s="90"/>
      <c r="AI75" s="89" t="s">
        <v>340</v>
      </c>
      <c r="AJ75" s="93" t="e">
        <v>#N/A</v>
      </c>
      <c r="AK75" s="90"/>
      <c r="AL75" s="89" t="s">
        <v>340</v>
      </c>
      <c r="AM75" s="93" t="e">
        <v>#N/A</v>
      </c>
      <c r="AN75" s="90"/>
      <c r="AO75" s="89" t="s">
        <v>340</v>
      </c>
      <c r="AP75" s="93" t="e">
        <v>#N/A</v>
      </c>
      <c r="AQ75" s="90"/>
      <c r="AR75" s="89" t="s">
        <v>340</v>
      </c>
      <c r="AS75" s="93" t="e">
        <v>#N/A</v>
      </c>
      <c r="AT75" s="90"/>
      <c r="AU75" s="96"/>
      <c r="AV75" s="103"/>
      <c r="AW75" s="97"/>
      <c r="AX75" s="74"/>
      <c r="AY75" s="75"/>
      <c r="AZ75" s="76"/>
      <c r="BA75" s="74"/>
      <c r="BB75" s="75"/>
      <c r="BC75" s="76"/>
      <c r="BD75" s="74"/>
      <c r="BE75" s="75"/>
      <c r="BF75" s="76"/>
      <c r="BG75" s="74"/>
      <c r="BH75" s="75"/>
      <c r="BI75" s="76"/>
      <c r="BL75" s="79"/>
      <c r="BM75" s="79"/>
      <c r="BN75" s="79"/>
      <c r="BO75" s="79"/>
      <c r="BP75" s="79"/>
      <c r="BQ75" s="79"/>
      <c r="BR75" s="79"/>
      <c r="BS75" s="79"/>
      <c r="BT75" s="79"/>
      <c r="BU75" s="79"/>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T75" s="79"/>
      <c r="DU75" s="79"/>
      <c r="DV75" s="79"/>
      <c r="FI75" s="79"/>
      <c r="FJ75" s="79"/>
    </row>
    <row r="76" spans="1:166" ht="21" customHeight="1" thickBot="1">
      <c r="A76" s="208"/>
      <c r="B76" s="194"/>
      <c r="C76" s="197"/>
      <c r="D76" s="201"/>
      <c r="E76" s="100"/>
      <c r="F76" s="102"/>
      <c r="G76" s="101"/>
      <c r="H76" s="100"/>
      <c r="I76" s="102"/>
      <c r="J76" s="101"/>
      <c r="K76" s="100"/>
      <c r="L76" s="102"/>
      <c r="M76" s="101"/>
      <c r="N76" s="100"/>
      <c r="O76" s="102"/>
      <c r="P76" s="101"/>
      <c r="Q76" s="100"/>
      <c r="R76" s="102"/>
      <c r="S76" s="101"/>
      <c r="T76" s="100"/>
      <c r="U76" s="102"/>
      <c r="V76" s="101"/>
      <c r="W76" s="100"/>
      <c r="X76" s="102"/>
      <c r="Y76" s="101"/>
      <c r="Z76" s="100"/>
      <c r="AA76" s="102"/>
      <c r="AB76" s="101"/>
      <c r="AC76" s="100"/>
      <c r="AD76" s="102"/>
      <c r="AE76" s="101"/>
      <c r="AF76" s="100"/>
      <c r="AG76" s="102"/>
      <c r="AH76" s="101"/>
      <c r="AI76" s="100"/>
      <c r="AJ76" s="102"/>
      <c r="AK76" s="101"/>
      <c r="AL76" s="100"/>
      <c r="AM76" s="102"/>
      <c r="AN76" s="101"/>
      <c r="AO76" s="100"/>
      <c r="AP76" s="102"/>
      <c r="AQ76" s="101"/>
      <c r="AR76" s="100"/>
      <c r="AS76" s="102"/>
      <c r="AT76" s="101"/>
      <c r="AU76" s="98"/>
      <c r="AV76" s="94"/>
      <c r="AW76" s="99"/>
      <c r="AX76" s="98"/>
      <c r="AY76" s="94"/>
      <c r="AZ76" s="99"/>
      <c r="BA76" s="98"/>
      <c r="BB76" s="94"/>
      <c r="BC76" s="99"/>
      <c r="BD76" s="98"/>
      <c r="BE76" s="94"/>
      <c r="BF76" s="99"/>
      <c r="BG76" s="98"/>
      <c r="BH76" s="94"/>
      <c r="BI76" s="99"/>
      <c r="BL76" s="79"/>
      <c r="BM76" s="79"/>
      <c r="BN76" s="79"/>
      <c r="BO76" s="79"/>
      <c r="BP76" s="79"/>
      <c r="BQ76" s="79"/>
      <c r="BR76" s="79"/>
      <c r="BS76" s="79"/>
      <c r="BT76" s="79"/>
      <c r="BU76" s="79"/>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T76" s="79"/>
      <c r="DU76" s="79"/>
      <c r="DV76" s="79"/>
      <c r="FI76" s="79"/>
      <c r="FJ76" s="79"/>
    </row>
    <row r="77" spans="1:166" ht="21" customHeight="1">
      <c r="A77" s="208"/>
      <c r="B77" s="192" t="s">
        <v>28</v>
      </c>
      <c r="C77" s="195">
        <v>44497</v>
      </c>
      <c r="D77" s="198" t="s">
        <v>89</v>
      </c>
      <c r="E77" s="89" t="s">
        <v>341</v>
      </c>
      <c r="F77" s="93"/>
      <c r="G77" s="90"/>
      <c r="H77" s="89"/>
      <c r="I77" s="93"/>
      <c r="J77" s="90"/>
      <c r="K77" s="89"/>
      <c r="L77" s="93"/>
      <c r="M77" s="90"/>
      <c r="N77" s="89"/>
      <c r="O77" s="93"/>
      <c r="P77" s="90"/>
      <c r="Q77" s="89"/>
      <c r="R77" s="93"/>
      <c r="S77" s="90"/>
      <c r="T77" s="89"/>
      <c r="U77" s="93"/>
      <c r="V77" s="90"/>
      <c r="W77" s="89"/>
      <c r="X77" s="93"/>
      <c r="Y77" s="90"/>
      <c r="Z77" s="89"/>
      <c r="AA77" s="93"/>
      <c r="AB77" s="90"/>
      <c r="AC77" s="89"/>
      <c r="AD77" s="93"/>
      <c r="AE77" s="90"/>
      <c r="AF77" s="89"/>
      <c r="AG77" s="93"/>
      <c r="AH77" s="90"/>
      <c r="AI77" s="89"/>
      <c r="AJ77" s="93"/>
      <c r="AK77" s="90"/>
      <c r="AL77" s="89"/>
      <c r="AM77" s="93"/>
      <c r="AN77" s="90"/>
      <c r="AO77" s="89"/>
      <c r="AP77" s="93"/>
      <c r="AQ77" s="90"/>
      <c r="AR77" s="89"/>
      <c r="AS77" s="93"/>
      <c r="AT77" s="90"/>
      <c r="AU77" s="89"/>
      <c r="AV77" s="93"/>
      <c r="AW77" s="90"/>
      <c r="AX77" s="74"/>
      <c r="AY77" s="75"/>
      <c r="AZ77" s="76"/>
      <c r="BA77" s="74"/>
      <c r="BB77" s="75"/>
      <c r="BC77" s="76"/>
      <c r="BD77" s="74"/>
      <c r="BE77" s="75"/>
      <c r="BF77" s="76"/>
      <c r="BG77" s="74"/>
      <c r="BH77" s="75"/>
      <c r="BI77" s="76"/>
      <c r="BL77" s="79"/>
      <c r="BM77" s="79"/>
      <c r="BN77" s="79"/>
      <c r="BO77" s="79"/>
      <c r="BP77" s="79"/>
      <c r="BQ77" s="79"/>
      <c r="BR77" s="79"/>
      <c r="BS77" s="79"/>
      <c r="BT77" s="79"/>
      <c r="BU77" s="79"/>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FI77" s="79"/>
      <c r="FJ77" s="79"/>
    </row>
    <row r="78" spans="1:166" ht="21" customHeight="1" thickBot="1">
      <c r="A78" s="208"/>
      <c r="B78" s="193"/>
      <c r="C78" s="196"/>
      <c r="D78" s="199"/>
      <c r="E78" s="98"/>
      <c r="F78" s="94"/>
      <c r="G78" s="99"/>
      <c r="H78" s="98"/>
      <c r="I78" s="94"/>
      <c r="J78" s="99"/>
      <c r="K78" s="98"/>
      <c r="L78" s="94"/>
      <c r="M78" s="99"/>
      <c r="N78" s="98"/>
      <c r="O78" s="94"/>
      <c r="P78" s="99"/>
      <c r="Q78" s="98"/>
      <c r="R78" s="94"/>
      <c r="S78" s="99"/>
      <c r="T78" s="98"/>
      <c r="U78" s="94"/>
      <c r="V78" s="99"/>
      <c r="W78" s="98"/>
      <c r="X78" s="94"/>
      <c r="Y78" s="99"/>
      <c r="Z78" s="98"/>
      <c r="AA78" s="94"/>
      <c r="AB78" s="99"/>
      <c r="AC78" s="98"/>
      <c r="AD78" s="94"/>
      <c r="AE78" s="99"/>
      <c r="AF78" s="98"/>
      <c r="AG78" s="94"/>
      <c r="AH78" s="99"/>
      <c r="AI78" s="98"/>
      <c r="AJ78" s="94"/>
      <c r="AK78" s="99"/>
      <c r="AL78" s="98"/>
      <c r="AM78" s="94"/>
      <c r="AN78" s="99"/>
      <c r="AO78" s="98"/>
      <c r="AP78" s="94"/>
      <c r="AQ78" s="99"/>
      <c r="AR78" s="98"/>
      <c r="AS78" s="94"/>
      <c r="AT78" s="99"/>
      <c r="AU78" s="100"/>
      <c r="AV78" s="102"/>
      <c r="AW78" s="101"/>
      <c r="AX78" s="100"/>
      <c r="AY78" s="102"/>
      <c r="AZ78" s="101"/>
      <c r="BA78" s="100"/>
      <c r="BB78" s="102"/>
      <c r="BC78" s="101"/>
      <c r="BD78" s="100"/>
      <c r="BE78" s="102"/>
      <c r="BF78" s="101"/>
      <c r="BG78" s="100"/>
      <c r="BH78" s="102"/>
      <c r="BI78" s="101"/>
      <c r="BL78" s="79"/>
      <c r="BM78" s="79"/>
      <c r="BN78" s="79"/>
      <c r="BO78" s="79"/>
      <c r="BP78" s="79"/>
      <c r="BQ78" s="79"/>
      <c r="BR78" s="79"/>
      <c r="BS78" s="79"/>
      <c r="BT78" s="79"/>
      <c r="BU78" s="79"/>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FI78" s="79"/>
      <c r="FJ78" s="79"/>
    </row>
    <row r="79" spans="1:166" ht="21" customHeight="1">
      <c r="A79" s="208"/>
      <c r="B79" s="193"/>
      <c r="C79" s="196"/>
      <c r="D79" s="200" t="s">
        <v>90</v>
      </c>
      <c r="E79" s="89" t="s">
        <v>342</v>
      </c>
      <c r="F79" s="93"/>
      <c r="G79" s="90"/>
      <c r="H79" s="89"/>
      <c r="I79" s="93"/>
      <c r="J79" s="90"/>
      <c r="K79" s="89"/>
      <c r="L79" s="93"/>
      <c r="M79" s="90"/>
      <c r="N79" s="89"/>
      <c r="O79" s="93"/>
      <c r="P79" s="90"/>
      <c r="Q79" s="89"/>
      <c r="R79" s="93"/>
      <c r="S79" s="90"/>
      <c r="T79" s="89"/>
      <c r="U79" s="93"/>
      <c r="V79" s="90"/>
      <c r="W79" s="89"/>
      <c r="X79" s="93"/>
      <c r="Y79" s="90"/>
      <c r="Z79" s="89"/>
      <c r="AA79" s="93"/>
      <c r="AB79" s="90"/>
      <c r="AC79" s="89"/>
      <c r="AD79" s="93"/>
      <c r="AE79" s="90"/>
      <c r="AF79" s="89"/>
      <c r="AG79" s="93"/>
      <c r="AH79" s="90"/>
      <c r="AI79" s="89"/>
      <c r="AJ79" s="93"/>
      <c r="AK79" s="90"/>
      <c r="AL79" s="89"/>
      <c r="AM79" s="93"/>
      <c r="AN79" s="90"/>
      <c r="AO79" s="89"/>
      <c r="AP79" s="93"/>
      <c r="AQ79" s="90"/>
      <c r="AR79" s="89"/>
      <c r="AS79" s="93"/>
      <c r="AT79" s="90"/>
      <c r="AU79" s="96"/>
      <c r="AV79" s="103"/>
      <c r="AW79" s="97"/>
      <c r="AX79" s="96"/>
      <c r="AY79" s="103"/>
      <c r="AZ79" s="97"/>
      <c r="BA79" s="96"/>
      <c r="BB79" s="103"/>
      <c r="BC79" s="97"/>
      <c r="BD79" s="96"/>
      <c r="BE79" s="103"/>
      <c r="BF79" s="97"/>
      <c r="BG79" s="96"/>
      <c r="BH79" s="103"/>
      <c r="BI79" s="97"/>
      <c r="BL79" s="79"/>
      <c r="BM79" s="79"/>
      <c r="BN79" s="79"/>
      <c r="BO79" s="79"/>
      <c r="BP79" s="79"/>
      <c r="BQ79" s="79"/>
      <c r="BR79" s="79"/>
      <c r="BS79" s="79"/>
      <c r="BT79" s="79"/>
      <c r="BU79" s="79"/>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FI79" s="79"/>
      <c r="FJ79" s="79"/>
    </row>
    <row r="80" spans="1:166" ht="21" customHeight="1" thickBot="1">
      <c r="A80" s="209"/>
      <c r="B80" s="194"/>
      <c r="C80" s="197"/>
      <c r="D80" s="201"/>
      <c r="E80" s="100"/>
      <c r="F80" s="102"/>
      <c r="G80" s="101"/>
      <c r="H80" s="100"/>
      <c r="I80" s="102"/>
      <c r="J80" s="101"/>
      <c r="K80" s="100"/>
      <c r="L80" s="102"/>
      <c r="M80" s="101"/>
      <c r="N80" s="100"/>
      <c r="O80" s="102"/>
      <c r="P80" s="101"/>
      <c r="Q80" s="100"/>
      <c r="R80" s="102"/>
      <c r="S80" s="101"/>
      <c r="T80" s="100"/>
      <c r="U80" s="102"/>
      <c r="V80" s="101"/>
      <c r="W80" s="100"/>
      <c r="X80" s="102"/>
      <c r="Y80" s="101"/>
      <c r="Z80" s="100"/>
      <c r="AA80" s="102"/>
      <c r="AB80" s="101"/>
      <c r="AC80" s="100"/>
      <c r="AD80" s="102"/>
      <c r="AE80" s="101"/>
      <c r="AF80" s="100"/>
      <c r="AG80" s="102"/>
      <c r="AH80" s="101"/>
      <c r="AI80" s="100"/>
      <c r="AJ80" s="102"/>
      <c r="AK80" s="101"/>
      <c r="AL80" s="100"/>
      <c r="AM80" s="102"/>
      <c r="AN80" s="101"/>
      <c r="AO80" s="100"/>
      <c r="AP80" s="102"/>
      <c r="AQ80" s="101"/>
      <c r="AR80" s="100"/>
      <c r="AS80" s="102"/>
      <c r="AT80" s="101"/>
      <c r="AU80" s="98"/>
      <c r="AV80" s="94"/>
      <c r="AW80" s="99"/>
      <c r="AX80" s="98"/>
      <c r="AY80" s="94"/>
      <c r="AZ80" s="99"/>
      <c r="BA80" s="98"/>
      <c r="BB80" s="94"/>
      <c r="BC80" s="99"/>
      <c r="BD80" s="98"/>
      <c r="BE80" s="94"/>
      <c r="BF80" s="99"/>
      <c r="BG80" s="98"/>
      <c r="BH80" s="94"/>
      <c r="BI80" s="99"/>
      <c r="BL80" s="79"/>
      <c r="BM80" s="79"/>
      <c r="BN80" s="79"/>
      <c r="BO80" s="79"/>
      <c r="BP80" s="79"/>
      <c r="BQ80" s="79"/>
      <c r="BR80" s="79"/>
      <c r="BS80" s="79"/>
      <c r="BT80" s="79"/>
      <c r="BU80" s="79"/>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FI80" s="79"/>
      <c r="FJ80" s="79"/>
    </row>
    <row r="81" spans="1:166" ht="21" hidden="1" customHeight="1" outlineLevel="1">
      <c r="A81" s="131"/>
      <c r="B81" s="72"/>
      <c r="C81" s="182"/>
      <c r="D81" s="200" t="s">
        <v>90</v>
      </c>
      <c r="E81" s="89"/>
      <c r="F81" s="93"/>
      <c r="G81" s="90"/>
      <c r="H81" s="89"/>
      <c r="I81" s="93"/>
      <c r="J81" s="90"/>
      <c r="K81" s="89"/>
      <c r="L81" s="93"/>
      <c r="M81" s="90"/>
      <c r="N81" s="89"/>
      <c r="O81" s="93"/>
      <c r="P81" s="90"/>
      <c r="Q81" s="89"/>
      <c r="R81" s="93"/>
      <c r="S81" s="90"/>
      <c r="T81" s="89"/>
      <c r="U81" s="93"/>
      <c r="V81" s="90"/>
      <c r="W81" s="89"/>
      <c r="X81" s="93"/>
      <c r="Y81" s="90"/>
      <c r="Z81" s="89"/>
      <c r="AA81" s="93"/>
      <c r="AB81" s="90"/>
      <c r="AC81" s="89"/>
      <c r="AD81" s="93"/>
      <c r="AE81" s="90"/>
      <c r="AF81" s="89"/>
      <c r="AG81" s="93"/>
      <c r="AH81" s="90"/>
      <c r="AI81" s="89"/>
      <c r="AJ81" s="93"/>
      <c r="AK81" s="90"/>
      <c r="AL81" s="89"/>
      <c r="AM81" s="93"/>
      <c r="AN81" s="90"/>
      <c r="AO81" s="89"/>
      <c r="AP81" s="93"/>
      <c r="AQ81" s="90"/>
      <c r="AR81" s="89"/>
      <c r="AS81" s="93"/>
      <c r="AT81" s="90"/>
      <c r="AU81" s="89"/>
      <c r="AV81" s="93"/>
      <c r="AW81" s="90"/>
      <c r="AX81" s="74"/>
      <c r="AY81" s="75"/>
      <c r="AZ81" s="76"/>
      <c r="BA81" s="74"/>
      <c r="BB81" s="75"/>
      <c r="BC81" s="76"/>
      <c r="BD81" s="74"/>
      <c r="BE81" s="75"/>
      <c r="BF81" s="76"/>
      <c r="BG81" s="74"/>
      <c r="BH81" s="75"/>
      <c r="BI81" s="76"/>
      <c r="BL81" s="79"/>
      <c r="BM81" s="79"/>
      <c r="BN81" s="79"/>
      <c r="BO81" s="79"/>
      <c r="BP81" s="79"/>
      <c r="BQ81" s="79"/>
      <c r="BR81" s="79"/>
      <c r="BS81" s="79"/>
      <c r="BT81" s="79"/>
      <c r="BU81" s="79"/>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FI81" s="79"/>
      <c r="FJ81" s="79"/>
    </row>
    <row r="82" spans="1:166" ht="21" hidden="1" customHeight="1" outlineLevel="1" thickBot="1">
      <c r="A82" s="131"/>
      <c r="B82" s="73"/>
      <c r="C82" s="183"/>
      <c r="D82" s="201"/>
      <c r="E82" s="100"/>
      <c r="F82" s="102"/>
      <c r="G82" s="101"/>
      <c r="H82" s="100"/>
      <c r="I82" s="102"/>
      <c r="J82" s="101"/>
      <c r="K82" s="100"/>
      <c r="L82" s="102"/>
      <c r="M82" s="101"/>
      <c r="N82" s="100"/>
      <c r="O82" s="102"/>
      <c r="P82" s="101"/>
      <c r="Q82" s="100"/>
      <c r="R82" s="102"/>
      <c r="S82" s="101"/>
      <c r="T82" s="100"/>
      <c r="U82" s="102"/>
      <c r="V82" s="101"/>
      <c r="W82" s="100"/>
      <c r="X82" s="102"/>
      <c r="Y82" s="101"/>
      <c r="Z82" s="100"/>
      <c r="AA82" s="102"/>
      <c r="AB82" s="101"/>
      <c r="AC82" s="100"/>
      <c r="AD82" s="102"/>
      <c r="AE82" s="101"/>
      <c r="AF82" s="100"/>
      <c r="AG82" s="102"/>
      <c r="AH82" s="101"/>
      <c r="AI82" s="100"/>
      <c r="AJ82" s="102"/>
      <c r="AK82" s="101"/>
      <c r="AL82" s="100"/>
      <c r="AM82" s="102"/>
      <c r="AN82" s="101"/>
      <c r="AO82" s="100"/>
      <c r="AP82" s="102"/>
      <c r="AQ82" s="101"/>
      <c r="AR82" s="100"/>
      <c r="AS82" s="102"/>
      <c r="AT82" s="101"/>
      <c r="AU82" s="100"/>
      <c r="AV82" s="102"/>
      <c r="AW82" s="101"/>
      <c r="AX82" s="98"/>
      <c r="AY82" s="94"/>
      <c r="AZ82" s="99"/>
      <c r="BA82" s="98"/>
      <c r="BB82" s="94"/>
      <c r="BC82" s="99"/>
      <c r="BD82" s="98"/>
      <c r="BE82" s="94"/>
      <c r="BF82" s="99"/>
      <c r="BG82" s="98"/>
      <c r="BH82" s="94"/>
      <c r="BI82" s="9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FI82" s="79"/>
      <c r="FJ82" s="79"/>
    </row>
    <row r="83" spans="1:166" ht="21" hidden="1" customHeight="1" outlineLevel="1">
      <c r="A83" s="131"/>
      <c r="B83" s="192"/>
      <c r="C83" s="195"/>
      <c r="D83" s="198" t="s">
        <v>344</v>
      </c>
      <c r="E83" s="96"/>
      <c r="F83" s="103"/>
      <c r="G83" s="97"/>
      <c r="H83" s="96"/>
      <c r="I83" s="103"/>
      <c r="J83" s="97"/>
      <c r="K83" s="96"/>
      <c r="L83" s="103"/>
      <c r="M83" s="97"/>
      <c r="N83" s="96"/>
      <c r="O83" s="103"/>
      <c r="P83" s="97"/>
      <c r="Q83" s="96"/>
      <c r="R83" s="103"/>
      <c r="S83" s="97"/>
      <c r="T83" s="96"/>
      <c r="U83" s="103"/>
      <c r="V83" s="97"/>
      <c r="W83" s="96"/>
      <c r="X83" s="103"/>
      <c r="Y83" s="97"/>
      <c r="Z83" s="96"/>
      <c r="AA83" s="103"/>
      <c r="AB83" s="97"/>
      <c r="AC83" s="96"/>
      <c r="AD83" s="103"/>
      <c r="AE83" s="97"/>
      <c r="AF83" s="96"/>
      <c r="AG83" s="103"/>
      <c r="AH83" s="97"/>
      <c r="AI83" s="96"/>
      <c r="AJ83" s="103"/>
      <c r="AK83" s="97"/>
      <c r="AL83" s="96"/>
      <c r="AM83" s="103"/>
      <c r="AN83" s="97"/>
      <c r="AO83" s="96"/>
      <c r="AP83" s="103"/>
      <c r="AQ83" s="97"/>
      <c r="AR83" s="96"/>
      <c r="AS83" s="103"/>
      <c r="AT83" s="97"/>
      <c r="AU83" s="96"/>
      <c r="AV83" s="103"/>
      <c r="AW83" s="97"/>
      <c r="AX83" s="74"/>
      <c r="AY83" s="75"/>
      <c r="AZ83" s="76"/>
      <c r="BA83" s="74"/>
      <c r="BB83" s="75"/>
      <c r="BC83" s="76"/>
      <c r="BD83" s="74"/>
      <c r="BE83" s="75"/>
      <c r="BF83" s="76"/>
      <c r="BG83" s="74"/>
      <c r="BH83" s="75"/>
      <c r="BI83" s="76"/>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row>
    <row r="84" spans="1:166" ht="21" hidden="1" customHeight="1" outlineLevel="1" thickBot="1">
      <c r="A84" s="131"/>
      <c r="B84" s="193"/>
      <c r="C84" s="196"/>
      <c r="D84" s="199"/>
      <c r="E84" s="98"/>
      <c r="F84" s="94"/>
      <c r="G84" s="99"/>
      <c r="H84" s="98"/>
      <c r="I84" s="94"/>
      <c r="J84" s="99"/>
      <c r="K84" s="98"/>
      <c r="L84" s="94"/>
      <c r="M84" s="99"/>
      <c r="N84" s="98"/>
      <c r="O84" s="94"/>
      <c r="P84" s="99"/>
      <c r="Q84" s="98"/>
      <c r="R84" s="94"/>
      <c r="S84" s="99"/>
      <c r="T84" s="98"/>
      <c r="U84" s="94"/>
      <c r="V84" s="99"/>
      <c r="W84" s="98"/>
      <c r="X84" s="94"/>
      <c r="Y84" s="99"/>
      <c r="Z84" s="98"/>
      <c r="AA84" s="94"/>
      <c r="AB84" s="99"/>
      <c r="AC84" s="98"/>
      <c r="AD84" s="94"/>
      <c r="AE84" s="99"/>
      <c r="AF84" s="98"/>
      <c r="AG84" s="94"/>
      <c r="AH84" s="99"/>
      <c r="AI84" s="98"/>
      <c r="AJ84" s="94"/>
      <c r="AK84" s="99"/>
      <c r="AL84" s="98"/>
      <c r="AM84" s="94"/>
      <c r="AN84" s="99"/>
      <c r="AO84" s="98"/>
      <c r="AP84" s="94"/>
      <c r="AQ84" s="99"/>
      <c r="AR84" s="98"/>
      <c r="AS84" s="94"/>
      <c r="AT84" s="99"/>
      <c r="AU84" s="98"/>
      <c r="AV84" s="94"/>
      <c r="AW84" s="99"/>
      <c r="AX84" s="100"/>
      <c r="AY84" s="102"/>
      <c r="AZ84" s="101"/>
      <c r="BA84" s="100"/>
      <c r="BB84" s="102"/>
      <c r="BC84" s="101"/>
      <c r="BD84" s="100"/>
      <c r="BE84" s="102"/>
      <c r="BF84" s="101"/>
      <c r="BG84" s="100"/>
      <c r="BH84" s="102"/>
      <c r="BI84" s="101"/>
      <c r="BL84" s="79"/>
      <c r="BM84" s="79"/>
      <c r="BN84" s="79"/>
      <c r="BO84" s="79"/>
      <c r="BP84" s="79"/>
      <c r="BQ84" s="79"/>
      <c r="BR84" s="79"/>
      <c r="BS84" s="79"/>
      <c r="BT84" s="79"/>
      <c r="BU84" s="79"/>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c r="EO84" s="79"/>
      <c r="EP84" s="79"/>
      <c r="EQ84" s="79"/>
      <c r="ER84" s="79"/>
      <c r="ES84" s="79"/>
      <c r="ET84" s="79"/>
      <c r="EU84" s="79"/>
      <c r="EV84" s="79"/>
      <c r="EW84" s="79"/>
      <c r="EX84" s="79"/>
      <c r="EY84" s="79"/>
      <c r="EZ84" s="79"/>
      <c r="FA84" s="79"/>
      <c r="FB84" s="79"/>
      <c r="FC84" s="79"/>
      <c r="FD84" s="79"/>
      <c r="FE84" s="79"/>
      <c r="FF84" s="79"/>
      <c r="FG84" s="79"/>
      <c r="FH84" s="79"/>
      <c r="FI84" s="79"/>
      <c r="FJ84" s="79"/>
    </row>
    <row r="85" spans="1:166" ht="21" hidden="1" customHeight="1" outlineLevel="1">
      <c r="A85" s="131"/>
      <c r="B85" s="193"/>
      <c r="C85" s="196"/>
      <c r="D85" s="200" t="s">
        <v>89</v>
      </c>
      <c r="E85" s="89"/>
      <c r="F85" s="93"/>
      <c r="G85" s="90"/>
      <c r="H85" s="89"/>
      <c r="I85" s="93"/>
      <c r="J85" s="90"/>
      <c r="K85" s="89"/>
      <c r="L85" s="93"/>
      <c r="M85" s="90"/>
      <c r="N85" s="89"/>
      <c r="O85" s="93"/>
      <c r="P85" s="90"/>
      <c r="Q85" s="89"/>
      <c r="R85" s="93"/>
      <c r="S85" s="90"/>
      <c r="T85" s="89"/>
      <c r="U85" s="93"/>
      <c r="V85" s="90"/>
      <c r="W85" s="89"/>
      <c r="X85" s="93"/>
      <c r="Y85" s="90"/>
      <c r="Z85" s="89"/>
      <c r="AA85" s="93"/>
      <c r="AB85" s="90"/>
      <c r="AC85" s="89"/>
      <c r="AD85" s="93"/>
      <c r="AE85" s="90"/>
      <c r="AF85" s="89"/>
      <c r="AG85" s="93"/>
      <c r="AH85" s="90"/>
      <c r="AI85" s="89"/>
      <c r="AJ85" s="93"/>
      <c r="AK85" s="90"/>
      <c r="AL85" s="89"/>
      <c r="AM85" s="93"/>
      <c r="AN85" s="90"/>
      <c r="AO85" s="89"/>
      <c r="AP85" s="93"/>
      <c r="AQ85" s="90"/>
      <c r="AR85" s="89"/>
      <c r="AS85" s="93"/>
      <c r="AT85" s="90"/>
      <c r="AU85" s="89"/>
      <c r="AV85" s="93"/>
      <c r="AW85" s="90"/>
      <c r="AX85" s="96"/>
      <c r="AY85" s="103"/>
      <c r="AZ85" s="97"/>
      <c r="BA85" s="96"/>
      <c r="BB85" s="103"/>
      <c r="BC85" s="97"/>
      <c r="BD85" s="96"/>
      <c r="BE85" s="103"/>
      <c r="BF85" s="97"/>
      <c r="BG85" s="96"/>
      <c r="BH85" s="103"/>
      <c r="BI85" s="97"/>
      <c r="BL85" s="79"/>
      <c r="BM85" s="79"/>
      <c r="BN85" s="79"/>
      <c r="BO85" s="79"/>
      <c r="BP85" s="79"/>
      <c r="BQ85" s="79"/>
      <c r="BR85" s="79"/>
      <c r="BS85" s="79"/>
      <c r="BT85" s="79"/>
      <c r="BU85" s="79"/>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c r="EO85" s="79"/>
      <c r="EP85" s="79"/>
      <c r="EQ85" s="79"/>
      <c r="ER85" s="79"/>
      <c r="ES85" s="79"/>
      <c r="ET85" s="79"/>
      <c r="EU85" s="79"/>
      <c r="EV85" s="79"/>
      <c r="EW85" s="79"/>
      <c r="EX85" s="79"/>
      <c r="EY85" s="79"/>
      <c r="EZ85" s="79"/>
      <c r="FA85" s="79"/>
      <c r="FB85" s="79"/>
      <c r="FC85" s="79"/>
      <c r="FD85" s="79"/>
      <c r="FE85" s="79"/>
      <c r="FF85" s="79"/>
      <c r="FG85" s="79"/>
      <c r="FH85" s="79"/>
      <c r="FI85" s="79"/>
      <c r="FJ85" s="79"/>
    </row>
    <row r="86" spans="1:166" ht="21" hidden="1" customHeight="1" outlineLevel="1" thickBot="1">
      <c r="A86" s="131"/>
      <c r="B86" s="194"/>
      <c r="C86" s="197"/>
      <c r="D86" s="201"/>
      <c r="E86" s="100"/>
      <c r="F86" s="102"/>
      <c r="G86" s="101"/>
      <c r="H86" s="100"/>
      <c r="I86" s="102"/>
      <c r="J86" s="101"/>
      <c r="K86" s="100"/>
      <c r="L86" s="102"/>
      <c r="M86" s="101"/>
      <c r="N86" s="100"/>
      <c r="O86" s="102"/>
      <c r="P86" s="101"/>
      <c r="Q86" s="100"/>
      <c r="R86" s="102"/>
      <c r="S86" s="101"/>
      <c r="T86" s="100"/>
      <c r="U86" s="102"/>
      <c r="V86" s="101"/>
      <c r="W86" s="100"/>
      <c r="X86" s="102"/>
      <c r="Y86" s="101"/>
      <c r="Z86" s="100"/>
      <c r="AA86" s="102"/>
      <c r="AB86" s="101"/>
      <c r="AC86" s="100"/>
      <c r="AD86" s="102"/>
      <c r="AE86" s="101"/>
      <c r="AF86" s="100"/>
      <c r="AG86" s="102"/>
      <c r="AH86" s="101"/>
      <c r="AI86" s="100"/>
      <c r="AJ86" s="102"/>
      <c r="AK86" s="101"/>
      <c r="AL86" s="100"/>
      <c r="AM86" s="102"/>
      <c r="AN86" s="101"/>
      <c r="AO86" s="100"/>
      <c r="AP86" s="102"/>
      <c r="AQ86" s="101"/>
      <c r="AR86" s="100"/>
      <c r="AS86" s="102"/>
      <c r="AT86" s="101"/>
      <c r="AU86" s="100"/>
      <c r="AV86" s="102"/>
      <c r="AW86" s="101"/>
      <c r="AX86" s="98"/>
      <c r="AY86" s="94"/>
      <c r="AZ86" s="99"/>
      <c r="BA86" s="98"/>
      <c r="BB86" s="94"/>
      <c r="BC86" s="99"/>
      <c r="BD86" s="98"/>
      <c r="BE86" s="94"/>
      <c r="BF86" s="99"/>
      <c r="BG86" s="98"/>
      <c r="BH86" s="94"/>
      <c r="BI86" s="99"/>
      <c r="BL86" s="79"/>
      <c r="BM86" s="79"/>
      <c r="BN86" s="79"/>
      <c r="BO86" s="79"/>
      <c r="BP86" s="79"/>
      <c r="BQ86" s="79"/>
      <c r="BR86" s="79"/>
      <c r="BS86" s="79"/>
      <c r="BT86" s="79"/>
      <c r="BU86" s="79"/>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c r="EO86" s="79"/>
      <c r="EP86" s="79"/>
      <c r="EQ86" s="79"/>
      <c r="ER86" s="79"/>
      <c r="ES86" s="79"/>
      <c r="ET86" s="79"/>
      <c r="EU86" s="79"/>
      <c r="EV86" s="79"/>
      <c r="EW86" s="79"/>
      <c r="EX86" s="79"/>
      <c r="EY86" s="79"/>
      <c r="EZ86" s="79"/>
      <c r="FA86" s="79"/>
      <c r="FB86" s="79"/>
      <c r="FC86" s="79"/>
      <c r="FD86" s="79"/>
      <c r="FE86" s="79"/>
      <c r="FF86" s="79"/>
      <c r="FG86" s="79"/>
      <c r="FH86" s="79"/>
      <c r="FI86" s="79"/>
      <c r="FJ86" s="79"/>
    </row>
    <row r="87" spans="1:166" ht="21" hidden="1" customHeight="1" outlineLevel="1">
      <c r="A87" s="131"/>
      <c r="B87" s="192" t="s">
        <v>4</v>
      </c>
      <c r="C87" s="195">
        <v>44500</v>
      </c>
      <c r="D87" s="198" t="s">
        <v>90</v>
      </c>
      <c r="E87" s="96"/>
      <c r="F87" s="103"/>
      <c r="G87" s="97"/>
      <c r="H87" s="96"/>
      <c r="I87" s="103"/>
      <c r="J87" s="97"/>
      <c r="K87" s="96"/>
      <c r="L87" s="103"/>
      <c r="M87" s="97"/>
      <c r="N87" s="96"/>
      <c r="O87" s="103"/>
      <c r="P87" s="97"/>
      <c r="Q87" s="96"/>
      <c r="R87" s="103"/>
      <c r="S87" s="97"/>
      <c r="T87" s="96"/>
      <c r="U87" s="103"/>
      <c r="V87" s="97"/>
      <c r="W87" s="96"/>
      <c r="X87" s="103"/>
      <c r="Y87" s="97"/>
      <c r="Z87" s="96"/>
      <c r="AA87" s="103"/>
      <c r="AB87" s="97"/>
      <c r="AC87" s="96"/>
      <c r="AD87" s="103"/>
      <c r="AE87" s="97"/>
      <c r="AF87" s="96"/>
      <c r="AG87" s="103"/>
      <c r="AH87" s="97"/>
      <c r="AI87" s="96"/>
      <c r="AJ87" s="103"/>
      <c r="AK87" s="97"/>
      <c r="AL87" s="96"/>
      <c r="AM87" s="103"/>
      <c r="AN87" s="97"/>
      <c r="AO87" s="96"/>
      <c r="AP87" s="103"/>
      <c r="AQ87" s="97"/>
      <c r="AR87" s="96"/>
      <c r="AS87" s="103"/>
      <c r="AT87" s="97"/>
      <c r="AU87" s="96"/>
      <c r="AV87" s="103"/>
      <c r="AW87" s="97"/>
      <c r="AX87" s="74"/>
      <c r="AY87" s="75"/>
      <c r="AZ87" s="76"/>
      <c r="BA87" s="74"/>
      <c r="BB87" s="75"/>
      <c r="BC87" s="76"/>
      <c r="BD87" s="74"/>
      <c r="BE87" s="75"/>
      <c r="BF87" s="76"/>
      <c r="BG87" s="74"/>
      <c r="BH87" s="75"/>
      <c r="BI87" s="76"/>
      <c r="BL87" s="79"/>
      <c r="BM87" s="79"/>
      <c r="BN87" s="79"/>
      <c r="BO87" s="79"/>
      <c r="BP87" s="79"/>
      <c r="BQ87" s="79"/>
      <c r="BR87" s="79"/>
      <c r="BS87" s="79"/>
      <c r="BT87" s="79"/>
      <c r="BU87" s="79"/>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c r="EO87" s="79"/>
      <c r="EP87" s="79"/>
      <c r="EQ87" s="79"/>
      <c r="ER87" s="79"/>
      <c r="ES87" s="79"/>
      <c r="ET87" s="79"/>
      <c r="EU87" s="79"/>
      <c r="EV87" s="79"/>
      <c r="EW87" s="79"/>
      <c r="EX87" s="79"/>
      <c r="EY87" s="79"/>
      <c r="EZ87" s="79"/>
      <c r="FA87" s="79"/>
      <c r="FB87" s="79"/>
      <c r="FC87" s="79"/>
      <c r="FD87" s="79"/>
      <c r="FE87" s="79"/>
      <c r="FF87" s="79"/>
      <c r="FG87" s="79"/>
      <c r="FH87" s="79"/>
      <c r="FI87" s="79"/>
      <c r="FJ87" s="79"/>
    </row>
    <row r="88" spans="1:166" ht="21" hidden="1" customHeight="1" outlineLevel="1">
      <c r="A88" s="131"/>
      <c r="B88" s="193"/>
      <c r="C88" s="196"/>
      <c r="D88" s="199"/>
      <c r="E88" s="98"/>
      <c r="F88" s="94"/>
      <c r="G88" s="99"/>
      <c r="H88" s="98"/>
      <c r="I88" s="94"/>
      <c r="J88" s="99"/>
      <c r="K88" s="98"/>
      <c r="L88" s="94"/>
      <c r="M88" s="99"/>
      <c r="N88" s="98"/>
      <c r="O88" s="94"/>
      <c r="P88" s="99"/>
      <c r="Q88" s="98"/>
      <c r="R88" s="94"/>
      <c r="S88" s="99"/>
      <c r="T88" s="98"/>
      <c r="U88" s="94"/>
      <c r="V88" s="99"/>
      <c r="W88" s="98"/>
      <c r="X88" s="94"/>
      <c r="Y88" s="99"/>
      <c r="Z88" s="98"/>
      <c r="AA88" s="94"/>
      <c r="AB88" s="99"/>
      <c r="AC88" s="98"/>
      <c r="AD88" s="94"/>
      <c r="AE88" s="99"/>
      <c r="AF88" s="98"/>
      <c r="AG88" s="94"/>
      <c r="AH88" s="99"/>
      <c r="AI88" s="98"/>
      <c r="AJ88" s="94"/>
      <c r="AK88" s="99"/>
      <c r="AL88" s="98"/>
      <c r="AM88" s="94"/>
      <c r="AN88" s="99"/>
      <c r="AO88" s="98"/>
      <c r="AP88" s="94"/>
      <c r="AQ88" s="99"/>
      <c r="AR88" s="98"/>
      <c r="AS88" s="94"/>
      <c r="AT88" s="99"/>
      <c r="AU88" s="98"/>
      <c r="AV88" s="94"/>
      <c r="AW88" s="99"/>
      <c r="AX88" s="98"/>
      <c r="AY88" s="94"/>
      <c r="AZ88" s="99"/>
      <c r="BA88" s="98"/>
      <c r="BB88" s="94"/>
      <c r="BC88" s="99"/>
      <c r="BD88" s="98"/>
      <c r="BE88" s="94"/>
      <c r="BF88" s="99"/>
      <c r="BG88" s="98"/>
      <c r="BH88" s="94"/>
      <c r="BI88" s="99"/>
      <c r="BL88" s="79"/>
      <c r="BM88" s="79"/>
      <c r="BN88" s="79"/>
      <c r="BO88" s="79"/>
      <c r="BP88" s="79"/>
      <c r="BQ88" s="79"/>
      <c r="BR88" s="79"/>
      <c r="BS88" s="79"/>
      <c r="BT88" s="79"/>
      <c r="BU88" s="79"/>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c r="EO88" s="79"/>
      <c r="EP88" s="79"/>
      <c r="EQ88" s="79"/>
      <c r="ER88" s="79"/>
      <c r="ES88" s="79"/>
      <c r="ET88" s="79"/>
      <c r="EU88" s="79"/>
      <c r="EV88" s="79"/>
      <c r="EW88" s="79"/>
      <c r="EX88" s="79"/>
      <c r="EY88" s="79"/>
      <c r="EZ88" s="79"/>
      <c r="FA88" s="79"/>
      <c r="FB88" s="79"/>
      <c r="FC88" s="79"/>
      <c r="FD88" s="79"/>
      <c r="FE88" s="79"/>
      <c r="FF88" s="79"/>
      <c r="FG88" s="79"/>
      <c r="FH88" s="79"/>
      <c r="FI88" s="79"/>
      <c r="FJ88" s="79"/>
    </row>
    <row r="89" spans="1:166" ht="21" hidden="1" customHeight="1" outlineLevel="1">
      <c r="A89" s="131"/>
      <c r="B89" s="193"/>
      <c r="C89" s="196"/>
      <c r="D89" s="200" t="s">
        <v>344</v>
      </c>
      <c r="E89" s="89"/>
      <c r="F89" s="93"/>
      <c r="G89" s="90"/>
      <c r="H89" s="89"/>
      <c r="I89" s="93"/>
      <c r="J89" s="90"/>
      <c r="K89" s="89"/>
      <c r="L89" s="93"/>
      <c r="M89" s="90"/>
      <c r="N89" s="89"/>
      <c r="O89" s="93"/>
      <c r="P89" s="90"/>
      <c r="Q89" s="89"/>
      <c r="R89" s="93"/>
      <c r="S89" s="90"/>
      <c r="T89" s="89"/>
      <c r="U89" s="93"/>
      <c r="V89" s="90"/>
      <c r="W89" s="89"/>
      <c r="X89" s="93"/>
      <c r="Y89" s="90"/>
      <c r="Z89" s="89"/>
      <c r="AA89" s="93"/>
      <c r="AB89" s="90"/>
      <c r="AC89" s="89"/>
      <c r="AD89" s="93"/>
      <c r="AE89" s="90"/>
      <c r="AF89" s="89"/>
      <c r="AG89" s="93"/>
      <c r="AH89" s="90"/>
      <c r="AI89" s="89"/>
      <c r="AJ89" s="93"/>
      <c r="AK89" s="90"/>
      <c r="AL89" s="89"/>
      <c r="AM89" s="93"/>
      <c r="AN89" s="90"/>
      <c r="AO89" s="89"/>
      <c r="AP89" s="93"/>
      <c r="AQ89" s="90"/>
      <c r="AR89" s="89"/>
      <c r="AS89" s="93"/>
      <c r="AT89" s="90"/>
      <c r="AU89" s="89"/>
      <c r="AV89" s="93"/>
      <c r="AW89" s="90"/>
      <c r="AX89" s="74"/>
      <c r="AY89" s="75"/>
      <c r="AZ89" s="76"/>
      <c r="BA89" s="74"/>
      <c r="BB89" s="75"/>
      <c r="BC89" s="76"/>
      <c r="BD89" s="74"/>
      <c r="BE89" s="75"/>
      <c r="BF89" s="76"/>
      <c r="BG89" s="74"/>
      <c r="BH89" s="75"/>
      <c r="BI89" s="76"/>
      <c r="BL89" s="79"/>
      <c r="BM89" s="79"/>
      <c r="BN89" s="79"/>
      <c r="BO89" s="79"/>
      <c r="BP89" s="79"/>
      <c r="BQ89" s="79"/>
      <c r="BR89" s="79"/>
      <c r="BS89" s="79"/>
      <c r="BT89" s="79"/>
      <c r="BU89" s="79"/>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c r="EO89" s="79"/>
      <c r="EP89" s="79"/>
      <c r="EQ89" s="79"/>
      <c r="ER89" s="79"/>
      <c r="ES89" s="79"/>
      <c r="ET89" s="79"/>
      <c r="EU89" s="79"/>
      <c r="EV89" s="79"/>
      <c r="EW89" s="79"/>
      <c r="EX89" s="79"/>
      <c r="EY89" s="79"/>
      <c r="EZ89" s="79"/>
      <c r="FA89" s="79"/>
      <c r="FB89" s="79"/>
      <c r="FC89" s="79"/>
      <c r="FD89" s="79"/>
      <c r="FE89" s="79"/>
      <c r="FF89" s="79"/>
      <c r="FG89" s="79"/>
      <c r="FH89" s="79"/>
      <c r="FI89" s="79"/>
      <c r="FJ89" s="79"/>
    </row>
    <row r="90" spans="1:166" ht="21" hidden="1" customHeight="1" outlineLevel="1" thickBot="1">
      <c r="A90" s="131"/>
      <c r="B90" s="194"/>
      <c r="C90" s="197"/>
      <c r="D90" s="201"/>
      <c r="E90" s="100"/>
      <c r="F90" s="102"/>
      <c r="G90" s="101"/>
      <c r="H90" s="100"/>
      <c r="I90" s="102"/>
      <c r="J90" s="101"/>
      <c r="K90" s="100"/>
      <c r="L90" s="102"/>
      <c r="M90" s="101"/>
      <c r="N90" s="100"/>
      <c r="O90" s="102"/>
      <c r="P90" s="101"/>
      <c r="Q90" s="100"/>
      <c r="R90" s="102"/>
      <c r="S90" s="101"/>
      <c r="T90" s="100"/>
      <c r="U90" s="102"/>
      <c r="V90" s="101"/>
      <c r="W90" s="100"/>
      <c r="X90" s="102"/>
      <c r="Y90" s="101"/>
      <c r="Z90" s="100"/>
      <c r="AA90" s="102"/>
      <c r="AB90" s="101"/>
      <c r="AC90" s="100"/>
      <c r="AD90" s="102"/>
      <c r="AE90" s="101"/>
      <c r="AF90" s="100"/>
      <c r="AG90" s="102"/>
      <c r="AH90" s="101"/>
      <c r="AI90" s="100"/>
      <c r="AJ90" s="102"/>
      <c r="AK90" s="101"/>
      <c r="AL90" s="100"/>
      <c r="AM90" s="102"/>
      <c r="AN90" s="101"/>
      <c r="AO90" s="100"/>
      <c r="AP90" s="102"/>
      <c r="AQ90" s="101"/>
      <c r="AR90" s="100"/>
      <c r="AS90" s="102"/>
      <c r="AT90" s="101"/>
      <c r="AU90" s="100"/>
      <c r="AV90" s="102"/>
      <c r="AW90" s="101"/>
      <c r="AX90" s="100"/>
      <c r="AY90" s="102"/>
      <c r="AZ90" s="101"/>
      <c r="BA90" s="100"/>
      <c r="BB90" s="102"/>
      <c r="BC90" s="101"/>
      <c r="BD90" s="100"/>
      <c r="BE90" s="102"/>
      <c r="BF90" s="101"/>
      <c r="BG90" s="100"/>
      <c r="BH90" s="102"/>
      <c r="BI90" s="101"/>
      <c r="BL90" s="79"/>
      <c r="BM90" s="79"/>
      <c r="BN90" s="79"/>
      <c r="BO90" s="79"/>
      <c r="BP90" s="79"/>
      <c r="BQ90" s="79"/>
      <c r="BR90" s="79"/>
      <c r="BS90" s="79"/>
      <c r="BT90" s="79"/>
      <c r="BU90" s="79"/>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c r="EO90" s="79"/>
      <c r="EP90" s="79"/>
      <c r="EQ90" s="79"/>
      <c r="ER90" s="79"/>
      <c r="ES90" s="79"/>
      <c r="ET90" s="79"/>
      <c r="EU90" s="79"/>
      <c r="EV90" s="79"/>
      <c r="EW90" s="79"/>
      <c r="EX90" s="79"/>
      <c r="EY90" s="79"/>
      <c r="EZ90" s="79"/>
      <c r="FA90" s="79"/>
      <c r="FB90" s="79"/>
      <c r="FC90" s="79"/>
      <c r="FD90" s="79"/>
      <c r="FE90" s="79"/>
      <c r="FF90" s="79"/>
      <c r="FG90" s="79"/>
      <c r="FH90" s="79"/>
      <c r="FI90" s="79"/>
      <c r="FJ90" s="79"/>
    </row>
    <row r="91" spans="1:166" s="77" customFormat="1" ht="21" hidden="1" customHeight="1" outlineLevel="1">
      <c r="A91" s="131"/>
      <c r="B91" s="192" t="s">
        <v>25</v>
      </c>
      <c r="C91" s="195">
        <v>44494</v>
      </c>
      <c r="D91" s="198" t="s">
        <v>89</v>
      </c>
      <c r="E91" s="96"/>
      <c r="F91" s="103"/>
      <c r="G91" s="97"/>
      <c r="H91" s="96"/>
      <c r="I91" s="103"/>
      <c r="J91" s="97"/>
      <c r="K91" s="96"/>
      <c r="L91" s="103"/>
      <c r="M91" s="97"/>
      <c r="N91" s="96"/>
      <c r="O91" s="103"/>
      <c r="P91" s="97"/>
      <c r="Q91" s="96"/>
      <c r="R91" s="103"/>
      <c r="S91" s="97"/>
      <c r="T91" s="96"/>
      <c r="U91" s="103"/>
      <c r="V91" s="97"/>
      <c r="W91" s="96"/>
      <c r="X91" s="103"/>
      <c r="Y91" s="97"/>
      <c r="Z91" s="96"/>
      <c r="AA91" s="103"/>
      <c r="AB91" s="97"/>
      <c r="AC91" s="96"/>
      <c r="AD91" s="103"/>
      <c r="AE91" s="97"/>
      <c r="AF91" s="96"/>
      <c r="AG91" s="103"/>
      <c r="AH91" s="97"/>
      <c r="AI91" s="96"/>
      <c r="AJ91" s="103"/>
      <c r="AK91" s="97"/>
      <c r="AL91" s="96"/>
      <c r="AM91" s="103"/>
      <c r="AN91" s="97"/>
      <c r="AO91" s="96"/>
      <c r="AP91" s="103"/>
      <c r="AQ91" s="97"/>
      <c r="AR91" s="96"/>
      <c r="AS91" s="103"/>
      <c r="AT91" s="97"/>
      <c r="AU91" s="96"/>
      <c r="AV91" s="103"/>
      <c r="AW91" s="97"/>
      <c r="AX91" s="96"/>
      <c r="AY91" s="103"/>
      <c r="AZ91" s="97"/>
      <c r="BA91" s="96"/>
      <c r="BB91" s="103"/>
      <c r="BC91" s="97"/>
      <c r="BD91" s="96"/>
      <c r="BE91" s="103"/>
      <c r="BF91" s="97"/>
      <c r="BG91" s="96"/>
      <c r="BH91" s="103"/>
      <c r="BI91" s="97"/>
      <c r="BJ91" s="79"/>
      <c r="BK91" s="79"/>
      <c r="BL91" s="79"/>
      <c r="BM91" s="79"/>
      <c r="BN91" s="79"/>
      <c r="BO91" s="79"/>
      <c r="BP91" s="79"/>
      <c r="BQ91" s="79"/>
      <c r="BR91" s="79"/>
      <c r="BS91" s="79"/>
      <c r="BT91" s="79"/>
      <c r="BU91" s="79"/>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c r="EO91" s="79"/>
      <c r="EP91" s="79"/>
      <c r="EQ91" s="79"/>
      <c r="ER91" s="79"/>
      <c r="ES91" s="79"/>
      <c r="ET91" s="79"/>
      <c r="EU91" s="79"/>
      <c r="EV91" s="79"/>
      <c r="EW91" s="79"/>
      <c r="EX91" s="79"/>
      <c r="EY91" s="79"/>
      <c r="EZ91" s="79"/>
      <c r="FA91" s="79"/>
      <c r="FB91" s="79"/>
      <c r="FC91" s="79"/>
      <c r="FD91" s="79"/>
      <c r="FE91" s="79"/>
      <c r="FF91" s="79"/>
      <c r="FG91" s="79"/>
      <c r="FH91" s="79"/>
      <c r="FI91" s="79"/>
      <c r="FJ91" s="79"/>
    </row>
    <row r="92" spans="1:166" s="77" customFormat="1" ht="21" hidden="1" customHeight="1" outlineLevel="1">
      <c r="A92" s="131"/>
      <c r="B92" s="193"/>
      <c r="C92" s="196"/>
      <c r="D92" s="199"/>
      <c r="E92" s="98"/>
      <c r="F92" s="94"/>
      <c r="G92" s="99"/>
      <c r="H92" s="98"/>
      <c r="I92" s="94"/>
      <c r="J92" s="99"/>
      <c r="K92" s="98"/>
      <c r="L92" s="94"/>
      <c r="M92" s="99"/>
      <c r="N92" s="98"/>
      <c r="O92" s="94"/>
      <c r="P92" s="99"/>
      <c r="Q92" s="98"/>
      <c r="R92" s="94"/>
      <c r="S92" s="99"/>
      <c r="T92" s="98"/>
      <c r="U92" s="94"/>
      <c r="V92" s="99"/>
      <c r="W92" s="98"/>
      <c r="X92" s="94"/>
      <c r="Y92" s="99"/>
      <c r="Z92" s="98"/>
      <c r="AA92" s="94"/>
      <c r="AB92" s="99"/>
      <c r="AC92" s="98"/>
      <c r="AD92" s="94"/>
      <c r="AE92" s="99"/>
      <c r="AF92" s="98"/>
      <c r="AG92" s="94"/>
      <c r="AH92" s="99"/>
      <c r="AI92" s="98"/>
      <c r="AJ92" s="94"/>
      <c r="AK92" s="99"/>
      <c r="AL92" s="98"/>
      <c r="AM92" s="94"/>
      <c r="AN92" s="99"/>
      <c r="AO92" s="98"/>
      <c r="AP92" s="94"/>
      <c r="AQ92" s="99"/>
      <c r="AR92" s="98"/>
      <c r="AS92" s="94"/>
      <c r="AT92" s="99"/>
      <c r="AU92" s="98"/>
      <c r="AV92" s="94"/>
      <c r="AW92" s="99"/>
      <c r="AX92" s="98"/>
      <c r="AY92" s="94"/>
      <c r="AZ92" s="99"/>
      <c r="BA92" s="98"/>
      <c r="BB92" s="94"/>
      <c r="BC92" s="99"/>
      <c r="BD92" s="98"/>
      <c r="BE92" s="94"/>
      <c r="BF92" s="99"/>
      <c r="BG92" s="98"/>
      <c r="BH92" s="94"/>
      <c r="BI92" s="99"/>
      <c r="BJ92" s="79"/>
      <c r="BK92" s="79"/>
      <c r="BL92" s="79"/>
      <c r="BM92" s="79"/>
      <c r="BN92" s="79"/>
      <c r="BO92" s="79"/>
      <c r="BP92" s="79"/>
      <c r="BQ92" s="79"/>
      <c r="BR92" s="79"/>
      <c r="BS92" s="79"/>
      <c r="BT92" s="79"/>
      <c r="BU92" s="79"/>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c r="EO92" s="79"/>
      <c r="EP92" s="79"/>
      <c r="EQ92" s="79"/>
      <c r="ER92" s="79"/>
      <c r="ES92" s="79"/>
      <c r="ET92" s="79"/>
      <c r="EU92" s="79"/>
      <c r="EV92" s="79"/>
      <c r="EW92" s="79"/>
      <c r="EX92" s="79"/>
      <c r="EY92" s="79"/>
      <c r="EZ92" s="79"/>
      <c r="FA92" s="79"/>
      <c r="FB92" s="79"/>
      <c r="FC92" s="79"/>
      <c r="FD92" s="79"/>
      <c r="FE92" s="79"/>
      <c r="FF92" s="79"/>
      <c r="FG92" s="79"/>
      <c r="FH92" s="79"/>
      <c r="FI92" s="79"/>
      <c r="FJ92" s="79"/>
    </row>
    <row r="93" spans="1:166" s="77" customFormat="1" ht="21" hidden="1" customHeight="1" outlineLevel="1">
      <c r="A93" s="131"/>
      <c r="B93" s="193"/>
      <c r="C93" s="196"/>
      <c r="D93" s="200" t="s">
        <v>90</v>
      </c>
      <c r="E93" s="89"/>
      <c r="F93" s="93"/>
      <c r="G93" s="90"/>
      <c r="H93" s="89"/>
      <c r="I93" s="93"/>
      <c r="J93" s="90"/>
      <c r="K93" s="89"/>
      <c r="L93" s="93"/>
      <c r="M93" s="90"/>
      <c r="N93" s="89"/>
      <c r="O93" s="93"/>
      <c r="P93" s="90"/>
      <c r="Q93" s="89"/>
      <c r="R93" s="93"/>
      <c r="S93" s="90"/>
      <c r="T93" s="89"/>
      <c r="U93" s="93"/>
      <c r="V93" s="90"/>
      <c r="W93" s="89"/>
      <c r="X93" s="93"/>
      <c r="Y93" s="90"/>
      <c r="Z93" s="89"/>
      <c r="AA93" s="93"/>
      <c r="AB93" s="90"/>
      <c r="AC93" s="89"/>
      <c r="AD93" s="93"/>
      <c r="AE93" s="90"/>
      <c r="AF93" s="89"/>
      <c r="AG93" s="93"/>
      <c r="AH93" s="90"/>
      <c r="AI93" s="89"/>
      <c r="AJ93" s="93"/>
      <c r="AK93" s="90"/>
      <c r="AL93" s="89"/>
      <c r="AM93" s="93"/>
      <c r="AN93" s="90"/>
      <c r="AO93" s="89"/>
      <c r="AP93" s="93"/>
      <c r="AQ93" s="90"/>
      <c r="AR93" s="89"/>
      <c r="AS93" s="93"/>
      <c r="AT93" s="90"/>
      <c r="AU93" s="89"/>
      <c r="AV93" s="93"/>
      <c r="AW93" s="90"/>
      <c r="AX93" s="74"/>
      <c r="AY93" s="75"/>
      <c r="AZ93" s="76"/>
      <c r="BA93" s="74"/>
      <c r="BB93" s="75"/>
      <c r="BC93" s="76"/>
      <c r="BD93" s="74"/>
      <c r="BE93" s="75"/>
      <c r="BF93" s="76"/>
      <c r="BG93" s="74"/>
      <c r="BH93" s="75"/>
      <c r="BI93" s="76"/>
      <c r="BJ93" s="79"/>
      <c r="BK93" s="79"/>
      <c r="BL93" s="79"/>
      <c r="BM93" s="79"/>
      <c r="BN93" s="79"/>
      <c r="BO93" s="79"/>
      <c r="BP93" s="79"/>
      <c r="BQ93" s="79"/>
      <c r="BR93" s="79"/>
      <c r="BS93" s="79"/>
      <c r="BT93" s="79"/>
      <c r="BU93" s="79"/>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c r="EO93" s="79"/>
      <c r="EP93" s="79"/>
      <c r="EQ93" s="79"/>
      <c r="ER93" s="79"/>
      <c r="ES93" s="79"/>
      <c r="ET93" s="79"/>
      <c r="EU93" s="79"/>
      <c r="EV93" s="79"/>
      <c r="EW93" s="79"/>
      <c r="EX93" s="79"/>
      <c r="EY93" s="79"/>
      <c r="EZ93" s="79"/>
      <c r="FA93" s="79"/>
      <c r="FB93" s="79"/>
      <c r="FC93" s="79"/>
      <c r="FD93" s="79"/>
      <c r="FE93" s="79"/>
      <c r="FF93" s="79"/>
      <c r="FG93" s="79"/>
      <c r="FH93" s="79"/>
      <c r="FI93" s="79"/>
      <c r="FJ93" s="79"/>
    </row>
    <row r="94" spans="1:166" s="77" customFormat="1" ht="21" hidden="1" customHeight="1" outlineLevel="1" thickBot="1">
      <c r="A94" s="131"/>
      <c r="B94" s="194"/>
      <c r="C94" s="197"/>
      <c r="D94" s="201"/>
      <c r="E94" s="100"/>
      <c r="F94" s="102"/>
      <c r="G94" s="101"/>
      <c r="H94" s="100"/>
      <c r="I94" s="102"/>
      <c r="J94" s="101"/>
      <c r="K94" s="100"/>
      <c r="L94" s="102"/>
      <c r="M94" s="101"/>
      <c r="N94" s="100"/>
      <c r="O94" s="102"/>
      <c r="P94" s="101"/>
      <c r="Q94" s="100"/>
      <c r="R94" s="102"/>
      <c r="S94" s="101"/>
      <c r="T94" s="100"/>
      <c r="U94" s="102"/>
      <c r="V94" s="101"/>
      <c r="W94" s="100"/>
      <c r="X94" s="102"/>
      <c r="Y94" s="101"/>
      <c r="Z94" s="100"/>
      <c r="AA94" s="102"/>
      <c r="AB94" s="101"/>
      <c r="AC94" s="100"/>
      <c r="AD94" s="102"/>
      <c r="AE94" s="101"/>
      <c r="AF94" s="100"/>
      <c r="AG94" s="102"/>
      <c r="AH94" s="101"/>
      <c r="AI94" s="100"/>
      <c r="AJ94" s="102"/>
      <c r="AK94" s="101"/>
      <c r="AL94" s="100"/>
      <c r="AM94" s="102"/>
      <c r="AN94" s="101"/>
      <c r="AO94" s="100"/>
      <c r="AP94" s="102"/>
      <c r="AQ94" s="101"/>
      <c r="AR94" s="100"/>
      <c r="AS94" s="102"/>
      <c r="AT94" s="101"/>
      <c r="AU94" s="100"/>
      <c r="AV94" s="102"/>
      <c r="AW94" s="101"/>
      <c r="AX94" s="98"/>
      <c r="AY94" s="94"/>
      <c r="AZ94" s="99"/>
      <c r="BA94" s="98"/>
      <c r="BB94" s="94"/>
      <c r="BC94" s="99"/>
      <c r="BD94" s="98"/>
      <c r="BE94" s="94"/>
      <c r="BF94" s="99"/>
      <c r="BG94" s="98"/>
      <c r="BH94" s="94"/>
      <c r="BI94" s="99"/>
      <c r="BJ94" s="79"/>
      <c r="BK94" s="79"/>
      <c r="BL94" s="79"/>
      <c r="BM94" s="79"/>
      <c r="BN94" s="79"/>
      <c r="BO94" s="79"/>
      <c r="BP94" s="79"/>
      <c r="BQ94" s="79"/>
      <c r="BR94" s="79"/>
      <c r="BS94" s="79"/>
      <c r="BT94" s="79"/>
      <c r="BU94" s="79"/>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c r="EO94" s="79"/>
      <c r="EP94" s="79"/>
      <c r="EQ94" s="79"/>
      <c r="ER94" s="79"/>
      <c r="ES94" s="79"/>
      <c r="ET94" s="79"/>
      <c r="EU94" s="79"/>
      <c r="EV94" s="79"/>
      <c r="EW94" s="79"/>
      <c r="EX94" s="79"/>
      <c r="EY94" s="79"/>
      <c r="EZ94" s="79"/>
      <c r="FA94" s="79"/>
      <c r="FB94" s="79"/>
      <c r="FC94" s="79"/>
      <c r="FD94" s="79"/>
      <c r="FE94" s="79"/>
      <c r="FF94" s="79"/>
      <c r="FG94" s="79"/>
      <c r="FH94" s="79"/>
      <c r="FI94" s="79"/>
      <c r="FJ94" s="79"/>
    </row>
    <row r="95" spans="1:166" s="77" customFormat="1" ht="21" hidden="1" customHeight="1" outlineLevel="1">
      <c r="A95" s="131"/>
      <c r="B95" s="192"/>
      <c r="C95" s="195"/>
      <c r="D95" s="198" t="s">
        <v>344</v>
      </c>
      <c r="E95" s="96"/>
      <c r="F95" s="103"/>
      <c r="G95" s="97"/>
      <c r="H95" s="96"/>
      <c r="I95" s="103"/>
      <c r="J95" s="97"/>
      <c r="K95" s="96"/>
      <c r="L95" s="103"/>
      <c r="M95" s="97"/>
      <c r="N95" s="96"/>
      <c r="O95" s="103"/>
      <c r="P95" s="97"/>
      <c r="Q95" s="96"/>
      <c r="R95" s="103"/>
      <c r="S95" s="97"/>
      <c r="T95" s="96"/>
      <c r="U95" s="103"/>
      <c r="V95" s="97"/>
      <c r="W95" s="96"/>
      <c r="X95" s="103"/>
      <c r="Y95" s="97"/>
      <c r="Z95" s="96"/>
      <c r="AA95" s="103"/>
      <c r="AB95" s="97"/>
      <c r="AC95" s="96"/>
      <c r="AD95" s="103"/>
      <c r="AE95" s="97"/>
      <c r="AF95" s="96"/>
      <c r="AG95" s="103"/>
      <c r="AH95" s="97"/>
      <c r="AI95" s="96"/>
      <c r="AJ95" s="103"/>
      <c r="AK95" s="97"/>
      <c r="AL95" s="96"/>
      <c r="AM95" s="103"/>
      <c r="AN95" s="97"/>
      <c r="AO95" s="96"/>
      <c r="AP95" s="103"/>
      <c r="AQ95" s="97"/>
      <c r="AR95" s="96"/>
      <c r="AS95" s="103"/>
      <c r="AT95" s="97"/>
      <c r="AU95" s="96"/>
      <c r="AV95" s="103"/>
      <c r="AW95" s="97"/>
      <c r="AX95" s="74"/>
      <c r="AY95" s="75"/>
      <c r="AZ95" s="76"/>
      <c r="BA95" s="74"/>
      <c r="BB95" s="75"/>
      <c r="BC95" s="76"/>
      <c r="BD95" s="74"/>
      <c r="BE95" s="75"/>
      <c r="BF95" s="76"/>
      <c r="BG95" s="74"/>
      <c r="BH95" s="75"/>
      <c r="BI95" s="76"/>
      <c r="BJ95" s="79"/>
      <c r="BK95" s="79"/>
      <c r="BL95" s="79"/>
      <c r="BM95" s="79"/>
      <c r="BN95" s="79"/>
      <c r="BO95" s="79"/>
      <c r="BP95" s="79"/>
      <c r="BQ95" s="79"/>
      <c r="BR95" s="79"/>
      <c r="BS95" s="79"/>
      <c r="BT95" s="79"/>
      <c r="BU95" s="79"/>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c r="EO95" s="79"/>
      <c r="EP95" s="79"/>
      <c r="EQ95" s="79"/>
      <c r="ER95" s="79"/>
      <c r="ES95" s="79"/>
      <c r="ET95" s="79"/>
      <c r="EU95" s="79"/>
      <c r="EV95" s="79"/>
      <c r="EW95" s="79"/>
      <c r="EX95" s="79"/>
      <c r="EY95" s="79"/>
      <c r="EZ95" s="79"/>
      <c r="FA95" s="79"/>
      <c r="FB95" s="79"/>
      <c r="FC95" s="79"/>
      <c r="FD95" s="79"/>
      <c r="FE95" s="79"/>
      <c r="FF95" s="79"/>
      <c r="FG95" s="79"/>
      <c r="FH95" s="79"/>
      <c r="FI95" s="79"/>
      <c r="FJ95" s="79"/>
    </row>
    <row r="96" spans="1:166" s="77" customFormat="1" ht="21" hidden="1" customHeight="1" outlineLevel="1" thickBot="1">
      <c r="A96" s="131"/>
      <c r="B96" s="193"/>
      <c r="C96" s="196"/>
      <c r="D96" s="199"/>
      <c r="E96" s="98"/>
      <c r="F96" s="94"/>
      <c r="G96" s="99"/>
      <c r="H96" s="98"/>
      <c r="I96" s="94"/>
      <c r="J96" s="99"/>
      <c r="K96" s="98"/>
      <c r="L96" s="94"/>
      <c r="M96" s="99"/>
      <c r="N96" s="98"/>
      <c r="O96" s="94"/>
      <c r="P96" s="99"/>
      <c r="Q96" s="98"/>
      <c r="R96" s="94"/>
      <c r="S96" s="99"/>
      <c r="T96" s="98"/>
      <c r="U96" s="94"/>
      <c r="V96" s="99"/>
      <c r="W96" s="98"/>
      <c r="X96" s="94"/>
      <c r="Y96" s="99"/>
      <c r="Z96" s="98"/>
      <c r="AA96" s="94"/>
      <c r="AB96" s="99"/>
      <c r="AC96" s="98"/>
      <c r="AD96" s="94"/>
      <c r="AE96" s="99"/>
      <c r="AF96" s="98"/>
      <c r="AG96" s="94"/>
      <c r="AH96" s="99"/>
      <c r="AI96" s="98"/>
      <c r="AJ96" s="94"/>
      <c r="AK96" s="99"/>
      <c r="AL96" s="98"/>
      <c r="AM96" s="94"/>
      <c r="AN96" s="99"/>
      <c r="AO96" s="98"/>
      <c r="AP96" s="94"/>
      <c r="AQ96" s="99"/>
      <c r="AR96" s="98"/>
      <c r="AS96" s="94"/>
      <c r="AT96" s="99"/>
      <c r="AU96" s="98"/>
      <c r="AV96" s="94"/>
      <c r="AW96" s="99"/>
      <c r="AX96" s="100"/>
      <c r="AY96" s="102"/>
      <c r="AZ96" s="101"/>
      <c r="BA96" s="100"/>
      <c r="BB96" s="102"/>
      <c r="BC96" s="101"/>
      <c r="BD96" s="100"/>
      <c r="BE96" s="102"/>
      <c r="BF96" s="101"/>
      <c r="BG96" s="100"/>
      <c r="BH96" s="102"/>
      <c r="BI96" s="101"/>
      <c r="BJ96" s="79"/>
      <c r="BK96" s="79"/>
      <c r="BL96" s="79"/>
      <c r="BM96" s="79"/>
      <c r="BN96" s="79"/>
      <c r="BO96" s="79"/>
      <c r="BP96" s="79"/>
      <c r="BQ96" s="79"/>
      <c r="BR96" s="79"/>
      <c r="BS96" s="79"/>
      <c r="BT96" s="79"/>
      <c r="BU96" s="79"/>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c r="EO96" s="79"/>
      <c r="EP96" s="79"/>
      <c r="EQ96" s="79"/>
      <c r="ER96" s="79"/>
      <c r="ES96" s="79"/>
      <c r="ET96" s="79"/>
      <c r="EU96" s="79"/>
      <c r="EV96" s="79"/>
      <c r="EW96" s="79"/>
      <c r="EX96" s="79"/>
      <c r="EY96" s="79"/>
      <c r="EZ96" s="79"/>
      <c r="FA96" s="79"/>
      <c r="FB96" s="79"/>
      <c r="FC96" s="79"/>
      <c r="FD96" s="79"/>
      <c r="FE96" s="79"/>
      <c r="FF96" s="79"/>
      <c r="FG96" s="79"/>
      <c r="FH96" s="79"/>
      <c r="FI96" s="79"/>
      <c r="FJ96" s="79"/>
    </row>
    <row r="97" spans="1:166" s="77" customFormat="1" ht="21" hidden="1" customHeight="1" outlineLevel="1">
      <c r="A97" s="131"/>
      <c r="B97" s="193" t="s">
        <v>26</v>
      </c>
      <c r="C97" s="196">
        <v>44495</v>
      </c>
      <c r="D97" s="200" t="s">
        <v>89</v>
      </c>
      <c r="E97" s="89"/>
      <c r="F97" s="93"/>
      <c r="G97" s="90"/>
      <c r="H97" s="89"/>
      <c r="I97" s="93"/>
      <c r="J97" s="90"/>
      <c r="K97" s="89"/>
      <c r="L97" s="93"/>
      <c r="M97" s="90"/>
      <c r="N97" s="89"/>
      <c r="O97" s="93"/>
      <c r="P97" s="90"/>
      <c r="Q97" s="89"/>
      <c r="R97" s="93"/>
      <c r="S97" s="90"/>
      <c r="T97" s="89"/>
      <c r="U97" s="93"/>
      <c r="V97" s="90"/>
      <c r="W97" s="89"/>
      <c r="X97" s="93"/>
      <c r="Y97" s="90"/>
      <c r="Z97" s="89"/>
      <c r="AA97" s="93"/>
      <c r="AB97" s="90"/>
      <c r="AC97" s="89"/>
      <c r="AD97" s="93"/>
      <c r="AE97" s="90"/>
      <c r="AF97" s="89"/>
      <c r="AG97" s="93"/>
      <c r="AH97" s="90"/>
      <c r="AI97" s="89"/>
      <c r="AJ97" s="93"/>
      <c r="AK97" s="90"/>
      <c r="AL97" s="89"/>
      <c r="AM97" s="93"/>
      <c r="AN97" s="90"/>
      <c r="AO97" s="89"/>
      <c r="AP97" s="93"/>
      <c r="AQ97" s="90"/>
      <c r="AR97" s="89"/>
      <c r="AS97" s="93"/>
      <c r="AT97" s="90"/>
      <c r="AU97" s="89"/>
      <c r="AV97" s="93"/>
      <c r="AW97" s="90"/>
      <c r="AX97" s="96"/>
      <c r="AY97" s="103"/>
      <c r="AZ97" s="97"/>
      <c r="BA97" s="96"/>
      <c r="BB97" s="103"/>
      <c r="BC97" s="97"/>
      <c r="BD97" s="96"/>
      <c r="BE97" s="103"/>
      <c r="BF97" s="97"/>
      <c r="BG97" s="96"/>
      <c r="BH97" s="103"/>
      <c r="BI97" s="97"/>
      <c r="BJ97" s="79"/>
      <c r="BK97" s="79"/>
      <c r="BL97" s="79"/>
      <c r="BM97" s="79"/>
      <c r="BN97" s="79"/>
      <c r="BO97" s="79"/>
      <c r="BP97" s="79"/>
      <c r="BQ97" s="79"/>
      <c r="BR97" s="79"/>
      <c r="BS97" s="79"/>
      <c r="BT97" s="79"/>
      <c r="BU97" s="79"/>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c r="EO97" s="79"/>
      <c r="EP97" s="79"/>
      <c r="EQ97" s="79"/>
      <c r="ER97" s="79"/>
      <c r="ES97" s="79"/>
      <c r="ET97" s="79"/>
      <c r="EU97" s="79"/>
      <c r="EV97" s="79"/>
      <c r="EW97" s="79"/>
      <c r="EX97" s="79"/>
      <c r="EY97" s="79"/>
      <c r="EZ97" s="79"/>
      <c r="FA97" s="79"/>
      <c r="FB97" s="79"/>
      <c r="FC97" s="79"/>
      <c r="FD97" s="79"/>
      <c r="FE97" s="79"/>
      <c r="FF97" s="79"/>
      <c r="FG97" s="79"/>
      <c r="FH97" s="79"/>
      <c r="FI97" s="79"/>
      <c r="FJ97" s="79"/>
    </row>
    <row r="98" spans="1:166" s="77" customFormat="1" ht="21" hidden="1" customHeight="1" outlineLevel="1" thickBot="1">
      <c r="A98" s="131"/>
      <c r="B98" s="194"/>
      <c r="C98" s="197"/>
      <c r="D98" s="201"/>
      <c r="E98" s="100"/>
      <c r="F98" s="102"/>
      <c r="G98" s="101"/>
      <c r="H98" s="100"/>
      <c r="I98" s="102"/>
      <c r="J98" s="101"/>
      <c r="K98" s="100"/>
      <c r="L98" s="102"/>
      <c r="M98" s="101"/>
      <c r="N98" s="100"/>
      <c r="O98" s="102"/>
      <c r="P98" s="101"/>
      <c r="Q98" s="100"/>
      <c r="R98" s="102"/>
      <c r="S98" s="101"/>
      <c r="T98" s="100"/>
      <c r="U98" s="102"/>
      <c r="V98" s="101"/>
      <c r="W98" s="100"/>
      <c r="X98" s="102"/>
      <c r="Y98" s="101"/>
      <c r="Z98" s="100"/>
      <c r="AA98" s="102"/>
      <c r="AB98" s="101"/>
      <c r="AC98" s="100"/>
      <c r="AD98" s="102"/>
      <c r="AE98" s="101"/>
      <c r="AF98" s="100"/>
      <c r="AG98" s="102"/>
      <c r="AH98" s="101"/>
      <c r="AI98" s="100"/>
      <c r="AJ98" s="102"/>
      <c r="AK98" s="101"/>
      <c r="AL98" s="100"/>
      <c r="AM98" s="102"/>
      <c r="AN98" s="101"/>
      <c r="AO98" s="100"/>
      <c r="AP98" s="102"/>
      <c r="AQ98" s="101"/>
      <c r="AR98" s="100"/>
      <c r="AS98" s="102"/>
      <c r="AT98" s="101"/>
      <c r="AU98" s="100"/>
      <c r="AV98" s="102"/>
      <c r="AW98" s="101"/>
      <c r="AX98" s="98"/>
      <c r="AY98" s="94"/>
      <c r="AZ98" s="99"/>
      <c r="BA98" s="98"/>
      <c r="BB98" s="94"/>
      <c r="BC98" s="99"/>
      <c r="BD98" s="98"/>
      <c r="BE98" s="94"/>
      <c r="BF98" s="99"/>
      <c r="BG98" s="98"/>
      <c r="BH98" s="94"/>
      <c r="BI98" s="99"/>
      <c r="BJ98" s="79"/>
      <c r="BK98" s="79"/>
      <c r="BL98" s="79"/>
      <c r="BM98" s="79"/>
      <c r="BN98" s="79"/>
      <c r="BO98" s="79"/>
      <c r="BP98" s="79"/>
      <c r="BQ98" s="79"/>
      <c r="BR98" s="79"/>
      <c r="BS98" s="79"/>
      <c r="BT98" s="79"/>
      <c r="BU98" s="79"/>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c r="EO98" s="79"/>
      <c r="EP98" s="79"/>
      <c r="EQ98" s="79"/>
      <c r="ER98" s="79"/>
      <c r="ES98" s="79"/>
      <c r="ET98" s="79"/>
      <c r="EU98" s="79"/>
      <c r="EV98" s="79"/>
      <c r="EW98" s="79"/>
      <c r="EX98" s="79"/>
      <c r="EY98" s="79"/>
      <c r="EZ98" s="79"/>
      <c r="FA98" s="79"/>
      <c r="FB98" s="79"/>
      <c r="FC98" s="79"/>
      <c r="FD98" s="79"/>
      <c r="FE98" s="79"/>
      <c r="FF98" s="79"/>
      <c r="FG98" s="79"/>
      <c r="FH98" s="79"/>
      <c r="FI98" s="79"/>
      <c r="FJ98" s="79"/>
    </row>
    <row r="99" spans="1:166" s="77" customFormat="1" ht="21" hidden="1" customHeight="1" outlineLevel="1">
      <c r="A99" s="131"/>
      <c r="B99" s="192"/>
      <c r="C99" s="195"/>
      <c r="D99" s="198" t="s">
        <v>90</v>
      </c>
      <c r="E99" s="96"/>
      <c r="F99" s="103"/>
      <c r="G99" s="97"/>
      <c r="H99" s="96"/>
      <c r="I99" s="103"/>
      <c r="J99" s="97"/>
      <c r="K99" s="96"/>
      <c r="L99" s="103"/>
      <c r="M99" s="97"/>
      <c r="N99" s="96"/>
      <c r="O99" s="103"/>
      <c r="P99" s="97"/>
      <c r="Q99" s="96"/>
      <c r="R99" s="103"/>
      <c r="S99" s="97"/>
      <c r="T99" s="96"/>
      <c r="U99" s="103"/>
      <c r="V99" s="97"/>
      <c r="W99" s="96"/>
      <c r="X99" s="103"/>
      <c r="Y99" s="97"/>
      <c r="Z99" s="96"/>
      <c r="AA99" s="103"/>
      <c r="AB99" s="97"/>
      <c r="AC99" s="96"/>
      <c r="AD99" s="103"/>
      <c r="AE99" s="97"/>
      <c r="AF99" s="96"/>
      <c r="AG99" s="103"/>
      <c r="AH99" s="97"/>
      <c r="AI99" s="96"/>
      <c r="AJ99" s="103"/>
      <c r="AK99" s="97"/>
      <c r="AL99" s="96"/>
      <c r="AM99" s="103"/>
      <c r="AN99" s="97"/>
      <c r="AO99" s="96"/>
      <c r="AP99" s="103"/>
      <c r="AQ99" s="97"/>
      <c r="AR99" s="96"/>
      <c r="AS99" s="103"/>
      <c r="AT99" s="97"/>
      <c r="AU99" s="96"/>
      <c r="AV99" s="103"/>
      <c r="AW99" s="97"/>
      <c r="AX99" s="74"/>
      <c r="AY99" s="75"/>
      <c r="AZ99" s="76"/>
      <c r="BA99" s="74"/>
      <c r="BB99" s="75"/>
      <c r="BC99" s="76"/>
      <c r="BD99" s="74"/>
      <c r="BE99" s="75"/>
      <c r="BF99" s="76"/>
      <c r="BG99" s="74"/>
      <c r="BH99" s="75"/>
      <c r="BI99" s="76"/>
      <c r="BJ99" s="79"/>
      <c r="BK99" s="79"/>
      <c r="BL99" s="79"/>
      <c r="BM99" s="79"/>
      <c r="BN99" s="79"/>
      <c r="BO99" s="79"/>
      <c r="BP99" s="79"/>
      <c r="BQ99" s="79"/>
      <c r="BR99" s="79"/>
      <c r="BS99" s="79"/>
      <c r="BT99" s="79"/>
      <c r="BU99" s="79"/>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c r="EO99" s="79"/>
      <c r="EP99" s="79"/>
      <c r="EQ99" s="79"/>
      <c r="ER99" s="79"/>
      <c r="ES99" s="79"/>
      <c r="ET99" s="79"/>
      <c r="EU99" s="79"/>
      <c r="EV99" s="79"/>
      <c r="EW99" s="79"/>
      <c r="EX99" s="79"/>
      <c r="EY99" s="79"/>
      <c r="EZ99" s="79"/>
      <c r="FA99" s="79"/>
      <c r="FB99" s="79"/>
      <c r="FC99" s="79"/>
      <c r="FD99" s="79"/>
      <c r="FE99" s="79"/>
      <c r="FF99" s="79"/>
      <c r="FG99" s="79"/>
      <c r="FH99" s="79"/>
      <c r="FI99" s="79"/>
      <c r="FJ99" s="79"/>
    </row>
    <row r="100" spans="1:166" s="77" customFormat="1" ht="21" hidden="1" customHeight="1" outlineLevel="1">
      <c r="A100" s="131"/>
      <c r="B100" s="193"/>
      <c r="C100" s="196"/>
      <c r="D100" s="199"/>
      <c r="E100" s="98"/>
      <c r="F100" s="94"/>
      <c r="G100" s="99"/>
      <c r="H100" s="98"/>
      <c r="I100" s="94"/>
      <c r="J100" s="99"/>
      <c r="K100" s="98"/>
      <c r="L100" s="94"/>
      <c r="M100" s="99"/>
      <c r="N100" s="98"/>
      <c r="O100" s="94"/>
      <c r="P100" s="99"/>
      <c r="Q100" s="98"/>
      <c r="R100" s="94"/>
      <c r="S100" s="99"/>
      <c r="T100" s="98"/>
      <c r="U100" s="94"/>
      <c r="V100" s="99"/>
      <c r="W100" s="98"/>
      <c r="X100" s="94"/>
      <c r="Y100" s="99"/>
      <c r="Z100" s="98"/>
      <c r="AA100" s="94"/>
      <c r="AB100" s="99"/>
      <c r="AC100" s="98"/>
      <c r="AD100" s="94"/>
      <c r="AE100" s="99"/>
      <c r="AF100" s="98"/>
      <c r="AG100" s="94"/>
      <c r="AH100" s="99"/>
      <c r="AI100" s="98"/>
      <c r="AJ100" s="94"/>
      <c r="AK100" s="99"/>
      <c r="AL100" s="98"/>
      <c r="AM100" s="94"/>
      <c r="AN100" s="99"/>
      <c r="AO100" s="98"/>
      <c r="AP100" s="94"/>
      <c r="AQ100" s="99"/>
      <c r="AR100" s="98"/>
      <c r="AS100" s="94"/>
      <c r="AT100" s="99"/>
      <c r="AU100" s="98"/>
      <c r="AV100" s="94"/>
      <c r="AW100" s="99"/>
      <c r="AX100" s="98"/>
      <c r="AY100" s="94"/>
      <c r="AZ100" s="99"/>
      <c r="BA100" s="98"/>
      <c r="BB100" s="94"/>
      <c r="BC100" s="99"/>
      <c r="BD100" s="98"/>
      <c r="BE100" s="94"/>
      <c r="BF100" s="99"/>
      <c r="BG100" s="98"/>
      <c r="BH100" s="94"/>
      <c r="BI100" s="99"/>
      <c r="BJ100" s="79"/>
      <c r="BK100" s="79"/>
      <c r="BL100" s="79"/>
      <c r="BM100" s="79"/>
      <c r="BN100" s="79"/>
      <c r="BO100" s="79"/>
      <c r="BP100" s="79"/>
      <c r="BQ100" s="79"/>
      <c r="BR100" s="79"/>
      <c r="BS100" s="79"/>
      <c r="BT100" s="79"/>
      <c r="BU100" s="79"/>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c r="EO100" s="79"/>
      <c r="EP100" s="79"/>
      <c r="EQ100" s="79"/>
      <c r="ER100" s="79"/>
      <c r="ES100" s="79"/>
      <c r="ET100" s="79"/>
      <c r="EU100" s="79"/>
      <c r="EV100" s="79"/>
      <c r="EW100" s="79"/>
      <c r="EX100" s="79"/>
      <c r="EY100" s="79"/>
      <c r="EZ100" s="79"/>
      <c r="FA100" s="79"/>
      <c r="FB100" s="79"/>
      <c r="FC100" s="79"/>
      <c r="FD100" s="79"/>
      <c r="FE100" s="79"/>
      <c r="FF100" s="79"/>
      <c r="FG100" s="79"/>
      <c r="FH100" s="79"/>
      <c r="FI100" s="79"/>
      <c r="FJ100" s="79"/>
    </row>
    <row r="101" spans="1:166" s="77" customFormat="1" ht="21" hidden="1" customHeight="1" outlineLevel="1">
      <c r="A101" s="131"/>
      <c r="B101" s="193"/>
      <c r="C101" s="196"/>
      <c r="D101" s="200" t="s">
        <v>344</v>
      </c>
      <c r="E101" s="89"/>
      <c r="F101" s="93"/>
      <c r="G101" s="90"/>
      <c r="H101" s="89"/>
      <c r="I101" s="93"/>
      <c r="J101" s="90"/>
      <c r="K101" s="89"/>
      <c r="L101" s="93"/>
      <c r="M101" s="90"/>
      <c r="N101" s="89"/>
      <c r="O101" s="93"/>
      <c r="P101" s="90"/>
      <c r="Q101" s="89"/>
      <c r="R101" s="93"/>
      <c r="S101" s="90"/>
      <c r="T101" s="89"/>
      <c r="U101" s="93"/>
      <c r="V101" s="90"/>
      <c r="W101" s="89"/>
      <c r="X101" s="93"/>
      <c r="Y101" s="90"/>
      <c r="Z101" s="89"/>
      <c r="AA101" s="93"/>
      <c r="AB101" s="90"/>
      <c r="AC101" s="89"/>
      <c r="AD101" s="93"/>
      <c r="AE101" s="90"/>
      <c r="AF101" s="89"/>
      <c r="AG101" s="93"/>
      <c r="AH101" s="90"/>
      <c r="AI101" s="89"/>
      <c r="AJ101" s="93"/>
      <c r="AK101" s="90"/>
      <c r="AL101" s="89"/>
      <c r="AM101" s="93"/>
      <c r="AN101" s="90"/>
      <c r="AO101" s="89"/>
      <c r="AP101" s="93"/>
      <c r="AQ101" s="90"/>
      <c r="AR101" s="89"/>
      <c r="AS101" s="93"/>
      <c r="AT101" s="90"/>
      <c r="AU101" s="89"/>
      <c r="AV101" s="93"/>
      <c r="AW101" s="90"/>
      <c r="AX101" s="74"/>
      <c r="AY101" s="75"/>
      <c r="AZ101" s="76"/>
      <c r="BA101" s="74"/>
      <c r="BB101" s="75"/>
      <c r="BC101" s="76"/>
      <c r="BD101" s="74"/>
      <c r="BE101" s="75"/>
      <c r="BF101" s="76"/>
      <c r="BG101" s="74"/>
      <c r="BH101" s="75"/>
      <c r="BI101" s="76"/>
      <c r="BJ101" s="79"/>
      <c r="BK101" s="79"/>
      <c r="BL101" s="79"/>
      <c r="BM101" s="79"/>
      <c r="BN101" s="79"/>
      <c r="BO101" s="79"/>
      <c r="BP101" s="79"/>
      <c r="BQ101" s="79"/>
      <c r="BR101" s="79"/>
      <c r="BS101" s="79"/>
      <c r="BT101" s="79"/>
      <c r="BU101" s="79"/>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c r="EO101" s="79"/>
      <c r="EP101" s="79"/>
      <c r="EQ101" s="79"/>
      <c r="ER101" s="79"/>
      <c r="ES101" s="79"/>
      <c r="ET101" s="79"/>
      <c r="EU101" s="79"/>
      <c r="EV101" s="79"/>
      <c r="EW101" s="79"/>
      <c r="EX101" s="79"/>
      <c r="EY101" s="79"/>
      <c r="EZ101" s="79"/>
      <c r="FA101" s="79"/>
      <c r="FB101" s="79"/>
      <c r="FC101" s="79"/>
      <c r="FD101" s="79"/>
      <c r="FE101" s="79"/>
      <c r="FF101" s="79"/>
      <c r="FG101" s="79"/>
      <c r="FH101" s="79"/>
      <c r="FI101" s="79"/>
      <c r="FJ101" s="79"/>
    </row>
    <row r="102" spans="1:166" s="77" customFormat="1" ht="21" hidden="1" customHeight="1" outlineLevel="1" thickBot="1">
      <c r="A102" s="131"/>
      <c r="B102" s="194"/>
      <c r="C102" s="197"/>
      <c r="D102" s="201"/>
      <c r="E102" s="100"/>
      <c r="F102" s="102"/>
      <c r="G102" s="101"/>
      <c r="H102" s="100"/>
      <c r="I102" s="102"/>
      <c r="J102" s="101"/>
      <c r="K102" s="100"/>
      <c r="L102" s="102"/>
      <c r="M102" s="101"/>
      <c r="N102" s="100"/>
      <c r="O102" s="102"/>
      <c r="P102" s="101"/>
      <c r="Q102" s="100"/>
      <c r="R102" s="102"/>
      <c r="S102" s="101"/>
      <c r="T102" s="100"/>
      <c r="U102" s="102"/>
      <c r="V102" s="101"/>
      <c r="W102" s="100"/>
      <c r="X102" s="102"/>
      <c r="Y102" s="101"/>
      <c r="Z102" s="100"/>
      <c r="AA102" s="102"/>
      <c r="AB102" s="101"/>
      <c r="AC102" s="100"/>
      <c r="AD102" s="102"/>
      <c r="AE102" s="101"/>
      <c r="AF102" s="100"/>
      <c r="AG102" s="102"/>
      <c r="AH102" s="101"/>
      <c r="AI102" s="100"/>
      <c r="AJ102" s="102"/>
      <c r="AK102" s="101"/>
      <c r="AL102" s="100"/>
      <c r="AM102" s="102"/>
      <c r="AN102" s="101"/>
      <c r="AO102" s="100"/>
      <c r="AP102" s="102"/>
      <c r="AQ102" s="101"/>
      <c r="AR102" s="100"/>
      <c r="AS102" s="102"/>
      <c r="AT102" s="101"/>
      <c r="AU102" s="100"/>
      <c r="AV102" s="102"/>
      <c r="AW102" s="101"/>
      <c r="AX102" s="100"/>
      <c r="AY102" s="102"/>
      <c r="AZ102" s="101"/>
      <c r="BA102" s="100"/>
      <c r="BB102" s="102"/>
      <c r="BC102" s="101"/>
      <c r="BD102" s="100"/>
      <c r="BE102" s="102"/>
      <c r="BF102" s="101"/>
      <c r="BG102" s="100"/>
      <c r="BH102" s="102"/>
      <c r="BI102" s="101"/>
      <c r="BJ102" s="79"/>
      <c r="BK102" s="79"/>
      <c r="BL102" s="79"/>
      <c r="BM102" s="79"/>
      <c r="BN102" s="79"/>
      <c r="BO102" s="79"/>
      <c r="BP102" s="79"/>
      <c r="BQ102" s="79"/>
      <c r="BR102" s="79"/>
      <c r="BS102" s="79"/>
      <c r="BT102" s="79"/>
      <c r="BU102" s="79"/>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c r="EO102" s="79"/>
      <c r="EP102" s="79"/>
      <c r="EQ102" s="79"/>
      <c r="ER102" s="79"/>
      <c r="ES102" s="79"/>
      <c r="ET102" s="79"/>
      <c r="EU102" s="79"/>
      <c r="EV102" s="79"/>
      <c r="EW102" s="79"/>
      <c r="EX102" s="79"/>
      <c r="EY102" s="79"/>
      <c r="EZ102" s="79"/>
      <c r="FA102" s="79"/>
      <c r="FB102" s="79"/>
      <c r="FC102" s="79"/>
      <c r="FD102" s="79"/>
      <c r="FE102" s="79"/>
      <c r="FF102" s="79"/>
      <c r="FG102" s="79"/>
      <c r="FH102" s="79"/>
      <c r="FI102" s="79"/>
      <c r="FJ102" s="79"/>
    </row>
    <row r="103" spans="1:166" s="77" customFormat="1" ht="21" hidden="1" customHeight="1" outlineLevel="1">
      <c r="A103" s="131"/>
      <c r="B103" s="192" t="s">
        <v>27</v>
      </c>
      <c r="C103" s="195">
        <v>44496</v>
      </c>
      <c r="D103" s="198" t="s">
        <v>89</v>
      </c>
      <c r="E103" s="96"/>
      <c r="F103" s="103"/>
      <c r="G103" s="97"/>
      <c r="H103" s="96"/>
      <c r="I103" s="103"/>
      <c r="J103" s="97"/>
      <c r="K103" s="96"/>
      <c r="L103" s="103"/>
      <c r="M103" s="97"/>
      <c r="N103" s="96"/>
      <c r="O103" s="103"/>
      <c r="P103" s="97"/>
      <c r="Q103" s="96"/>
      <c r="R103" s="103"/>
      <c r="S103" s="97"/>
      <c r="T103" s="96"/>
      <c r="U103" s="103"/>
      <c r="V103" s="97"/>
      <c r="W103" s="96"/>
      <c r="X103" s="103"/>
      <c r="Y103" s="97"/>
      <c r="Z103" s="96"/>
      <c r="AA103" s="103"/>
      <c r="AB103" s="97"/>
      <c r="AC103" s="96"/>
      <c r="AD103" s="103"/>
      <c r="AE103" s="97"/>
      <c r="AF103" s="96"/>
      <c r="AG103" s="103"/>
      <c r="AH103" s="97"/>
      <c r="AI103" s="96"/>
      <c r="AJ103" s="103"/>
      <c r="AK103" s="97"/>
      <c r="AL103" s="96"/>
      <c r="AM103" s="103"/>
      <c r="AN103" s="97"/>
      <c r="AO103" s="96"/>
      <c r="AP103" s="103"/>
      <c r="AQ103" s="97"/>
      <c r="AR103" s="96"/>
      <c r="AS103" s="103"/>
      <c r="AT103" s="97"/>
      <c r="AU103" s="96"/>
      <c r="AV103" s="103"/>
      <c r="AW103" s="97"/>
      <c r="AX103" s="96"/>
      <c r="AY103" s="103"/>
      <c r="AZ103" s="97"/>
      <c r="BA103" s="96"/>
      <c r="BB103" s="103"/>
      <c r="BC103" s="97"/>
      <c r="BD103" s="115"/>
      <c r="BE103" s="106"/>
      <c r="BF103" s="116"/>
      <c r="BG103" s="96"/>
      <c r="BH103" s="103"/>
      <c r="BI103" s="97"/>
      <c r="BJ103" s="79"/>
      <c r="BK103" s="79"/>
      <c r="BL103" s="79"/>
      <c r="BM103" s="79"/>
      <c r="BN103" s="79"/>
      <c r="BO103" s="79"/>
      <c r="BP103" s="79"/>
      <c r="BQ103" s="79"/>
      <c r="BR103" s="79"/>
      <c r="BS103" s="79"/>
      <c r="BT103" s="79"/>
      <c r="BU103" s="79"/>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c r="EO103" s="79"/>
      <c r="EP103" s="79"/>
      <c r="EQ103" s="79"/>
      <c r="ER103" s="79"/>
      <c r="ES103" s="79"/>
      <c r="ET103" s="79"/>
      <c r="EU103" s="79"/>
      <c r="EV103" s="79"/>
      <c r="EW103" s="79"/>
      <c r="EX103" s="79"/>
      <c r="EY103" s="79"/>
      <c r="EZ103" s="79"/>
      <c r="FA103" s="79"/>
      <c r="FB103" s="79"/>
      <c r="FC103" s="79"/>
      <c r="FD103" s="79"/>
      <c r="FE103" s="79"/>
      <c r="FF103" s="79"/>
      <c r="FG103" s="79"/>
      <c r="FH103" s="79"/>
      <c r="FI103" s="79"/>
      <c r="FJ103" s="79"/>
    </row>
    <row r="104" spans="1:166" s="77" customFormat="1" ht="21" hidden="1" customHeight="1" outlineLevel="1">
      <c r="A104" s="131"/>
      <c r="B104" s="193"/>
      <c r="C104" s="196"/>
      <c r="D104" s="199"/>
      <c r="E104" s="98"/>
      <c r="F104" s="94"/>
      <c r="G104" s="99"/>
      <c r="H104" s="98"/>
      <c r="I104" s="94"/>
      <c r="J104" s="99"/>
      <c r="K104" s="98"/>
      <c r="L104" s="94"/>
      <c r="M104" s="99"/>
      <c r="N104" s="98"/>
      <c r="O104" s="94"/>
      <c r="P104" s="99"/>
      <c r="Q104" s="98"/>
      <c r="R104" s="94"/>
      <c r="S104" s="99"/>
      <c r="T104" s="98"/>
      <c r="U104" s="94"/>
      <c r="V104" s="99"/>
      <c r="W104" s="98"/>
      <c r="X104" s="94"/>
      <c r="Y104" s="99"/>
      <c r="Z104" s="98"/>
      <c r="AA104" s="94"/>
      <c r="AB104" s="99"/>
      <c r="AC104" s="98"/>
      <c r="AD104" s="94"/>
      <c r="AE104" s="99"/>
      <c r="AF104" s="98"/>
      <c r="AG104" s="94"/>
      <c r="AH104" s="99"/>
      <c r="AI104" s="98"/>
      <c r="AJ104" s="94"/>
      <c r="AK104" s="99"/>
      <c r="AL104" s="98"/>
      <c r="AM104" s="94"/>
      <c r="AN104" s="99"/>
      <c r="AO104" s="98"/>
      <c r="AP104" s="94"/>
      <c r="AQ104" s="99"/>
      <c r="AR104" s="98"/>
      <c r="AS104" s="94"/>
      <c r="AT104" s="99"/>
      <c r="AU104" s="98"/>
      <c r="AV104" s="94"/>
      <c r="AW104" s="99"/>
      <c r="AX104" s="98"/>
      <c r="AY104" s="94"/>
      <c r="AZ104" s="99"/>
      <c r="BA104" s="98"/>
      <c r="BB104" s="94"/>
      <c r="BC104" s="99"/>
      <c r="BD104" s="117"/>
      <c r="BE104" s="107"/>
      <c r="BF104" s="118"/>
      <c r="BG104" s="98"/>
      <c r="BH104" s="94"/>
      <c r="BI104" s="99"/>
      <c r="BJ104" s="79"/>
      <c r="BK104" s="79"/>
      <c r="BL104" s="79"/>
      <c r="BM104" s="79"/>
      <c r="BN104" s="79"/>
      <c r="BO104" s="79"/>
      <c r="BP104" s="79"/>
      <c r="BQ104" s="79"/>
      <c r="BR104" s="79"/>
      <c r="BS104" s="79"/>
      <c r="BT104" s="79"/>
      <c r="BU104" s="79"/>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c r="EO104" s="79"/>
      <c r="EP104" s="79"/>
      <c r="EQ104" s="79"/>
      <c r="ER104" s="79"/>
      <c r="ES104" s="79"/>
      <c r="ET104" s="79"/>
      <c r="EU104" s="79"/>
      <c r="EV104" s="79"/>
      <c r="EW104" s="79"/>
      <c r="EX104" s="79"/>
      <c r="EY104" s="79"/>
      <c r="EZ104" s="79"/>
      <c r="FA104" s="79"/>
      <c r="FB104" s="79"/>
      <c r="FC104" s="79"/>
      <c r="FD104" s="79"/>
      <c r="FE104" s="79"/>
      <c r="FF104" s="79"/>
      <c r="FG104" s="79"/>
      <c r="FH104" s="79"/>
      <c r="FI104" s="79"/>
      <c r="FJ104" s="79"/>
    </row>
    <row r="105" spans="1:166" s="77" customFormat="1" ht="21" hidden="1" customHeight="1" outlineLevel="1">
      <c r="A105" s="131"/>
      <c r="B105" s="193"/>
      <c r="C105" s="196"/>
      <c r="D105" s="200" t="s">
        <v>90</v>
      </c>
      <c r="E105" s="74"/>
      <c r="F105" s="75"/>
      <c r="G105" s="76"/>
      <c r="H105" s="74"/>
      <c r="I105" s="75"/>
      <c r="J105" s="76"/>
      <c r="K105" s="74"/>
      <c r="L105" s="75"/>
      <c r="M105" s="76"/>
      <c r="N105" s="74"/>
      <c r="O105" s="75"/>
      <c r="P105" s="76"/>
      <c r="Q105" s="74"/>
      <c r="R105" s="75"/>
      <c r="S105" s="76"/>
      <c r="T105" s="74"/>
      <c r="U105" s="75"/>
      <c r="V105" s="76"/>
      <c r="W105" s="74"/>
      <c r="X105" s="75"/>
      <c r="Y105" s="76"/>
      <c r="Z105" s="74"/>
      <c r="AA105" s="75"/>
      <c r="AB105" s="76"/>
      <c r="AC105" s="74"/>
      <c r="AD105" s="75"/>
      <c r="AE105" s="76"/>
      <c r="AF105" s="74"/>
      <c r="AG105" s="75"/>
      <c r="AH105" s="76"/>
      <c r="AI105" s="74"/>
      <c r="AJ105" s="75"/>
      <c r="AK105" s="76"/>
      <c r="AL105" s="89"/>
      <c r="AM105" s="93"/>
      <c r="AN105" s="90"/>
      <c r="AO105" s="89"/>
      <c r="AP105" s="93"/>
      <c r="AQ105" s="90"/>
      <c r="AR105" s="89"/>
      <c r="AS105" s="93"/>
      <c r="AT105" s="90"/>
      <c r="AU105" s="89"/>
      <c r="AV105" s="93"/>
      <c r="AW105" s="90"/>
      <c r="AX105" s="89"/>
      <c r="AY105" s="93"/>
      <c r="AZ105" s="90"/>
      <c r="BA105" s="89"/>
      <c r="BB105" s="93"/>
      <c r="BC105" s="90"/>
      <c r="BD105" s="119"/>
      <c r="BE105" s="108"/>
      <c r="BF105" s="120"/>
      <c r="BG105" s="74"/>
      <c r="BH105" s="75"/>
      <c r="BI105" s="90"/>
      <c r="BJ105" s="79"/>
      <c r="BK105" s="79"/>
      <c r="BL105" s="79"/>
      <c r="BM105" s="79"/>
      <c r="BN105" s="79"/>
      <c r="BO105" s="79"/>
      <c r="BP105" s="79"/>
      <c r="BQ105" s="79"/>
      <c r="BR105" s="79"/>
      <c r="BS105" s="79"/>
      <c r="BT105" s="79"/>
      <c r="BU105" s="79"/>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c r="EO105" s="79"/>
      <c r="EP105" s="79"/>
      <c r="EQ105" s="79"/>
      <c r="ER105" s="79"/>
      <c r="ES105" s="79"/>
      <c r="ET105" s="79"/>
      <c r="EU105" s="79"/>
      <c r="EV105" s="79"/>
      <c r="EW105" s="79"/>
      <c r="EX105" s="79"/>
      <c r="EY105" s="79"/>
      <c r="EZ105" s="79"/>
      <c r="FA105" s="79"/>
      <c r="FB105" s="79"/>
      <c r="FC105" s="79"/>
      <c r="FD105" s="79"/>
      <c r="FE105" s="79"/>
      <c r="FF105" s="79"/>
      <c r="FG105" s="79"/>
      <c r="FH105" s="79"/>
      <c r="FI105" s="79"/>
      <c r="FJ105" s="79"/>
    </row>
    <row r="106" spans="1:166" s="77" customFormat="1" ht="21" hidden="1" customHeight="1" outlineLevel="1" thickBot="1">
      <c r="A106" s="131"/>
      <c r="B106" s="193"/>
      <c r="C106" s="196"/>
      <c r="D106" s="201"/>
      <c r="E106" s="98"/>
      <c r="F106" s="94"/>
      <c r="G106" s="99"/>
      <c r="H106" s="98"/>
      <c r="I106" s="94"/>
      <c r="J106" s="99"/>
      <c r="K106" s="98"/>
      <c r="L106" s="94"/>
      <c r="M106" s="99"/>
      <c r="N106" s="98"/>
      <c r="O106" s="94"/>
      <c r="P106" s="99"/>
      <c r="Q106" s="98"/>
      <c r="R106" s="94"/>
      <c r="S106" s="99"/>
      <c r="T106" s="98"/>
      <c r="U106" s="94"/>
      <c r="V106" s="99"/>
      <c r="W106" s="98"/>
      <c r="X106" s="94"/>
      <c r="Y106" s="99"/>
      <c r="Z106" s="98"/>
      <c r="AA106" s="94"/>
      <c r="AB106" s="99"/>
      <c r="AC106" s="98"/>
      <c r="AD106" s="94"/>
      <c r="AE106" s="99"/>
      <c r="AF106" s="98"/>
      <c r="AG106" s="94"/>
      <c r="AH106" s="99"/>
      <c r="AI106" s="98"/>
      <c r="AJ106" s="94"/>
      <c r="AK106" s="99"/>
      <c r="AL106" s="100"/>
      <c r="AM106" s="102"/>
      <c r="AN106" s="101"/>
      <c r="AO106" s="100"/>
      <c r="AP106" s="102"/>
      <c r="AQ106" s="101"/>
      <c r="AR106" s="100"/>
      <c r="AS106" s="102"/>
      <c r="AT106" s="101"/>
      <c r="AU106" s="100"/>
      <c r="AV106" s="102"/>
      <c r="AW106" s="101"/>
      <c r="AX106" s="100"/>
      <c r="AY106" s="102"/>
      <c r="AZ106" s="101"/>
      <c r="BA106" s="100"/>
      <c r="BB106" s="102"/>
      <c r="BC106" s="101"/>
      <c r="BD106" s="121"/>
      <c r="BE106" s="109"/>
      <c r="BF106" s="122"/>
      <c r="BG106" s="98"/>
      <c r="BH106" s="94"/>
      <c r="BI106" s="99"/>
      <c r="BJ106" s="79"/>
      <c r="BK106" s="79"/>
      <c r="BL106" s="79"/>
      <c r="BM106" s="79"/>
      <c r="BN106" s="79"/>
      <c r="BO106" s="79"/>
      <c r="BP106" s="79"/>
      <c r="BQ106" s="79"/>
      <c r="BR106" s="79"/>
      <c r="BS106" s="79"/>
      <c r="BT106" s="79"/>
      <c r="BU106" s="79"/>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c r="EO106" s="79"/>
      <c r="EP106" s="79"/>
      <c r="EQ106" s="79"/>
      <c r="ER106" s="79"/>
      <c r="ES106" s="79"/>
      <c r="ET106" s="79"/>
      <c r="EU106" s="79"/>
      <c r="EV106" s="79"/>
      <c r="EW106" s="79"/>
      <c r="EX106" s="79"/>
      <c r="EY106" s="79"/>
      <c r="EZ106" s="79"/>
      <c r="FA106" s="79"/>
      <c r="FB106" s="79"/>
      <c r="FC106" s="79"/>
      <c r="FD106" s="79"/>
      <c r="FE106" s="79"/>
      <c r="FF106" s="79"/>
      <c r="FG106" s="79"/>
      <c r="FH106" s="79"/>
      <c r="FI106" s="79"/>
      <c r="FJ106" s="79"/>
    </row>
    <row r="107" spans="1:166" s="77" customFormat="1" ht="21" hidden="1" customHeight="1" outlineLevel="1">
      <c r="A107" s="131"/>
      <c r="B107" s="193"/>
      <c r="C107" s="196"/>
      <c r="D107" s="198" t="s">
        <v>344</v>
      </c>
      <c r="E107" s="74"/>
      <c r="F107" s="75"/>
      <c r="G107" s="76"/>
      <c r="H107" s="74"/>
      <c r="I107" s="75"/>
      <c r="J107" s="76"/>
      <c r="K107" s="74"/>
      <c r="L107" s="75"/>
      <c r="M107" s="76"/>
      <c r="N107" s="74"/>
      <c r="O107" s="75"/>
      <c r="P107" s="76"/>
      <c r="Q107" s="74"/>
      <c r="R107" s="75"/>
      <c r="S107" s="76"/>
      <c r="T107" s="74"/>
      <c r="U107" s="75"/>
      <c r="V107" s="76"/>
      <c r="W107" s="74"/>
      <c r="X107" s="75"/>
      <c r="Y107" s="76"/>
      <c r="Z107" s="74"/>
      <c r="AA107" s="75"/>
      <c r="AB107" s="76"/>
      <c r="AC107" s="74"/>
      <c r="AD107" s="75"/>
      <c r="AE107" s="76"/>
      <c r="AF107" s="74"/>
      <c r="AG107" s="75"/>
      <c r="AH107" s="76"/>
      <c r="AI107" s="74"/>
      <c r="AJ107" s="75"/>
      <c r="AK107" s="76"/>
      <c r="AL107" s="96"/>
      <c r="AM107" s="103"/>
      <c r="AN107" s="97"/>
      <c r="AO107" s="96"/>
      <c r="AP107" s="103"/>
      <c r="AQ107" s="97"/>
      <c r="AR107" s="96"/>
      <c r="AS107" s="103"/>
      <c r="AT107" s="97"/>
      <c r="AU107" s="96"/>
      <c r="AV107" s="103"/>
      <c r="AW107" s="97"/>
      <c r="AX107" s="96"/>
      <c r="AY107" s="103"/>
      <c r="AZ107" s="97"/>
      <c r="BA107" s="96"/>
      <c r="BB107" s="103"/>
      <c r="BC107" s="97"/>
      <c r="BD107" s="115"/>
      <c r="BE107" s="106"/>
      <c r="BF107" s="116"/>
      <c r="BG107" s="74"/>
      <c r="BH107" s="75"/>
      <c r="BI107" s="90"/>
      <c r="BJ107" s="79"/>
      <c r="BK107" s="79"/>
      <c r="BL107" s="79"/>
      <c r="BM107" s="79"/>
      <c r="BN107" s="79"/>
      <c r="BO107" s="79"/>
      <c r="BP107" s="79"/>
      <c r="BQ107" s="79"/>
      <c r="BR107" s="79"/>
      <c r="BS107" s="79"/>
      <c r="BT107" s="79"/>
      <c r="BU107" s="79"/>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c r="EO107" s="79"/>
      <c r="EP107" s="79"/>
      <c r="EQ107" s="79"/>
      <c r="ER107" s="79"/>
      <c r="ES107" s="79"/>
      <c r="ET107" s="79"/>
      <c r="EU107" s="79"/>
      <c r="EV107" s="79"/>
      <c r="EW107" s="79"/>
      <c r="EX107" s="79"/>
      <c r="EY107" s="79"/>
      <c r="EZ107" s="79"/>
      <c r="FA107" s="79"/>
      <c r="FB107" s="79"/>
      <c r="FC107" s="79"/>
      <c r="FD107" s="79"/>
      <c r="FE107" s="79"/>
      <c r="FF107" s="79"/>
      <c r="FG107" s="79"/>
      <c r="FH107" s="79"/>
      <c r="FI107" s="79"/>
      <c r="FJ107" s="79"/>
    </row>
    <row r="108" spans="1:166" s="77" customFormat="1" ht="21" hidden="1" customHeight="1" outlineLevel="1" thickBot="1">
      <c r="A108" s="131"/>
      <c r="B108" s="194"/>
      <c r="C108" s="197"/>
      <c r="D108" s="199"/>
      <c r="E108" s="100"/>
      <c r="F108" s="102"/>
      <c r="G108" s="101"/>
      <c r="H108" s="100"/>
      <c r="I108" s="102"/>
      <c r="J108" s="101"/>
      <c r="K108" s="100"/>
      <c r="L108" s="102"/>
      <c r="M108" s="101"/>
      <c r="N108" s="100"/>
      <c r="O108" s="102"/>
      <c r="P108" s="101"/>
      <c r="Q108" s="100"/>
      <c r="R108" s="102"/>
      <c r="S108" s="101"/>
      <c r="T108" s="100"/>
      <c r="U108" s="102"/>
      <c r="V108" s="101"/>
      <c r="W108" s="100"/>
      <c r="X108" s="102"/>
      <c r="Y108" s="101"/>
      <c r="Z108" s="100"/>
      <c r="AA108" s="102"/>
      <c r="AB108" s="101"/>
      <c r="AC108" s="100"/>
      <c r="AD108" s="102"/>
      <c r="AE108" s="101"/>
      <c r="AF108" s="100"/>
      <c r="AG108" s="102"/>
      <c r="AH108" s="101"/>
      <c r="AI108" s="100"/>
      <c r="AJ108" s="102"/>
      <c r="AK108" s="101"/>
      <c r="AL108" s="98"/>
      <c r="AM108" s="94"/>
      <c r="AN108" s="99"/>
      <c r="AO108" s="98"/>
      <c r="AP108" s="94"/>
      <c r="AQ108" s="99"/>
      <c r="AR108" s="98"/>
      <c r="AS108" s="94"/>
      <c r="AT108" s="99"/>
      <c r="AU108" s="98"/>
      <c r="AV108" s="94"/>
      <c r="AW108" s="99"/>
      <c r="AX108" s="98"/>
      <c r="AY108" s="94"/>
      <c r="AZ108" s="99"/>
      <c r="BA108" s="98"/>
      <c r="BB108" s="94"/>
      <c r="BC108" s="99"/>
      <c r="BD108" s="117"/>
      <c r="BE108" s="107"/>
      <c r="BF108" s="118"/>
      <c r="BG108" s="100"/>
      <c r="BH108" s="102"/>
      <c r="BI108" s="101"/>
      <c r="BJ108" s="79"/>
      <c r="BK108" s="79"/>
      <c r="BL108" s="79"/>
      <c r="BM108" s="79"/>
      <c r="BN108" s="79"/>
      <c r="BO108" s="79"/>
      <c r="BP108" s="79"/>
      <c r="BQ108" s="79"/>
      <c r="BR108" s="79"/>
      <c r="BS108" s="79"/>
      <c r="BT108" s="79"/>
      <c r="BU108" s="79"/>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c r="EO108" s="79"/>
      <c r="EP108" s="79"/>
      <c r="EQ108" s="79"/>
      <c r="ER108" s="79"/>
      <c r="ES108" s="79"/>
      <c r="ET108" s="79"/>
      <c r="EU108" s="79"/>
      <c r="EV108" s="79"/>
      <c r="EW108" s="79"/>
      <c r="EX108" s="79"/>
      <c r="EY108" s="79"/>
      <c r="EZ108" s="79"/>
      <c r="FA108" s="79"/>
      <c r="FB108" s="79"/>
      <c r="FC108" s="79"/>
      <c r="FD108" s="79"/>
      <c r="FE108" s="79"/>
      <c r="FF108" s="79"/>
      <c r="FG108" s="79"/>
      <c r="FH108" s="79"/>
      <c r="FI108" s="79"/>
      <c r="FJ108" s="79"/>
    </row>
    <row r="109" spans="1:166" s="77" customFormat="1" ht="21" hidden="1" customHeight="1" outlineLevel="1">
      <c r="A109" s="131"/>
      <c r="B109" s="192" t="s">
        <v>28</v>
      </c>
      <c r="C109" s="195">
        <v>44497</v>
      </c>
      <c r="D109" s="200" t="s">
        <v>89</v>
      </c>
      <c r="E109" s="96"/>
      <c r="F109" s="103"/>
      <c r="G109" s="97"/>
      <c r="H109" s="96"/>
      <c r="I109" s="103"/>
      <c r="J109" s="97"/>
      <c r="K109" s="96"/>
      <c r="L109" s="103"/>
      <c r="M109" s="97"/>
      <c r="N109" s="96"/>
      <c r="O109" s="103"/>
      <c r="P109" s="97"/>
      <c r="Q109" s="96"/>
      <c r="R109" s="103"/>
      <c r="S109" s="97"/>
      <c r="T109" s="96"/>
      <c r="U109" s="103"/>
      <c r="V109" s="97"/>
      <c r="W109" s="96"/>
      <c r="X109" s="103"/>
      <c r="Y109" s="97"/>
      <c r="Z109" s="96"/>
      <c r="AA109" s="103"/>
      <c r="AB109" s="97"/>
      <c r="AC109" s="96"/>
      <c r="AD109" s="103"/>
      <c r="AE109" s="97"/>
      <c r="AF109" s="96"/>
      <c r="AG109" s="103"/>
      <c r="AH109" s="97"/>
      <c r="AI109" s="96"/>
      <c r="AJ109" s="103"/>
      <c r="AK109" s="97"/>
      <c r="AL109" s="89"/>
      <c r="AM109" s="93"/>
      <c r="AN109" s="90"/>
      <c r="AO109" s="89"/>
      <c r="AP109" s="93"/>
      <c r="AQ109" s="90"/>
      <c r="AR109" s="89"/>
      <c r="AS109" s="93"/>
      <c r="AT109" s="90"/>
      <c r="AU109" s="89"/>
      <c r="AV109" s="93"/>
      <c r="AW109" s="90"/>
      <c r="AX109" s="89"/>
      <c r="AY109" s="93"/>
      <c r="AZ109" s="90"/>
      <c r="BA109" s="89"/>
      <c r="BB109" s="93"/>
      <c r="BC109" s="90"/>
      <c r="BD109" s="119"/>
      <c r="BE109" s="108"/>
      <c r="BF109" s="120"/>
      <c r="BG109" s="96"/>
      <c r="BH109" s="103"/>
      <c r="BI109" s="97"/>
      <c r="BJ109" s="79"/>
      <c r="BK109" s="79"/>
      <c r="BL109" s="79"/>
      <c r="BM109" s="79"/>
      <c r="BN109" s="79"/>
      <c r="BO109" s="79"/>
      <c r="BP109" s="79"/>
      <c r="BQ109" s="79"/>
      <c r="BR109" s="79"/>
      <c r="BS109" s="79"/>
      <c r="BT109" s="79"/>
      <c r="BU109" s="79"/>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c r="EO109" s="79"/>
      <c r="EP109" s="79"/>
      <c r="EQ109" s="79"/>
      <c r="ER109" s="79"/>
      <c r="ES109" s="79"/>
      <c r="ET109" s="79"/>
      <c r="EU109" s="79"/>
      <c r="EV109" s="79"/>
      <c r="EW109" s="79"/>
      <c r="EX109" s="79"/>
      <c r="EY109" s="79"/>
      <c r="EZ109" s="79"/>
      <c r="FA109" s="79"/>
      <c r="FB109" s="79"/>
      <c r="FC109" s="79"/>
      <c r="FD109" s="79"/>
      <c r="FE109" s="79"/>
      <c r="FF109" s="79"/>
      <c r="FG109" s="79"/>
      <c r="FH109" s="79"/>
      <c r="FI109" s="79"/>
      <c r="FJ109" s="79"/>
    </row>
    <row r="110" spans="1:166" s="77" customFormat="1" ht="21" hidden="1" customHeight="1" outlineLevel="1" thickBot="1">
      <c r="A110" s="131"/>
      <c r="B110" s="193"/>
      <c r="C110" s="196"/>
      <c r="D110" s="201"/>
      <c r="E110" s="98"/>
      <c r="F110" s="94"/>
      <c r="G110" s="99"/>
      <c r="H110" s="98"/>
      <c r="I110" s="94"/>
      <c r="J110" s="99"/>
      <c r="K110" s="98"/>
      <c r="L110" s="94"/>
      <c r="M110" s="99"/>
      <c r="N110" s="98"/>
      <c r="O110" s="94"/>
      <c r="P110" s="99"/>
      <c r="Q110" s="98"/>
      <c r="R110" s="94"/>
      <c r="S110" s="99"/>
      <c r="T110" s="98"/>
      <c r="U110" s="94"/>
      <c r="V110" s="99"/>
      <c r="W110" s="98"/>
      <c r="X110" s="94"/>
      <c r="Y110" s="99"/>
      <c r="Z110" s="98"/>
      <c r="AA110" s="94"/>
      <c r="AB110" s="99"/>
      <c r="AC110" s="98"/>
      <c r="AD110" s="94"/>
      <c r="AE110" s="99"/>
      <c r="AF110" s="98"/>
      <c r="AG110" s="94"/>
      <c r="AH110" s="99"/>
      <c r="AI110" s="98"/>
      <c r="AJ110" s="94"/>
      <c r="AK110" s="99"/>
      <c r="AL110" s="100"/>
      <c r="AM110" s="102"/>
      <c r="AN110" s="101"/>
      <c r="AO110" s="100"/>
      <c r="AP110" s="102"/>
      <c r="AQ110" s="101"/>
      <c r="AR110" s="100"/>
      <c r="AS110" s="102"/>
      <c r="AT110" s="101"/>
      <c r="AU110" s="100"/>
      <c r="AV110" s="102"/>
      <c r="AW110" s="101"/>
      <c r="AX110" s="100"/>
      <c r="AY110" s="102"/>
      <c r="AZ110" s="101"/>
      <c r="BA110" s="100"/>
      <c r="BB110" s="102"/>
      <c r="BC110" s="101"/>
      <c r="BD110" s="121"/>
      <c r="BE110" s="109"/>
      <c r="BF110" s="122"/>
      <c r="BG110" s="98"/>
      <c r="BH110" s="94"/>
      <c r="BI110" s="99"/>
      <c r="BJ110" s="79"/>
      <c r="BK110" s="79"/>
      <c r="BL110" s="79"/>
      <c r="BM110" s="79"/>
      <c r="BN110" s="79"/>
      <c r="BO110" s="79"/>
      <c r="BP110" s="79"/>
      <c r="BQ110" s="79"/>
      <c r="BR110" s="79"/>
      <c r="BS110" s="79"/>
      <c r="BT110" s="79"/>
      <c r="BU110" s="79"/>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c r="EO110" s="79"/>
      <c r="EP110" s="79"/>
      <c r="EQ110" s="79"/>
      <c r="ER110" s="79"/>
      <c r="ES110" s="79"/>
      <c r="ET110" s="79"/>
      <c r="EU110" s="79"/>
      <c r="EV110" s="79"/>
      <c r="EW110" s="79"/>
      <c r="EX110" s="79"/>
      <c r="EY110" s="79"/>
      <c r="EZ110" s="79"/>
      <c r="FA110" s="79"/>
      <c r="FB110" s="79"/>
      <c r="FC110" s="79"/>
      <c r="FD110" s="79"/>
      <c r="FE110" s="79"/>
      <c r="FF110" s="79"/>
      <c r="FG110" s="79"/>
      <c r="FH110" s="79"/>
      <c r="FI110" s="79"/>
      <c r="FJ110" s="79"/>
    </row>
    <row r="111" spans="1:166" s="77" customFormat="1" ht="21" hidden="1" customHeight="1" outlineLevel="1">
      <c r="A111" s="131"/>
      <c r="B111" s="193"/>
      <c r="C111" s="196"/>
      <c r="D111" s="198" t="s">
        <v>90</v>
      </c>
      <c r="E111" s="74"/>
      <c r="F111" s="75"/>
      <c r="G111" s="76"/>
      <c r="H111" s="74"/>
      <c r="I111" s="75"/>
      <c r="J111" s="76"/>
      <c r="K111" s="74"/>
      <c r="L111" s="75"/>
      <c r="M111" s="76"/>
      <c r="N111" s="74"/>
      <c r="O111" s="75"/>
      <c r="P111" s="76"/>
      <c r="Q111" s="74"/>
      <c r="R111" s="75"/>
      <c r="S111" s="76"/>
      <c r="T111" s="74"/>
      <c r="U111" s="75"/>
      <c r="V111" s="76"/>
      <c r="W111" s="74"/>
      <c r="X111" s="75"/>
      <c r="Y111" s="76"/>
      <c r="Z111" s="74"/>
      <c r="AA111" s="75"/>
      <c r="AB111" s="76"/>
      <c r="AC111" s="74"/>
      <c r="AD111" s="75"/>
      <c r="AE111" s="76"/>
      <c r="AF111" s="74"/>
      <c r="AG111" s="75"/>
      <c r="AH111" s="76"/>
      <c r="AI111" s="74"/>
      <c r="AJ111" s="75"/>
      <c r="AK111" s="76"/>
      <c r="AL111" s="96"/>
      <c r="AM111" s="103"/>
      <c r="AN111" s="97"/>
      <c r="AO111" s="96"/>
      <c r="AP111" s="103"/>
      <c r="AQ111" s="97"/>
      <c r="AR111" s="96"/>
      <c r="AS111" s="103"/>
      <c r="AT111" s="97"/>
      <c r="AU111" s="96"/>
      <c r="AV111" s="103"/>
      <c r="AW111" s="97"/>
      <c r="AX111" s="96"/>
      <c r="AY111" s="103"/>
      <c r="AZ111" s="97"/>
      <c r="BA111" s="96"/>
      <c r="BB111" s="103"/>
      <c r="BC111" s="97"/>
      <c r="BD111" s="115"/>
      <c r="BE111" s="106"/>
      <c r="BF111" s="116"/>
      <c r="BG111" s="74"/>
      <c r="BH111" s="75"/>
      <c r="BI111" s="90"/>
      <c r="BJ111" s="79"/>
      <c r="BK111" s="79"/>
      <c r="BL111" s="79"/>
      <c r="BM111" s="79"/>
      <c r="BN111" s="79"/>
      <c r="BO111" s="79"/>
      <c r="BP111" s="79"/>
      <c r="BQ111" s="79"/>
      <c r="BR111" s="79"/>
      <c r="BS111" s="79"/>
      <c r="BT111" s="79"/>
      <c r="BU111" s="79"/>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c r="EO111" s="79"/>
      <c r="EP111" s="79"/>
      <c r="EQ111" s="79"/>
      <c r="ER111" s="79"/>
      <c r="ES111" s="79"/>
      <c r="ET111" s="79"/>
      <c r="EU111" s="79"/>
      <c r="EV111" s="79"/>
      <c r="EW111" s="79"/>
      <c r="EX111" s="79"/>
      <c r="EY111" s="79"/>
      <c r="EZ111" s="79"/>
      <c r="FA111" s="79"/>
      <c r="FB111" s="79"/>
      <c r="FC111" s="79"/>
      <c r="FD111" s="79"/>
      <c r="FE111" s="79"/>
      <c r="FF111" s="79"/>
      <c r="FG111" s="79"/>
      <c r="FH111" s="79"/>
      <c r="FI111" s="79"/>
      <c r="FJ111" s="79"/>
    </row>
    <row r="112" spans="1:166" s="77" customFormat="1" ht="21" hidden="1" customHeight="1" outlineLevel="1">
      <c r="A112" s="131"/>
      <c r="B112" s="193"/>
      <c r="C112" s="196"/>
      <c r="D112" s="199"/>
      <c r="E112" s="98"/>
      <c r="F112" s="94"/>
      <c r="G112" s="99"/>
      <c r="H112" s="98"/>
      <c r="I112" s="94"/>
      <c r="J112" s="99"/>
      <c r="K112" s="98"/>
      <c r="L112" s="94"/>
      <c r="M112" s="99"/>
      <c r="N112" s="98"/>
      <c r="O112" s="94"/>
      <c r="P112" s="99"/>
      <c r="Q112" s="98"/>
      <c r="R112" s="94"/>
      <c r="S112" s="99"/>
      <c r="T112" s="98"/>
      <c r="U112" s="94"/>
      <c r="V112" s="99"/>
      <c r="W112" s="98"/>
      <c r="X112" s="94"/>
      <c r="Y112" s="99"/>
      <c r="Z112" s="98"/>
      <c r="AA112" s="94"/>
      <c r="AB112" s="99"/>
      <c r="AC112" s="98"/>
      <c r="AD112" s="94"/>
      <c r="AE112" s="99"/>
      <c r="AF112" s="98"/>
      <c r="AG112" s="94"/>
      <c r="AH112" s="99"/>
      <c r="AI112" s="98"/>
      <c r="AJ112" s="94"/>
      <c r="AK112" s="99"/>
      <c r="AL112" s="98"/>
      <c r="AM112" s="94"/>
      <c r="AN112" s="99"/>
      <c r="AO112" s="98"/>
      <c r="AP112" s="94"/>
      <c r="AQ112" s="99"/>
      <c r="AR112" s="98"/>
      <c r="AS112" s="94"/>
      <c r="AT112" s="99"/>
      <c r="AU112" s="98"/>
      <c r="AV112" s="94"/>
      <c r="AW112" s="99"/>
      <c r="AX112" s="98"/>
      <c r="AY112" s="94"/>
      <c r="AZ112" s="99"/>
      <c r="BA112" s="98"/>
      <c r="BB112" s="94"/>
      <c r="BC112" s="99"/>
      <c r="BD112" s="117"/>
      <c r="BE112" s="107"/>
      <c r="BF112" s="118"/>
      <c r="BG112" s="98"/>
      <c r="BH112" s="94"/>
      <c r="BI112" s="99"/>
      <c r="BJ112" s="79"/>
      <c r="BK112" s="79"/>
      <c r="BL112" s="79"/>
      <c r="BM112" s="79"/>
      <c r="BN112" s="79"/>
      <c r="BO112" s="79"/>
      <c r="BP112" s="79"/>
      <c r="BQ112" s="79"/>
      <c r="BR112" s="79"/>
      <c r="BS112" s="79"/>
      <c r="BT112" s="79"/>
      <c r="BU112" s="79"/>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row>
    <row r="113" spans="1:113" s="77" customFormat="1" ht="21" hidden="1" customHeight="1" outlineLevel="1">
      <c r="A113" s="131"/>
      <c r="B113" s="193"/>
      <c r="C113" s="196"/>
      <c r="D113" s="200" t="s">
        <v>344</v>
      </c>
      <c r="E113" s="74"/>
      <c r="F113" s="75"/>
      <c r="G113" s="76"/>
      <c r="H113" s="74"/>
      <c r="I113" s="75"/>
      <c r="J113" s="76"/>
      <c r="K113" s="74"/>
      <c r="L113" s="75"/>
      <c r="M113" s="76"/>
      <c r="N113" s="74"/>
      <c r="O113" s="75"/>
      <c r="P113" s="76"/>
      <c r="Q113" s="74"/>
      <c r="R113" s="75"/>
      <c r="S113" s="76"/>
      <c r="T113" s="74"/>
      <c r="U113" s="75"/>
      <c r="V113" s="76"/>
      <c r="W113" s="74"/>
      <c r="X113" s="75"/>
      <c r="Y113" s="76"/>
      <c r="Z113" s="74"/>
      <c r="AA113" s="75"/>
      <c r="AB113" s="76"/>
      <c r="AC113" s="74"/>
      <c r="AD113" s="75"/>
      <c r="AE113" s="76"/>
      <c r="AF113" s="74"/>
      <c r="AG113" s="75"/>
      <c r="AH113" s="76"/>
      <c r="AI113" s="74"/>
      <c r="AJ113" s="75"/>
      <c r="AK113" s="76"/>
      <c r="AL113" s="89"/>
      <c r="AM113" s="93"/>
      <c r="AN113" s="90"/>
      <c r="AO113" s="89"/>
      <c r="AP113" s="93"/>
      <c r="AQ113" s="90"/>
      <c r="AR113" s="89"/>
      <c r="AS113" s="93"/>
      <c r="AT113" s="90"/>
      <c r="AU113" s="89"/>
      <c r="AV113" s="93"/>
      <c r="AW113" s="90"/>
      <c r="AX113" s="89"/>
      <c r="AY113" s="93"/>
      <c r="AZ113" s="90"/>
      <c r="BA113" s="89"/>
      <c r="BB113" s="93"/>
      <c r="BC113" s="90"/>
      <c r="BD113" s="119"/>
      <c r="BE113" s="108"/>
      <c r="BF113" s="120"/>
      <c r="BG113" s="74"/>
      <c r="BH113" s="75"/>
      <c r="BI113" s="90"/>
      <c r="BJ113" s="79"/>
      <c r="BK113" s="79"/>
      <c r="BL113" s="79"/>
      <c r="BM113" s="79"/>
      <c r="BN113" s="79"/>
      <c r="BO113" s="79"/>
      <c r="BP113" s="79"/>
      <c r="BQ113" s="79"/>
      <c r="BR113" s="79"/>
      <c r="BS113" s="79"/>
      <c r="BT113" s="79"/>
      <c r="BU113" s="79"/>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row>
    <row r="114" spans="1:113" s="77" customFormat="1" ht="21" hidden="1" customHeight="1" outlineLevel="1" thickBot="1">
      <c r="A114" s="131"/>
      <c r="B114" s="194"/>
      <c r="C114" s="197"/>
      <c r="D114" s="201"/>
      <c r="E114" s="100"/>
      <c r="F114" s="102"/>
      <c r="G114" s="101"/>
      <c r="H114" s="100"/>
      <c r="I114" s="102"/>
      <c r="J114" s="101"/>
      <c r="K114" s="100"/>
      <c r="L114" s="102"/>
      <c r="M114" s="101"/>
      <c r="N114" s="100"/>
      <c r="O114" s="102"/>
      <c r="P114" s="101"/>
      <c r="Q114" s="100"/>
      <c r="R114" s="102"/>
      <c r="S114" s="101"/>
      <c r="T114" s="100"/>
      <c r="U114" s="102"/>
      <c r="V114" s="101"/>
      <c r="W114" s="100"/>
      <c r="X114" s="102"/>
      <c r="Y114" s="101"/>
      <c r="Z114" s="100"/>
      <c r="AA114" s="102"/>
      <c r="AB114" s="101"/>
      <c r="AC114" s="100"/>
      <c r="AD114" s="102"/>
      <c r="AE114" s="101"/>
      <c r="AF114" s="100"/>
      <c r="AG114" s="102"/>
      <c r="AH114" s="101"/>
      <c r="AI114" s="100"/>
      <c r="AJ114" s="102"/>
      <c r="AK114" s="101"/>
      <c r="AL114" s="100"/>
      <c r="AM114" s="102"/>
      <c r="AN114" s="101"/>
      <c r="AO114" s="100"/>
      <c r="AP114" s="102"/>
      <c r="AQ114" s="101"/>
      <c r="AR114" s="100"/>
      <c r="AS114" s="102"/>
      <c r="AT114" s="101"/>
      <c r="AU114" s="100"/>
      <c r="AV114" s="102"/>
      <c r="AW114" s="101"/>
      <c r="AX114" s="100"/>
      <c r="AY114" s="102"/>
      <c r="AZ114" s="101"/>
      <c r="BA114" s="100"/>
      <c r="BB114" s="102"/>
      <c r="BC114" s="101"/>
      <c r="BD114" s="121"/>
      <c r="BE114" s="109"/>
      <c r="BF114" s="122"/>
      <c r="BG114" s="100"/>
      <c r="BH114" s="102"/>
      <c r="BI114" s="101"/>
      <c r="BJ114" s="79"/>
      <c r="BK114" s="79"/>
      <c r="BL114" s="79"/>
      <c r="BM114" s="79"/>
      <c r="BN114" s="79"/>
      <c r="BO114" s="79"/>
      <c r="BP114" s="79"/>
      <c r="BQ114" s="79"/>
      <c r="BR114" s="79"/>
      <c r="BS114" s="79"/>
      <c r="BT114" s="79"/>
      <c r="BU114" s="79"/>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row>
    <row r="115" spans="1:113" s="77" customFormat="1" ht="21" hidden="1" customHeight="1" outlineLevel="1">
      <c r="A115" s="131"/>
      <c r="B115" s="192" t="s">
        <v>29</v>
      </c>
      <c r="C115" s="195">
        <v>44498</v>
      </c>
      <c r="D115" s="198" t="s">
        <v>89</v>
      </c>
      <c r="E115" s="96"/>
      <c r="F115" s="103"/>
      <c r="G115" s="97"/>
      <c r="H115" s="96"/>
      <c r="I115" s="103"/>
      <c r="J115" s="97"/>
      <c r="K115" s="96"/>
      <c r="L115" s="103"/>
      <c r="M115" s="97"/>
      <c r="N115" s="96"/>
      <c r="O115" s="103"/>
      <c r="P115" s="97"/>
      <c r="Q115" s="96"/>
      <c r="R115" s="103"/>
      <c r="S115" s="97"/>
      <c r="T115" s="96"/>
      <c r="U115" s="103"/>
      <c r="V115" s="97"/>
      <c r="W115" s="96"/>
      <c r="X115" s="103"/>
      <c r="Y115" s="97"/>
      <c r="Z115" s="96"/>
      <c r="AA115" s="103"/>
      <c r="AB115" s="97"/>
      <c r="AC115" s="96"/>
      <c r="AD115" s="103"/>
      <c r="AE115" s="97"/>
      <c r="AF115" s="96"/>
      <c r="AG115" s="103"/>
      <c r="AH115" s="97"/>
      <c r="AI115" s="96"/>
      <c r="AJ115" s="103"/>
      <c r="AK115" s="97"/>
      <c r="AL115" s="96"/>
      <c r="AM115" s="103"/>
      <c r="AN115" s="97"/>
      <c r="AO115" s="96"/>
      <c r="AP115" s="103"/>
      <c r="AQ115" s="97"/>
      <c r="AR115" s="96"/>
      <c r="AS115" s="103"/>
      <c r="AT115" s="97"/>
      <c r="AU115" s="96"/>
      <c r="AV115" s="103"/>
      <c r="AW115" s="97"/>
      <c r="AX115" s="96"/>
      <c r="AY115" s="103"/>
      <c r="AZ115" s="97"/>
      <c r="BA115" s="96"/>
      <c r="BB115" s="103"/>
      <c r="BC115" s="97"/>
      <c r="BD115" s="115"/>
      <c r="BE115" s="106"/>
      <c r="BF115" s="116"/>
      <c r="BG115" s="96"/>
      <c r="BH115" s="103"/>
      <c r="BI115" s="97"/>
      <c r="BJ115" s="79"/>
      <c r="BK115" s="79"/>
      <c r="BL115" s="79"/>
      <c r="BM115" s="79"/>
      <c r="BN115" s="79"/>
      <c r="BO115" s="79"/>
      <c r="BP115" s="79"/>
      <c r="BQ115" s="79"/>
      <c r="BR115" s="79"/>
      <c r="BS115" s="79"/>
      <c r="BT115" s="79"/>
      <c r="BU115" s="79"/>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row>
    <row r="116" spans="1:113" s="77" customFormat="1" ht="21" hidden="1" customHeight="1" outlineLevel="1">
      <c r="A116" s="131"/>
      <c r="B116" s="193"/>
      <c r="C116" s="196"/>
      <c r="D116" s="199"/>
      <c r="E116" s="98"/>
      <c r="F116" s="94"/>
      <c r="G116" s="99"/>
      <c r="H116" s="98"/>
      <c r="I116" s="94"/>
      <c r="J116" s="99"/>
      <c r="K116" s="98"/>
      <c r="L116" s="94"/>
      <c r="M116" s="99"/>
      <c r="N116" s="98"/>
      <c r="O116" s="94"/>
      <c r="P116" s="99"/>
      <c r="Q116" s="98"/>
      <c r="R116" s="94"/>
      <c r="S116" s="99"/>
      <c r="T116" s="98"/>
      <c r="U116" s="94"/>
      <c r="V116" s="99"/>
      <c r="W116" s="98"/>
      <c r="X116" s="94"/>
      <c r="Y116" s="99"/>
      <c r="Z116" s="98"/>
      <c r="AA116" s="94"/>
      <c r="AB116" s="99"/>
      <c r="AC116" s="98"/>
      <c r="AD116" s="94"/>
      <c r="AE116" s="99"/>
      <c r="AF116" s="98"/>
      <c r="AG116" s="94"/>
      <c r="AH116" s="99"/>
      <c r="AI116" s="98"/>
      <c r="AJ116" s="94"/>
      <c r="AK116" s="99"/>
      <c r="AL116" s="98"/>
      <c r="AM116" s="94"/>
      <c r="AN116" s="99"/>
      <c r="AO116" s="98"/>
      <c r="AP116" s="94"/>
      <c r="AQ116" s="99"/>
      <c r="AR116" s="98"/>
      <c r="AS116" s="94"/>
      <c r="AT116" s="99"/>
      <c r="AU116" s="98"/>
      <c r="AV116" s="94"/>
      <c r="AW116" s="99"/>
      <c r="AX116" s="98"/>
      <c r="AY116" s="94"/>
      <c r="AZ116" s="99"/>
      <c r="BA116" s="98"/>
      <c r="BB116" s="94"/>
      <c r="BC116" s="99"/>
      <c r="BD116" s="117"/>
      <c r="BE116" s="107"/>
      <c r="BF116" s="118"/>
      <c r="BG116" s="98"/>
      <c r="BH116" s="94"/>
      <c r="BI116" s="99"/>
      <c r="BJ116" s="79"/>
      <c r="BK116" s="79"/>
      <c r="BL116" s="79"/>
      <c r="BM116" s="79"/>
      <c r="BN116" s="79"/>
      <c r="BO116" s="79"/>
      <c r="BP116" s="79"/>
      <c r="BQ116" s="79"/>
      <c r="BR116" s="79"/>
      <c r="BS116" s="79"/>
      <c r="BT116" s="79"/>
      <c r="BU116" s="79"/>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row>
    <row r="117" spans="1:113" s="77" customFormat="1" ht="21" hidden="1" customHeight="1" outlineLevel="1">
      <c r="A117" s="131"/>
      <c r="B117" s="193"/>
      <c r="C117" s="196"/>
      <c r="D117" s="200" t="s">
        <v>90</v>
      </c>
      <c r="E117" s="74"/>
      <c r="F117" s="75"/>
      <c r="G117" s="76"/>
      <c r="H117" s="74"/>
      <c r="I117" s="75"/>
      <c r="J117" s="76"/>
      <c r="K117" s="74"/>
      <c r="L117" s="75"/>
      <c r="M117" s="76"/>
      <c r="N117" s="74"/>
      <c r="O117" s="75"/>
      <c r="P117" s="76"/>
      <c r="Q117" s="74"/>
      <c r="R117" s="75"/>
      <c r="S117" s="76"/>
      <c r="T117" s="74"/>
      <c r="U117" s="75"/>
      <c r="V117" s="76"/>
      <c r="W117" s="74"/>
      <c r="X117" s="75"/>
      <c r="Y117" s="76"/>
      <c r="Z117" s="74"/>
      <c r="AA117" s="75"/>
      <c r="AB117" s="76"/>
      <c r="AC117" s="74"/>
      <c r="AD117" s="75"/>
      <c r="AE117" s="76"/>
      <c r="AF117" s="74"/>
      <c r="AG117" s="75"/>
      <c r="AH117" s="76"/>
      <c r="AI117" s="74"/>
      <c r="AJ117" s="75"/>
      <c r="AK117" s="76"/>
      <c r="AL117" s="89"/>
      <c r="AM117" s="93"/>
      <c r="AN117" s="90"/>
      <c r="AO117" s="89"/>
      <c r="AP117" s="93"/>
      <c r="AQ117" s="90"/>
      <c r="AR117" s="89"/>
      <c r="AS117" s="93"/>
      <c r="AT117" s="90"/>
      <c r="AU117" s="89"/>
      <c r="AV117" s="93"/>
      <c r="AW117" s="90"/>
      <c r="AX117" s="89"/>
      <c r="AY117" s="93"/>
      <c r="AZ117" s="90"/>
      <c r="BA117" s="89"/>
      <c r="BB117" s="93"/>
      <c r="BC117" s="90"/>
      <c r="BD117" s="119"/>
      <c r="BE117" s="108"/>
      <c r="BF117" s="120"/>
      <c r="BG117" s="74"/>
      <c r="BH117" s="75"/>
      <c r="BI117" s="90"/>
      <c r="BJ117" s="79"/>
      <c r="BK117" s="79"/>
      <c r="BL117" s="79"/>
      <c r="BM117" s="79"/>
      <c r="BN117" s="79"/>
      <c r="BO117" s="79"/>
      <c r="BP117" s="79"/>
      <c r="BQ117" s="79"/>
      <c r="BR117" s="79"/>
      <c r="BS117" s="79"/>
      <c r="BT117" s="79"/>
      <c r="BU117" s="79"/>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row>
    <row r="118" spans="1:113" s="87" customFormat="1" ht="21" hidden="1" customHeight="1" outlineLevel="1" thickBot="1">
      <c r="A118" s="131"/>
      <c r="B118" s="193"/>
      <c r="C118" s="196"/>
      <c r="D118" s="199"/>
      <c r="E118" s="98"/>
      <c r="F118" s="94"/>
      <c r="G118" s="99"/>
      <c r="H118" s="98"/>
      <c r="I118" s="94"/>
      <c r="J118" s="99"/>
      <c r="K118" s="98"/>
      <c r="L118" s="94"/>
      <c r="M118" s="99"/>
      <c r="N118" s="98"/>
      <c r="O118" s="94"/>
      <c r="P118" s="99"/>
      <c r="Q118" s="98"/>
      <c r="R118" s="94"/>
      <c r="S118" s="99"/>
      <c r="T118" s="98"/>
      <c r="U118" s="94"/>
      <c r="V118" s="99"/>
      <c r="W118" s="98"/>
      <c r="X118" s="94"/>
      <c r="Y118" s="99"/>
      <c r="Z118" s="98"/>
      <c r="AA118" s="94"/>
      <c r="AB118" s="99"/>
      <c r="AC118" s="98"/>
      <c r="AD118" s="94"/>
      <c r="AE118" s="99"/>
      <c r="AF118" s="98"/>
      <c r="AG118" s="94"/>
      <c r="AH118" s="99"/>
      <c r="AI118" s="98"/>
      <c r="AJ118" s="94"/>
      <c r="AK118" s="99"/>
      <c r="AL118" s="100"/>
      <c r="AM118" s="102"/>
      <c r="AN118" s="101"/>
      <c r="AO118" s="100"/>
      <c r="AP118" s="102"/>
      <c r="AQ118" s="101"/>
      <c r="AR118" s="100"/>
      <c r="AS118" s="102"/>
      <c r="AT118" s="101"/>
      <c r="AU118" s="100"/>
      <c r="AV118" s="102"/>
      <c r="AW118" s="101"/>
      <c r="AX118" s="100"/>
      <c r="AY118" s="102"/>
      <c r="AZ118" s="101"/>
      <c r="BA118" s="100"/>
      <c r="BB118" s="102"/>
      <c r="BC118" s="101"/>
      <c r="BD118" s="121"/>
      <c r="BE118" s="109"/>
      <c r="BF118" s="122"/>
      <c r="BG118" s="98"/>
      <c r="BH118" s="94"/>
      <c r="BI118" s="99"/>
      <c r="BJ118" s="79"/>
      <c r="BK118" s="79"/>
      <c r="BL118" s="79"/>
      <c r="BM118" s="79"/>
      <c r="BN118" s="79"/>
      <c r="BO118" s="79"/>
      <c r="BP118" s="79"/>
      <c r="BQ118" s="79"/>
      <c r="BR118" s="79"/>
      <c r="BS118" s="79"/>
      <c r="BT118" s="79"/>
      <c r="BU118" s="79"/>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row>
    <row r="119" spans="1:113" s="87" customFormat="1" ht="21" hidden="1" customHeight="1" outlineLevel="1">
      <c r="A119" s="131"/>
      <c r="B119" s="193" t="s">
        <v>25</v>
      </c>
      <c r="C119" s="196">
        <v>44508</v>
      </c>
      <c r="D119" s="200" t="s">
        <v>344</v>
      </c>
      <c r="E119" s="74"/>
      <c r="F119" s="75"/>
      <c r="G119" s="76"/>
      <c r="H119" s="74"/>
      <c r="I119" s="75"/>
      <c r="J119" s="76"/>
      <c r="K119" s="74"/>
      <c r="L119" s="75"/>
      <c r="M119" s="76"/>
      <c r="N119" s="74"/>
      <c r="O119" s="75"/>
      <c r="P119" s="76"/>
      <c r="Q119" s="74"/>
      <c r="R119" s="75"/>
      <c r="S119" s="76"/>
      <c r="T119" s="74"/>
      <c r="U119" s="75"/>
      <c r="V119" s="76"/>
      <c r="W119" s="74"/>
      <c r="X119" s="75"/>
      <c r="Y119" s="76"/>
      <c r="Z119" s="74"/>
      <c r="AA119" s="75"/>
      <c r="AB119" s="76"/>
      <c r="AC119" s="74"/>
      <c r="AD119" s="75"/>
      <c r="AE119" s="76"/>
      <c r="AF119" s="74"/>
      <c r="AG119" s="75"/>
      <c r="AH119" s="76"/>
      <c r="AI119" s="74"/>
      <c r="AJ119" s="75"/>
      <c r="AK119" s="76"/>
      <c r="AL119" s="96"/>
      <c r="AM119" s="103"/>
      <c r="AN119" s="97"/>
      <c r="AO119" s="96"/>
      <c r="AP119" s="103"/>
      <c r="AQ119" s="97"/>
      <c r="AR119" s="96"/>
      <c r="AS119" s="103"/>
      <c r="AT119" s="97"/>
      <c r="AU119" s="96"/>
      <c r="AV119" s="103"/>
      <c r="AW119" s="97"/>
      <c r="AX119" s="96"/>
      <c r="AY119" s="103"/>
      <c r="AZ119" s="97"/>
      <c r="BA119" s="96"/>
      <c r="BB119" s="103"/>
      <c r="BC119" s="97"/>
      <c r="BD119" s="115"/>
      <c r="BE119" s="106"/>
      <c r="BF119" s="116"/>
      <c r="BG119" s="74"/>
      <c r="BH119" s="75"/>
      <c r="BI119" s="90"/>
      <c r="BJ119" s="79"/>
      <c r="BK119" s="79"/>
      <c r="BL119" s="79"/>
      <c r="BM119" s="79"/>
      <c r="BN119" s="79"/>
      <c r="BO119" s="79"/>
      <c r="BP119" s="79"/>
      <c r="BQ119" s="79"/>
      <c r="BR119" s="79"/>
      <c r="BS119" s="79"/>
      <c r="BT119" s="79"/>
      <c r="BU119" s="79"/>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row>
    <row r="120" spans="1:113" s="87" customFormat="1" ht="21" hidden="1" customHeight="1" outlineLevel="1" thickBot="1">
      <c r="A120" s="131"/>
      <c r="B120" s="194"/>
      <c r="C120" s="197"/>
      <c r="D120" s="201"/>
      <c r="E120" s="100"/>
      <c r="F120" s="102"/>
      <c r="G120" s="101"/>
      <c r="H120" s="100"/>
      <c r="I120" s="102"/>
      <c r="J120" s="101"/>
      <c r="K120" s="100"/>
      <c r="L120" s="102"/>
      <c r="M120" s="101"/>
      <c r="N120" s="100"/>
      <c r="O120" s="102"/>
      <c r="P120" s="101"/>
      <c r="Q120" s="100"/>
      <c r="R120" s="102"/>
      <c r="S120" s="101"/>
      <c r="T120" s="100"/>
      <c r="U120" s="102"/>
      <c r="V120" s="101"/>
      <c r="W120" s="100"/>
      <c r="X120" s="102"/>
      <c r="Y120" s="101"/>
      <c r="Z120" s="100"/>
      <c r="AA120" s="102"/>
      <c r="AB120" s="101"/>
      <c r="AC120" s="100"/>
      <c r="AD120" s="102"/>
      <c r="AE120" s="101"/>
      <c r="AF120" s="100"/>
      <c r="AG120" s="102"/>
      <c r="AH120" s="101"/>
      <c r="AI120" s="100"/>
      <c r="AJ120" s="102"/>
      <c r="AK120" s="101"/>
      <c r="AL120" s="98"/>
      <c r="AM120" s="94"/>
      <c r="AN120" s="99"/>
      <c r="AO120" s="98"/>
      <c r="AP120" s="94"/>
      <c r="AQ120" s="99"/>
      <c r="AR120" s="98"/>
      <c r="AS120" s="94"/>
      <c r="AT120" s="99"/>
      <c r="AU120" s="98"/>
      <c r="AV120" s="94"/>
      <c r="AW120" s="99"/>
      <c r="AX120" s="98"/>
      <c r="AY120" s="94"/>
      <c r="AZ120" s="99"/>
      <c r="BA120" s="98"/>
      <c r="BB120" s="94"/>
      <c r="BC120" s="99"/>
      <c r="BD120" s="117"/>
      <c r="BE120" s="107"/>
      <c r="BF120" s="118"/>
      <c r="BG120" s="100"/>
      <c r="BH120" s="102"/>
      <c r="BI120" s="101"/>
      <c r="BJ120" s="79"/>
      <c r="BK120" s="79"/>
      <c r="BL120" s="79"/>
      <c r="BM120" s="79"/>
      <c r="BN120" s="79"/>
      <c r="BO120" s="79"/>
      <c r="BP120" s="79"/>
      <c r="BQ120" s="79"/>
      <c r="BR120" s="79"/>
      <c r="BS120" s="79"/>
      <c r="BT120" s="79"/>
      <c r="BU120" s="79"/>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row>
    <row r="121" spans="1:113" s="87" customFormat="1" ht="21" hidden="1" customHeight="1" outlineLevel="1">
      <c r="A121" s="131"/>
      <c r="B121" s="192" t="s">
        <v>30</v>
      </c>
      <c r="C121" s="195">
        <v>44499</v>
      </c>
      <c r="D121" s="198" t="s">
        <v>89</v>
      </c>
      <c r="E121" s="96"/>
      <c r="F121" s="103"/>
      <c r="G121" s="97"/>
      <c r="H121" s="96"/>
      <c r="I121" s="103"/>
      <c r="J121" s="97"/>
      <c r="K121" s="96"/>
      <c r="L121" s="103"/>
      <c r="M121" s="97"/>
      <c r="N121" s="96"/>
      <c r="O121" s="103"/>
      <c r="P121" s="97"/>
      <c r="Q121" s="96"/>
      <c r="R121" s="103"/>
      <c r="S121" s="97"/>
      <c r="T121" s="96"/>
      <c r="U121" s="103"/>
      <c r="V121" s="97"/>
      <c r="W121" s="96"/>
      <c r="X121" s="103"/>
      <c r="Y121" s="97"/>
      <c r="Z121" s="96"/>
      <c r="AA121" s="103"/>
      <c r="AB121" s="97"/>
      <c r="AC121" s="96"/>
      <c r="AD121" s="103"/>
      <c r="AE121" s="97"/>
      <c r="AF121" s="96"/>
      <c r="AG121" s="103"/>
      <c r="AH121" s="97"/>
      <c r="AI121" s="96"/>
      <c r="AJ121" s="103"/>
      <c r="AK121" s="97"/>
      <c r="AL121" s="89"/>
      <c r="AM121" s="93"/>
      <c r="AN121" s="90"/>
      <c r="AO121" s="89"/>
      <c r="AP121" s="93"/>
      <c r="AQ121" s="90"/>
      <c r="AR121" s="89"/>
      <c r="AS121" s="93"/>
      <c r="AT121" s="90"/>
      <c r="AU121" s="89"/>
      <c r="AV121" s="93"/>
      <c r="AW121" s="90"/>
      <c r="AX121" s="89"/>
      <c r="AY121" s="93"/>
      <c r="AZ121" s="90"/>
      <c r="BA121" s="89"/>
      <c r="BB121" s="93"/>
      <c r="BC121" s="90"/>
      <c r="BD121" s="119"/>
      <c r="BE121" s="108"/>
      <c r="BF121" s="120"/>
      <c r="BG121" s="89"/>
      <c r="BH121" s="93"/>
      <c r="BI121" s="90"/>
      <c r="BJ121" s="79"/>
      <c r="BK121" s="79"/>
      <c r="BL121" s="79"/>
      <c r="BM121" s="79"/>
      <c r="BN121" s="79"/>
      <c r="BO121" s="79"/>
      <c r="BP121" s="79"/>
      <c r="BQ121" s="79"/>
      <c r="BR121" s="79"/>
      <c r="BS121" s="79"/>
      <c r="BT121" s="79"/>
      <c r="BU121" s="79"/>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row>
    <row r="122" spans="1:113" s="87" customFormat="1" ht="21" hidden="1" customHeight="1" outlineLevel="1" thickBot="1">
      <c r="A122" s="131"/>
      <c r="B122" s="193"/>
      <c r="C122" s="196"/>
      <c r="D122" s="199"/>
      <c r="E122" s="98"/>
      <c r="F122" s="94"/>
      <c r="G122" s="99"/>
      <c r="H122" s="98"/>
      <c r="I122" s="94"/>
      <c r="J122" s="99"/>
      <c r="K122" s="98"/>
      <c r="L122" s="94"/>
      <c r="M122" s="99"/>
      <c r="N122" s="98"/>
      <c r="O122" s="94"/>
      <c r="P122" s="99"/>
      <c r="Q122" s="98"/>
      <c r="R122" s="94"/>
      <c r="S122" s="99"/>
      <c r="T122" s="98"/>
      <c r="U122" s="94"/>
      <c r="V122" s="99"/>
      <c r="W122" s="98"/>
      <c r="X122" s="94"/>
      <c r="Y122" s="99"/>
      <c r="Z122" s="98"/>
      <c r="AA122" s="94"/>
      <c r="AB122" s="99"/>
      <c r="AC122" s="98"/>
      <c r="AD122" s="94"/>
      <c r="AE122" s="99"/>
      <c r="AF122" s="98"/>
      <c r="AG122" s="94"/>
      <c r="AH122" s="99"/>
      <c r="AI122" s="98"/>
      <c r="AJ122" s="94"/>
      <c r="AK122" s="99"/>
      <c r="AL122" s="100"/>
      <c r="AM122" s="102"/>
      <c r="AN122" s="101"/>
      <c r="AO122" s="100"/>
      <c r="AP122" s="102"/>
      <c r="AQ122" s="101"/>
      <c r="AR122" s="100"/>
      <c r="AS122" s="102"/>
      <c r="AT122" s="101"/>
      <c r="AU122" s="100"/>
      <c r="AV122" s="102"/>
      <c r="AW122" s="101"/>
      <c r="AX122" s="100"/>
      <c r="AY122" s="102"/>
      <c r="AZ122" s="101"/>
      <c r="BA122" s="100"/>
      <c r="BB122" s="102"/>
      <c r="BC122" s="101"/>
      <c r="BD122" s="121"/>
      <c r="BE122" s="109"/>
      <c r="BF122" s="122"/>
      <c r="BG122" s="100"/>
      <c r="BH122" s="102"/>
      <c r="BI122" s="101"/>
      <c r="BJ122" s="79"/>
      <c r="BK122" s="79"/>
      <c r="BL122" s="79"/>
      <c r="BM122" s="79"/>
      <c r="BN122" s="79"/>
      <c r="BO122" s="79"/>
      <c r="BP122" s="79"/>
      <c r="BQ122" s="79"/>
      <c r="BR122" s="79"/>
      <c r="BS122" s="79"/>
      <c r="BT122" s="79"/>
      <c r="BU122" s="79"/>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row>
    <row r="123" spans="1:113" s="77" customFormat="1" ht="21" hidden="1" customHeight="1" outlineLevel="1">
      <c r="A123" s="131"/>
      <c r="B123" s="193" t="s">
        <v>26</v>
      </c>
      <c r="C123" s="196">
        <v>44509</v>
      </c>
      <c r="D123" s="200" t="s">
        <v>90</v>
      </c>
      <c r="E123" s="96"/>
      <c r="F123" s="103"/>
      <c r="G123" s="97"/>
      <c r="H123" s="96"/>
      <c r="I123" s="103"/>
      <c r="J123" s="97"/>
      <c r="K123" s="96"/>
      <c r="L123" s="103"/>
      <c r="M123" s="97"/>
      <c r="N123" s="96"/>
      <c r="O123" s="103"/>
      <c r="P123" s="97"/>
      <c r="Q123" s="96"/>
      <c r="R123" s="103"/>
      <c r="S123" s="97"/>
      <c r="T123" s="96"/>
      <c r="U123" s="103"/>
      <c r="V123" s="97"/>
      <c r="W123" s="96"/>
      <c r="X123" s="103"/>
      <c r="Y123" s="97"/>
      <c r="Z123" s="96"/>
      <c r="AA123" s="103"/>
      <c r="AB123" s="97"/>
      <c r="AC123" s="96"/>
      <c r="AD123" s="103"/>
      <c r="AE123" s="97"/>
      <c r="AF123" s="96"/>
      <c r="AG123" s="103"/>
      <c r="AH123" s="97"/>
      <c r="AI123" s="96"/>
      <c r="AJ123" s="103"/>
      <c r="AK123" s="97"/>
      <c r="AL123" s="96"/>
      <c r="AM123" s="103"/>
      <c r="AN123" s="97"/>
      <c r="AO123" s="96"/>
      <c r="AP123" s="103"/>
      <c r="AQ123" s="97"/>
      <c r="AR123" s="96"/>
      <c r="AS123" s="103"/>
      <c r="AT123" s="97"/>
      <c r="AU123" s="96"/>
      <c r="AV123" s="103"/>
      <c r="AW123" s="97"/>
      <c r="AX123" s="96"/>
      <c r="AY123" s="103"/>
      <c r="AZ123" s="97"/>
      <c r="BA123" s="96"/>
      <c r="BB123" s="103"/>
      <c r="BC123" s="97"/>
      <c r="BD123" s="115"/>
      <c r="BE123" s="106"/>
      <c r="BF123" s="116"/>
      <c r="BG123" s="96"/>
      <c r="BH123" s="103"/>
      <c r="BI123" s="97"/>
      <c r="BJ123" s="79"/>
      <c r="BK123" s="79"/>
      <c r="BL123" s="79"/>
      <c r="BM123" s="79"/>
      <c r="BN123" s="79"/>
      <c r="BO123" s="79"/>
      <c r="BP123" s="79"/>
      <c r="BQ123" s="79"/>
      <c r="BR123" s="79"/>
      <c r="BS123" s="79"/>
      <c r="BT123" s="79"/>
      <c r="BU123" s="79"/>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row>
    <row r="124" spans="1:113" s="77" customFormat="1" ht="21" hidden="1" customHeight="1" outlineLevel="1">
      <c r="A124" s="131"/>
      <c r="B124" s="193"/>
      <c r="C124" s="196"/>
      <c r="D124" s="199"/>
      <c r="E124" s="98"/>
      <c r="F124" s="94"/>
      <c r="G124" s="99"/>
      <c r="H124" s="98"/>
      <c r="I124" s="94"/>
      <c r="J124" s="99"/>
      <c r="K124" s="98"/>
      <c r="L124" s="94"/>
      <c r="M124" s="99"/>
      <c r="N124" s="98"/>
      <c r="O124" s="94"/>
      <c r="P124" s="99"/>
      <c r="Q124" s="98"/>
      <c r="R124" s="94"/>
      <c r="S124" s="99"/>
      <c r="T124" s="98"/>
      <c r="U124" s="94"/>
      <c r="V124" s="99"/>
      <c r="W124" s="98"/>
      <c r="X124" s="94"/>
      <c r="Y124" s="99"/>
      <c r="Z124" s="98"/>
      <c r="AA124" s="94"/>
      <c r="AB124" s="99"/>
      <c r="AC124" s="98"/>
      <c r="AD124" s="94"/>
      <c r="AE124" s="99"/>
      <c r="AF124" s="98"/>
      <c r="AG124" s="94"/>
      <c r="AH124" s="99"/>
      <c r="AI124" s="98"/>
      <c r="AJ124" s="94"/>
      <c r="AK124" s="99"/>
      <c r="AL124" s="98"/>
      <c r="AM124" s="94"/>
      <c r="AN124" s="99"/>
      <c r="AO124" s="98"/>
      <c r="AP124" s="94"/>
      <c r="AQ124" s="99"/>
      <c r="AR124" s="98"/>
      <c r="AS124" s="94"/>
      <c r="AT124" s="99"/>
      <c r="AU124" s="98"/>
      <c r="AV124" s="94"/>
      <c r="AW124" s="99"/>
      <c r="AX124" s="98"/>
      <c r="AY124" s="94"/>
      <c r="AZ124" s="99"/>
      <c r="BA124" s="98"/>
      <c r="BB124" s="94"/>
      <c r="BC124" s="99"/>
      <c r="BD124" s="117"/>
      <c r="BE124" s="107"/>
      <c r="BF124" s="118"/>
      <c r="BG124" s="98"/>
      <c r="BH124" s="94"/>
      <c r="BI124" s="99"/>
      <c r="BJ124" s="79"/>
      <c r="BK124" s="79"/>
      <c r="BL124" s="79"/>
      <c r="BM124" s="79"/>
      <c r="BN124" s="79"/>
      <c r="BO124" s="79"/>
      <c r="BP124" s="79"/>
      <c r="BQ124" s="79"/>
      <c r="BR124" s="79"/>
      <c r="BS124" s="79"/>
      <c r="BT124" s="79"/>
      <c r="BU124" s="79"/>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row>
    <row r="125" spans="1:113" s="77" customFormat="1" ht="21" hidden="1" customHeight="1" outlineLevel="1">
      <c r="A125" s="131"/>
      <c r="B125" s="193"/>
      <c r="C125" s="196"/>
      <c r="D125" s="200" t="s">
        <v>344</v>
      </c>
      <c r="E125" s="89"/>
      <c r="F125" s="93"/>
      <c r="G125" s="90"/>
      <c r="H125" s="89"/>
      <c r="I125" s="93"/>
      <c r="J125" s="90"/>
      <c r="K125" s="89"/>
      <c r="L125" s="93"/>
      <c r="M125" s="90"/>
      <c r="N125" s="89"/>
      <c r="O125" s="93"/>
      <c r="P125" s="90"/>
      <c r="Q125" s="89"/>
      <c r="R125" s="93"/>
      <c r="S125" s="90"/>
      <c r="T125" s="89"/>
      <c r="U125" s="93"/>
      <c r="V125" s="90"/>
      <c r="W125" s="89"/>
      <c r="X125" s="93"/>
      <c r="Y125" s="90"/>
      <c r="Z125" s="89"/>
      <c r="AA125" s="93"/>
      <c r="AB125" s="90"/>
      <c r="AC125" s="89"/>
      <c r="AD125" s="93"/>
      <c r="AE125" s="90"/>
      <c r="AF125" s="89"/>
      <c r="AG125" s="93"/>
      <c r="AH125" s="90"/>
      <c r="AI125" s="89"/>
      <c r="AJ125" s="93"/>
      <c r="AK125" s="90"/>
      <c r="AL125" s="89"/>
      <c r="AM125" s="93"/>
      <c r="AN125" s="90"/>
      <c r="AO125" s="89"/>
      <c r="AP125" s="93"/>
      <c r="AQ125" s="90"/>
      <c r="AR125" s="89"/>
      <c r="AS125" s="93"/>
      <c r="AT125" s="90"/>
      <c r="AU125" s="89"/>
      <c r="AV125" s="93"/>
      <c r="AW125" s="90"/>
      <c r="AX125" s="89"/>
      <c r="AY125" s="93"/>
      <c r="AZ125" s="90"/>
      <c r="BA125" s="89"/>
      <c r="BB125" s="93"/>
      <c r="BC125" s="90"/>
      <c r="BD125" s="119"/>
      <c r="BE125" s="108"/>
      <c r="BF125" s="120"/>
      <c r="BG125" s="89"/>
      <c r="BH125" s="93"/>
      <c r="BI125" s="90"/>
      <c r="BJ125" s="79"/>
      <c r="BK125" s="79"/>
      <c r="BL125" s="79"/>
      <c r="BM125" s="79"/>
      <c r="BN125" s="79"/>
      <c r="BO125" s="79"/>
      <c r="BP125" s="79"/>
      <c r="BQ125" s="79"/>
      <c r="BR125" s="79"/>
      <c r="BS125" s="79"/>
      <c r="BT125" s="79"/>
      <c r="BU125" s="79"/>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row>
    <row r="126" spans="1:113" s="77" customFormat="1" ht="21" hidden="1" customHeight="1" outlineLevel="1" thickBot="1">
      <c r="A126" s="131"/>
      <c r="B126" s="194"/>
      <c r="C126" s="197"/>
      <c r="D126" s="201"/>
      <c r="E126" s="100"/>
      <c r="F126" s="102"/>
      <c r="G126" s="101"/>
      <c r="H126" s="100"/>
      <c r="I126" s="102"/>
      <c r="J126" s="101"/>
      <c r="K126" s="100"/>
      <c r="L126" s="102"/>
      <c r="M126" s="101"/>
      <c r="N126" s="100"/>
      <c r="O126" s="102"/>
      <c r="P126" s="101"/>
      <c r="Q126" s="100"/>
      <c r="R126" s="102"/>
      <c r="S126" s="101"/>
      <c r="T126" s="100"/>
      <c r="U126" s="102"/>
      <c r="V126" s="101"/>
      <c r="W126" s="100"/>
      <c r="X126" s="102"/>
      <c r="Y126" s="101"/>
      <c r="Z126" s="100"/>
      <c r="AA126" s="102"/>
      <c r="AB126" s="101"/>
      <c r="AC126" s="100"/>
      <c r="AD126" s="102"/>
      <c r="AE126" s="101"/>
      <c r="AF126" s="100"/>
      <c r="AG126" s="102"/>
      <c r="AH126" s="101"/>
      <c r="AI126" s="100"/>
      <c r="AJ126" s="102"/>
      <c r="AK126" s="101"/>
      <c r="AL126" s="100"/>
      <c r="AM126" s="102"/>
      <c r="AN126" s="101"/>
      <c r="AO126" s="100"/>
      <c r="AP126" s="102"/>
      <c r="AQ126" s="101"/>
      <c r="AR126" s="100"/>
      <c r="AS126" s="102"/>
      <c r="AT126" s="101"/>
      <c r="AU126" s="100"/>
      <c r="AV126" s="102"/>
      <c r="AW126" s="101"/>
      <c r="AX126" s="100"/>
      <c r="AY126" s="102"/>
      <c r="AZ126" s="101"/>
      <c r="BA126" s="100"/>
      <c r="BB126" s="102"/>
      <c r="BC126" s="101"/>
      <c r="BD126" s="121"/>
      <c r="BE126" s="109"/>
      <c r="BF126" s="122"/>
      <c r="BG126" s="100"/>
      <c r="BH126" s="102"/>
      <c r="BI126" s="101"/>
      <c r="BJ126" s="79"/>
      <c r="BK126" s="79"/>
      <c r="BL126" s="79"/>
      <c r="BM126" s="79"/>
      <c r="BN126" s="79"/>
      <c r="BO126" s="79"/>
      <c r="BP126" s="79"/>
      <c r="BQ126" s="79"/>
      <c r="BR126" s="79"/>
      <c r="BS126" s="79"/>
      <c r="BT126" s="79"/>
      <c r="BU126" s="79"/>
      <c r="BV126" s="79"/>
      <c r="BW126" s="79"/>
      <c r="BX126" s="79"/>
      <c r="BY126" s="79"/>
      <c r="BZ126" s="79"/>
      <c r="CA126" s="79"/>
      <c r="CB126" s="79"/>
      <c r="CC126" s="79"/>
      <c r="CD126" s="79"/>
      <c r="CE126" s="79"/>
      <c r="CF126" s="79"/>
      <c r="CG126" s="79"/>
      <c r="CH126" s="79"/>
      <c r="CI126" s="79"/>
      <c r="CJ126" s="79"/>
      <c r="CK126" s="79"/>
      <c r="CL126" s="79"/>
      <c r="CM126" s="79"/>
      <c r="CN126" s="79"/>
      <c r="CO126" s="79"/>
      <c r="CP126" s="79"/>
      <c r="CQ126" s="79"/>
      <c r="CR126" s="79"/>
      <c r="CS126" s="79"/>
      <c r="CT126" s="79"/>
      <c r="CU126" s="79"/>
      <c r="CV126" s="79"/>
      <c r="CW126" s="79"/>
      <c r="CX126" s="79"/>
      <c r="CY126" s="79"/>
      <c r="CZ126" s="79"/>
      <c r="DA126" s="79"/>
      <c r="DB126" s="79"/>
      <c r="DC126" s="79"/>
      <c r="DD126" s="79"/>
      <c r="DE126" s="79"/>
      <c r="DF126" s="79"/>
      <c r="DG126" s="79"/>
      <c r="DH126" s="79"/>
      <c r="DI126" s="79"/>
    </row>
    <row r="127" spans="1:113" s="77" customFormat="1" ht="21" hidden="1" customHeight="1" outlineLevel="1">
      <c r="A127" s="72"/>
      <c r="B127" s="192" t="s">
        <v>27</v>
      </c>
      <c r="C127" s="195">
        <v>44510</v>
      </c>
      <c r="D127" s="198" t="s">
        <v>89</v>
      </c>
      <c r="E127" s="96"/>
      <c r="F127" s="103"/>
      <c r="G127" s="97"/>
      <c r="H127" s="96"/>
      <c r="I127" s="103"/>
      <c r="J127" s="97"/>
      <c r="K127" s="96"/>
      <c r="L127" s="103"/>
      <c r="M127" s="97"/>
      <c r="N127" s="96"/>
      <c r="O127" s="103"/>
      <c r="P127" s="97"/>
      <c r="Q127" s="96"/>
      <c r="R127" s="103"/>
      <c r="S127" s="97"/>
      <c r="T127" s="96"/>
      <c r="U127" s="103"/>
      <c r="V127" s="97"/>
      <c r="W127" s="96"/>
      <c r="X127" s="103"/>
      <c r="Y127" s="97"/>
      <c r="Z127" s="96"/>
      <c r="AA127" s="103"/>
      <c r="AB127" s="97"/>
      <c r="AC127" s="96"/>
      <c r="AD127" s="103"/>
      <c r="AE127" s="97"/>
      <c r="AF127" s="96"/>
      <c r="AG127" s="103"/>
      <c r="AH127" s="97"/>
      <c r="AI127" s="96"/>
      <c r="AJ127" s="103"/>
      <c r="AK127" s="97"/>
      <c r="AL127" s="96"/>
      <c r="AM127" s="103"/>
      <c r="AN127" s="97"/>
      <c r="AO127" s="96"/>
      <c r="AP127" s="103"/>
      <c r="AQ127" s="97"/>
      <c r="AR127" s="96"/>
      <c r="AS127" s="103"/>
      <c r="AT127" s="97"/>
      <c r="AU127" s="96"/>
      <c r="AV127" s="103"/>
      <c r="AW127" s="97"/>
      <c r="AX127" s="96"/>
      <c r="AY127" s="103"/>
      <c r="AZ127" s="97"/>
      <c r="BA127" s="96"/>
      <c r="BB127" s="103"/>
      <c r="BC127" s="97"/>
      <c r="BD127" s="115"/>
      <c r="BE127" s="106"/>
      <c r="BF127" s="116"/>
      <c r="BG127" s="96"/>
      <c r="BH127" s="103"/>
      <c r="BI127" s="97"/>
      <c r="BJ127" s="79"/>
      <c r="BK127" s="79"/>
      <c r="BL127" s="79"/>
      <c r="BM127" s="79"/>
      <c r="BN127" s="79"/>
      <c r="BO127" s="79"/>
      <c r="BP127" s="79"/>
      <c r="BQ127" s="79"/>
      <c r="BR127" s="79"/>
      <c r="BS127" s="79"/>
      <c r="BT127" s="79"/>
      <c r="BU127" s="79"/>
      <c r="BV127" s="79"/>
      <c r="BW127" s="79"/>
      <c r="BX127" s="79"/>
      <c r="BY127" s="79"/>
      <c r="BZ127" s="79"/>
      <c r="CA127" s="79"/>
      <c r="CB127" s="79"/>
      <c r="CC127" s="79"/>
      <c r="CD127" s="79"/>
      <c r="CE127" s="79"/>
      <c r="CF127" s="79"/>
      <c r="CG127" s="79"/>
      <c r="CH127" s="79"/>
      <c r="CI127" s="79"/>
      <c r="CJ127" s="79"/>
      <c r="CK127" s="79"/>
      <c r="CL127" s="79"/>
      <c r="CM127" s="79"/>
      <c r="CN127" s="79"/>
      <c r="CO127" s="79"/>
      <c r="CP127" s="79"/>
      <c r="CQ127" s="79"/>
      <c r="CR127" s="79"/>
      <c r="CS127" s="79"/>
      <c r="CT127" s="79"/>
      <c r="CU127" s="79"/>
      <c r="CV127" s="79"/>
      <c r="CW127" s="79"/>
      <c r="CX127" s="79"/>
      <c r="CY127" s="79"/>
      <c r="CZ127" s="79"/>
      <c r="DA127" s="79"/>
      <c r="DB127" s="79"/>
      <c r="DC127" s="79"/>
      <c r="DD127" s="79"/>
      <c r="DE127" s="79"/>
      <c r="DF127" s="79"/>
      <c r="DG127" s="79"/>
      <c r="DH127" s="79"/>
      <c r="DI127" s="79"/>
    </row>
    <row r="128" spans="1:113" s="77" customFormat="1" ht="21" hidden="1" customHeight="1" outlineLevel="1">
      <c r="A128" s="72"/>
      <c r="B128" s="193"/>
      <c r="C128" s="196"/>
      <c r="D128" s="199"/>
      <c r="E128" s="98"/>
      <c r="F128" s="94"/>
      <c r="G128" s="99"/>
      <c r="H128" s="98"/>
      <c r="I128" s="94"/>
      <c r="J128" s="99"/>
      <c r="K128" s="98"/>
      <c r="L128" s="94"/>
      <c r="M128" s="99"/>
      <c r="N128" s="98"/>
      <c r="O128" s="94"/>
      <c r="P128" s="99"/>
      <c r="Q128" s="98"/>
      <c r="R128" s="94"/>
      <c r="S128" s="99"/>
      <c r="T128" s="98"/>
      <c r="U128" s="94"/>
      <c r="V128" s="99"/>
      <c r="W128" s="98"/>
      <c r="X128" s="94"/>
      <c r="Y128" s="99"/>
      <c r="Z128" s="98"/>
      <c r="AA128" s="94"/>
      <c r="AB128" s="99"/>
      <c r="AC128" s="98"/>
      <c r="AD128" s="94"/>
      <c r="AE128" s="99"/>
      <c r="AF128" s="98"/>
      <c r="AG128" s="94"/>
      <c r="AH128" s="99"/>
      <c r="AI128" s="98"/>
      <c r="AJ128" s="94"/>
      <c r="AK128" s="99"/>
      <c r="AL128" s="98"/>
      <c r="AM128" s="94"/>
      <c r="AN128" s="99"/>
      <c r="AO128" s="98"/>
      <c r="AP128" s="94"/>
      <c r="AQ128" s="99"/>
      <c r="AR128" s="98"/>
      <c r="AS128" s="94"/>
      <c r="AT128" s="99"/>
      <c r="AU128" s="98"/>
      <c r="AV128" s="94"/>
      <c r="AW128" s="99"/>
      <c r="AX128" s="98"/>
      <c r="AY128" s="94"/>
      <c r="AZ128" s="99"/>
      <c r="BA128" s="98"/>
      <c r="BB128" s="94"/>
      <c r="BC128" s="99"/>
      <c r="BD128" s="117"/>
      <c r="BE128" s="107"/>
      <c r="BF128" s="118"/>
      <c r="BG128" s="98"/>
      <c r="BH128" s="94"/>
      <c r="BI128" s="99"/>
      <c r="BJ128" s="79"/>
      <c r="BK128" s="79"/>
      <c r="BL128" s="79"/>
      <c r="BM128" s="79"/>
      <c r="BN128" s="79"/>
      <c r="BO128" s="79"/>
      <c r="BP128" s="79"/>
      <c r="BQ128" s="79"/>
      <c r="BR128" s="79"/>
      <c r="BS128" s="79"/>
      <c r="BT128" s="79"/>
      <c r="BU128" s="79"/>
      <c r="BV128" s="79"/>
      <c r="BW128" s="79"/>
      <c r="BX128" s="79"/>
      <c r="BY128" s="79"/>
      <c r="BZ128" s="79"/>
      <c r="CA128" s="79"/>
      <c r="CB128" s="79"/>
      <c r="CC128" s="79"/>
      <c r="CD128" s="79"/>
      <c r="CE128" s="79"/>
      <c r="CF128" s="79"/>
      <c r="CG128" s="79"/>
      <c r="CH128" s="79"/>
      <c r="CI128" s="79"/>
      <c r="CJ128" s="79"/>
      <c r="CK128" s="79"/>
      <c r="CL128" s="79"/>
      <c r="CM128" s="79"/>
      <c r="CN128" s="79"/>
      <c r="CO128" s="79"/>
      <c r="CP128" s="79"/>
      <c r="CQ128" s="79"/>
      <c r="CR128" s="79"/>
      <c r="CS128" s="79"/>
      <c r="CT128" s="79"/>
      <c r="CU128" s="79"/>
      <c r="CV128" s="79"/>
      <c r="CW128" s="79"/>
      <c r="CX128" s="79"/>
      <c r="CY128" s="79"/>
      <c r="CZ128" s="79"/>
      <c r="DA128" s="79"/>
      <c r="DB128" s="79"/>
      <c r="DC128" s="79"/>
      <c r="DD128" s="79"/>
      <c r="DE128" s="79"/>
      <c r="DF128" s="79"/>
      <c r="DG128" s="79"/>
      <c r="DH128" s="79"/>
      <c r="DI128" s="79"/>
    </row>
    <row r="129" spans="1:113" s="77" customFormat="1" ht="21" hidden="1" customHeight="1" outlineLevel="1">
      <c r="A129" s="72"/>
      <c r="B129" s="193"/>
      <c r="C129" s="196"/>
      <c r="D129" s="200" t="s">
        <v>90</v>
      </c>
      <c r="E129" s="89"/>
      <c r="F129" s="93"/>
      <c r="G129" s="90"/>
      <c r="H129" s="89"/>
      <c r="I129" s="93"/>
      <c r="J129" s="90"/>
      <c r="K129" s="89"/>
      <c r="L129" s="93"/>
      <c r="M129" s="90"/>
      <c r="N129" s="89"/>
      <c r="O129" s="93"/>
      <c r="P129" s="90"/>
      <c r="Q129" s="89"/>
      <c r="R129" s="93"/>
      <c r="S129" s="90"/>
      <c r="T129" s="89"/>
      <c r="U129" s="93"/>
      <c r="V129" s="90"/>
      <c r="W129" s="89"/>
      <c r="X129" s="93"/>
      <c r="Y129" s="90"/>
      <c r="Z129" s="89"/>
      <c r="AA129" s="93"/>
      <c r="AB129" s="90"/>
      <c r="AC129" s="89"/>
      <c r="AD129" s="93"/>
      <c r="AE129" s="90"/>
      <c r="AF129" s="89"/>
      <c r="AG129" s="93"/>
      <c r="AH129" s="90"/>
      <c r="AI129" s="89"/>
      <c r="AJ129" s="93"/>
      <c r="AK129" s="90"/>
      <c r="AL129" s="89"/>
      <c r="AM129" s="93"/>
      <c r="AN129" s="90"/>
      <c r="AO129" s="89"/>
      <c r="AP129" s="93"/>
      <c r="AQ129" s="90"/>
      <c r="AR129" s="89"/>
      <c r="AS129" s="93"/>
      <c r="AT129" s="90"/>
      <c r="AU129" s="89"/>
      <c r="AV129" s="93"/>
      <c r="AW129" s="90"/>
      <c r="AX129" s="89"/>
      <c r="AY129" s="93"/>
      <c r="AZ129" s="90"/>
      <c r="BA129" s="89"/>
      <c r="BB129" s="93"/>
      <c r="BC129" s="90"/>
      <c r="BD129" s="119"/>
      <c r="BE129" s="108"/>
      <c r="BF129" s="120"/>
      <c r="BG129" s="89"/>
      <c r="BH129" s="93"/>
      <c r="BI129" s="90"/>
      <c r="BJ129" s="79"/>
      <c r="BK129" s="79"/>
      <c r="BL129" s="79"/>
      <c r="BM129" s="79"/>
      <c r="BN129" s="79"/>
      <c r="BO129" s="79"/>
      <c r="BP129" s="79"/>
      <c r="BQ129" s="79"/>
      <c r="BR129" s="79"/>
      <c r="BS129" s="79"/>
      <c r="BT129" s="79"/>
      <c r="BU129" s="79"/>
      <c r="BV129" s="79"/>
      <c r="BW129" s="79"/>
      <c r="BX129" s="79"/>
      <c r="BY129" s="79"/>
      <c r="BZ129" s="79"/>
      <c r="CA129" s="79"/>
      <c r="CB129" s="79"/>
      <c r="CC129" s="79"/>
      <c r="CD129" s="79"/>
      <c r="CE129" s="79"/>
      <c r="CF129" s="79"/>
      <c r="CG129" s="79"/>
      <c r="CH129" s="79"/>
      <c r="CI129" s="79"/>
      <c r="CJ129" s="79"/>
      <c r="CK129" s="79"/>
      <c r="CL129" s="79"/>
      <c r="CM129" s="79"/>
      <c r="CN129" s="79"/>
      <c r="CO129" s="79"/>
      <c r="CP129" s="79"/>
      <c r="CQ129" s="79"/>
      <c r="CR129" s="79"/>
      <c r="CS129" s="79"/>
      <c r="CT129" s="79"/>
      <c r="CU129" s="79"/>
      <c r="CV129" s="79"/>
      <c r="CW129" s="79"/>
      <c r="CX129" s="79"/>
      <c r="CY129" s="79"/>
      <c r="CZ129" s="79"/>
      <c r="DA129" s="79"/>
      <c r="DB129" s="79"/>
      <c r="DC129" s="79"/>
      <c r="DD129" s="79"/>
      <c r="DE129" s="79"/>
      <c r="DF129" s="79"/>
      <c r="DG129" s="79"/>
      <c r="DH129" s="79"/>
      <c r="DI129" s="79"/>
    </row>
    <row r="130" spans="1:113" s="77" customFormat="1" ht="21" hidden="1" customHeight="1" outlineLevel="1" thickBot="1">
      <c r="A130" s="72"/>
      <c r="B130" s="194"/>
      <c r="C130" s="197"/>
      <c r="D130" s="201"/>
      <c r="E130" s="100"/>
      <c r="F130" s="102"/>
      <c r="G130" s="101"/>
      <c r="H130" s="100"/>
      <c r="I130" s="102"/>
      <c r="J130" s="101"/>
      <c r="K130" s="100"/>
      <c r="L130" s="102"/>
      <c r="M130" s="101"/>
      <c r="N130" s="100"/>
      <c r="O130" s="102"/>
      <c r="P130" s="101"/>
      <c r="Q130" s="100"/>
      <c r="R130" s="102"/>
      <c r="S130" s="101"/>
      <c r="T130" s="100"/>
      <c r="U130" s="102"/>
      <c r="V130" s="101"/>
      <c r="W130" s="100"/>
      <c r="X130" s="102"/>
      <c r="Y130" s="101"/>
      <c r="Z130" s="100"/>
      <c r="AA130" s="102"/>
      <c r="AB130" s="101"/>
      <c r="AC130" s="100"/>
      <c r="AD130" s="102"/>
      <c r="AE130" s="101"/>
      <c r="AF130" s="100"/>
      <c r="AG130" s="102"/>
      <c r="AH130" s="101"/>
      <c r="AI130" s="100"/>
      <c r="AJ130" s="102"/>
      <c r="AK130" s="101"/>
      <c r="AL130" s="100"/>
      <c r="AM130" s="102"/>
      <c r="AN130" s="101"/>
      <c r="AO130" s="100"/>
      <c r="AP130" s="102"/>
      <c r="AQ130" s="101"/>
      <c r="AR130" s="100"/>
      <c r="AS130" s="102"/>
      <c r="AT130" s="101"/>
      <c r="AU130" s="100"/>
      <c r="AV130" s="102"/>
      <c r="AW130" s="101"/>
      <c r="AX130" s="100"/>
      <c r="AY130" s="102"/>
      <c r="AZ130" s="101"/>
      <c r="BA130" s="100"/>
      <c r="BB130" s="102"/>
      <c r="BC130" s="101"/>
      <c r="BD130" s="121"/>
      <c r="BE130" s="109"/>
      <c r="BF130" s="122"/>
      <c r="BG130" s="100"/>
      <c r="BH130" s="102"/>
      <c r="BI130" s="101"/>
      <c r="BJ130" s="79"/>
      <c r="BK130" s="79"/>
      <c r="BL130" s="79"/>
      <c r="BM130" s="79"/>
      <c r="BN130" s="79"/>
      <c r="BO130" s="79"/>
      <c r="BP130" s="79"/>
      <c r="BQ130" s="79"/>
      <c r="BR130" s="79"/>
      <c r="BS130" s="79"/>
      <c r="BT130" s="79"/>
      <c r="BU130" s="79"/>
      <c r="BV130" s="79"/>
      <c r="BW130" s="79"/>
      <c r="BX130" s="79"/>
      <c r="BY130" s="79"/>
      <c r="BZ130" s="79"/>
      <c r="CA130" s="79"/>
      <c r="CB130" s="79"/>
      <c r="CC130" s="79"/>
      <c r="CD130" s="79"/>
      <c r="CE130" s="79"/>
      <c r="CF130" s="79"/>
      <c r="CG130" s="79"/>
      <c r="CH130" s="79"/>
      <c r="CI130" s="79"/>
      <c r="CJ130" s="79"/>
      <c r="CK130" s="79"/>
      <c r="CL130" s="79"/>
      <c r="CM130" s="79"/>
      <c r="CN130" s="79"/>
      <c r="CO130" s="79"/>
      <c r="CP130" s="79"/>
      <c r="CQ130" s="79"/>
      <c r="CR130" s="79"/>
      <c r="CS130" s="79"/>
      <c r="CT130" s="79"/>
      <c r="CU130" s="79"/>
      <c r="CV130" s="79"/>
      <c r="CW130" s="79"/>
      <c r="CX130" s="79"/>
      <c r="CY130" s="79"/>
      <c r="CZ130" s="79"/>
      <c r="DA130" s="79"/>
      <c r="DB130" s="79"/>
      <c r="DC130" s="79"/>
      <c r="DD130" s="79"/>
      <c r="DE130" s="79"/>
      <c r="DF130" s="79"/>
      <c r="DG130" s="79"/>
      <c r="DH130" s="79"/>
      <c r="DI130" s="79"/>
    </row>
    <row r="131" spans="1:113" s="77" customFormat="1" ht="21" hidden="1" customHeight="1" outlineLevel="1">
      <c r="A131" s="72"/>
      <c r="B131" s="192" t="s">
        <v>28</v>
      </c>
      <c r="C131" s="195">
        <v>44511</v>
      </c>
      <c r="D131" s="198" t="s">
        <v>89</v>
      </c>
      <c r="E131" s="96"/>
      <c r="F131" s="103"/>
      <c r="G131" s="97"/>
      <c r="H131" s="96"/>
      <c r="I131" s="103"/>
      <c r="J131" s="97"/>
      <c r="K131" s="96"/>
      <c r="L131" s="103"/>
      <c r="M131" s="97"/>
      <c r="N131" s="96"/>
      <c r="O131" s="103"/>
      <c r="P131" s="97"/>
      <c r="Q131" s="96"/>
      <c r="R131" s="103"/>
      <c r="S131" s="97"/>
      <c r="T131" s="96"/>
      <c r="U131" s="103"/>
      <c r="V131" s="97"/>
      <c r="W131" s="96"/>
      <c r="X131" s="103"/>
      <c r="Y131" s="97"/>
      <c r="Z131" s="96"/>
      <c r="AA131" s="103"/>
      <c r="AB131" s="97"/>
      <c r="AC131" s="96"/>
      <c r="AD131" s="103"/>
      <c r="AE131" s="97"/>
      <c r="AF131" s="96"/>
      <c r="AG131" s="103"/>
      <c r="AH131" s="97"/>
      <c r="AI131" s="96"/>
      <c r="AJ131" s="103"/>
      <c r="AK131" s="97"/>
      <c r="AL131" s="96"/>
      <c r="AM131" s="103"/>
      <c r="AN131" s="97"/>
      <c r="AO131" s="96"/>
      <c r="AP131" s="103"/>
      <c r="AQ131" s="97"/>
      <c r="AR131" s="96"/>
      <c r="AS131" s="103"/>
      <c r="AT131" s="97"/>
      <c r="AU131" s="96"/>
      <c r="AV131" s="103"/>
      <c r="AW131" s="97"/>
      <c r="AX131" s="96"/>
      <c r="AY131" s="103"/>
      <c r="AZ131" s="97"/>
      <c r="BA131" s="96"/>
      <c r="BB131" s="103"/>
      <c r="BC131" s="97"/>
      <c r="BD131" s="115"/>
      <c r="BE131" s="106"/>
      <c r="BF131" s="116"/>
      <c r="BG131" s="96"/>
      <c r="BH131" s="103"/>
      <c r="BI131" s="97"/>
      <c r="BJ131" s="79"/>
      <c r="BK131" s="79"/>
      <c r="BL131" s="79"/>
      <c r="BM131" s="79"/>
      <c r="BN131" s="79"/>
      <c r="BO131" s="79"/>
      <c r="BP131" s="79"/>
      <c r="BQ131" s="79"/>
      <c r="BR131" s="79"/>
      <c r="BS131" s="79"/>
      <c r="BT131" s="79"/>
      <c r="BU131" s="79"/>
      <c r="BV131" s="79"/>
      <c r="BW131" s="79"/>
      <c r="BX131" s="79"/>
      <c r="BY131" s="79"/>
      <c r="BZ131" s="79"/>
      <c r="CA131" s="79"/>
      <c r="CB131" s="79"/>
      <c r="CC131" s="79"/>
      <c r="CD131" s="79"/>
      <c r="CE131" s="79"/>
      <c r="CF131" s="79"/>
      <c r="CG131" s="79"/>
      <c r="CH131" s="79"/>
      <c r="CI131" s="79"/>
      <c r="CJ131" s="79"/>
      <c r="CK131" s="79"/>
      <c r="CL131" s="79"/>
      <c r="CM131" s="79"/>
      <c r="CN131" s="79"/>
      <c r="CO131" s="79"/>
      <c r="CP131" s="79"/>
      <c r="CQ131" s="79"/>
      <c r="CR131" s="79"/>
      <c r="CS131" s="79"/>
      <c r="CT131" s="79"/>
      <c r="CU131" s="79"/>
      <c r="CV131" s="79"/>
      <c r="CW131" s="79"/>
      <c r="CX131" s="79"/>
      <c r="CY131" s="79"/>
      <c r="CZ131" s="79"/>
      <c r="DA131" s="79"/>
      <c r="DB131" s="79"/>
      <c r="DC131" s="79"/>
      <c r="DD131" s="79"/>
      <c r="DE131" s="79"/>
      <c r="DF131" s="79"/>
      <c r="DG131" s="79"/>
      <c r="DH131" s="79"/>
      <c r="DI131" s="79"/>
    </row>
    <row r="132" spans="1:113" s="77" customFormat="1" ht="21" hidden="1" customHeight="1" outlineLevel="1">
      <c r="A132" s="72"/>
      <c r="B132" s="193"/>
      <c r="C132" s="196"/>
      <c r="D132" s="199"/>
      <c r="E132" s="98"/>
      <c r="F132" s="94"/>
      <c r="G132" s="99"/>
      <c r="H132" s="98"/>
      <c r="I132" s="94"/>
      <c r="J132" s="99"/>
      <c r="K132" s="98"/>
      <c r="L132" s="94"/>
      <c r="M132" s="99"/>
      <c r="N132" s="98"/>
      <c r="O132" s="94"/>
      <c r="P132" s="99"/>
      <c r="Q132" s="98"/>
      <c r="R132" s="94"/>
      <c r="S132" s="99"/>
      <c r="T132" s="98"/>
      <c r="U132" s="94"/>
      <c r="V132" s="99"/>
      <c r="W132" s="98"/>
      <c r="X132" s="94"/>
      <c r="Y132" s="99"/>
      <c r="Z132" s="98"/>
      <c r="AA132" s="94"/>
      <c r="AB132" s="99"/>
      <c r="AC132" s="98"/>
      <c r="AD132" s="94"/>
      <c r="AE132" s="99"/>
      <c r="AF132" s="98"/>
      <c r="AG132" s="94"/>
      <c r="AH132" s="99"/>
      <c r="AI132" s="98"/>
      <c r="AJ132" s="94"/>
      <c r="AK132" s="99"/>
      <c r="AL132" s="98"/>
      <c r="AM132" s="94"/>
      <c r="AN132" s="99"/>
      <c r="AO132" s="98"/>
      <c r="AP132" s="94"/>
      <c r="AQ132" s="99"/>
      <c r="AR132" s="98"/>
      <c r="AS132" s="94"/>
      <c r="AT132" s="99"/>
      <c r="AU132" s="98"/>
      <c r="AV132" s="94"/>
      <c r="AW132" s="99"/>
      <c r="AX132" s="98"/>
      <c r="AY132" s="94"/>
      <c r="AZ132" s="99"/>
      <c r="BA132" s="98"/>
      <c r="BB132" s="94"/>
      <c r="BC132" s="99"/>
      <c r="BD132" s="117"/>
      <c r="BE132" s="107"/>
      <c r="BF132" s="118"/>
      <c r="BG132" s="98"/>
      <c r="BH132" s="94"/>
      <c r="BI132" s="99"/>
      <c r="BJ132" s="79"/>
      <c r="BK132" s="79"/>
      <c r="BL132" s="79"/>
      <c r="BM132" s="79"/>
      <c r="BN132" s="79"/>
      <c r="BO132" s="79"/>
      <c r="BP132" s="79"/>
      <c r="BQ132" s="79"/>
      <c r="BR132" s="79"/>
      <c r="BS132" s="79"/>
      <c r="BT132" s="79"/>
      <c r="BU132" s="79"/>
      <c r="BV132" s="79"/>
      <c r="BW132" s="79"/>
      <c r="BX132" s="79"/>
      <c r="BY132" s="79"/>
      <c r="BZ132" s="79"/>
      <c r="CA132" s="79"/>
      <c r="CB132" s="79"/>
      <c r="CC132" s="79"/>
      <c r="CD132" s="79"/>
      <c r="CE132" s="79"/>
      <c r="CF132" s="79"/>
      <c r="CG132" s="79"/>
      <c r="CH132" s="79"/>
      <c r="CI132" s="79"/>
      <c r="CJ132" s="79"/>
      <c r="CK132" s="79"/>
      <c r="CL132" s="79"/>
      <c r="CM132" s="79"/>
      <c r="CN132" s="79"/>
      <c r="CO132" s="79"/>
      <c r="CP132" s="79"/>
      <c r="CQ132" s="79"/>
      <c r="CR132" s="79"/>
      <c r="CS132" s="79"/>
      <c r="CT132" s="79"/>
      <c r="CU132" s="79"/>
      <c r="CV132" s="79"/>
      <c r="CW132" s="79"/>
      <c r="CX132" s="79"/>
      <c r="CY132" s="79"/>
      <c r="CZ132" s="79"/>
      <c r="DA132" s="79"/>
      <c r="DB132" s="79"/>
      <c r="DC132" s="79"/>
      <c r="DD132" s="79"/>
      <c r="DE132" s="79"/>
      <c r="DF132" s="79"/>
      <c r="DG132" s="79"/>
      <c r="DH132" s="79"/>
      <c r="DI132" s="79"/>
    </row>
    <row r="133" spans="1:113" s="77" customFormat="1" ht="21" hidden="1" customHeight="1" outlineLevel="1">
      <c r="A133" s="72"/>
      <c r="B133" s="193" t="s">
        <v>28</v>
      </c>
      <c r="C133" s="196"/>
      <c r="D133" s="200" t="s">
        <v>90</v>
      </c>
      <c r="E133" s="89"/>
      <c r="F133" s="93"/>
      <c r="G133" s="90"/>
      <c r="H133" s="89"/>
      <c r="I133" s="93"/>
      <c r="J133" s="90"/>
      <c r="K133" s="89"/>
      <c r="L133" s="93"/>
      <c r="M133" s="90"/>
      <c r="N133" s="89"/>
      <c r="O133" s="93"/>
      <c r="P133" s="90"/>
      <c r="Q133" s="89"/>
      <c r="R133" s="93"/>
      <c r="S133" s="90"/>
      <c r="T133" s="89"/>
      <c r="U133" s="93"/>
      <c r="V133" s="90"/>
      <c r="W133" s="89"/>
      <c r="X133" s="93"/>
      <c r="Y133" s="90"/>
      <c r="Z133" s="89"/>
      <c r="AA133" s="93"/>
      <c r="AB133" s="90"/>
      <c r="AC133" s="89"/>
      <c r="AD133" s="93"/>
      <c r="AE133" s="90"/>
      <c r="AF133" s="89"/>
      <c r="AG133" s="93"/>
      <c r="AH133" s="90"/>
      <c r="AI133" s="89"/>
      <c r="AJ133" s="93"/>
      <c r="AK133" s="90"/>
      <c r="AL133" s="89"/>
      <c r="AM133" s="93"/>
      <c r="AN133" s="90"/>
      <c r="AO133" s="89"/>
      <c r="AP133" s="93"/>
      <c r="AQ133" s="90"/>
      <c r="AR133" s="89"/>
      <c r="AS133" s="93"/>
      <c r="AT133" s="90"/>
      <c r="AU133" s="89"/>
      <c r="AV133" s="93"/>
      <c r="AW133" s="90"/>
      <c r="AX133" s="89"/>
      <c r="AY133" s="93"/>
      <c r="AZ133" s="90"/>
      <c r="BA133" s="89"/>
      <c r="BB133" s="93"/>
      <c r="BC133" s="90"/>
      <c r="BD133" s="119"/>
      <c r="BE133" s="108"/>
      <c r="BF133" s="120"/>
      <c r="BG133" s="89"/>
      <c r="BH133" s="93"/>
      <c r="BI133" s="90"/>
      <c r="BJ133" s="79"/>
      <c r="BK133" s="79"/>
      <c r="BL133" s="79"/>
      <c r="BM133" s="79"/>
      <c r="BN133" s="79"/>
      <c r="BO133" s="79"/>
      <c r="BP133" s="79"/>
      <c r="BQ133" s="79"/>
      <c r="BR133" s="79"/>
      <c r="BS133" s="79"/>
      <c r="BT133" s="79"/>
      <c r="BU133" s="79"/>
      <c r="BV133" s="79"/>
      <c r="BW133" s="79"/>
      <c r="BX133" s="79"/>
      <c r="BY133" s="79"/>
      <c r="BZ133" s="79"/>
      <c r="CA133" s="79"/>
      <c r="CB133" s="79"/>
      <c r="CC133" s="79"/>
      <c r="CD133" s="79"/>
      <c r="CE133" s="79"/>
      <c r="CF133" s="79"/>
      <c r="CG133" s="79"/>
      <c r="CH133" s="79"/>
      <c r="CI133" s="79"/>
      <c r="CJ133" s="79"/>
      <c r="CK133" s="79"/>
      <c r="CL133" s="79"/>
      <c r="CM133" s="79"/>
      <c r="CN133" s="79"/>
      <c r="CO133" s="79"/>
      <c r="CP133" s="79"/>
      <c r="CQ133" s="79"/>
      <c r="CR133" s="79"/>
      <c r="CS133" s="79"/>
      <c r="CT133" s="79"/>
      <c r="CU133" s="79"/>
      <c r="CV133" s="79"/>
      <c r="CW133" s="79"/>
      <c r="CX133" s="79"/>
      <c r="CY133" s="79"/>
      <c r="CZ133" s="79"/>
      <c r="DA133" s="79"/>
      <c r="DB133" s="79"/>
      <c r="DC133" s="79"/>
      <c r="DD133" s="79"/>
      <c r="DE133" s="79"/>
      <c r="DF133" s="79"/>
      <c r="DG133" s="79"/>
      <c r="DH133" s="79"/>
      <c r="DI133" s="79"/>
    </row>
    <row r="134" spans="1:113" s="77" customFormat="1" ht="21" hidden="1" customHeight="1" outlineLevel="1" thickBot="1">
      <c r="A134" s="72"/>
      <c r="B134" s="194"/>
      <c r="C134" s="197"/>
      <c r="D134" s="201"/>
      <c r="E134" s="100"/>
      <c r="F134" s="102"/>
      <c r="G134" s="101"/>
      <c r="H134" s="100"/>
      <c r="I134" s="102"/>
      <c r="J134" s="101"/>
      <c r="K134" s="100"/>
      <c r="L134" s="102"/>
      <c r="M134" s="101"/>
      <c r="N134" s="100"/>
      <c r="O134" s="102"/>
      <c r="P134" s="101"/>
      <c r="Q134" s="100"/>
      <c r="R134" s="102"/>
      <c r="S134" s="101"/>
      <c r="T134" s="100"/>
      <c r="U134" s="102"/>
      <c r="V134" s="101"/>
      <c r="W134" s="100"/>
      <c r="X134" s="102"/>
      <c r="Y134" s="101"/>
      <c r="Z134" s="100"/>
      <c r="AA134" s="102"/>
      <c r="AB134" s="101"/>
      <c r="AC134" s="100"/>
      <c r="AD134" s="102"/>
      <c r="AE134" s="101"/>
      <c r="AF134" s="100"/>
      <c r="AG134" s="102"/>
      <c r="AH134" s="101"/>
      <c r="AI134" s="100"/>
      <c r="AJ134" s="102"/>
      <c r="AK134" s="101"/>
      <c r="AL134" s="100"/>
      <c r="AM134" s="102"/>
      <c r="AN134" s="101"/>
      <c r="AO134" s="100"/>
      <c r="AP134" s="102"/>
      <c r="AQ134" s="101"/>
      <c r="AR134" s="100"/>
      <c r="AS134" s="102"/>
      <c r="AT134" s="101"/>
      <c r="AU134" s="100"/>
      <c r="AV134" s="102"/>
      <c r="AW134" s="101"/>
      <c r="AX134" s="100"/>
      <c r="AY134" s="102"/>
      <c r="AZ134" s="101"/>
      <c r="BA134" s="100"/>
      <c r="BB134" s="102"/>
      <c r="BC134" s="101"/>
      <c r="BD134" s="121"/>
      <c r="BE134" s="109"/>
      <c r="BF134" s="122"/>
      <c r="BG134" s="100"/>
      <c r="BH134" s="102"/>
      <c r="BI134" s="101"/>
      <c r="BJ134" s="79"/>
      <c r="BK134" s="79"/>
      <c r="BL134" s="79"/>
      <c r="BM134" s="79"/>
      <c r="BN134" s="79"/>
      <c r="BO134" s="79"/>
      <c r="BP134" s="79"/>
      <c r="BQ134" s="79"/>
      <c r="BR134" s="79"/>
      <c r="BS134" s="79"/>
      <c r="BT134" s="79"/>
      <c r="BU134" s="79"/>
      <c r="BV134" s="79"/>
      <c r="BW134" s="79"/>
      <c r="BX134" s="79"/>
      <c r="BY134" s="79"/>
      <c r="BZ134" s="79"/>
      <c r="CA134" s="79"/>
      <c r="CB134" s="79"/>
      <c r="CC134" s="79"/>
      <c r="CD134" s="79"/>
      <c r="CE134" s="79"/>
      <c r="CF134" s="79"/>
      <c r="CG134" s="79"/>
      <c r="CH134" s="79"/>
      <c r="CI134" s="79"/>
      <c r="CJ134" s="79"/>
      <c r="CK134" s="79"/>
      <c r="CL134" s="79"/>
      <c r="CM134" s="79"/>
      <c r="CN134" s="79"/>
      <c r="CO134" s="79"/>
      <c r="CP134" s="79"/>
      <c r="CQ134" s="79"/>
      <c r="CR134" s="79"/>
      <c r="CS134" s="79"/>
      <c r="CT134" s="79"/>
      <c r="CU134" s="79"/>
      <c r="CV134" s="79"/>
      <c r="CW134" s="79"/>
      <c r="CX134" s="79"/>
      <c r="CY134" s="79"/>
      <c r="CZ134" s="79"/>
      <c r="DA134" s="79"/>
      <c r="DB134" s="79"/>
      <c r="DC134" s="79"/>
      <c r="DD134" s="79"/>
      <c r="DE134" s="79"/>
      <c r="DF134" s="79"/>
      <c r="DG134" s="79"/>
      <c r="DH134" s="79"/>
      <c r="DI134" s="79"/>
    </row>
    <row r="135" spans="1:113" s="77" customFormat="1" ht="21" hidden="1" customHeight="1" outlineLevel="1">
      <c r="A135" s="72"/>
      <c r="B135" s="192" t="s">
        <v>29</v>
      </c>
      <c r="C135" s="195">
        <v>44512</v>
      </c>
      <c r="D135" s="198" t="s">
        <v>89</v>
      </c>
      <c r="E135" s="96"/>
      <c r="F135" s="103"/>
      <c r="G135" s="97"/>
      <c r="H135" s="96"/>
      <c r="I135" s="103"/>
      <c r="J135" s="97"/>
      <c r="K135" s="96"/>
      <c r="L135" s="103"/>
      <c r="M135" s="97"/>
      <c r="N135" s="96"/>
      <c r="O135" s="103"/>
      <c r="P135" s="97"/>
      <c r="Q135" s="96"/>
      <c r="R135" s="103"/>
      <c r="S135" s="97"/>
      <c r="T135" s="96"/>
      <c r="U135" s="103"/>
      <c r="V135" s="97"/>
      <c r="W135" s="96"/>
      <c r="X135" s="103"/>
      <c r="Y135" s="97"/>
      <c r="Z135" s="96"/>
      <c r="AA135" s="103"/>
      <c r="AB135" s="97"/>
      <c r="AC135" s="96"/>
      <c r="AD135" s="103"/>
      <c r="AE135" s="97"/>
      <c r="AF135" s="96"/>
      <c r="AG135" s="103"/>
      <c r="AH135" s="97"/>
      <c r="AI135" s="96"/>
      <c r="AJ135" s="103"/>
      <c r="AK135" s="97"/>
      <c r="AL135" s="96"/>
      <c r="AM135" s="103"/>
      <c r="AN135" s="97"/>
      <c r="AO135" s="96"/>
      <c r="AP135" s="103"/>
      <c r="AQ135" s="97"/>
      <c r="AR135" s="96"/>
      <c r="AS135" s="103"/>
      <c r="AT135" s="97"/>
      <c r="AU135" s="96"/>
      <c r="AV135" s="103"/>
      <c r="AW135" s="97"/>
      <c r="AX135" s="96"/>
      <c r="AY135" s="103"/>
      <c r="AZ135" s="97"/>
      <c r="BA135" s="96"/>
      <c r="BB135" s="103"/>
      <c r="BC135" s="97"/>
      <c r="BD135" s="115"/>
      <c r="BE135" s="106"/>
      <c r="BF135" s="116"/>
      <c r="BG135" s="96"/>
      <c r="BH135" s="103"/>
      <c r="BI135" s="97"/>
      <c r="BJ135" s="79"/>
      <c r="BK135" s="79"/>
      <c r="BL135" s="79"/>
      <c r="BM135" s="79"/>
      <c r="BN135" s="79"/>
      <c r="BO135" s="79"/>
      <c r="BP135" s="79"/>
      <c r="BQ135" s="79"/>
      <c r="BR135" s="79"/>
      <c r="BS135" s="79"/>
      <c r="BT135" s="79"/>
      <c r="BU135" s="79"/>
      <c r="BV135" s="79"/>
      <c r="BW135" s="79"/>
      <c r="BX135" s="79"/>
      <c r="BY135" s="79"/>
      <c r="BZ135" s="79"/>
      <c r="CA135" s="79"/>
      <c r="CB135" s="79"/>
      <c r="CC135" s="79"/>
      <c r="CD135" s="79"/>
      <c r="CE135" s="79"/>
      <c r="CF135" s="79"/>
      <c r="CG135" s="79"/>
      <c r="CH135" s="79"/>
      <c r="CI135" s="79"/>
      <c r="CJ135" s="79"/>
      <c r="CK135" s="79"/>
      <c r="CL135" s="79"/>
      <c r="CM135" s="79"/>
      <c r="CN135" s="79"/>
      <c r="CO135" s="79"/>
      <c r="CP135" s="79"/>
      <c r="CQ135" s="79"/>
      <c r="CR135" s="79"/>
      <c r="CS135" s="79"/>
      <c r="CT135" s="79"/>
      <c r="CU135" s="79"/>
      <c r="CV135" s="79"/>
      <c r="CW135" s="79"/>
      <c r="CX135" s="79"/>
      <c r="CY135" s="79"/>
      <c r="CZ135" s="79"/>
      <c r="DA135" s="79"/>
      <c r="DB135" s="79"/>
      <c r="DC135" s="79"/>
      <c r="DD135" s="79"/>
      <c r="DE135" s="79"/>
      <c r="DF135" s="79"/>
      <c r="DG135" s="79"/>
      <c r="DH135" s="79"/>
      <c r="DI135" s="79"/>
    </row>
    <row r="136" spans="1:113" s="77" customFormat="1" ht="21" hidden="1" customHeight="1" outlineLevel="1">
      <c r="A136" s="72"/>
      <c r="B136" s="193"/>
      <c r="C136" s="196"/>
      <c r="D136" s="199"/>
      <c r="E136" s="98"/>
      <c r="F136" s="94"/>
      <c r="G136" s="99"/>
      <c r="H136" s="98"/>
      <c r="I136" s="94"/>
      <c r="J136" s="99"/>
      <c r="K136" s="98"/>
      <c r="L136" s="94"/>
      <c r="M136" s="99"/>
      <c r="N136" s="98"/>
      <c r="O136" s="94"/>
      <c r="P136" s="99"/>
      <c r="Q136" s="98"/>
      <c r="R136" s="94"/>
      <c r="S136" s="99"/>
      <c r="T136" s="98"/>
      <c r="U136" s="94"/>
      <c r="V136" s="99"/>
      <c r="W136" s="98"/>
      <c r="X136" s="94"/>
      <c r="Y136" s="99"/>
      <c r="Z136" s="98"/>
      <c r="AA136" s="94"/>
      <c r="AB136" s="99"/>
      <c r="AC136" s="98"/>
      <c r="AD136" s="94"/>
      <c r="AE136" s="99"/>
      <c r="AF136" s="98"/>
      <c r="AG136" s="94"/>
      <c r="AH136" s="99"/>
      <c r="AI136" s="98"/>
      <c r="AJ136" s="94"/>
      <c r="AK136" s="99"/>
      <c r="AL136" s="98"/>
      <c r="AM136" s="94"/>
      <c r="AN136" s="99"/>
      <c r="AO136" s="98"/>
      <c r="AP136" s="94"/>
      <c r="AQ136" s="99"/>
      <c r="AR136" s="98"/>
      <c r="AS136" s="94"/>
      <c r="AT136" s="99"/>
      <c r="AU136" s="98"/>
      <c r="AV136" s="94"/>
      <c r="AW136" s="99"/>
      <c r="AX136" s="98"/>
      <c r="AY136" s="94"/>
      <c r="AZ136" s="99"/>
      <c r="BA136" s="98"/>
      <c r="BB136" s="94"/>
      <c r="BC136" s="99"/>
      <c r="BD136" s="117"/>
      <c r="BE136" s="107"/>
      <c r="BF136" s="118"/>
      <c r="BG136" s="98"/>
      <c r="BH136" s="94"/>
      <c r="BI136" s="99"/>
      <c r="BJ136" s="79"/>
      <c r="BK136" s="79"/>
      <c r="BL136" s="79"/>
      <c r="BM136" s="79"/>
      <c r="BN136" s="79"/>
      <c r="BO136" s="79"/>
      <c r="BP136" s="79"/>
      <c r="BQ136" s="79"/>
      <c r="BR136" s="79"/>
      <c r="BS136" s="79"/>
      <c r="BT136" s="79"/>
      <c r="BU136" s="79"/>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9"/>
      <c r="CS136" s="79"/>
      <c r="CT136" s="79"/>
      <c r="CU136" s="79"/>
      <c r="CV136" s="79"/>
      <c r="CW136" s="79"/>
      <c r="CX136" s="79"/>
      <c r="CY136" s="79"/>
      <c r="CZ136" s="79"/>
      <c r="DA136" s="79"/>
      <c r="DB136" s="79"/>
      <c r="DC136" s="79"/>
      <c r="DD136" s="79"/>
      <c r="DE136" s="79"/>
      <c r="DF136" s="79"/>
      <c r="DG136" s="79"/>
      <c r="DH136" s="79"/>
      <c r="DI136" s="79"/>
    </row>
    <row r="137" spans="1:113" s="77" customFormat="1" ht="21" hidden="1" customHeight="1" outlineLevel="1">
      <c r="A137" s="72"/>
      <c r="B137" s="193" t="s">
        <v>29</v>
      </c>
      <c r="C137" s="196"/>
      <c r="D137" s="200" t="s">
        <v>90</v>
      </c>
      <c r="E137" s="89"/>
      <c r="F137" s="93"/>
      <c r="G137" s="90"/>
      <c r="H137" s="89"/>
      <c r="I137" s="93"/>
      <c r="J137" s="90"/>
      <c r="K137" s="89"/>
      <c r="L137" s="93"/>
      <c r="M137" s="90"/>
      <c r="N137" s="89"/>
      <c r="O137" s="93"/>
      <c r="P137" s="90"/>
      <c r="Q137" s="89"/>
      <c r="R137" s="93"/>
      <c r="S137" s="90"/>
      <c r="T137" s="89"/>
      <c r="U137" s="93"/>
      <c r="V137" s="90"/>
      <c r="W137" s="89"/>
      <c r="X137" s="93"/>
      <c r="Y137" s="90"/>
      <c r="Z137" s="89"/>
      <c r="AA137" s="93"/>
      <c r="AB137" s="90"/>
      <c r="AC137" s="89"/>
      <c r="AD137" s="93"/>
      <c r="AE137" s="90"/>
      <c r="AF137" s="89"/>
      <c r="AG137" s="93"/>
      <c r="AH137" s="90"/>
      <c r="AI137" s="89"/>
      <c r="AJ137" s="93"/>
      <c r="AK137" s="90"/>
      <c r="AL137" s="89"/>
      <c r="AM137" s="93"/>
      <c r="AN137" s="90"/>
      <c r="AO137" s="89"/>
      <c r="AP137" s="93"/>
      <c r="AQ137" s="90"/>
      <c r="AR137" s="89"/>
      <c r="AS137" s="93"/>
      <c r="AT137" s="90"/>
      <c r="AU137" s="89"/>
      <c r="AV137" s="93"/>
      <c r="AW137" s="90"/>
      <c r="AX137" s="89"/>
      <c r="AY137" s="93"/>
      <c r="AZ137" s="90"/>
      <c r="BA137" s="89"/>
      <c r="BB137" s="93"/>
      <c r="BC137" s="90"/>
      <c r="BD137" s="119"/>
      <c r="BE137" s="108"/>
      <c r="BF137" s="120"/>
      <c r="BG137" s="89"/>
      <c r="BH137" s="93"/>
      <c r="BI137" s="90"/>
      <c r="BJ137" s="79"/>
      <c r="BK137" s="79"/>
      <c r="BL137" s="79"/>
      <c r="BM137" s="79"/>
      <c r="BN137" s="79"/>
      <c r="BO137" s="79"/>
      <c r="BP137" s="79"/>
      <c r="BQ137" s="79"/>
      <c r="BR137" s="79"/>
      <c r="BS137" s="79"/>
      <c r="BT137" s="79"/>
      <c r="BU137" s="79"/>
      <c r="BV137" s="79"/>
      <c r="BW137" s="79"/>
      <c r="BX137" s="79"/>
      <c r="BY137" s="79"/>
      <c r="BZ137" s="79"/>
      <c r="CA137" s="79"/>
      <c r="CB137" s="79"/>
      <c r="CC137" s="79"/>
      <c r="CD137" s="79"/>
      <c r="CE137" s="79"/>
      <c r="CF137" s="79"/>
      <c r="CG137" s="79"/>
      <c r="CH137" s="79"/>
      <c r="CI137" s="79"/>
      <c r="CJ137" s="79"/>
      <c r="CK137" s="79"/>
      <c r="CL137" s="79"/>
      <c r="CM137" s="79"/>
      <c r="CN137" s="79"/>
      <c r="CO137" s="79"/>
      <c r="CP137" s="79"/>
      <c r="CQ137" s="79"/>
      <c r="CR137" s="79"/>
      <c r="CS137" s="79"/>
      <c r="CT137" s="79"/>
      <c r="CU137" s="79"/>
      <c r="CV137" s="79"/>
      <c r="CW137" s="79"/>
      <c r="CX137" s="79"/>
      <c r="CY137" s="79"/>
      <c r="CZ137" s="79"/>
      <c r="DA137" s="79"/>
      <c r="DB137" s="79"/>
      <c r="DC137" s="79"/>
      <c r="DD137" s="79"/>
      <c r="DE137" s="79"/>
      <c r="DF137" s="79"/>
      <c r="DG137" s="79"/>
      <c r="DH137" s="79"/>
      <c r="DI137" s="79"/>
    </row>
    <row r="138" spans="1:113" s="77" customFormat="1" ht="21" hidden="1" customHeight="1" outlineLevel="1" thickBot="1">
      <c r="A138" s="72"/>
      <c r="B138" s="194"/>
      <c r="C138" s="197"/>
      <c r="D138" s="201"/>
      <c r="E138" s="100"/>
      <c r="F138" s="102"/>
      <c r="G138" s="101"/>
      <c r="H138" s="100"/>
      <c r="I138" s="102"/>
      <c r="J138" s="101"/>
      <c r="K138" s="100"/>
      <c r="L138" s="102"/>
      <c r="M138" s="101"/>
      <c r="N138" s="100"/>
      <c r="O138" s="102"/>
      <c r="P138" s="101"/>
      <c r="Q138" s="100"/>
      <c r="R138" s="102"/>
      <c r="S138" s="101"/>
      <c r="T138" s="100"/>
      <c r="U138" s="102"/>
      <c r="V138" s="101"/>
      <c r="W138" s="100"/>
      <c r="X138" s="102"/>
      <c r="Y138" s="101"/>
      <c r="Z138" s="100"/>
      <c r="AA138" s="102"/>
      <c r="AB138" s="101"/>
      <c r="AC138" s="100"/>
      <c r="AD138" s="102"/>
      <c r="AE138" s="101"/>
      <c r="AF138" s="100"/>
      <c r="AG138" s="102"/>
      <c r="AH138" s="101"/>
      <c r="AI138" s="100"/>
      <c r="AJ138" s="102"/>
      <c r="AK138" s="101"/>
      <c r="AL138" s="100"/>
      <c r="AM138" s="102"/>
      <c r="AN138" s="101"/>
      <c r="AO138" s="100"/>
      <c r="AP138" s="102"/>
      <c r="AQ138" s="101"/>
      <c r="AR138" s="100"/>
      <c r="AS138" s="102"/>
      <c r="AT138" s="101"/>
      <c r="AU138" s="100"/>
      <c r="AV138" s="102"/>
      <c r="AW138" s="101"/>
      <c r="AX138" s="100"/>
      <c r="AY138" s="102"/>
      <c r="AZ138" s="101"/>
      <c r="BA138" s="100"/>
      <c r="BB138" s="102"/>
      <c r="BC138" s="101"/>
      <c r="BD138" s="121"/>
      <c r="BE138" s="109"/>
      <c r="BF138" s="122"/>
      <c r="BG138" s="100"/>
      <c r="BH138" s="102"/>
      <c r="BI138" s="101"/>
      <c r="BJ138" s="79"/>
      <c r="BK138" s="79"/>
      <c r="BL138" s="79"/>
      <c r="BM138" s="79"/>
      <c r="BN138" s="79"/>
      <c r="BO138" s="79"/>
      <c r="BP138" s="79"/>
      <c r="BQ138" s="79"/>
      <c r="BR138" s="79"/>
      <c r="BS138" s="79"/>
      <c r="BT138" s="79"/>
      <c r="BU138" s="79"/>
      <c r="BV138" s="79"/>
      <c r="BW138" s="79"/>
      <c r="BX138" s="79"/>
      <c r="BY138" s="79"/>
      <c r="BZ138" s="79"/>
      <c r="CA138" s="79"/>
      <c r="CB138" s="79"/>
      <c r="CC138" s="79"/>
      <c r="CD138" s="79"/>
      <c r="CE138" s="79"/>
      <c r="CF138" s="79"/>
      <c r="CG138" s="79"/>
      <c r="CH138" s="79"/>
      <c r="CI138" s="79"/>
      <c r="CJ138" s="79"/>
      <c r="CK138" s="79"/>
      <c r="CL138" s="79"/>
      <c r="CM138" s="79"/>
      <c r="CN138" s="79"/>
      <c r="CO138" s="79"/>
      <c r="CP138" s="79"/>
      <c r="CQ138" s="79"/>
      <c r="CR138" s="79"/>
      <c r="CS138" s="79"/>
      <c r="CT138" s="79"/>
      <c r="CU138" s="79"/>
      <c r="CV138" s="79"/>
      <c r="CW138" s="79"/>
      <c r="CX138" s="79"/>
      <c r="CY138" s="79"/>
      <c r="CZ138" s="79"/>
      <c r="DA138" s="79"/>
      <c r="DB138" s="79"/>
      <c r="DC138" s="79"/>
      <c r="DD138" s="79"/>
      <c r="DE138" s="79"/>
      <c r="DF138" s="79"/>
      <c r="DG138" s="79"/>
      <c r="DH138" s="79"/>
      <c r="DI138" s="79"/>
    </row>
    <row r="139" spans="1:113" s="77" customFormat="1" ht="21" hidden="1" customHeight="1" outlineLevel="1">
      <c r="A139" s="72"/>
      <c r="B139" s="192" t="s">
        <v>30</v>
      </c>
      <c r="C139" s="195">
        <v>44513</v>
      </c>
      <c r="D139" s="198" t="s">
        <v>89</v>
      </c>
      <c r="E139" s="96"/>
      <c r="F139" s="103"/>
      <c r="G139" s="97"/>
      <c r="H139" s="96"/>
      <c r="I139" s="103"/>
      <c r="J139" s="97"/>
      <c r="K139" s="96"/>
      <c r="L139" s="103"/>
      <c r="M139" s="97"/>
      <c r="N139" s="96"/>
      <c r="O139" s="103"/>
      <c r="P139" s="97"/>
      <c r="Q139" s="96"/>
      <c r="R139" s="103"/>
      <c r="S139" s="97"/>
      <c r="T139" s="96"/>
      <c r="U139" s="103"/>
      <c r="V139" s="97"/>
      <c r="W139" s="96"/>
      <c r="X139" s="103"/>
      <c r="Y139" s="97"/>
      <c r="Z139" s="96"/>
      <c r="AA139" s="103"/>
      <c r="AB139" s="97"/>
      <c r="AC139" s="96"/>
      <c r="AD139" s="103"/>
      <c r="AE139" s="97"/>
      <c r="AF139" s="96"/>
      <c r="AG139" s="103"/>
      <c r="AH139" s="97"/>
      <c r="AI139" s="96"/>
      <c r="AJ139" s="103"/>
      <c r="AK139" s="97"/>
      <c r="AL139" s="96"/>
      <c r="AM139" s="103"/>
      <c r="AN139" s="97"/>
      <c r="AO139" s="96"/>
      <c r="AP139" s="103"/>
      <c r="AQ139" s="97"/>
      <c r="AR139" s="96"/>
      <c r="AS139" s="103"/>
      <c r="AT139" s="97"/>
      <c r="AU139" s="96"/>
      <c r="AV139" s="103"/>
      <c r="AW139" s="97"/>
      <c r="AX139" s="96"/>
      <c r="AY139" s="103"/>
      <c r="AZ139" s="97"/>
      <c r="BA139" s="96"/>
      <c r="BB139" s="103"/>
      <c r="BC139" s="97"/>
      <c r="BD139" s="115"/>
      <c r="BE139" s="106"/>
      <c r="BF139" s="116"/>
      <c r="BG139" s="96"/>
      <c r="BH139" s="103"/>
      <c r="BI139" s="97"/>
      <c r="BJ139" s="79"/>
      <c r="BK139" s="79"/>
      <c r="BL139" s="79"/>
      <c r="BM139" s="79"/>
      <c r="BN139" s="79"/>
      <c r="BO139" s="79"/>
      <c r="BP139" s="79"/>
      <c r="BQ139" s="79"/>
      <c r="BR139" s="79"/>
      <c r="BS139" s="79"/>
      <c r="BT139" s="79"/>
      <c r="BU139" s="79"/>
      <c r="BV139" s="79"/>
      <c r="BW139" s="79"/>
      <c r="BX139" s="79"/>
      <c r="BY139" s="79"/>
      <c r="BZ139" s="79"/>
      <c r="CA139" s="79"/>
      <c r="CB139" s="79"/>
      <c r="CC139" s="79"/>
      <c r="CD139" s="79"/>
      <c r="CE139" s="79"/>
      <c r="CF139" s="79"/>
      <c r="CG139" s="79"/>
      <c r="CH139" s="79"/>
      <c r="CI139" s="79"/>
      <c r="CJ139" s="79"/>
      <c r="CK139" s="79"/>
      <c r="CL139" s="79"/>
      <c r="CM139" s="79"/>
      <c r="CN139" s="79"/>
      <c r="CO139" s="79"/>
      <c r="CP139" s="79"/>
      <c r="CQ139" s="79"/>
      <c r="CR139" s="79"/>
      <c r="CS139" s="79"/>
      <c r="CT139" s="79"/>
      <c r="CU139" s="79"/>
      <c r="CV139" s="79"/>
      <c r="CW139" s="79"/>
      <c r="CX139" s="79"/>
      <c r="CY139" s="79"/>
      <c r="CZ139" s="79"/>
      <c r="DA139" s="79"/>
      <c r="DB139" s="79"/>
      <c r="DC139" s="79"/>
      <c r="DD139" s="79"/>
      <c r="DE139" s="79"/>
      <c r="DF139" s="79"/>
      <c r="DG139" s="79"/>
      <c r="DH139" s="79"/>
      <c r="DI139" s="79"/>
    </row>
    <row r="140" spans="1:113" s="77" customFormat="1" ht="21" hidden="1" customHeight="1" outlineLevel="1">
      <c r="A140" s="72"/>
      <c r="B140" s="193"/>
      <c r="C140" s="196"/>
      <c r="D140" s="199"/>
      <c r="E140" s="98"/>
      <c r="F140" s="94"/>
      <c r="G140" s="99"/>
      <c r="H140" s="98"/>
      <c r="I140" s="94"/>
      <c r="J140" s="99"/>
      <c r="K140" s="98"/>
      <c r="L140" s="94"/>
      <c r="M140" s="99"/>
      <c r="N140" s="98"/>
      <c r="O140" s="94"/>
      <c r="P140" s="99"/>
      <c r="Q140" s="98"/>
      <c r="R140" s="94"/>
      <c r="S140" s="99"/>
      <c r="T140" s="98"/>
      <c r="U140" s="94"/>
      <c r="V140" s="99"/>
      <c r="W140" s="98"/>
      <c r="X140" s="94"/>
      <c r="Y140" s="99"/>
      <c r="Z140" s="98"/>
      <c r="AA140" s="94"/>
      <c r="AB140" s="99"/>
      <c r="AC140" s="98"/>
      <c r="AD140" s="94"/>
      <c r="AE140" s="99"/>
      <c r="AF140" s="98"/>
      <c r="AG140" s="94"/>
      <c r="AH140" s="99"/>
      <c r="AI140" s="98"/>
      <c r="AJ140" s="94"/>
      <c r="AK140" s="99"/>
      <c r="AL140" s="98"/>
      <c r="AM140" s="94"/>
      <c r="AN140" s="99"/>
      <c r="AO140" s="98"/>
      <c r="AP140" s="94"/>
      <c r="AQ140" s="99"/>
      <c r="AR140" s="98"/>
      <c r="AS140" s="94"/>
      <c r="AT140" s="99"/>
      <c r="AU140" s="98"/>
      <c r="AV140" s="94"/>
      <c r="AW140" s="99"/>
      <c r="AX140" s="98"/>
      <c r="AY140" s="94"/>
      <c r="AZ140" s="99"/>
      <c r="BA140" s="98"/>
      <c r="BB140" s="94"/>
      <c r="BC140" s="99"/>
      <c r="BD140" s="117"/>
      <c r="BE140" s="107"/>
      <c r="BF140" s="118"/>
      <c r="BG140" s="98"/>
      <c r="BH140" s="94"/>
      <c r="BI140" s="99"/>
      <c r="BJ140" s="79"/>
      <c r="BK140" s="79"/>
      <c r="BL140" s="79"/>
      <c r="BM140" s="79"/>
      <c r="BN140" s="79"/>
      <c r="BO140" s="79"/>
      <c r="BP140" s="79"/>
      <c r="BQ140" s="79"/>
      <c r="BR140" s="79"/>
      <c r="BS140" s="79"/>
      <c r="BT140" s="79"/>
      <c r="BU140" s="79"/>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79"/>
      <c r="CZ140" s="79"/>
      <c r="DA140" s="79"/>
      <c r="DB140" s="79"/>
      <c r="DC140" s="79"/>
      <c r="DD140" s="79"/>
      <c r="DE140" s="79"/>
      <c r="DF140" s="79"/>
      <c r="DG140" s="79"/>
      <c r="DH140" s="79"/>
      <c r="DI140" s="79"/>
    </row>
    <row r="141" spans="1:113" s="77" customFormat="1" ht="21" hidden="1" customHeight="1" outlineLevel="1">
      <c r="A141" s="72"/>
      <c r="B141" s="193"/>
      <c r="C141" s="196"/>
      <c r="D141" s="200" t="s">
        <v>90</v>
      </c>
      <c r="E141" s="89"/>
      <c r="F141" s="93"/>
      <c r="G141" s="90"/>
      <c r="H141" s="89"/>
      <c r="I141" s="93"/>
      <c r="J141" s="90"/>
      <c r="K141" s="89"/>
      <c r="L141" s="93"/>
      <c r="M141" s="90"/>
      <c r="N141" s="89"/>
      <c r="O141" s="93"/>
      <c r="P141" s="90"/>
      <c r="Q141" s="89"/>
      <c r="R141" s="93"/>
      <c r="S141" s="90"/>
      <c r="T141" s="89"/>
      <c r="U141" s="93"/>
      <c r="V141" s="90"/>
      <c r="W141" s="89"/>
      <c r="X141" s="93"/>
      <c r="Y141" s="90"/>
      <c r="Z141" s="89"/>
      <c r="AA141" s="93"/>
      <c r="AB141" s="90"/>
      <c r="AC141" s="89"/>
      <c r="AD141" s="93"/>
      <c r="AE141" s="90"/>
      <c r="AF141" s="89"/>
      <c r="AG141" s="93"/>
      <c r="AH141" s="90"/>
      <c r="AI141" s="89"/>
      <c r="AJ141" s="93"/>
      <c r="AK141" s="90"/>
      <c r="AL141" s="89"/>
      <c r="AM141" s="93"/>
      <c r="AN141" s="90"/>
      <c r="AO141" s="89"/>
      <c r="AP141" s="93"/>
      <c r="AQ141" s="90"/>
      <c r="AR141" s="89"/>
      <c r="AS141" s="93"/>
      <c r="AT141" s="90"/>
      <c r="AU141" s="89"/>
      <c r="AV141" s="93"/>
      <c r="AW141" s="90"/>
      <c r="AX141" s="89"/>
      <c r="AY141" s="93"/>
      <c r="AZ141" s="90"/>
      <c r="BA141" s="89"/>
      <c r="BB141" s="93"/>
      <c r="BC141" s="90"/>
      <c r="BD141" s="119"/>
      <c r="BE141" s="108"/>
      <c r="BF141" s="120"/>
      <c r="BG141" s="89"/>
      <c r="BH141" s="93"/>
      <c r="BI141" s="90"/>
      <c r="BJ141" s="79"/>
      <c r="BK141" s="79"/>
      <c r="BL141" s="79"/>
      <c r="BM141" s="79"/>
      <c r="BN141" s="79"/>
      <c r="BO141" s="79"/>
      <c r="BP141" s="79"/>
      <c r="BQ141" s="79"/>
      <c r="BR141" s="79"/>
      <c r="BS141" s="79"/>
      <c r="BT141" s="79"/>
      <c r="BU141" s="79"/>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row>
    <row r="142" spans="1:113" s="77" customFormat="1" ht="21" hidden="1" customHeight="1" outlineLevel="1" thickBot="1">
      <c r="A142" s="72"/>
      <c r="B142" s="194"/>
      <c r="C142" s="197"/>
      <c r="D142" s="201"/>
      <c r="E142" s="100"/>
      <c r="F142" s="102"/>
      <c r="G142" s="101"/>
      <c r="H142" s="100"/>
      <c r="I142" s="102"/>
      <c r="J142" s="101"/>
      <c r="K142" s="100"/>
      <c r="L142" s="102"/>
      <c r="M142" s="101"/>
      <c r="N142" s="100"/>
      <c r="O142" s="102"/>
      <c r="P142" s="101"/>
      <c r="Q142" s="100"/>
      <c r="R142" s="102"/>
      <c r="S142" s="101"/>
      <c r="T142" s="100"/>
      <c r="U142" s="102"/>
      <c r="V142" s="101"/>
      <c r="W142" s="100"/>
      <c r="X142" s="102"/>
      <c r="Y142" s="101"/>
      <c r="Z142" s="100"/>
      <c r="AA142" s="102"/>
      <c r="AB142" s="101"/>
      <c r="AC142" s="100"/>
      <c r="AD142" s="102"/>
      <c r="AE142" s="101"/>
      <c r="AF142" s="100"/>
      <c r="AG142" s="102"/>
      <c r="AH142" s="101"/>
      <c r="AI142" s="100"/>
      <c r="AJ142" s="102"/>
      <c r="AK142" s="101"/>
      <c r="AL142" s="100"/>
      <c r="AM142" s="102"/>
      <c r="AN142" s="101"/>
      <c r="AO142" s="100"/>
      <c r="AP142" s="102"/>
      <c r="AQ142" s="101"/>
      <c r="AR142" s="100"/>
      <c r="AS142" s="102"/>
      <c r="AT142" s="101"/>
      <c r="AU142" s="100"/>
      <c r="AV142" s="102"/>
      <c r="AW142" s="101"/>
      <c r="AX142" s="100"/>
      <c r="AY142" s="102"/>
      <c r="AZ142" s="101"/>
      <c r="BA142" s="100"/>
      <c r="BB142" s="102"/>
      <c r="BC142" s="101"/>
      <c r="BD142" s="121"/>
      <c r="BE142" s="109"/>
      <c r="BF142" s="122"/>
      <c r="BG142" s="100"/>
      <c r="BH142" s="102"/>
      <c r="BI142" s="101"/>
      <c r="BJ142" s="79"/>
      <c r="BK142" s="79"/>
      <c r="BL142" s="79"/>
      <c r="BM142" s="79"/>
      <c r="BN142" s="79"/>
      <c r="BO142" s="79"/>
      <c r="BP142" s="79"/>
      <c r="BQ142" s="79"/>
      <c r="BR142" s="79"/>
      <c r="BS142" s="79"/>
      <c r="BT142" s="79"/>
      <c r="BU142" s="79"/>
      <c r="BV142" s="79"/>
      <c r="BW142" s="79"/>
      <c r="BX142" s="79"/>
      <c r="BY142" s="79"/>
      <c r="BZ142" s="79"/>
      <c r="CA142" s="79"/>
      <c r="CB142" s="79"/>
      <c r="CC142" s="79"/>
      <c r="CD142" s="79"/>
      <c r="CE142" s="79"/>
      <c r="CF142" s="79"/>
      <c r="CG142" s="79"/>
      <c r="CH142" s="79"/>
      <c r="CI142" s="79"/>
      <c r="CJ142" s="79"/>
      <c r="CK142" s="79"/>
      <c r="CL142" s="79"/>
      <c r="CM142" s="79"/>
      <c r="CN142" s="79"/>
      <c r="CO142" s="79"/>
      <c r="CP142" s="79"/>
      <c r="CQ142" s="79"/>
      <c r="CR142" s="79"/>
      <c r="CS142" s="79"/>
      <c r="CT142" s="79"/>
      <c r="CU142" s="79"/>
      <c r="CV142" s="79"/>
      <c r="CW142" s="79"/>
      <c r="CX142" s="79"/>
      <c r="CY142" s="79"/>
      <c r="CZ142" s="79"/>
      <c r="DA142" s="79"/>
      <c r="DB142" s="79"/>
      <c r="DC142" s="79"/>
      <c r="DD142" s="79"/>
      <c r="DE142" s="79"/>
      <c r="DF142" s="79"/>
      <c r="DG142" s="79"/>
      <c r="DH142" s="79"/>
      <c r="DI142" s="79"/>
    </row>
    <row r="143" spans="1:113" s="77" customFormat="1" ht="21" hidden="1" customHeight="1" outlineLevel="1">
      <c r="A143" s="72"/>
      <c r="B143" s="192" t="s">
        <v>4</v>
      </c>
      <c r="C143" s="195">
        <v>44514</v>
      </c>
      <c r="D143" s="198" t="s">
        <v>89</v>
      </c>
      <c r="E143" s="96"/>
      <c r="F143" s="103"/>
      <c r="G143" s="97"/>
      <c r="H143" s="96"/>
      <c r="I143" s="103"/>
      <c r="J143" s="97"/>
      <c r="K143" s="96"/>
      <c r="L143" s="103"/>
      <c r="M143" s="97"/>
      <c r="N143" s="96"/>
      <c r="O143" s="103"/>
      <c r="P143" s="97"/>
      <c r="Q143" s="96"/>
      <c r="R143" s="103"/>
      <c r="S143" s="97"/>
      <c r="T143" s="96"/>
      <c r="U143" s="103"/>
      <c r="V143" s="97"/>
      <c r="W143" s="96"/>
      <c r="X143" s="103"/>
      <c r="Y143" s="97"/>
      <c r="Z143" s="96"/>
      <c r="AA143" s="103"/>
      <c r="AB143" s="97"/>
      <c r="AC143" s="96"/>
      <c r="AD143" s="103"/>
      <c r="AE143" s="97"/>
      <c r="AF143" s="96"/>
      <c r="AG143" s="103"/>
      <c r="AH143" s="97"/>
      <c r="AI143" s="96"/>
      <c r="AJ143" s="103"/>
      <c r="AK143" s="97"/>
      <c r="AL143" s="96"/>
      <c r="AM143" s="103"/>
      <c r="AN143" s="97"/>
      <c r="AO143" s="96"/>
      <c r="AP143" s="103"/>
      <c r="AQ143" s="97"/>
      <c r="AR143" s="96"/>
      <c r="AS143" s="103"/>
      <c r="AT143" s="97"/>
      <c r="AU143" s="96"/>
      <c r="AV143" s="103"/>
      <c r="AW143" s="97"/>
      <c r="AX143" s="96"/>
      <c r="AY143" s="103"/>
      <c r="AZ143" s="97"/>
      <c r="BA143" s="96"/>
      <c r="BB143" s="103"/>
      <c r="BC143" s="97"/>
      <c r="BD143" s="115"/>
      <c r="BE143" s="106"/>
      <c r="BF143" s="116"/>
      <c r="BG143" s="96"/>
      <c r="BH143" s="103"/>
      <c r="BI143" s="97"/>
      <c r="BJ143" s="79"/>
      <c r="BK143" s="79"/>
      <c r="BL143" s="79"/>
      <c r="BM143" s="79"/>
      <c r="BN143" s="79"/>
      <c r="BO143" s="79"/>
      <c r="BP143" s="79"/>
      <c r="BQ143" s="79"/>
      <c r="BR143" s="79"/>
      <c r="BS143" s="79"/>
      <c r="BT143" s="79"/>
      <c r="BU143" s="79"/>
      <c r="BV143" s="79"/>
      <c r="BW143" s="79"/>
      <c r="BX143" s="79"/>
      <c r="BY143" s="79"/>
      <c r="BZ143" s="79"/>
      <c r="CA143" s="79"/>
      <c r="CB143" s="79"/>
      <c r="CC143" s="79"/>
      <c r="CD143" s="79"/>
      <c r="CE143" s="79"/>
      <c r="CF143" s="79"/>
      <c r="CG143" s="79"/>
      <c r="CH143" s="79"/>
      <c r="CI143" s="79"/>
      <c r="CJ143" s="79"/>
      <c r="CK143" s="79"/>
      <c r="CL143" s="79"/>
      <c r="CM143" s="79"/>
      <c r="CN143" s="79"/>
      <c r="CO143" s="79"/>
      <c r="CP143" s="79"/>
      <c r="CQ143" s="79"/>
      <c r="CR143" s="79"/>
      <c r="CS143" s="79"/>
      <c r="CT143" s="79"/>
      <c r="CU143" s="79"/>
      <c r="CV143" s="79"/>
      <c r="CW143" s="79"/>
      <c r="CX143" s="79"/>
      <c r="CY143" s="79"/>
      <c r="CZ143" s="79"/>
      <c r="DA143" s="79"/>
      <c r="DB143" s="79"/>
      <c r="DC143" s="79"/>
      <c r="DD143" s="79"/>
      <c r="DE143" s="79"/>
      <c r="DF143" s="79"/>
      <c r="DG143" s="79"/>
      <c r="DH143" s="79"/>
      <c r="DI143" s="79"/>
    </row>
    <row r="144" spans="1:113" s="77" customFormat="1" ht="21" hidden="1" customHeight="1" outlineLevel="1">
      <c r="A144" s="72"/>
      <c r="B144" s="193"/>
      <c r="C144" s="196"/>
      <c r="D144" s="199"/>
      <c r="E144" s="98"/>
      <c r="F144" s="94"/>
      <c r="G144" s="99"/>
      <c r="H144" s="98"/>
      <c r="I144" s="94"/>
      <c r="J144" s="99"/>
      <c r="K144" s="98"/>
      <c r="L144" s="94"/>
      <c r="M144" s="99"/>
      <c r="N144" s="98"/>
      <c r="O144" s="94"/>
      <c r="P144" s="99"/>
      <c r="Q144" s="98"/>
      <c r="R144" s="94"/>
      <c r="S144" s="99"/>
      <c r="T144" s="98"/>
      <c r="U144" s="94"/>
      <c r="V144" s="99"/>
      <c r="W144" s="98"/>
      <c r="X144" s="94"/>
      <c r="Y144" s="99"/>
      <c r="Z144" s="98"/>
      <c r="AA144" s="94"/>
      <c r="AB144" s="99"/>
      <c r="AC144" s="98"/>
      <c r="AD144" s="94"/>
      <c r="AE144" s="99"/>
      <c r="AF144" s="98"/>
      <c r="AG144" s="94"/>
      <c r="AH144" s="99"/>
      <c r="AI144" s="98"/>
      <c r="AJ144" s="94"/>
      <c r="AK144" s="99"/>
      <c r="AL144" s="98"/>
      <c r="AM144" s="94"/>
      <c r="AN144" s="99"/>
      <c r="AO144" s="98"/>
      <c r="AP144" s="94"/>
      <c r="AQ144" s="99"/>
      <c r="AR144" s="98"/>
      <c r="AS144" s="94"/>
      <c r="AT144" s="99"/>
      <c r="AU144" s="98"/>
      <c r="AV144" s="94"/>
      <c r="AW144" s="99"/>
      <c r="AX144" s="98"/>
      <c r="AY144" s="94"/>
      <c r="AZ144" s="99"/>
      <c r="BA144" s="98"/>
      <c r="BB144" s="94"/>
      <c r="BC144" s="99"/>
      <c r="BD144" s="117"/>
      <c r="BE144" s="107"/>
      <c r="BF144" s="118"/>
      <c r="BG144" s="98"/>
      <c r="BH144" s="94"/>
      <c r="BI144" s="99"/>
      <c r="BJ144" s="79"/>
      <c r="BK144" s="79"/>
      <c r="BL144" s="79"/>
      <c r="BM144" s="79"/>
      <c r="BN144" s="79"/>
      <c r="BO144" s="79"/>
      <c r="BP144" s="79"/>
      <c r="BQ144" s="79"/>
      <c r="BR144" s="79"/>
      <c r="BS144" s="79"/>
      <c r="BT144" s="79"/>
      <c r="BU144" s="79"/>
      <c r="BV144" s="79"/>
      <c r="BW144" s="79"/>
      <c r="BX144" s="79"/>
      <c r="BY144" s="79"/>
      <c r="BZ144" s="79"/>
      <c r="CA144" s="79"/>
      <c r="CB144" s="79"/>
      <c r="CC144" s="79"/>
      <c r="CD144" s="79"/>
      <c r="CE144" s="79"/>
      <c r="CF144" s="79"/>
      <c r="CG144" s="79"/>
      <c r="CH144" s="79"/>
      <c r="CI144" s="79"/>
      <c r="CJ144" s="79"/>
      <c r="CK144" s="79"/>
      <c r="CL144" s="79"/>
      <c r="CM144" s="79"/>
      <c r="CN144" s="79"/>
      <c r="CO144" s="79"/>
      <c r="CP144" s="79"/>
      <c r="CQ144" s="79"/>
      <c r="CR144" s="79"/>
      <c r="CS144" s="79"/>
      <c r="CT144" s="79"/>
      <c r="CU144" s="79"/>
      <c r="CV144" s="79"/>
      <c r="CW144" s="79"/>
      <c r="CX144" s="79"/>
      <c r="CY144" s="79"/>
      <c r="CZ144" s="79"/>
      <c r="DA144" s="79"/>
      <c r="DB144" s="79"/>
      <c r="DC144" s="79"/>
      <c r="DD144" s="79"/>
      <c r="DE144" s="79"/>
      <c r="DF144" s="79"/>
      <c r="DG144" s="79"/>
      <c r="DH144" s="79"/>
      <c r="DI144" s="79"/>
    </row>
    <row r="145" spans="1:113" s="77" customFormat="1" ht="21" hidden="1" customHeight="1" outlineLevel="1">
      <c r="A145" s="72"/>
      <c r="B145" s="193"/>
      <c r="C145" s="196"/>
      <c r="D145" s="200" t="s">
        <v>90</v>
      </c>
      <c r="E145" s="89"/>
      <c r="F145" s="93"/>
      <c r="G145" s="90"/>
      <c r="H145" s="89"/>
      <c r="I145" s="93"/>
      <c r="J145" s="90"/>
      <c r="K145" s="89"/>
      <c r="L145" s="93"/>
      <c r="M145" s="90"/>
      <c r="N145" s="89"/>
      <c r="O145" s="93"/>
      <c r="P145" s="90"/>
      <c r="Q145" s="89"/>
      <c r="R145" s="93"/>
      <c r="S145" s="90"/>
      <c r="T145" s="89"/>
      <c r="U145" s="93"/>
      <c r="V145" s="90"/>
      <c r="W145" s="89"/>
      <c r="X145" s="93"/>
      <c r="Y145" s="90"/>
      <c r="Z145" s="89"/>
      <c r="AA145" s="93"/>
      <c r="AB145" s="90"/>
      <c r="AC145" s="89"/>
      <c r="AD145" s="93"/>
      <c r="AE145" s="90"/>
      <c r="AF145" s="89"/>
      <c r="AG145" s="93"/>
      <c r="AH145" s="90"/>
      <c r="AI145" s="89"/>
      <c r="AJ145" s="93"/>
      <c r="AK145" s="90"/>
      <c r="AL145" s="89"/>
      <c r="AM145" s="93"/>
      <c r="AN145" s="90"/>
      <c r="AO145" s="89"/>
      <c r="AP145" s="93"/>
      <c r="AQ145" s="90"/>
      <c r="AR145" s="89"/>
      <c r="AS145" s="93"/>
      <c r="AT145" s="90"/>
      <c r="AU145" s="89"/>
      <c r="AV145" s="93"/>
      <c r="AW145" s="90"/>
      <c r="AX145" s="89"/>
      <c r="AY145" s="93"/>
      <c r="AZ145" s="90"/>
      <c r="BA145" s="89"/>
      <c r="BB145" s="93"/>
      <c r="BC145" s="90"/>
      <c r="BD145" s="119"/>
      <c r="BE145" s="108"/>
      <c r="BF145" s="120"/>
      <c r="BG145" s="89"/>
      <c r="BH145" s="93"/>
      <c r="BI145" s="90"/>
      <c r="BJ145" s="79"/>
      <c r="BK145" s="79"/>
      <c r="BL145" s="79"/>
      <c r="BM145" s="79"/>
      <c r="BN145" s="79"/>
      <c r="BO145" s="79"/>
      <c r="BP145" s="79"/>
      <c r="BQ145" s="79"/>
      <c r="BR145" s="79"/>
      <c r="BS145" s="79"/>
      <c r="BT145" s="79"/>
      <c r="BU145" s="79"/>
      <c r="BV145" s="79"/>
      <c r="BW145" s="79"/>
      <c r="BX145" s="79"/>
      <c r="BY145" s="79"/>
      <c r="BZ145" s="79"/>
      <c r="CA145" s="79"/>
      <c r="CB145" s="79"/>
      <c r="CC145" s="79"/>
      <c r="CD145" s="79"/>
      <c r="CE145" s="79"/>
      <c r="CF145" s="79"/>
      <c r="CG145" s="79"/>
      <c r="CH145" s="79"/>
      <c r="CI145" s="79"/>
      <c r="CJ145" s="79"/>
      <c r="CK145" s="79"/>
      <c r="CL145" s="79"/>
      <c r="CM145" s="79"/>
      <c r="CN145" s="79"/>
      <c r="CO145" s="79"/>
      <c r="CP145" s="79"/>
      <c r="CQ145" s="79"/>
      <c r="CR145" s="79"/>
      <c r="CS145" s="79"/>
      <c r="CT145" s="79"/>
      <c r="CU145" s="79"/>
      <c r="CV145" s="79"/>
      <c r="CW145" s="79"/>
      <c r="CX145" s="79"/>
      <c r="CY145" s="79"/>
      <c r="CZ145" s="79"/>
      <c r="DA145" s="79"/>
      <c r="DB145" s="79"/>
      <c r="DC145" s="79"/>
      <c r="DD145" s="79"/>
      <c r="DE145" s="79"/>
      <c r="DF145" s="79"/>
      <c r="DG145" s="79"/>
      <c r="DH145" s="79"/>
      <c r="DI145" s="79"/>
    </row>
    <row r="146" spans="1:113" s="77" customFormat="1" ht="21" hidden="1" customHeight="1" outlineLevel="1" thickBot="1">
      <c r="A146" s="73"/>
      <c r="B146" s="194"/>
      <c r="C146" s="197"/>
      <c r="D146" s="201"/>
      <c r="E146" s="100"/>
      <c r="F146" s="102"/>
      <c r="G146" s="101"/>
      <c r="H146" s="100"/>
      <c r="I146" s="102"/>
      <c r="J146" s="101"/>
      <c r="K146" s="100"/>
      <c r="L146" s="102"/>
      <c r="M146" s="101"/>
      <c r="N146" s="100"/>
      <c r="O146" s="102"/>
      <c r="P146" s="101"/>
      <c r="Q146" s="100"/>
      <c r="R146" s="102"/>
      <c r="S146" s="101"/>
      <c r="T146" s="100"/>
      <c r="U146" s="102"/>
      <c r="V146" s="101"/>
      <c r="W146" s="100"/>
      <c r="X146" s="102"/>
      <c r="Y146" s="101"/>
      <c r="Z146" s="100"/>
      <c r="AA146" s="102"/>
      <c r="AB146" s="101"/>
      <c r="AC146" s="100"/>
      <c r="AD146" s="102"/>
      <c r="AE146" s="101"/>
      <c r="AF146" s="100"/>
      <c r="AG146" s="102"/>
      <c r="AH146" s="101"/>
      <c r="AI146" s="100"/>
      <c r="AJ146" s="102"/>
      <c r="AK146" s="101"/>
      <c r="AL146" s="100"/>
      <c r="AM146" s="102"/>
      <c r="AN146" s="101"/>
      <c r="AO146" s="100"/>
      <c r="AP146" s="102"/>
      <c r="AQ146" s="101"/>
      <c r="AR146" s="100"/>
      <c r="AS146" s="102"/>
      <c r="AT146" s="101"/>
      <c r="AU146" s="100"/>
      <c r="AV146" s="102"/>
      <c r="AW146" s="101"/>
      <c r="AX146" s="100"/>
      <c r="AY146" s="102"/>
      <c r="AZ146" s="101"/>
      <c r="BA146" s="100"/>
      <c r="BB146" s="102"/>
      <c r="BC146" s="101"/>
      <c r="BD146" s="121"/>
      <c r="BE146" s="109"/>
      <c r="BF146" s="122"/>
      <c r="BG146" s="100"/>
      <c r="BH146" s="102"/>
      <c r="BI146" s="101"/>
      <c r="BJ146" s="79"/>
      <c r="BK146" s="79"/>
      <c r="BL146" s="79"/>
      <c r="BM146" s="79"/>
      <c r="BN146" s="79"/>
      <c r="BO146" s="79"/>
      <c r="BP146" s="79"/>
      <c r="BQ146" s="79"/>
      <c r="BR146" s="79"/>
      <c r="BS146" s="79"/>
      <c r="BT146" s="79"/>
      <c r="BU146" s="79"/>
      <c r="BV146" s="79"/>
      <c r="BW146" s="79"/>
      <c r="BX146" s="79"/>
      <c r="BY146" s="79"/>
      <c r="BZ146" s="79"/>
      <c r="CA146" s="79"/>
      <c r="CB146" s="79"/>
      <c r="CC146" s="79"/>
      <c r="CD146" s="79"/>
      <c r="CE146" s="79"/>
      <c r="CF146" s="79"/>
      <c r="CG146" s="79"/>
      <c r="CH146" s="79"/>
      <c r="CI146" s="79"/>
      <c r="CJ146" s="79"/>
      <c r="CK146" s="79"/>
      <c r="CL146" s="79"/>
      <c r="CM146" s="79"/>
      <c r="CN146" s="79"/>
      <c r="CO146" s="79"/>
      <c r="CP146" s="79"/>
      <c r="CQ146" s="79"/>
      <c r="CR146" s="79"/>
      <c r="CS146" s="79"/>
      <c r="CT146" s="79"/>
      <c r="CU146" s="79"/>
      <c r="CV146" s="79"/>
      <c r="CW146" s="79"/>
      <c r="CX146" s="79"/>
      <c r="CY146" s="79"/>
      <c r="CZ146" s="79"/>
      <c r="DA146" s="79"/>
      <c r="DB146" s="79"/>
      <c r="DC146" s="79"/>
      <c r="DD146" s="79"/>
      <c r="DE146" s="79"/>
      <c r="DF146" s="79"/>
      <c r="DG146" s="79"/>
      <c r="DH146" s="79"/>
      <c r="DI146" s="79"/>
    </row>
    <row r="147" spans="1:113" s="77" customFormat="1" ht="21" customHeight="1" collapsed="1">
      <c r="C147" s="184"/>
      <c r="D147" s="78"/>
      <c r="E147" s="88"/>
      <c r="F147" s="88"/>
      <c r="G147" s="88"/>
      <c r="H147" s="88"/>
      <c r="I147" s="88"/>
      <c r="J147" s="88"/>
      <c r="K147" s="88"/>
      <c r="L147" s="88"/>
      <c r="BG147" s="79"/>
      <c r="BH147" s="86"/>
      <c r="BI147" s="86"/>
      <c r="BJ147" s="79"/>
      <c r="BK147" s="79"/>
      <c r="BL147" s="79"/>
      <c r="BM147" s="79"/>
      <c r="BN147" s="79"/>
      <c r="BO147" s="79"/>
      <c r="BP147" s="79"/>
      <c r="BQ147" s="79"/>
      <c r="BR147" s="79"/>
      <c r="BS147" s="79"/>
      <c r="BT147" s="79"/>
      <c r="BU147" s="79"/>
      <c r="BV147" s="79"/>
      <c r="BW147" s="79"/>
      <c r="BX147" s="79"/>
      <c r="BY147" s="79"/>
      <c r="BZ147" s="79"/>
      <c r="CA147" s="79"/>
      <c r="CB147" s="79"/>
      <c r="CC147" s="79"/>
      <c r="CD147" s="79"/>
      <c r="CE147" s="79"/>
      <c r="CF147" s="79"/>
      <c r="CG147" s="79"/>
      <c r="CH147" s="79"/>
      <c r="CI147" s="79"/>
      <c r="CJ147" s="79"/>
      <c r="CK147" s="79"/>
      <c r="CL147" s="79"/>
      <c r="CM147" s="79"/>
      <c r="CN147" s="79"/>
      <c r="CO147" s="79"/>
      <c r="CP147" s="79"/>
      <c r="CQ147" s="79"/>
      <c r="CR147" s="79"/>
      <c r="CS147" s="79"/>
      <c r="CT147" s="79"/>
      <c r="CU147" s="79"/>
      <c r="CV147" s="79"/>
      <c r="CW147" s="79"/>
      <c r="CX147" s="79"/>
      <c r="CY147" s="79"/>
      <c r="CZ147" s="79"/>
      <c r="DA147" s="79"/>
      <c r="DB147" s="79"/>
      <c r="DC147" s="79"/>
      <c r="DD147" s="79"/>
      <c r="DE147" s="79"/>
      <c r="DF147" s="79"/>
      <c r="DG147" s="79"/>
      <c r="DH147" s="79"/>
      <c r="DI147" s="79"/>
    </row>
    <row r="148" spans="1:113" s="77" customFormat="1" ht="21" customHeight="1">
      <c r="C148" s="184"/>
      <c r="D148" s="78"/>
      <c r="L148" s="123"/>
      <c r="M148" s="111"/>
      <c r="N148" s="111"/>
      <c r="O148" s="111"/>
      <c r="P148" s="111"/>
      <c r="Q148" s="111"/>
      <c r="R148" s="111"/>
      <c r="S148" s="111"/>
      <c r="T148" s="111"/>
      <c r="U148" s="111"/>
      <c r="V148" s="111"/>
      <c r="W148" s="111"/>
      <c r="X148" s="111"/>
      <c r="Y148" s="111"/>
      <c r="Z148" s="111"/>
      <c r="AA148" s="202" t="s">
        <v>66</v>
      </c>
      <c r="AB148" s="202"/>
      <c r="AC148" s="202"/>
      <c r="AD148" s="202"/>
      <c r="AE148" s="202"/>
      <c r="AF148" s="202"/>
      <c r="AG148" s="202"/>
      <c r="AH148" s="202"/>
      <c r="AI148" s="202"/>
      <c r="AJ148" s="202"/>
      <c r="AK148" s="202"/>
      <c r="AL148" s="202"/>
      <c r="AM148" s="202"/>
      <c r="AN148" s="202"/>
      <c r="AO148" s="202"/>
      <c r="AP148" s="202"/>
      <c r="AQ148" s="202"/>
      <c r="AR148" s="202"/>
      <c r="AS148" s="202"/>
      <c r="AT148" s="202"/>
      <c r="AU148" s="202"/>
      <c r="AV148" s="202"/>
      <c r="AW148" s="202"/>
      <c r="AX148" s="202"/>
      <c r="AY148" s="202"/>
      <c r="AZ148" s="202"/>
      <c r="BA148" s="202"/>
      <c r="BB148" s="202"/>
      <c r="BC148" s="202"/>
      <c r="BD148" s="202"/>
      <c r="BE148" s="202"/>
      <c r="BF148" s="202"/>
      <c r="BG148" s="202"/>
      <c r="BH148" s="202"/>
      <c r="BI148" s="202"/>
      <c r="BK148" s="79"/>
      <c r="BL148" s="79"/>
      <c r="BM148" s="79"/>
      <c r="BN148" s="79"/>
      <c r="BO148" s="79"/>
      <c r="BP148" s="79"/>
      <c r="BQ148" s="79"/>
      <c r="BR148" s="79"/>
      <c r="BS148" s="79"/>
      <c r="BT148" s="79"/>
      <c r="BU148" s="79"/>
      <c r="BV148" s="79"/>
      <c r="BW148" s="79"/>
      <c r="BX148" s="79"/>
      <c r="BY148" s="79"/>
      <c r="BZ148" s="79"/>
      <c r="CA148" s="79"/>
      <c r="CB148" s="79"/>
      <c r="CC148" s="79"/>
      <c r="CD148" s="79"/>
      <c r="CE148" s="79"/>
      <c r="CF148" s="79"/>
      <c r="CG148" s="79"/>
      <c r="CH148" s="79"/>
      <c r="CI148" s="79"/>
      <c r="CJ148" s="79"/>
      <c r="CK148" s="79"/>
      <c r="CL148" s="79"/>
      <c r="CM148" s="79"/>
      <c r="CN148" s="79"/>
      <c r="CO148" s="79"/>
      <c r="CP148" s="79"/>
      <c r="CQ148" s="79"/>
      <c r="CR148" s="79"/>
      <c r="CS148" s="79"/>
      <c r="CT148" s="79"/>
      <c r="CU148" s="79"/>
      <c r="CV148" s="79"/>
      <c r="CW148" s="79"/>
      <c r="CX148" s="79"/>
      <c r="CY148" s="79"/>
      <c r="CZ148" s="79"/>
      <c r="DA148" s="79"/>
      <c r="DB148" s="79"/>
      <c r="DC148" s="79"/>
      <c r="DD148" s="79"/>
      <c r="DE148" s="79"/>
      <c r="DF148" s="79"/>
      <c r="DG148" s="79"/>
      <c r="DH148" s="79"/>
      <c r="DI148" s="79"/>
    </row>
    <row r="149" spans="1:113" s="77" customFormat="1" ht="21" customHeight="1">
      <c r="C149" s="184"/>
      <c r="D149" s="78"/>
      <c r="L149" s="123"/>
      <c r="M149" s="111"/>
      <c r="N149" s="111"/>
      <c r="O149" s="111"/>
      <c r="P149" s="111"/>
      <c r="Q149" s="111"/>
      <c r="R149" s="111"/>
      <c r="S149" s="111"/>
      <c r="T149" s="111"/>
      <c r="U149" s="111"/>
      <c r="V149" s="111"/>
      <c r="W149" s="111"/>
      <c r="X149" s="111"/>
      <c r="Y149" s="111"/>
      <c r="Z149" s="111"/>
      <c r="AA149" s="202"/>
      <c r="AB149" s="202"/>
      <c r="AC149" s="202"/>
      <c r="AD149" s="202"/>
      <c r="AE149" s="202"/>
      <c r="AF149" s="202"/>
      <c r="AG149" s="202"/>
      <c r="AH149" s="202"/>
      <c r="AI149" s="202"/>
      <c r="AJ149" s="202"/>
      <c r="AK149" s="202"/>
      <c r="AL149" s="202"/>
      <c r="AM149" s="202"/>
      <c r="AN149" s="202"/>
      <c r="AO149" s="202"/>
      <c r="AP149" s="202"/>
      <c r="AQ149" s="202"/>
      <c r="AR149" s="202"/>
      <c r="AS149" s="202"/>
      <c r="AT149" s="202"/>
      <c r="AU149" s="202"/>
      <c r="AV149" s="202"/>
      <c r="AW149" s="202"/>
      <c r="AX149" s="202"/>
      <c r="AY149" s="202"/>
      <c r="AZ149" s="202"/>
      <c r="BA149" s="202"/>
      <c r="BB149" s="202"/>
      <c r="BC149" s="202"/>
      <c r="BD149" s="202"/>
      <c r="BE149" s="202"/>
      <c r="BF149" s="202"/>
      <c r="BG149" s="202"/>
      <c r="BH149" s="202"/>
      <c r="BI149" s="202"/>
      <c r="BK149" s="79"/>
      <c r="BL149" s="79"/>
      <c r="BM149" s="79"/>
      <c r="BN149" s="79"/>
      <c r="BO149" s="79"/>
      <c r="BP149" s="79"/>
      <c r="BQ149" s="79"/>
      <c r="BR149" s="79"/>
      <c r="BS149" s="79"/>
      <c r="BT149" s="79"/>
      <c r="BU149" s="79"/>
      <c r="BV149" s="79"/>
      <c r="BW149" s="79"/>
      <c r="BX149" s="79"/>
      <c r="BY149" s="79"/>
      <c r="BZ149" s="79"/>
      <c r="CA149" s="79"/>
      <c r="CB149" s="79"/>
      <c r="CC149" s="79"/>
      <c r="CD149" s="79"/>
      <c r="CE149" s="79"/>
      <c r="CF149" s="79"/>
      <c r="CG149" s="79"/>
      <c r="CH149" s="79"/>
      <c r="CI149" s="79"/>
      <c r="CJ149" s="79"/>
      <c r="CK149" s="79"/>
      <c r="CL149" s="79"/>
      <c r="CM149" s="79"/>
      <c r="CN149" s="79"/>
      <c r="CO149" s="79"/>
      <c r="CP149" s="79"/>
      <c r="CQ149" s="79"/>
      <c r="CR149" s="79"/>
      <c r="CS149" s="79"/>
      <c r="CT149" s="79"/>
      <c r="CU149" s="79"/>
      <c r="CV149" s="79"/>
      <c r="CW149" s="79"/>
      <c r="CX149" s="79"/>
      <c r="CY149" s="79"/>
      <c r="CZ149" s="79"/>
      <c r="DA149" s="79"/>
      <c r="DB149" s="79"/>
      <c r="DC149" s="79"/>
      <c r="DD149" s="79"/>
      <c r="DE149" s="79"/>
      <c r="DF149" s="79"/>
      <c r="DG149" s="79"/>
      <c r="DH149" s="79"/>
      <c r="DI149" s="79"/>
    </row>
    <row r="150" spans="1:113" s="77" customFormat="1" ht="21" customHeight="1">
      <c r="C150" s="184"/>
      <c r="L150" s="123"/>
      <c r="M150" s="104"/>
      <c r="N150" s="104"/>
      <c r="O150" s="104"/>
      <c r="P150" s="104"/>
      <c r="Q150" s="104"/>
      <c r="R150" s="104"/>
      <c r="S150" s="104"/>
      <c r="T150" s="104"/>
      <c r="AA150" s="123"/>
      <c r="BK150" s="79"/>
      <c r="BL150" s="79"/>
      <c r="BM150" s="79"/>
      <c r="BN150" s="79"/>
      <c r="BO150" s="79"/>
      <c r="BP150" s="79"/>
      <c r="BQ150" s="79"/>
      <c r="BR150" s="79"/>
      <c r="BS150" s="79"/>
      <c r="BT150" s="79"/>
      <c r="BU150" s="79"/>
      <c r="BV150" s="79"/>
      <c r="BW150" s="79"/>
      <c r="BX150" s="79"/>
      <c r="BY150" s="79"/>
      <c r="BZ150" s="79"/>
      <c r="CA150" s="79"/>
      <c r="CB150" s="79"/>
      <c r="CC150" s="79"/>
      <c r="CD150" s="79"/>
      <c r="CE150" s="79"/>
      <c r="CF150" s="79"/>
      <c r="CG150" s="79"/>
      <c r="CH150" s="79"/>
      <c r="CI150" s="79"/>
      <c r="CJ150" s="79"/>
      <c r="CK150" s="79"/>
      <c r="CL150" s="79"/>
      <c r="CM150" s="79"/>
      <c r="CN150" s="79"/>
      <c r="CO150" s="79"/>
      <c r="CP150" s="79"/>
      <c r="CQ150" s="79"/>
      <c r="CR150" s="79"/>
      <c r="CS150" s="79"/>
      <c r="CT150" s="79"/>
      <c r="CU150" s="79"/>
      <c r="CV150" s="79"/>
      <c r="CW150" s="79"/>
      <c r="CX150" s="79"/>
      <c r="CY150" s="79"/>
      <c r="CZ150" s="79"/>
      <c r="DA150" s="79"/>
      <c r="DB150" s="79"/>
      <c r="DC150" s="79"/>
      <c r="DD150" s="79"/>
      <c r="DE150" s="79"/>
      <c r="DF150" s="79"/>
      <c r="DG150" s="79"/>
      <c r="DH150" s="79"/>
      <c r="DI150" s="79"/>
    </row>
    <row r="151" spans="1:113" s="77" customFormat="1" ht="21" customHeight="1">
      <c r="C151" s="184"/>
      <c r="L151" s="123"/>
      <c r="M151" s="104"/>
      <c r="N151" s="104"/>
      <c r="O151" s="104"/>
      <c r="P151" s="104"/>
      <c r="Q151" s="104"/>
      <c r="R151" s="104"/>
      <c r="S151" s="104"/>
      <c r="T151" s="104"/>
      <c r="AA151" s="123"/>
      <c r="BK151" s="79"/>
      <c r="BL151" s="79"/>
      <c r="BM151" s="79"/>
      <c r="BN151" s="79"/>
      <c r="BO151" s="79"/>
      <c r="BP151" s="79"/>
      <c r="BQ151" s="79"/>
      <c r="BR151" s="79"/>
      <c r="BS151" s="79"/>
      <c r="BT151" s="79"/>
      <c r="BU151" s="79"/>
      <c r="BV151" s="79"/>
      <c r="BW151" s="79"/>
      <c r="BX151" s="79"/>
      <c r="BY151" s="79"/>
      <c r="BZ151" s="79"/>
      <c r="CA151" s="79"/>
      <c r="CB151" s="79"/>
      <c r="CC151" s="79"/>
      <c r="CD151" s="79"/>
      <c r="CE151" s="79"/>
      <c r="CF151" s="79"/>
      <c r="CG151" s="79"/>
      <c r="CH151" s="79"/>
      <c r="CI151" s="79"/>
      <c r="CJ151" s="79"/>
      <c r="CK151" s="79"/>
      <c r="CL151" s="79"/>
      <c r="CM151" s="79"/>
      <c r="CN151" s="79"/>
      <c r="CO151" s="79"/>
      <c r="CP151" s="79"/>
      <c r="CQ151" s="79"/>
      <c r="CR151" s="79"/>
      <c r="CS151" s="79"/>
      <c r="CT151" s="79"/>
      <c r="CU151" s="79"/>
      <c r="CV151" s="79"/>
      <c r="CW151" s="79"/>
      <c r="CX151" s="79"/>
      <c r="CY151" s="79"/>
      <c r="CZ151" s="79"/>
      <c r="DA151" s="79"/>
      <c r="DB151" s="79"/>
      <c r="DC151" s="79"/>
      <c r="DD151" s="79"/>
      <c r="DE151" s="79"/>
      <c r="DF151" s="79"/>
      <c r="DG151" s="79"/>
      <c r="DH151" s="79"/>
      <c r="DI151" s="79"/>
    </row>
    <row r="152" spans="1:113" s="77" customFormat="1" ht="18">
      <c r="C152" s="184"/>
      <c r="L152" s="125"/>
      <c r="M152" s="92"/>
      <c r="N152" s="105"/>
      <c r="O152" s="92"/>
      <c r="P152" s="92"/>
      <c r="Q152" s="105"/>
      <c r="R152" s="92"/>
      <c r="S152" s="92"/>
      <c r="T152" s="105"/>
      <c r="AA152" s="124"/>
      <c r="BK152" s="79"/>
    </row>
    <row r="153" spans="1:113" s="77" customFormat="1" ht="18">
      <c r="C153" s="184"/>
      <c r="L153" s="125"/>
      <c r="M153" s="92"/>
      <c r="N153" s="105"/>
      <c r="O153" s="92"/>
      <c r="P153" s="92"/>
      <c r="Q153" s="105"/>
      <c r="R153" s="92"/>
      <c r="S153" s="92"/>
      <c r="T153" s="105"/>
      <c r="AA153" s="124"/>
      <c r="BK153" s="79"/>
    </row>
    <row r="154" spans="1:113" s="77" customFormat="1" ht="18.75" customHeight="1">
      <c r="C154" s="184"/>
      <c r="L154" s="126"/>
      <c r="M154" s="112"/>
      <c r="N154" s="112"/>
      <c r="O154" s="112"/>
      <c r="P154" s="112"/>
      <c r="Q154" s="112"/>
      <c r="R154" s="112"/>
      <c r="S154" s="112"/>
      <c r="T154" s="112"/>
      <c r="U154" s="112"/>
      <c r="V154" s="112"/>
      <c r="W154" s="112"/>
      <c r="X154" s="112"/>
      <c r="Y154" s="112"/>
      <c r="Z154" s="112"/>
      <c r="AA154" s="203" t="s">
        <v>79</v>
      </c>
      <c r="AB154" s="203"/>
      <c r="AC154" s="203"/>
      <c r="AD154" s="203"/>
      <c r="AE154" s="203"/>
      <c r="AF154" s="203"/>
      <c r="AG154" s="203"/>
      <c r="AH154" s="203"/>
      <c r="AI154" s="203"/>
      <c r="AJ154" s="203"/>
      <c r="AK154" s="203"/>
      <c r="AL154" s="203"/>
      <c r="AM154" s="203"/>
      <c r="AN154" s="203"/>
      <c r="AO154" s="203"/>
      <c r="AP154" s="203"/>
      <c r="AQ154" s="203"/>
      <c r="AR154" s="203"/>
      <c r="AS154" s="203"/>
      <c r="AT154" s="203"/>
      <c r="AU154" s="203"/>
      <c r="AV154" s="203"/>
      <c r="AW154" s="203"/>
      <c r="AX154" s="203"/>
      <c r="AY154" s="203"/>
      <c r="AZ154" s="203"/>
      <c r="BA154" s="203"/>
      <c r="BB154" s="203"/>
      <c r="BC154" s="203"/>
      <c r="BD154" s="203"/>
      <c r="BE154" s="203"/>
      <c r="BF154" s="203"/>
      <c r="BG154" s="203"/>
      <c r="BH154" s="203"/>
      <c r="BI154" s="203"/>
      <c r="BK154" s="79"/>
    </row>
    <row r="155" spans="1:113" s="77" customFormat="1" ht="15.75" customHeight="1">
      <c r="C155" s="184"/>
      <c r="K155" s="112"/>
      <c r="L155" s="112"/>
      <c r="M155" s="112"/>
      <c r="N155" s="112"/>
      <c r="O155" s="112"/>
      <c r="P155" s="112"/>
      <c r="Q155" s="112"/>
      <c r="R155" s="112"/>
      <c r="S155" s="112"/>
      <c r="T155" s="112"/>
      <c r="U155" s="112"/>
      <c r="V155" s="112"/>
      <c r="W155" s="112"/>
      <c r="X155" s="112"/>
      <c r="Y155" s="112"/>
      <c r="Z155" s="112"/>
      <c r="AA155" s="203"/>
      <c r="AB155" s="203"/>
      <c r="AC155" s="203"/>
      <c r="AD155" s="203"/>
      <c r="AE155" s="203"/>
      <c r="AF155" s="203"/>
      <c r="AG155" s="203"/>
      <c r="AH155" s="203"/>
      <c r="AI155" s="203"/>
      <c r="AJ155" s="203"/>
      <c r="AK155" s="203"/>
      <c r="AL155" s="203"/>
      <c r="AM155" s="203"/>
      <c r="AN155" s="203"/>
      <c r="AO155" s="203"/>
      <c r="AP155" s="203"/>
      <c r="AQ155" s="203"/>
      <c r="AR155" s="203"/>
      <c r="AS155" s="203"/>
      <c r="AT155" s="203"/>
      <c r="AU155" s="203"/>
      <c r="AV155" s="203"/>
      <c r="AW155" s="203"/>
      <c r="AX155" s="203"/>
      <c r="AY155" s="203"/>
      <c r="AZ155" s="203"/>
      <c r="BA155" s="203"/>
      <c r="BB155" s="203"/>
      <c r="BC155" s="203"/>
      <c r="BD155" s="203"/>
      <c r="BE155" s="203"/>
      <c r="BF155" s="203"/>
      <c r="BG155" s="203"/>
      <c r="BH155" s="203"/>
      <c r="BI155" s="203"/>
      <c r="BK155" s="79"/>
    </row>
    <row r="156" spans="1:113" s="77" customFormat="1" ht="15" customHeight="1">
      <c r="C156" s="184"/>
      <c r="BJ156" s="79"/>
      <c r="BK156" s="79"/>
    </row>
    <row r="157" spans="1:113" s="77" customFormat="1" ht="15" customHeight="1">
      <c r="C157" s="184"/>
      <c r="BJ157" s="79"/>
      <c r="BK157" s="79"/>
    </row>
    <row r="158" spans="1:113" s="77" customFormat="1" ht="15" customHeight="1">
      <c r="C158" s="184"/>
      <c r="BJ158" s="79"/>
      <c r="BK158" s="79"/>
    </row>
    <row r="159" spans="1:113" s="77" customFormat="1" ht="15" customHeight="1">
      <c r="C159" s="184"/>
      <c r="BJ159" s="79"/>
      <c r="BK159" s="79"/>
    </row>
    <row r="160" spans="1:113" s="77" customFormat="1" ht="15" customHeight="1">
      <c r="C160" s="184"/>
      <c r="BJ160" s="79"/>
      <c r="BK160" s="79"/>
    </row>
    <row r="161" spans="3:63" s="77" customFormat="1" ht="15" customHeight="1">
      <c r="C161" s="184"/>
      <c r="BJ161" s="79"/>
      <c r="BK161" s="79"/>
    </row>
    <row r="162" spans="3:63" s="77" customFormat="1" ht="15" customHeight="1">
      <c r="C162" s="184"/>
      <c r="BJ162" s="79"/>
      <c r="BK162" s="79"/>
    </row>
    <row r="163" spans="3:63" s="77" customFormat="1" ht="15" customHeight="1">
      <c r="C163" s="184"/>
      <c r="BJ163" s="79"/>
      <c r="BK163" s="79"/>
    </row>
    <row r="164" spans="3:63" s="77" customFormat="1" ht="15" customHeight="1">
      <c r="C164" s="184"/>
      <c r="BJ164" s="79"/>
      <c r="BK164" s="79"/>
    </row>
    <row r="165" spans="3:63" s="77" customFormat="1" ht="15" customHeight="1">
      <c r="C165" s="184"/>
      <c r="BJ165" s="79"/>
      <c r="BK165" s="79"/>
    </row>
    <row r="166" spans="3:63" s="77" customFormat="1" ht="15" customHeight="1">
      <c r="C166" s="184"/>
      <c r="BJ166" s="79"/>
      <c r="BK166" s="79"/>
    </row>
    <row r="167" spans="3:63" s="77" customFormat="1" ht="15" customHeight="1">
      <c r="C167" s="184"/>
      <c r="BJ167" s="79"/>
      <c r="BK167" s="79"/>
    </row>
    <row r="168" spans="3:63" s="77" customFormat="1" ht="15" customHeight="1">
      <c r="C168" s="184"/>
      <c r="BJ168" s="79"/>
      <c r="BK168" s="79"/>
    </row>
    <row r="169" spans="3:63" s="77" customFormat="1" ht="15" customHeight="1">
      <c r="C169" s="184"/>
      <c r="BJ169" s="79"/>
      <c r="BK169" s="79"/>
    </row>
    <row r="170" spans="3:63" s="77" customFormat="1" ht="15" customHeight="1">
      <c r="C170" s="184"/>
      <c r="BJ170" s="79"/>
      <c r="BK170" s="79"/>
    </row>
    <row r="171" spans="3:63" s="77" customFormat="1" ht="15" customHeight="1">
      <c r="C171" s="184"/>
      <c r="BJ171" s="79"/>
      <c r="BK171" s="79"/>
    </row>
    <row r="172" spans="3:63" s="77" customFormat="1" ht="15" customHeight="1">
      <c r="C172" s="184"/>
      <c r="BJ172" s="79"/>
      <c r="BK172" s="79"/>
    </row>
    <row r="173" spans="3:63" s="77" customFormat="1" ht="15" customHeight="1">
      <c r="C173" s="184"/>
      <c r="BJ173" s="79"/>
      <c r="BK173" s="79"/>
    </row>
    <row r="174" spans="3:63" s="77" customFormat="1" ht="15" customHeight="1">
      <c r="C174" s="184"/>
      <c r="BJ174" s="79"/>
      <c r="BK174" s="79"/>
    </row>
    <row r="175" spans="3:63" s="77" customFormat="1" ht="15" customHeight="1">
      <c r="C175" s="184"/>
      <c r="BJ175" s="79"/>
      <c r="BK175" s="79"/>
    </row>
    <row r="176" spans="3:63" s="77" customFormat="1" ht="15" customHeight="1">
      <c r="C176" s="184"/>
      <c r="BJ176" s="79"/>
      <c r="BK176" s="79"/>
    </row>
    <row r="177" spans="3:63" s="77" customFormat="1" ht="15" customHeight="1">
      <c r="C177" s="184"/>
      <c r="BJ177" s="79"/>
      <c r="BK177" s="79"/>
    </row>
    <row r="178" spans="3:63" s="77" customFormat="1" ht="15" customHeight="1">
      <c r="C178" s="184"/>
      <c r="BJ178" s="79"/>
      <c r="BK178" s="79"/>
    </row>
    <row r="179" spans="3:63" s="77" customFormat="1" ht="15" customHeight="1">
      <c r="C179" s="184"/>
      <c r="BJ179" s="79"/>
      <c r="BK179" s="79"/>
    </row>
    <row r="180" spans="3:63" s="77" customFormat="1" ht="15" customHeight="1">
      <c r="C180" s="184"/>
      <c r="BJ180" s="79"/>
      <c r="BK180" s="79"/>
    </row>
    <row r="181" spans="3:63" s="77" customFormat="1" ht="15" customHeight="1">
      <c r="C181" s="184"/>
      <c r="BJ181" s="79"/>
      <c r="BK181" s="79"/>
    </row>
    <row r="182" spans="3:63" s="77" customFormat="1" ht="15" customHeight="1">
      <c r="C182" s="184"/>
      <c r="BJ182" s="79"/>
      <c r="BK182" s="79"/>
    </row>
    <row r="183" spans="3:63" s="77" customFormat="1" ht="15" customHeight="1">
      <c r="C183" s="184"/>
      <c r="BJ183" s="79"/>
      <c r="BK183" s="79"/>
    </row>
    <row r="184" spans="3:63" s="77" customFormat="1" ht="15" customHeight="1">
      <c r="C184" s="184"/>
      <c r="BJ184" s="79"/>
      <c r="BK184" s="79"/>
    </row>
    <row r="185" spans="3:63" s="77" customFormat="1" ht="15" customHeight="1">
      <c r="C185" s="184"/>
      <c r="BJ185" s="79"/>
      <c r="BK185" s="79"/>
    </row>
    <row r="186" spans="3:63" s="77" customFormat="1" ht="15" customHeight="1">
      <c r="C186" s="184"/>
      <c r="BK186" s="79"/>
    </row>
    <row r="187" spans="3:63" s="77" customFormat="1" ht="15" customHeight="1">
      <c r="C187" s="184"/>
      <c r="BK187" s="79"/>
    </row>
    <row r="188" spans="3:63" s="77" customFormat="1" ht="15" customHeight="1">
      <c r="C188" s="184"/>
      <c r="BK188" s="79"/>
    </row>
    <row r="189" spans="3:63" s="77" customFormat="1" ht="15" customHeight="1">
      <c r="C189" s="184"/>
      <c r="BK189" s="79"/>
    </row>
    <row r="190" spans="3:63" s="77" customFormat="1" ht="15.75" customHeight="1">
      <c r="C190" s="184"/>
      <c r="BK190" s="79"/>
    </row>
    <row r="191" spans="3:63" s="77" customFormat="1" ht="15" customHeight="1">
      <c r="C191" s="184"/>
      <c r="BK191" s="79"/>
    </row>
    <row r="192" spans="3:63" s="77" customFormat="1" ht="15" customHeight="1">
      <c r="C192" s="184"/>
      <c r="BK192" s="79"/>
    </row>
    <row r="193" spans="3:63" s="77" customFormat="1" ht="15" customHeight="1">
      <c r="C193" s="184"/>
      <c r="BK193" s="79"/>
    </row>
    <row r="194" spans="3:63" s="77" customFormat="1" ht="15" customHeight="1">
      <c r="C194" s="184"/>
      <c r="BK194" s="79"/>
    </row>
    <row r="195" spans="3:63" s="77" customFormat="1" ht="15" customHeight="1">
      <c r="C195" s="184"/>
      <c r="BK195" s="79"/>
    </row>
    <row r="196" spans="3:63" s="77" customFormat="1" ht="15" customHeight="1">
      <c r="C196" s="184"/>
      <c r="BK196" s="79"/>
    </row>
    <row r="197" spans="3:63" s="77" customFormat="1" ht="15" customHeight="1">
      <c r="C197" s="184"/>
      <c r="BK197" s="79"/>
    </row>
    <row r="198" spans="3:63" s="77" customFormat="1" ht="15" customHeight="1">
      <c r="C198" s="184"/>
      <c r="BK198" s="79"/>
    </row>
    <row r="199" spans="3:63" s="77" customFormat="1" ht="15" customHeight="1">
      <c r="C199" s="184"/>
      <c r="BK199" s="79"/>
    </row>
    <row r="200" spans="3:63" s="77" customFormat="1" ht="15" customHeight="1">
      <c r="C200" s="184"/>
      <c r="BK200" s="79"/>
    </row>
    <row r="201" spans="3:63" s="77" customFormat="1" ht="15" customHeight="1">
      <c r="C201" s="184"/>
      <c r="BK201" s="79"/>
    </row>
    <row r="202" spans="3:63" s="77" customFormat="1" ht="15" customHeight="1">
      <c r="C202" s="184"/>
      <c r="BK202" s="79"/>
    </row>
    <row r="203" spans="3:63" s="77" customFormat="1" ht="15" customHeight="1">
      <c r="C203" s="184"/>
      <c r="BK203" s="79"/>
    </row>
    <row r="204" spans="3:63" s="77" customFormat="1" ht="15" customHeight="1">
      <c r="C204" s="184"/>
      <c r="BK204" s="79"/>
    </row>
    <row r="205" spans="3:63" s="77" customFormat="1" ht="15" customHeight="1">
      <c r="C205" s="184"/>
      <c r="BK205" s="79"/>
    </row>
    <row r="206" spans="3:63" s="77" customFormat="1" ht="15" customHeight="1">
      <c r="C206" s="184"/>
      <c r="BK206" s="79"/>
    </row>
    <row r="207" spans="3:63" s="77" customFormat="1" ht="15" customHeight="1">
      <c r="C207" s="184"/>
      <c r="BK207" s="79"/>
    </row>
    <row r="208" spans="3:63" s="77" customFormat="1" ht="15" customHeight="1">
      <c r="C208" s="184"/>
      <c r="BK208" s="79"/>
    </row>
    <row r="209" spans="3:63" s="77" customFormat="1" ht="15.75" customHeight="1">
      <c r="C209" s="184"/>
      <c r="BK209" s="79"/>
    </row>
    <row r="210" spans="3:63" s="77" customFormat="1" ht="15.75" customHeight="1">
      <c r="C210" s="184"/>
      <c r="BK210" s="79"/>
    </row>
    <row r="211" spans="3:63" s="77" customFormat="1" ht="15.75" customHeight="1">
      <c r="C211" s="184"/>
      <c r="BK211" s="79"/>
    </row>
    <row r="212" spans="3:63" s="77" customFormat="1" ht="15.75" customHeight="1">
      <c r="C212" s="184"/>
      <c r="BK212" s="79"/>
    </row>
    <row r="213" spans="3:63" s="77" customFormat="1" ht="15.75" customHeight="1">
      <c r="C213" s="184"/>
      <c r="BK213" s="79"/>
    </row>
    <row r="214" spans="3:63" s="77" customFormat="1" ht="15.75" customHeight="1">
      <c r="C214" s="184"/>
      <c r="BJ214" s="79"/>
      <c r="BK214" s="79"/>
    </row>
    <row r="215" spans="3:63" s="77" customFormat="1" ht="15.75" customHeight="1">
      <c r="C215" s="184"/>
      <c r="BJ215" s="79"/>
      <c r="BK215" s="79"/>
    </row>
    <row r="216" spans="3:63" s="77" customFormat="1" ht="15.75" customHeight="1">
      <c r="C216" s="184"/>
      <c r="BJ216" s="79"/>
      <c r="BK216" s="79"/>
    </row>
    <row r="217" spans="3:63" s="77" customFormat="1" ht="15.75" customHeight="1">
      <c r="C217" s="184"/>
      <c r="BJ217" s="79"/>
      <c r="BK217" s="79"/>
    </row>
    <row r="218" spans="3:63" s="77" customFormat="1" ht="15.75" customHeight="1">
      <c r="C218" s="184"/>
      <c r="BJ218" s="79"/>
      <c r="BK218" s="79"/>
    </row>
    <row r="219" spans="3:63" s="77" customFormat="1" ht="15.75" customHeight="1">
      <c r="C219" s="184"/>
      <c r="BJ219" s="79"/>
      <c r="BK219" s="79"/>
    </row>
    <row r="220" spans="3:63" s="77" customFormat="1" ht="15.75" customHeight="1">
      <c r="C220" s="184"/>
      <c r="BJ220" s="79"/>
      <c r="BK220" s="79"/>
    </row>
    <row r="221" spans="3:63" s="77" customFormat="1" ht="15.75" customHeight="1">
      <c r="C221" s="184"/>
      <c r="BJ221" s="79"/>
      <c r="BK221" s="79"/>
    </row>
    <row r="222" spans="3:63" s="77" customFormat="1" ht="15.75" customHeight="1">
      <c r="C222" s="184"/>
      <c r="BJ222" s="79"/>
      <c r="BK222" s="79"/>
    </row>
    <row r="223" spans="3:63" s="77" customFormat="1" ht="15.75" customHeight="1">
      <c r="C223" s="184"/>
      <c r="BJ223" s="79"/>
      <c r="BK223" s="79"/>
    </row>
    <row r="224" spans="3:63" s="77" customFormat="1" ht="15.75" customHeight="1">
      <c r="C224" s="184"/>
      <c r="BJ224" s="79"/>
      <c r="BK224" s="79"/>
    </row>
    <row r="225" spans="3:63" s="77" customFormat="1" ht="15.75" customHeight="1">
      <c r="C225" s="184"/>
      <c r="BJ225" s="79"/>
      <c r="BK225" s="79"/>
    </row>
    <row r="226" spans="3:63" s="77" customFormat="1" ht="15.75" customHeight="1">
      <c r="C226" s="184"/>
      <c r="BJ226" s="79"/>
      <c r="BK226" s="79"/>
    </row>
    <row r="227" spans="3:63" s="77" customFormat="1" ht="15.75" customHeight="1">
      <c r="C227" s="184"/>
      <c r="BJ227" s="79"/>
      <c r="BK227" s="79"/>
    </row>
    <row r="228" spans="3:63" s="77" customFormat="1" ht="15.75" customHeight="1">
      <c r="C228" s="184"/>
      <c r="BJ228" s="79"/>
      <c r="BK228" s="79"/>
    </row>
    <row r="229" spans="3:63" s="77" customFormat="1" ht="15.75" customHeight="1">
      <c r="C229" s="184"/>
      <c r="BJ229" s="79"/>
      <c r="BK229" s="79"/>
    </row>
    <row r="230" spans="3:63" s="77" customFormat="1" ht="15.75" customHeight="1">
      <c r="C230" s="184"/>
      <c r="BJ230" s="79"/>
      <c r="BK230" s="79"/>
    </row>
    <row r="231" spans="3:63" s="77" customFormat="1" ht="15.75" customHeight="1">
      <c r="C231" s="184"/>
      <c r="BJ231" s="79"/>
      <c r="BK231" s="79"/>
    </row>
    <row r="232" spans="3:63" s="77" customFormat="1" ht="15.75" customHeight="1">
      <c r="C232" s="184"/>
      <c r="BJ232" s="79"/>
      <c r="BK232" s="79"/>
    </row>
    <row r="233" spans="3:63" s="77" customFormat="1" ht="15.75" customHeight="1">
      <c r="C233" s="184"/>
      <c r="BJ233" s="79"/>
      <c r="BK233" s="79"/>
    </row>
  </sheetData>
  <mergeCells count="161">
    <mergeCell ref="A35:A64"/>
    <mergeCell ref="A65:A80"/>
    <mergeCell ref="C55:C60"/>
    <mergeCell ref="B55:B60"/>
    <mergeCell ref="B61:B64"/>
    <mergeCell ref="C61:C64"/>
    <mergeCell ref="B65:B68"/>
    <mergeCell ref="C65:C68"/>
    <mergeCell ref="B69:B72"/>
    <mergeCell ref="C69:C72"/>
    <mergeCell ref="B43:B46"/>
    <mergeCell ref="C43:C46"/>
    <mergeCell ref="B47:B50"/>
    <mergeCell ref="C47:C50"/>
    <mergeCell ref="B51:B54"/>
    <mergeCell ref="C51:C54"/>
    <mergeCell ref="D51:D52"/>
    <mergeCell ref="D53:D54"/>
    <mergeCell ref="D55:D56"/>
    <mergeCell ref="D57:D58"/>
    <mergeCell ref="D59:D60"/>
    <mergeCell ref="D63:D64"/>
    <mergeCell ref="B91:B94"/>
    <mergeCell ref="C91:C94"/>
    <mergeCell ref="B95:B98"/>
    <mergeCell ref="C95:C98"/>
    <mergeCell ref="B99:B102"/>
    <mergeCell ref="C99:C102"/>
    <mergeCell ref="B73:B76"/>
    <mergeCell ref="C73:C76"/>
    <mergeCell ref="B77:B80"/>
    <mergeCell ref="C77:C80"/>
    <mergeCell ref="C3:C8"/>
    <mergeCell ref="B9:B12"/>
    <mergeCell ref="C9:C12"/>
    <mergeCell ref="B13:B16"/>
    <mergeCell ref="C13:C16"/>
    <mergeCell ref="B23:B26"/>
    <mergeCell ref="C23:C26"/>
    <mergeCell ref="C83:C86"/>
    <mergeCell ref="C87:C90"/>
    <mergeCell ref="B35:B38"/>
    <mergeCell ref="C35:C38"/>
    <mergeCell ref="B39:B42"/>
    <mergeCell ref="C39:C42"/>
    <mergeCell ref="D31:D32"/>
    <mergeCell ref="D35:D36"/>
    <mergeCell ref="D37:D38"/>
    <mergeCell ref="D39:D40"/>
    <mergeCell ref="D41:D42"/>
    <mergeCell ref="D43:D44"/>
    <mergeCell ref="D45:D46"/>
    <mergeCell ref="D47:D48"/>
    <mergeCell ref="D49:D50"/>
    <mergeCell ref="D9:D10"/>
    <mergeCell ref="D11:D12"/>
    <mergeCell ref="D13:D14"/>
    <mergeCell ref="D15:D16"/>
    <mergeCell ref="D21:D22"/>
    <mergeCell ref="D25:D26"/>
    <mergeCell ref="D27:D28"/>
    <mergeCell ref="D29:D30"/>
    <mergeCell ref="BA1:BC1"/>
    <mergeCell ref="AI1:AK1"/>
    <mergeCell ref="BG1:BI2"/>
    <mergeCell ref="N1:P1"/>
    <mergeCell ref="Q1:S1"/>
    <mergeCell ref="D3:D4"/>
    <mergeCell ref="D7:D8"/>
    <mergeCell ref="AU1:AW1"/>
    <mergeCell ref="AX1:AZ1"/>
    <mergeCell ref="T1:V1"/>
    <mergeCell ref="AR1:AT1"/>
    <mergeCell ref="K1:M1"/>
    <mergeCell ref="H1:J1"/>
    <mergeCell ref="AL1:AN1"/>
    <mergeCell ref="AO1:AQ1"/>
    <mergeCell ref="E1:G1"/>
    <mergeCell ref="Z1:AB1"/>
    <mergeCell ref="AC1:AE1"/>
    <mergeCell ref="AF1:AH1"/>
    <mergeCell ref="W1:Y1"/>
    <mergeCell ref="A1:A2"/>
    <mergeCell ref="C1:C2"/>
    <mergeCell ref="B1:B2"/>
    <mergeCell ref="A3:A34"/>
    <mergeCell ref="B17:B22"/>
    <mergeCell ref="C17:C22"/>
    <mergeCell ref="D17:D18"/>
    <mergeCell ref="E17:AT18"/>
    <mergeCell ref="B27:B30"/>
    <mergeCell ref="C27:C30"/>
    <mergeCell ref="B31:B34"/>
    <mergeCell ref="C31:C34"/>
    <mergeCell ref="B3:B8"/>
    <mergeCell ref="D65:D66"/>
    <mergeCell ref="D141:D142"/>
    <mergeCell ref="D139:D140"/>
    <mergeCell ref="C143:C146"/>
    <mergeCell ref="B143:B146"/>
    <mergeCell ref="B131:B134"/>
    <mergeCell ref="D125:D126"/>
    <mergeCell ref="D127:D128"/>
    <mergeCell ref="B135:B138"/>
    <mergeCell ref="D145:D146"/>
    <mergeCell ref="D143:D144"/>
    <mergeCell ref="D69:D70"/>
    <mergeCell ref="C139:C142"/>
    <mergeCell ref="D97:D98"/>
    <mergeCell ref="D101:D102"/>
    <mergeCell ref="D91:D92"/>
    <mergeCell ref="C135:C138"/>
    <mergeCell ref="C127:C130"/>
    <mergeCell ref="C131:C134"/>
    <mergeCell ref="D95:D96"/>
    <mergeCell ref="D117:D118"/>
    <mergeCell ref="D133:D134"/>
    <mergeCell ref="D131:D132"/>
    <mergeCell ref="B115:B120"/>
    <mergeCell ref="B139:B142"/>
    <mergeCell ref="D129:D130"/>
    <mergeCell ref="B127:B130"/>
    <mergeCell ref="D135:D136"/>
    <mergeCell ref="D137:D138"/>
    <mergeCell ref="D119:D120"/>
    <mergeCell ref="D121:D122"/>
    <mergeCell ref="D123:D124"/>
    <mergeCell ref="D115:D116"/>
    <mergeCell ref="C115:C120"/>
    <mergeCell ref="B121:B126"/>
    <mergeCell ref="C121:C126"/>
    <mergeCell ref="AA148:BI149"/>
    <mergeCell ref="AA154:BI155"/>
    <mergeCell ref="D87:D88"/>
    <mergeCell ref="D89:D90"/>
    <mergeCell ref="D93:D94"/>
    <mergeCell ref="D71:D72"/>
    <mergeCell ref="D77:D78"/>
    <mergeCell ref="D81:D82"/>
    <mergeCell ref="D83:D84"/>
    <mergeCell ref="D85:D86"/>
    <mergeCell ref="B103:B108"/>
    <mergeCell ref="C103:C108"/>
    <mergeCell ref="D103:D104"/>
    <mergeCell ref="D105:D106"/>
    <mergeCell ref="D107:D108"/>
    <mergeCell ref="B109:B114"/>
    <mergeCell ref="C109:C114"/>
    <mergeCell ref="D109:D110"/>
    <mergeCell ref="D111:D112"/>
    <mergeCell ref="D113:D114"/>
    <mergeCell ref="D67:D68"/>
    <mergeCell ref="B83:B86"/>
    <mergeCell ref="B87:B90"/>
    <mergeCell ref="D23:D24"/>
    <mergeCell ref="D33:D34"/>
    <mergeCell ref="D79:D80"/>
    <mergeCell ref="D73:D74"/>
    <mergeCell ref="D61:D62"/>
    <mergeCell ref="D75:D76"/>
    <mergeCell ref="D99:D100"/>
  </mergeCells>
  <phoneticPr fontId="3" type="noConversion"/>
  <pageMargins left="0.49" right="0.2" top="0.46" bottom="0.11" header="0.36" footer="0.14000000000000001"/>
  <pageSetup paperSize="9" scale="93"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sheetPr>
  <dimension ref="A1:K46"/>
  <sheetViews>
    <sheetView topLeftCell="A21" workbookViewId="0">
      <selection activeCell="D4" sqref="D4:G4"/>
    </sheetView>
  </sheetViews>
  <sheetFormatPr defaultColWidth="9.08984375" defaultRowHeight="14" outlineLevelCol="1"/>
  <cols>
    <col min="1" max="1" width="5.26953125" style="3" customWidth="1"/>
    <col min="2" max="2" width="22.7265625" style="3" customWidth="1"/>
    <col min="3" max="3" width="21.36328125" style="3" customWidth="1"/>
    <col min="4" max="4" width="18.26953125" style="23" customWidth="1"/>
    <col min="5" max="5" width="18.26953125" style="3" hidden="1" customWidth="1" outlineLevel="1"/>
    <col min="6" max="6" width="18.26953125" style="24" customWidth="1" collapsed="1"/>
    <col min="7" max="7" width="19.08984375" style="3" customWidth="1"/>
    <col min="8" max="16384" width="9.08984375" style="3"/>
  </cols>
  <sheetData>
    <row r="1" spans="1:11" ht="16.5">
      <c r="A1" s="234" t="s">
        <v>37</v>
      </c>
      <c r="B1" s="234"/>
      <c r="C1" s="234"/>
      <c r="D1" s="233" t="s">
        <v>39</v>
      </c>
      <c r="E1" s="233"/>
      <c r="F1" s="233"/>
      <c r="G1" s="233"/>
    </row>
    <row r="2" spans="1:11" ht="16.5">
      <c r="A2" s="233" t="s">
        <v>38</v>
      </c>
      <c r="B2" s="233"/>
      <c r="C2" s="233"/>
      <c r="D2" s="233" t="s">
        <v>40</v>
      </c>
      <c r="E2" s="233"/>
      <c r="F2" s="233"/>
      <c r="G2" s="233"/>
    </row>
    <row r="3" spans="1:11" ht="16.5">
      <c r="A3" s="44"/>
      <c r="B3" s="44"/>
      <c r="C3" s="44"/>
      <c r="D3" s="235" t="s">
        <v>100</v>
      </c>
      <c r="E3" s="235"/>
      <c r="F3" s="235"/>
      <c r="G3" s="235"/>
    </row>
    <row r="4" spans="1:11" ht="16.5">
      <c r="A4" s="44"/>
      <c r="B4" s="44"/>
      <c r="C4" s="44"/>
      <c r="D4" s="232" t="s">
        <v>182</v>
      </c>
      <c r="E4" s="232"/>
      <c r="F4" s="232"/>
      <c r="G4" s="232"/>
      <c r="H4" s="10"/>
      <c r="I4" s="10"/>
      <c r="J4" s="10"/>
      <c r="K4" s="10"/>
    </row>
    <row r="5" spans="1:11" ht="16.5">
      <c r="A5" s="44"/>
      <c r="B5" s="44"/>
      <c r="C5" s="44"/>
      <c r="D5" s="233" t="e">
        <f>lichhoc!#REF!</f>
        <v>#REF!</v>
      </c>
      <c r="E5" s="233"/>
      <c r="F5" s="233"/>
      <c r="G5" s="233"/>
      <c r="H5" s="11"/>
      <c r="I5" s="11"/>
      <c r="J5" s="11"/>
      <c r="K5" s="11"/>
    </row>
    <row r="6" spans="1:11" ht="15" customHeight="1">
      <c r="A6" s="44"/>
      <c r="B6" s="44"/>
      <c r="C6" s="44"/>
      <c r="D6" s="226" t="e">
        <f>lichhoc!#REF!</f>
        <v>#REF!</v>
      </c>
      <c r="E6" s="226"/>
      <c r="F6" s="226"/>
      <c r="G6" s="226"/>
      <c r="H6" s="8"/>
      <c r="I6" s="8"/>
      <c r="J6" s="8"/>
      <c r="K6" s="8"/>
    </row>
    <row r="7" spans="1:11" ht="15" customHeight="1">
      <c r="A7" s="44"/>
      <c r="B7" s="44"/>
      <c r="C7" s="44"/>
      <c r="D7" s="226"/>
      <c r="E7" s="226"/>
      <c r="F7" s="226"/>
      <c r="G7" s="226"/>
      <c r="H7" s="8"/>
      <c r="I7" s="8"/>
      <c r="J7" s="8"/>
      <c r="K7" s="8"/>
    </row>
    <row r="8" spans="1:11" ht="17" thickBot="1">
      <c r="A8" s="44"/>
      <c r="B8" s="44"/>
      <c r="C8" s="44"/>
      <c r="D8" s="227" t="e">
        <f>lichhoc!#REF!</f>
        <v>#REF!</v>
      </c>
      <c r="E8" s="227"/>
      <c r="F8" s="227"/>
      <c r="G8" s="227"/>
      <c r="H8" s="7"/>
      <c r="I8" s="7"/>
      <c r="J8" s="7"/>
      <c r="K8" s="7"/>
    </row>
    <row r="9" spans="1:11" ht="17" thickBot="1">
      <c r="A9" s="45" t="s">
        <v>35</v>
      </c>
      <c r="B9" s="46" t="s">
        <v>31</v>
      </c>
      <c r="C9" s="46" t="s">
        <v>41</v>
      </c>
      <c r="D9" s="47" t="s">
        <v>42</v>
      </c>
      <c r="E9" s="46" t="s">
        <v>43</v>
      </c>
      <c r="F9" s="48" t="s">
        <v>45</v>
      </c>
      <c r="G9" s="49" t="s">
        <v>44</v>
      </c>
      <c r="H9" s="9"/>
      <c r="I9" s="9"/>
    </row>
    <row r="10" spans="1:11" ht="16.5">
      <c r="A10" s="50" t="e">
        <f>#REF!</f>
        <v>#REF!</v>
      </c>
      <c r="B10" s="51" t="s">
        <v>46</v>
      </c>
      <c r="C10" s="51" t="e">
        <f>#REF!</f>
        <v>#REF!</v>
      </c>
      <c r="D10" s="52" t="e">
        <f>#REF!</f>
        <v>#REF!</v>
      </c>
      <c r="E10" s="53" t="e">
        <f>#REF!</f>
        <v>#REF!</v>
      </c>
      <c r="F10" s="54" t="e">
        <f>D10</f>
        <v>#REF!</v>
      </c>
      <c r="G10" s="55"/>
      <c r="I10" s="24" t="e">
        <f>F10-12</f>
        <v>#REF!</v>
      </c>
    </row>
    <row r="11" spans="1:11" ht="16.5">
      <c r="A11" s="56" t="e">
        <f>#REF!</f>
        <v>#REF!</v>
      </c>
      <c r="B11" s="51" t="s">
        <v>47</v>
      </c>
      <c r="C11" s="57" t="e">
        <f>#REF!</f>
        <v>#REF!</v>
      </c>
      <c r="D11" s="52" t="e">
        <f>#REF!</f>
        <v>#REF!</v>
      </c>
      <c r="E11" s="53" t="e">
        <f>#REF!</f>
        <v>#REF!</v>
      </c>
      <c r="F11" s="54" t="e">
        <f t="shared" ref="F11:F37" si="0">D11</f>
        <v>#REF!</v>
      </c>
      <c r="G11" s="55"/>
      <c r="I11" s="24" t="e">
        <f t="shared" ref="I11:I37" si="1">F11-12</f>
        <v>#REF!</v>
      </c>
    </row>
    <row r="12" spans="1:11" ht="16.5">
      <c r="A12" s="56" t="e">
        <f>#REF!</f>
        <v>#REF!</v>
      </c>
      <c r="B12" s="51" t="s">
        <v>48</v>
      </c>
      <c r="C12" s="57" t="e">
        <f>#REF!</f>
        <v>#REF!</v>
      </c>
      <c r="D12" s="52" t="e">
        <f>#REF!</f>
        <v>#REF!</v>
      </c>
      <c r="E12" s="53" t="e">
        <f>#REF!</f>
        <v>#REF!</v>
      </c>
      <c r="F12" s="54" t="e">
        <f t="shared" si="0"/>
        <v>#REF!</v>
      </c>
      <c r="G12" s="55"/>
      <c r="I12" s="24" t="e">
        <f t="shared" si="1"/>
        <v>#REF!</v>
      </c>
    </row>
    <row r="13" spans="1:11" ht="16.5">
      <c r="A13" s="50" t="e">
        <f>#REF!</f>
        <v>#REF!</v>
      </c>
      <c r="B13" s="51" t="s">
        <v>52</v>
      </c>
      <c r="C13" s="57" t="e">
        <f>#REF!</f>
        <v>#REF!</v>
      </c>
      <c r="D13" s="52" t="e">
        <f>#REF!</f>
        <v>#REF!</v>
      </c>
      <c r="E13" s="53" t="e">
        <f>#REF!</f>
        <v>#REF!</v>
      </c>
      <c r="F13" s="54" t="e">
        <f t="shared" si="0"/>
        <v>#REF!</v>
      </c>
      <c r="G13" s="55"/>
      <c r="I13" s="24" t="e">
        <f t="shared" si="1"/>
        <v>#REF!</v>
      </c>
    </row>
    <row r="14" spans="1:11" ht="16.5">
      <c r="A14" s="56" t="e">
        <f>#REF!</f>
        <v>#REF!</v>
      </c>
      <c r="B14" s="51" t="s">
        <v>174</v>
      </c>
      <c r="C14" s="57" t="e">
        <f>#REF!</f>
        <v>#REF!</v>
      </c>
      <c r="D14" s="52" t="e">
        <f>#REF!</f>
        <v>#REF!</v>
      </c>
      <c r="E14" s="53" t="e">
        <f>#REF!</f>
        <v>#REF!</v>
      </c>
      <c r="F14" s="54" t="e">
        <f t="shared" si="0"/>
        <v>#REF!</v>
      </c>
      <c r="G14" s="55"/>
      <c r="I14" s="24" t="e">
        <f t="shared" si="1"/>
        <v>#REF!</v>
      </c>
    </row>
    <row r="15" spans="1:11" ht="16.5">
      <c r="A15" s="56" t="e">
        <f>#REF!</f>
        <v>#REF!</v>
      </c>
      <c r="B15" s="51" t="s">
        <v>49</v>
      </c>
      <c r="C15" s="57" t="e">
        <f>#REF!</f>
        <v>#REF!</v>
      </c>
      <c r="D15" s="52" t="e">
        <f>#REF!</f>
        <v>#REF!</v>
      </c>
      <c r="E15" s="53" t="e">
        <f>#REF!</f>
        <v>#REF!</v>
      </c>
      <c r="F15" s="54" t="e">
        <f t="shared" si="0"/>
        <v>#REF!</v>
      </c>
      <c r="G15" s="55"/>
      <c r="I15" s="24" t="e">
        <f t="shared" si="1"/>
        <v>#REF!</v>
      </c>
    </row>
    <row r="16" spans="1:11" ht="16.5">
      <c r="A16" s="56" t="e">
        <f>#REF!</f>
        <v>#REF!</v>
      </c>
      <c r="B16" s="51" t="s">
        <v>99</v>
      </c>
      <c r="C16" s="57" t="e">
        <f>#REF!</f>
        <v>#REF!</v>
      </c>
      <c r="D16" s="52" t="e">
        <f>#REF!</f>
        <v>#REF!</v>
      </c>
      <c r="E16" s="53" t="e">
        <f>#REF!</f>
        <v>#REF!</v>
      </c>
      <c r="F16" s="54" t="e">
        <f t="shared" si="0"/>
        <v>#REF!</v>
      </c>
      <c r="G16" s="55"/>
      <c r="I16" s="24" t="e">
        <f t="shared" si="1"/>
        <v>#REF!</v>
      </c>
    </row>
    <row r="17" spans="1:9" ht="16.5">
      <c r="A17" s="50" t="e">
        <f>#REF!</f>
        <v>#REF!</v>
      </c>
      <c r="B17" s="51" t="s">
        <v>50</v>
      </c>
      <c r="C17" s="57" t="e">
        <f>#REF!</f>
        <v>#REF!</v>
      </c>
      <c r="D17" s="52" t="e">
        <f>#REF!</f>
        <v>#REF!</v>
      </c>
      <c r="E17" s="53" t="e">
        <f>#REF!</f>
        <v>#REF!</v>
      </c>
      <c r="F17" s="54" t="e">
        <f t="shared" si="0"/>
        <v>#REF!</v>
      </c>
      <c r="G17" s="55"/>
      <c r="I17" s="24" t="e">
        <f t="shared" si="1"/>
        <v>#REF!</v>
      </c>
    </row>
    <row r="18" spans="1:9" ht="16.5">
      <c r="A18" s="56" t="e">
        <f>#REF!</f>
        <v>#REF!</v>
      </c>
      <c r="B18" s="51" t="s">
        <v>53</v>
      </c>
      <c r="C18" s="57" t="e">
        <f>#REF!</f>
        <v>#REF!</v>
      </c>
      <c r="D18" s="52" t="e">
        <f>#REF!</f>
        <v>#REF!</v>
      </c>
      <c r="E18" s="53" t="e">
        <f>#REF!</f>
        <v>#REF!</v>
      </c>
      <c r="F18" s="54" t="e">
        <f t="shared" si="0"/>
        <v>#REF!</v>
      </c>
      <c r="G18" s="55"/>
      <c r="I18" s="24" t="e">
        <f t="shared" si="1"/>
        <v>#REF!</v>
      </c>
    </row>
    <row r="19" spans="1:9" ht="16.5">
      <c r="A19" s="56" t="e">
        <f>#REF!</f>
        <v>#REF!</v>
      </c>
      <c r="B19" s="51" t="s">
        <v>72</v>
      </c>
      <c r="C19" s="57" t="e">
        <f>#REF!</f>
        <v>#REF!</v>
      </c>
      <c r="D19" s="52" t="e">
        <f>#REF!</f>
        <v>#REF!</v>
      </c>
      <c r="E19" s="53" t="e">
        <f>#REF!</f>
        <v>#REF!</v>
      </c>
      <c r="F19" s="54" t="e">
        <f t="shared" si="0"/>
        <v>#REF!</v>
      </c>
      <c r="G19" s="55"/>
      <c r="I19" s="24" t="e">
        <f t="shared" si="1"/>
        <v>#REF!</v>
      </c>
    </row>
    <row r="20" spans="1:9" ht="16.5">
      <c r="A20" s="56" t="e">
        <f>#REF!</f>
        <v>#REF!</v>
      </c>
      <c r="B20" s="51" t="s">
        <v>175</v>
      </c>
      <c r="C20" s="57" t="e">
        <f>#REF!</f>
        <v>#REF!</v>
      </c>
      <c r="D20" s="52" t="e">
        <f>#REF!</f>
        <v>#REF!</v>
      </c>
      <c r="E20" s="53" t="e">
        <f>#REF!</f>
        <v>#REF!</v>
      </c>
      <c r="F20" s="54" t="e">
        <f t="shared" si="0"/>
        <v>#REF!</v>
      </c>
      <c r="G20" s="55"/>
      <c r="I20" s="24" t="e">
        <f t="shared" si="1"/>
        <v>#REF!</v>
      </c>
    </row>
    <row r="21" spans="1:9" ht="16.5">
      <c r="A21" s="50" t="e">
        <f>#REF!</f>
        <v>#REF!</v>
      </c>
      <c r="B21" s="51" t="s">
        <v>54</v>
      </c>
      <c r="C21" s="57" t="e">
        <f>#REF!</f>
        <v>#REF!</v>
      </c>
      <c r="D21" s="52" t="e">
        <f>#REF!</f>
        <v>#REF!</v>
      </c>
      <c r="E21" s="53" t="e">
        <f>#REF!</f>
        <v>#REF!</v>
      </c>
      <c r="F21" s="54" t="e">
        <f t="shared" si="0"/>
        <v>#REF!</v>
      </c>
      <c r="G21" s="55"/>
      <c r="I21" s="24" t="e">
        <f t="shared" si="1"/>
        <v>#REF!</v>
      </c>
    </row>
    <row r="22" spans="1:9" ht="16.5">
      <c r="A22" s="56" t="e">
        <f>#REF!</f>
        <v>#REF!</v>
      </c>
      <c r="B22" s="51" t="s">
        <v>55</v>
      </c>
      <c r="C22" s="57" t="e">
        <f>#REF!</f>
        <v>#REF!</v>
      </c>
      <c r="D22" s="52" t="e">
        <f>#REF!</f>
        <v>#REF!</v>
      </c>
      <c r="E22" s="53" t="e">
        <f>#REF!</f>
        <v>#REF!</v>
      </c>
      <c r="F22" s="54" t="e">
        <f t="shared" si="0"/>
        <v>#REF!</v>
      </c>
      <c r="G22" s="55"/>
      <c r="I22" s="24" t="e">
        <f t="shared" si="1"/>
        <v>#REF!</v>
      </c>
    </row>
    <row r="23" spans="1:9" ht="16.5">
      <c r="A23" s="56" t="e">
        <f>#REF!</f>
        <v>#REF!</v>
      </c>
      <c r="B23" s="51" t="s">
        <v>85</v>
      </c>
      <c r="C23" s="57" t="e">
        <f>#REF!</f>
        <v>#REF!</v>
      </c>
      <c r="D23" s="52" t="e">
        <f>#REF!</f>
        <v>#REF!</v>
      </c>
      <c r="E23" s="53" t="e">
        <f>#REF!</f>
        <v>#REF!</v>
      </c>
      <c r="F23" s="54" t="e">
        <f t="shared" si="0"/>
        <v>#REF!</v>
      </c>
      <c r="G23" s="55"/>
      <c r="I23" s="24" t="e">
        <f t="shared" si="1"/>
        <v>#REF!</v>
      </c>
    </row>
    <row r="24" spans="1:9" ht="16.5">
      <c r="A24" s="56" t="e">
        <f>#REF!</f>
        <v>#REF!</v>
      </c>
      <c r="B24" s="51" t="s">
        <v>60</v>
      </c>
      <c r="C24" s="57" t="e">
        <f>#REF!</f>
        <v>#REF!</v>
      </c>
      <c r="D24" s="52" t="e">
        <f>#REF!</f>
        <v>#REF!</v>
      </c>
      <c r="E24" s="53" t="e">
        <f>#REF!</f>
        <v>#REF!</v>
      </c>
      <c r="F24" s="54" t="e">
        <f t="shared" si="0"/>
        <v>#REF!</v>
      </c>
      <c r="G24" s="55"/>
      <c r="I24" s="24" t="e">
        <f t="shared" si="1"/>
        <v>#REF!</v>
      </c>
    </row>
    <row r="25" spans="1:9" ht="16.5">
      <c r="A25" s="50" t="e">
        <f>#REF!</f>
        <v>#REF!</v>
      </c>
      <c r="B25" s="51" t="s">
        <v>57</v>
      </c>
      <c r="C25" s="57" t="e">
        <f>#REF!</f>
        <v>#REF!</v>
      </c>
      <c r="D25" s="52" t="e">
        <f>#REF!</f>
        <v>#REF!</v>
      </c>
      <c r="E25" s="53" t="e">
        <f>#REF!</f>
        <v>#REF!</v>
      </c>
      <c r="F25" s="54" t="e">
        <f t="shared" si="0"/>
        <v>#REF!</v>
      </c>
      <c r="G25" s="55"/>
      <c r="I25" s="24" t="e">
        <f t="shared" si="1"/>
        <v>#REF!</v>
      </c>
    </row>
    <row r="26" spans="1:9" ht="16.5">
      <c r="A26" s="56" t="e">
        <f>#REF!</f>
        <v>#REF!</v>
      </c>
      <c r="B26" s="51" t="s">
        <v>58</v>
      </c>
      <c r="C26" s="57" t="e">
        <f>#REF!</f>
        <v>#REF!</v>
      </c>
      <c r="D26" s="52" t="e">
        <f>#REF!</f>
        <v>#REF!</v>
      </c>
      <c r="E26" s="53" t="e">
        <f>#REF!</f>
        <v>#REF!</v>
      </c>
      <c r="F26" s="54" t="e">
        <f t="shared" si="0"/>
        <v>#REF!</v>
      </c>
      <c r="G26" s="55"/>
      <c r="I26" s="24" t="e">
        <f t="shared" si="1"/>
        <v>#REF!</v>
      </c>
    </row>
    <row r="27" spans="1:9" ht="16.5">
      <c r="A27" s="56" t="e">
        <f>#REF!</f>
        <v>#REF!</v>
      </c>
      <c r="B27" s="51" t="s">
        <v>59</v>
      </c>
      <c r="C27" s="57" t="e">
        <f>#REF!</f>
        <v>#REF!</v>
      </c>
      <c r="D27" s="52" t="e">
        <f>#REF!</f>
        <v>#REF!</v>
      </c>
      <c r="E27" s="53" t="e">
        <f>#REF!</f>
        <v>#REF!</v>
      </c>
      <c r="F27" s="54" t="e">
        <f t="shared" si="0"/>
        <v>#REF!</v>
      </c>
      <c r="G27" s="55"/>
      <c r="I27" s="24" t="e">
        <f t="shared" si="1"/>
        <v>#REF!</v>
      </c>
    </row>
    <row r="28" spans="1:9" ht="16.5">
      <c r="A28" s="56" t="e">
        <f>#REF!</f>
        <v>#REF!</v>
      </c>
      <c r="B28" s="51" t="s">
        <v>61</v>
      </c>
      <c r="C28" s="57" t="e">
        <f>#REF!</f>
        <v>#REF!</v>
      </c>
      <c r="D28" s="52" t="e">
        <f>#REF!</f>
        <v>#REF!</v>
      </c>
      <c r="E28" s="53" t="e">
        <f>#REF!</f>
        <v>#REF!</v>
      </c>
      <c r="F28" s="54" t="e">
        <f t="shared" si="0"/>
        <v>#REF!</v>
      </c>
      <c r="G28" s="55"/>
      <c r="I28" s="24" t="e">
        <f t="shared" si="1"/>
        <v>#REF!</v>
      </c>
    </row>
    <row r="29" spans="1:9" ht="16.5">
      <c r="A29" s="50" t="e">
        <f>#REF!</f>
        <v>#REF!</v>
      </c>
      <c r="B29" s="51" t="s">
        <v>56</v>
      </c>
      <c r="C29" s="57" t="e">
        <f>#REF!</f>
        <v>#REF!</v>
      </c>
      <c r="D29" s="52" t="e">
        <f>#REF!</f>
        <v>#REF!</v>
      </c>
      <c r="E29" s="53" t="e">
        <f>#REF!</f>
        <v>#REF!</v>
      </c>
      <c r="F29" s="54" t="e">
        <f t="shared" si="0"/>
        <v>#REF!</v>
      </c>
      <c r="G29" s="55"/>
      <c r="I29" s="24" t="e">
        <f t="shared" si="1"/>
        <v>#REF!</v>
      </c>
    </row>
    <row r="30" spans="1:9" ht="16.5">
      <c r="A30" s="56" t="e">
        <f>#REF!</f>
        <v>#REF!</v>
      </c>
      <c r="B30" s="51" t="s">
        <v>62</v>
      </c>
      <c r="C30" s="57" t="e">
        <f>#REF!</f>
        <v>#REF!</v>
      </c>
      <c r="D30" s="52" t="e">
        <f>#REF!</f>
        <v>#REF!</v>
      </c>
      <c r="E30" s="53" t="e">
        <f>#REF!</f>
        <v>#REF!</v>
      </c>
      <c r="F30" s="54" t="e">
        <f t="shared" si="0"/>
        <v>#REF!</v>
      </c>
      <c r="G30" s="55"/>
      <c r="I30" s="24" t="e">
        <f t="shared" si="1"/>
        <v>#REF!</v>
      </c>
    </row>
    <row r="31" spans="1:9" ht="16.5">
      <c r="A31" s="56" t="e">
        <f>#REF!</f>
        <v>#REF!</v>
      </c>
      <c r="B31" s="51" t="s">
        <v>63</v>
      </c>
      <c r="C31" s="57" t="e">
        <f>#REF!</f>
        <v>#REF!</v>
      </c>
      <c r="D31" s="52" t="e">
        <f>#REF!</f>
        <v>#REF!</v>
      </c>
      <c r="E31" s="53" t="e">
        <f>#REF!</f>
        <v>#REF!</v>
      </c>
      <c r="F31" s="54" t="e">
        <f t="shared" si="0"/>
        <v>#REF!</v>
      </c>
      <c r="G31" s="55"/>
      <c r="I31" s="24" t="e">
        <f t="shared" si="1"/>
        <v>#REF!</v>
      </c>
    </row>
    <row r="32" spans="1:9" ht="16.5">
      <c r="A32" s="56" t="e">
        <f>#REF!</f>
        <v>#REF!</v>
      </c>
      <c r="B32" s="51" t="s">
        <v>64</v>
      </c>
      <c r="C32" s="57" t="e">
        <f>#REF!</f>
        <v>#REF!</v>
      </c>
      <c r="D32" s="52" t="e">
        <f>#REF!</f>
        <v>#REF!</v>
      </c>
      <c r="E32" s="53" t="e">
        <f>#REF!</f>
        <v>#REF!</v>
      </c>
      <c r="F32" s="54" t="e">
        <f t="shared" si="0"/>
        <v>#REF!</v>
      </c>
      <c r="G32" s="58"/>
      <c r="I32" s="24" t="e">
        <f t="shared" si="1"/>
        <v>#REF!</v>
      </c>
    </row>
    <row r="33" spans="1:9" ht="16.5">
      <c r="A33" s="50" t="e">
        <f>#REF!</f>
        <v>#REF!</v>
      </c>
      <c r="B33" s="51" t="s">
        <v>176</v>
      </c>
      <c r="C33" s="57" t="e">
        <f>#REF!</f>
        <v>#REF!</v>
      </c>
      <c r="D33" s="52" t="e">
        <f>#REF!</f>
        <v>#REF!</v>
      </c>
      <c r="E33" s="53" t="e">
        <f>#REF!</f>
        <v>#REF!</v>
      </c>
      <c r="F33" s="54" t="e">
        <f t="shared" si="0"/>
        <v>#REF!</v>
      </c>
      <c r="G33" s="58"/>
      <c r="I33" s="24" t="e">
        <f t="shared" si="1"/>
        <v>#REF!</v>
      </c>
    </row>
    <row r="34" spans="1:9" ht="16.5">
      <c r="A34" s="56" t="e">
        <f>#REF!</f>
        <v>#REF!</v>
      </c>
      <c r="B34" s="51" t="s">
        <v>86</v>
      </c>
      <c r="C34" s="57" t="e">
        <f>#REF!</f>
        <v>#REF!</v>
      </c>
      <c r="D34" s="52" t="e">
        <f>#REF!</f>
        <v>#REF!</v>
      </c>
      <c r="E34" s="53" t="e">
        <f>#REF!</f>
        <v>#REF!</v>
      </c>
      <c r="F34" s="54" t="e">
        <f t="shared" si="0"/>
        <v>#REF!</v>
      </c>
      <c r="G34" s="58"/>
      <c r="I34" s="24" t="e">
        <f t="shared" si="1"/>
        <v>#REF!</v>
      </c>
    </row>
    <row r="35" spans="1:9" ht="16.5">
      <c r="A35" s="56" t="e">
        <f>#REF!</f>
        <v>#REF!</v>
      </c>
      <c r="B35" s="51" t="s">
        <v>87</v>
      </c>
      <c r="C35" s="57" t="e">
        <f>#REF!</f>
        <v>#REF!</v>
      </c>
      <c r="D35" s="52" t="e">
        <f>#REF!</f>
        <v>#REF!</v>
      </c>
      <c r="E35" s="53" t="e">
        <f>#REF!</f>
        <v>#REF!</v>
      </c>
      <c r="F35" s="54" t="e">
        <f t="shared" si="0"/>
        <v>#REF!</v>
      </c>
      <c r="G35" s="58"/>
      <c r="I35" s="24" t="e">
        <f t="shared" si="1"/>
        <v>#REF!</v>
      </c>
    </row>
    <row r="36" spans="1:9" ht="16.5">
      <c r="A36" s="56" t="e">
        <f>#REF!</f>
        <v>#REF!</v>
      </c>
      <c r="B36" s="51" t="s">
        <v>98</v>
      </c>
      <c r="C36" s="57" t="e">
        <f>#REF!</f>
        <v>#REF!</v>
      </c>
      <c r="D36" s="52" t="e">
        <f>#REF!</f>
        <v>#REF!</v>
      </c>
      <c r="E36" s="53" t="e">
        <f>#REF!</f>
        <v>#REF!</v>
      </c>
      <c r="F36" s="54" t="e">
        <f t="shared" si="0"/>
        <v>#REF!</v>
      </c>
      <c r="G36" s="58"/>
      <c r="I36" s="24" t="e">
        <f t="shared" si="1"/>
        <v>#REF!</v>
      </c>
    </row>
    <row r="37" spans="1:9" ht="16.5">
      <c r="A37" s="50" t="e">
        <f>#REF!</f>
        <v>#REF!</v>
      </c>
      <c r="B37" s="51" t="s">
        <v>101</v>
      </c>
      <c r="C37" s="57" t="e">
        <f>#REF!</f>
        <v>#REF!</v>
      </c>
      <c r="D37" s="52" t="e">
        <f>#REF!</f>
        <v>#REF!</v>
      </c>
      <c r="E37" s="59"/>
      <c r="F37" s="54" t="e">
        <f t="shared" si="0"/>
        <v>#REF!</v>
      </c>
      <c r="G37" s="60"/>
      <c r="I37" s="24" t="e">
        <f t="shared" si="1"/>
        <v>#REF!</v>
      </c>
    </row>
    <row r="38" spans="1:9" ht="24" customHeight="1" thickBot="1">
      <c r="A38" s="228" t="s">
        <v>65</v>
      </c>
      <c r="B38" s="229"/>
      <c r="C38" s="229"/>
      <c r="D38" s="61" t="e">
        <f>SUM(D10:D37)</f>
        <v>#REF!</v>
      </c>
      <c r="E38" s="61" t="e">
        <f t="shared" ref="E38" si="2">SUM(E10:E36)</f>
        <v>#REF!</v>
      </c>
      <c r="F38" s="61" t="e">
        <f>SUM(F10:F37)</f>
        <v>#REF!</v>
      </c>
      <c r="G38" s="62"/>
    </row>
    <row r="39" spans="1:9" ht="16.5">
      <c r="A39" s="230" t="s">
        <v>18</v>
      </c>
      <c r="B39" s="230"/>
      <c r="C39" s="230"/>
      <c r="D39" s="63"/>
      <c r="E39" s="230" t="s">
        <v>66</v>
      </c>
      <c r="F39" s="230"/>
      <c r="G39" s="230"/>
    </row>
    <row r="40" spans="1:9" ht="16.5">
      <c r="A40" s="231"/>
      <c r="B40" s="231"/>
      <c r="C40" s="231"/>
      <c r="D40" s="63"/>
      <c r="E40" s="231"/>
      <c r="F40" s="231"/>
      <c r="G40" s="231"/>
    </row>
    <row r="41" spans="1:9" ht="16.5">
      <c r="A41" s="64"/>
      <c r="B41" s="64"/>
      <c r="C41" s="64"/>
      <c r="D41" s="63"/>
      <c r="E41" s="10"/>
      <c r="F41" s="65"/>
      <c r="G41" s="10"/>
    </row>
    <row r="42" spans="1:9" ht="16.5">
      <c r="A42" s="64"/>
      <c r="B42" s="64"/>
      <c r="C42" s="64"/>
      <c r="D42" s="63"/>
      <c r="E42" s="10"/>
      <c r="F42" s="65"/>
      <c r="G42" s="10"/>
    </row>
    <row r="43" spans="1:9" ht="16.5">
      <c r="A43" s="64"/>
      <c r="B43" s="64"/>
      <c r="C43" s="64"/>
      <c r="D43" s="63"/>
      <c r="E43" s="10"/>
      <c r="F43" s="65"/>
      <c r="G43" s="10"/>
    </row>
    <row r="44" spans="1:9" ht="16.5">
      <c r="A44" s="64"/>
      <c r="B44" s="64"/>
      <c r="C44" s="64"/>
      <c r="D44" s="63"/>
      <c r="E44" s="10"/>
      <c r="F44" s="65"/>
      <c r="G44" s="10"/>
    </row>
    <row r="45" spans="1:9" ht="16.5">
      <c r="A45" s="231" t="s">
        <v>91</v>
      </c>
      <c r="B45" s="231"/>
      <c r="C45" s="231"/>
      <c r="D45" s="63"/>
      <c r="E45" s="231" t="s">
        <v>79</v>
      </c>
      <c r="F45" s="231"/>
      <c r="G45" s="231"/>
    </row>
    <row r="46" spans="1:9" ht="16.5">
      <c r="A46" s="231"/>
      <c r="B46" s="231"/>
      <c r="C46" s="231"/>
      <c r="D46" s="63"/>
      <c r="E46" s="231"/>
      <c r="F46" s="231"/>
      <c r="G46" s="231"/>
    </row>
  </sheetData>
  <sheetProtection password="EAE7" sheet="1" objects="1" scenarios="1"/>
  <mergeCells count="15">
    <mergeCell ref="D4:G4"/>
    <mergeCell ref="D5:G5"/>
    <mergeCell ref="D6:G6"/>
    <mergeCell ref="A1:C1"/>
    <mergeCell ref="A2:C2"/>
    <mergeCell ref="D1:G1"/>
    <mergeCell ref="D2:G2"/>
    <mergeCell ref="D3:G3"/>
    <mergeCell ref="D7:G7"/>
    <mergeCell ref="D8:G8"/>
    <mergeCell ref="A38:C38"/>
    <mergeCell ref="A39:C40"/>
    <mergeCell ref="A45:C46"/>
    <mergeCell ref="E39:G40"/>
    <mergeCell ref="E45:G46"/>
  </mergeCells>
  <conditionalFormatting sqref="E10:E37">
    <cfRule type="cellIs" dxfId="8" priority="3" operator="equal">
      <formula>0</formula>
    </cfRule>
  </conditionalFormatting>
  <conditionalFormatting sqref="G10:G37">
    <cfRule type="containsText" dxfId="7" priority="2" operator="containsText" text="0">
      <formula>NOT(ISERROR(SEARCH("0",G10)))</formula>
    </cfRule>
  </conditionalFormatting>
  <conditionalFormatting sqref="D1:G8">
    <cfRule type="cellIs" dxfId="6" priority="1" operator="equal">
      <formula>0</formula>
    </cfRule>
  </conditionalFormatting>
  <pageMargins left="0.28999999999999998" right="0.23" top="0.37" bottom="0.38"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J42"/>
  <sheetViews>
    <sheetView workbookViewId="0">
      <selection activeCell="AO19" sqref="AO19"/>
    </sheetView>
  </sheetViews>
  <sheetFormatPr defaultRowHeight="14.5"/>
  <cols>
    <col min="1" max="1" width="13.6328125" customWidth="1"/>
    <col min="2" max="36" width="4.26953125" customWidth="1"/>
  </cols>
  <sheetData>
    <row r="1" spans="1:36" s="1" customFormat="1" ht="12.75" customHeight="1">
      <c r="A1" s="236" t="s">
        <v>34</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row>
    <row r="2" spans="1:36" s="1" customFormat="1" ht="12.7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row>
    <row r="3" spans="1:36" ht="11.25" customHeight="1" thickBot="1">
      <c r="A3" s="4"/>
      <c r="B3" s="4"/>
      <c r="C3" s="4"/>
      <c r="D3" s="4"/>
      <c r="E3" s="4"/>
      <c r="F3" s="4"/>
      <c r="G3" s="4"/>
      <c r="H3" s="4"/>
      <c r="I3" s="4"/>
      <c r="J3" s="4"/>
      <c r="K3" s="4"/>
      <c r="L3" s="4"/>
      <c r="M3" s="4"/>
      <c r="N3" s="4"/>
      <c r="O3" s="4"/>
      <c r="P3" s="4"/>
      <c r="Q3" s="4"/>
      <c r="R3" s="4"/>
      <c r="S3" s="4"/>
      <c r="T3" s="4"/>
      <c r="U3" s="4"/>
    </row>
    <row r="4" spans="1:36">
      <c r="A4" s="6" t="s">
        <v>32</v>
      </c>
      <c r="B4" s="5" t="s">
        <v>102</v>
      </c>
      <c r="C4" s="5" t="s">
        <v>103</v>
      </c>
      <c r="D4" s="5" t="s">
        <v>104</v>
      </c>
      <c r="E4" s="5" t="s">
        <v>105</v>
      </c>
      <c r="F4" s="5" t="s">
        <v>106</v>
      </c>
      <c r="G4" s="5" t="s">
        <v>107</v>
      </c>
      <c r="H4" s="5" t="s">
        <v>108</v>
      </c>
      <c r="I4" s="5" t="s">
        <v>109</v>
      </c>
      <c r="J4" s="5" t="s">
        <v>110</v>
      </c>
      <c r="K4" s="5" t="s">
        <v>111</v>
      </c>
      <c r="L4" s="5" t="s">
        <v>112</v>
      </c>
      <c r="M4" s="5" t="s">
        <v>113</v>
      </c>
      <c r="N4" s="5" t="s">
        <v>114</v>
      </c>
      <c r="O4" s="5" t="s">
        <v>115</v>
      </c>
      <c r="P4" s="5" t="s">
        <v>116</v>
      </c>
      <c r="Q4" s="5" t="s">
        <v>117</v>
      </c>
      <c r="R4" s="5" t="s">
        <v>118</v>
      </c>
      <c r="S4" s="5" t="s">
        <v>119</v>
      </c>
      <c r="T4" s="5" t="s">
        <v>120</v>
      </c>
      <c r="U4" s="5" t="s">
        <v>121</v>
      </c>
      <c r="V4" s="5" t="s">
        <v>122</v>
      </c>
      <c r="W4" s="5" t="s">
        <v>123</v>
      </c>
      <c r="X4" s="5" t="s">
        <v>124</v>
      </c>
      <c r="Y4" s="5" t="s">
        <v>125</v>
      </c>
      <c r="Z4" s="5" t="s">
        <v>126</v>
      </c>
      <c r="AA4" s="5" t="s">
        <v>127</v>
      </c>
      <c r="AB4" s="5" t="s">
        <v>128</v>
      </c>
      <c r="AC4" s="5" t="s">
        <v>129</v>
      </c>
      <c r="AD4" s="5" t="s">
        <v>130</v>
      </c>
      <c r="AE4" s="5" t="s">
        <v>131</v>
      </c>
      <c r="AF4" s="5" t="s">
        <v>132</v>
      </c>
      <c r="AG4" s="5" t="s">
        <v>133</v>
      </c>
      <c r="AH4" s="5" t="s">
        <v>134</v>
      </c>
      <c r="AI4" s="5" t="s">
        <v>135</v>
      </c>
      <c r="AJ4" s="5" t="s">
        <v>136</v>
      </c>
    </row>
    <row r="5" spans="1:36" ht="17">
      <c r="A5" s="35" t="s">
        <v>137</v>
      </c>
      <c r="B5" s="69" t="e">
        <f t="shared" ref="B5:B42" si="0">IF(COUNTIF(khoi01,A5)&lt;2,IF(COUNTIF(khoi01,A5)=1,"X"," "),"T")</f>
        <v>#REF!</v>
      </c>
      <c r="C5" s="69" t="e">
        <f t="shared" ref="C5:C42" si="1">IF(COUNTIF(khoi02,A5)&lt;2,IF(COUNTIF(khoi02,A5)=1,"X"," "),"T")</f>
        <v>#REF!</v>
      </c>
      <c r="D5" s="69" t="e">
        <f t="shared" ref="D5:D42" si="2">IF(COUNTIF(khoi03,A5)&lt;2,IF(COUNTIF(khoi03,A5)=1,"X"," "),"T")</f>
        <v>#REF!</v>
      </c>
      <c r="E5" s="69" t="e">
        <f t="shared" ref="E5:E42" si="3">IF(COUNTIF(khoi04,A5)&lt;2,IF(COUNTIF(khoi04,A5)=1,"X"," "),"T")</f>
        <v>#REF!</v>
      </c>
      <c r="F5" s="69" t="e">
        <f t="shared" ref="F5:F42" si="4">IF(COUNTIF(khoi05,A5)&lt;2,IF(COUNTIF(khoi05,A5)=1,"X"," "),"T")</f>
        <v>#REF!</v>
      </c>
      <c r="G5" s="69" t="e">
        <f t="shared" ref="G5:G42" si="5">IF(COUNTIF(khoi06,A5)&lt;2,IF(COUNTIF(khoi06,A5)=1,"X"," "),"T")</f>
        <v>#REF!</v>
      </c>
      <c r="H5" s="69" t="e">
        <f t="shared" ref="H5:H42" si="6">IF(COUNTIF(khoi07,A5)&lt;2,IF(COUNTIF(khoi07,A5)=1,"X"," "),"T")</f>
        <v>#REF!</v>
      </c>
      <c r="I5" s="69" t="e">
        <f t="shared" ref="I5:I42" si="7">IF(COUNTIF(khoi08,A5)&lt;2,IF(COUNTIF(khoi08,A5)=1,"X"," "),"T")</f>
        <v>#REF!</v>
      </c>
      <c r="J5" s="69" t="e">
        <f t="shared" ref="J5:J42" si="8">IF(COUNTIF(khoi09,A5)&lt;2,IF(COUNTIF(khoi09,A5)=1,"X"," "),"T")</f>
        <v>#REF!</v>
      </c>
      <c r="K5" s="69" t="e">
        <f t="shared" ref="K5:K42" si="9">IF(COUNTIF(khoi10,A5)&lt;2,IF(COUNTIF(khoi10,A5)=1,"X"," "),"T")</f>
        <v>#REF!</v>
      </c>
      <c r="L5" s="69" t="e">
        <f t="shared" ref="L5:L42" si="10">IF(COUNTIF(khoi11,A5)&lt;2,IF(COUNTIF(khoi11,A5)=1,"X"," "),"T")</f>
        <v>#REF!</v>
      </c>
      <c r="M5" s="69" t="e">
        <f t="shared" ref="M5:M42" si="11">IF(COUNTIF(khoi12,A5)&lt;2,IF(COUNTIF(khoi12,A5)=1,"X"," "),"T")</f>
        <v>#REF!</v>
      </c>
      <c r="N5" s="69" t="e">
        <f t="shared" ref="N5:N42" si="12">IF(COUNTIF(khoi13,A5)&lt;2,IF(COUNTIF(khoi13,A5)=1,"X"," "),"T")</f>
        <v>#REF!</v>
      </c>
      <c r="O5" s="70" t="e">
        <f t="shared" ref="O5:O42" si="13">IF(COUNTIF(khoi14,A5)&lt;2,IF(COUNTIF(khoi14,A5)=1,"X"," "),"T")</f>
        <v>#REF!</v>
      </c>
      <c r="P5" s="70" t="e">
        <f t="shared" ref="P5:P42" si="14">IF(COUNTIF(khoi15,A5)&lt;2,IF(COUNTIF(khoi15,A5)=1,"X"," "),"T")</f>
        <v>#REF!</v>
      </c>
      <c r="Q5" s="70" t="e">
        <f t="shared" ref="Q5:Q42" si="15">IF(COUNTIF(khoi16,A5)&lt;2,IF(COUNTIF(khoi16,A5)=1,"X"," "),"T")</f>
        <v>#REF!</v>
      </c>
      <c r="R5" s="70" t="e">
        <f t="shared" ref="R5:R42" si="16">IF(COUNTIF(khoi17,A5)&lt;2,IF(COUNTIF(khoi17,A5)=1,"X"," "),"T")</f>
        <v>#REF!</v>
      </c>
      <c r="S5" s="70" t="e">
        <f t="shared" ref="S5:S42" si="17">IF(COUNTIF(khoi18,A5)&lt;2,IF(COUNTIF(khoi18,A5)=1,"X"," "),"T")</f>
        <v>#REF!</v>
      </c>
      <c r="T5" s="70" t="str">
        <f t="shared" ref="T5:T42" si="18">IF(COUNTIF(khoi19,A5)&lt;2,IF(COUNTIF(khoi19,A5)=1,"X"," "),"T")</f>
        <v>X</v>
      </c>
      <c r="U5" s="70" t="str">
        <f t="shared" ref="U5:U42" si="19">IF(COUNTIF(khoi20,A5)&lt;2,IF(COUNTIF(khoi20,A5)=1,"X"," "),"T")</f>
        <v>X</v>
      </c>
      <c r="V5" s="71" t="str">
        <f t="shared" ref="V5:V42" si="20">IF(COUNTIF(khoi21,A5)&lt;2,IF(COUNTIF(khoi21,A5)=1,"X"," "),"T")</f>
        <v>X</v>
      </c>
      <c r="W5" s="71" t="str">
        <f t="shared" ref="W5:W42" si="21">IF(COUNTIF(khoi22,A5)&lt;2,IF(COUNTIF(khoi22,A5)=1,"X"," "),"T")</f>
        <v>X</v>
      </c>
      <c r="X5" s="71" t="str">
        <f t="shared" ref="X5:X42" si="22">IF(COUNTIF(khoi23,A5)&lt;2,IF(COUNTIF(khoi23,A5)=1,"X"," "),"T")</f>
        <v>X</v>
      </c>
      <c r="Y5" s="71" t="str">
        <f t="shared" ref="Y5:Y42" si="23">IF(COUNTIF(khoi24,A5)&lt;2,IF(COUNTIF(khoi24,A5)=1,"X"," "),"T")</f>
        <v>X</v>
      </c>
      <c r="Z5" s="71" t="str">
        <f t="shared" ref="Z5:Z42" si="24">IF(COUNTIF(khoi25,A5)&lt;2,IF(COUNTIF(khoi25,A5)=1,"X"," "),"T")</f>
        <v>X</v>
      </c>
      <c r="AA5" s="71" t="str">
        <f t="shared" ref="AA5:AA42" si="25">IF(COUNTIF(khoi26,A5)&lt;2,IF(COUNTIF(khoi26,A5)=1,"X"," "),"T")</f>
        <v>X</v>
      </c>
      <c r="AB5" s="71" t="str">
        <f t="shared" ref="AB5:AB42" si="26">IF(COUNTIF(khoi27,A5)&lt;2,IF(COUNTIF(khoi27,A5)=1,"X"," "),"T")</f>
        <v>X</v>
      </c>
      <c r="AC5" s="71" t="str">
        <f t="shared" ref="AC5:AC42" si="27">IF(COUNTIF(khoi28,A5)&lt;2,IF(COUNTIF(khoi28,A5)=1,"X"," "),"T")</f>
        <v>X</v>
      </c>
      <c r="AD5" s="71" t="str">
        <f t="shared" ref="AD5:AD42" si="28">IF(COUNTIF(khoi29,A5)&lt;2,IF(COUNTIF(khoi29,A5)=1,"X"," "),"T")</f>
        <v>X</v>
      </c>
      <c r="AE5" s="71" t="str">
        <f t="shared" ref="AE5:AE42" si="29">IF(COUNTIF(khoi30,A5)&lt;2,IF(COUNTIF(khoi30,A5)=1,"X"," "),"T")</f>
        <v>X</v>
      </c>
      <c r="AF5" s="71" t="str">
        <f t="shared" ref="AF5:AF42" si="30">IF(COUNTIF(khoi31,A5)&lt;2,IF(COUNTIF(khoi31,A5)=1,"X"," "),"T")</f>
        <v>X</v>
      </c>
      <c r="AG5" s="71" t="str">
        <f t="shared" ref="AG5:AG42" si="31">IF(COUNTIF(khoi32,A5)&lt;2,IF(COUNTIF(khoi32,A5)=1,"X"," "),"T")</f>
        <v>X</v>
      </c>
      <c r="AH5" s="71" t="str">
        <f t="shared" ref="AH5:AH42" si="32">IF(COUNTIF(khoi33,A5)&lt;2,IF(COUNTIF(khoi33,A5)=1,"X"," "),"T")</f>
        <v xml:space="preserve"> </v>
      </c>
      <c r="AI5" s="71" t="str">
        <f t="shared" ref="AI5:AI42" si="33">IF(COUNTIF(khoi34,A5)&lt;2,IF(COUNTIF(khoi34,A5)=1,"X"," "),"T")</f>
        <v xml:space="preserve"> </v>
      </c>
      <c r="AJ5" s="71" t="str">
        <f t="shared" ref="AJ5:AJ42" si="34">IF(COUNTIF(khoi35,A5)&lt;2,IF(COUNTIF(khoi35,A5)=1,"X"," "),"T")</f>
        <v xml:space="preserve"> </v>
      </c>
    </row>
    <row r="6" spans="1:36" ht="17">
      <c r="A6" s="35" t="s">
        <v>138</v>
      </c>
      <c r="B6" s="69" t="e">
        <f t="shared" si="0"/>
        <v>#REF!</v>
      </c>
      <c r="C6" s="69" t="e">
        <f t="shared" si="1"/>
        <v>#REF!</v>
      </c>
      <c r="D6" s="69" t="e">
        <f t="shared" si="2"/>
        <v>#REF!</v>
      </c>
      <c r="E6" s="69" t="e">
        <f t="shared" si="3"/>
        <v>#REF!</v>
      </c>
      <c r="F6" s="69" t="e">
        <f t="shared" si="4"/>
        <v>#REF!</v>
      </c>
      <c r="G6" s="69" t="e">
        <f t="shared" si="5"/>
        <v>#REF!</v>
      </c>
      <c r="H6" s="69" t="e">
        <f t="shared" si="6"/>
        <v>#REF!</v>
      </c>
      <c r="I6" s="69" t="e">
        <f t="shared" si="7"/>
        <v>#REF!</v>
      </c>
      <c r="J6" s="69" t="e">
        <f t="shared" si="8"/>
        <v>#REF!</v>
      </c>
      <c r="K6" s="69" t="e">
        <f t="shared" si="9"/>
        <v>#REF!</v>
      </c>
      <c r="L6" s="69" t="e">
        <f t="shared" si="10"/>
        <v>#REF!</v>
      </c>
      <c r="M6" s="69" t="e">
        <f t="shared" si="11"/>
        <v>#REF!</v>
      </c>
      <c r="N6" s="69" t="e">
        <f t="shared" si="12"/>
        <v>#REF!</v>
      </c>
      <c r="O6" s="70" t="e">
        <f t="shared" si="13"/>
        <v>#REF!</v>
      </c>
      <c r="P6" s="70" t="e">
        <f t="shared" si="14"/>
        <v>#REF!</v>
      </c>
      <c r="Q6" s="70" t="e">
        <f t="shared" si="15"/>
        <v>#REF!</v>
      </c>
      <c r="R6" s="70" t="e">
        <f t="shared" si="16"/>
        <v>#REF!</v>
      </c>
      <c r="S6" s="70" t="e">
        <f t="shared" si="17"/>
        <v>#REF!</v>
      </c>
      <c r="T6" s="70" t="str">
        <f t="shared" si="18"/>
        <v>X</v>
      </c>
      <c r="U6" s="70" t="str">
        <f t="shared" si="19"/>
        <v>X</v>
      </c>
      <c r="V6" s="71" t="str">
        <f t="shared" si="20"/>
        <v>X</v>
      </c>
      <c r="W6" s="71" t="str">
        <f t="shared" si="21"/>
        <v>X</v>
      </c>
      <c r="X6" s="71" t="str">
        <f t="shared" si="22"/>
        <v>X</v>
      </c>
      <c r="Y6" s="71" t="str">
        <f t="shared" si="23"/>
        <v>X</v>
      </c>
      <c r="Z6" s="71" t="str">
        <f t="shared" si="24"/>
        <v>X</v>
      </c>
      <c r="AA6" s="71" t="str">
        <f t="shared" si="25"/>
        <v>X</v>
      </c>
      <c r="AB6" s="71" t="str">
        <f t="shared" si="26"/>
        <v>X</v>
      </c>
      <c r="AC6" s="71" t="str">
        <f t="shared" si="27"/>
        <v>X</v>
      </c>
      <c r="AD6" s="71" t="str">
        <f t="shared" si="28"/>
        <v>X</v>
      </c>
      <c r="AE6" s="71" t="str">
        <f t="shared" si="29"/>
        <v>X</v>
      </c>
      <c r="AF6" s="71" t="str">
        <f t="shared" si="30"/>
        <v>X</v>
      </c>
      <c r="AG6" s="71" t="str">
        <f t="shared" si="31"/>
        <v>X</v>
      </c>
      <c r="AH6" s="71" t="str">
        <f t="shared" si="32"/>
        <v xml:space="preserve"> </v>
      </c>
      <c r="AI6" s="71" t="str">
        <f t="shared" si="33"/>
        <v xml:space="preserve"> </v>
      </c>
      <c r="AJ6" s="71" t="str">
        <f t="shared" si="34"/>
        <v xml:space="preserve"> </v>
      </c>
    </row>
    <row r="7" spans="1:36" ht="17">
      <c r="A7" s="35" t="s">
        <v>139</v>
      </c>
      <c r="B7" s="69" t="e">
        <f t="shared" si="0"/>
        <v>#REF!</v>
      </c>
      <c r="C7" s="69" t="e">
        <f t="shared" si="1"/>
        <v>#REF!</v>
      </c>
      <c r="D7" s="69" t="e">
        <f t="shared" si="2"/>
        <v>#REF!</v>
      </c>
      <c r="E7" s="69" t="e">
        <f t="shared" si="3"/>
        <v>#REF!</v>
      </c>
      <c r="F7" s="69" t="e">
        <f t="shared" si="4"/>
        <v>#REF!</v>
      </c>
      <c r="G7" s="69" t="e">
        <f t="shared" si="5"/>
        <v>#REF!</v>
      </c>
      <c r="H7" s="69" t="e">
        <f t="shared" si="6"/>
        <v>#REF!</v>
      </c>
      <c r="I7" s="69" t="e">
        <f t="shared" si="7"/>
        <v>#REF!</v>
      </c>
      <c r="J7" s="69" t="e">
        <f t="shared" si="8"/>
        <v>#REF!</v>
      </c>
      <c r="K7" s="69" t="e">
        <f t="shared" si="9"/>
        <v>#REF!</v>
      </c>
      <c r="L7" s="69" t="e">
        <f t="shared" si="10"/>
        <v>#REF!</v>
      </c>
      <c r="M7" s="69" t="e">
        <f t="shared" si="11"/>
        <v>#REF!</v>
      </c>
      <c r="N7" s="69" t="e">
        <f t="shared" si="12"/>
        <v>#REF!</v>
      </c>
      <c r="O7" s="70" t="e">
        <f t="shared" si="13"/>
        <v>#REF!</v>
      </c>
      <c r="P7" s="70" t="e">
        <f t="shared" si="14"/>
        <v>#REF!</v>
      </c>
      <c r="Q7" s="70" t="e">
        <f t="shared" si="15"/>
        <v>#REF!</v>
      </c>
      <c r="R7" s="70" t="e">
        <f t="shared" si="16"/>
        <v>#REF!</v>
      </c>
      <c r="S7" s="70" t="e">
        <f t="shared" si="17"/>
        <v>#REF!</v>
      </c>
      <c r="T7" s="70" t="str">
        <f t="shared" si="18"/>
        <v>X</v>
      </c>
      <c r="U7" s="70" t="str">
        <f t="shared" si="19"/>
        <v>X</v>
      </c>
      <c r="V7" s="71" t="str">
        <f t="shared" si="20"/>
        <v>X</v>
      </c>
      <c r="W7" s="71" t="str">
        <f t="shared" si="21"/>
        <v>X</v>
      </c>
      <c r="X7" s="71" t="str">
        <f t="shared" si="22"/>
        <v>X</v>
      </c>
      <c r="Y7" s="71" t="str">
        <f t="shared" si="23"/>
        <v>X</v>
      </c>
      <c r="Z7" s="71" t="str">
        <f t="shared" si="24"/>
        <v>X</v>
      </c>
      <c r="AA7" s="71" t="str">
        <f t="shared" si="25"/>
        <v>X</v>
      </c>
      <c r="AB7" s="71" t="str">
        <f t="shared" si="26"/>
        <v>X</v>
      </c>
      <c r="AC7" s="71" t="str">
        <f t="shared" si="27"/>
        <v>X</v>
      </c>
      <c r="AD7" s="71" t="str">
        <f t="shared" si="28"/>
        <v>X</v>
      </c>
      <c r="AE7" s="71" t="str">
        <f t="shared" si="29"/>
        <v>X</v>
      </c>
      <c r="AF7" s="71" t="str">
        <f t="shared" si="30"/>
        <v>X</v>
      </c>
      <c r="AG7" s="71" t="str">
        <f t="shared" si="31"/>
        <v>X</v>
      </c>
      <c r="AH7" s="71" t="str">
        <f t="shared" si="32"/>
        <v xml:space="preserve"> </v>
      </c>
      <c r="AI7" s="71" t="str">
        <f t="shared" si="33"/>
        <v xml:space="preserve"> </v>
      </c>
      <c r="AJ7" s="71" t="str">
        <f t="shared" si="34"/>
        <v xml:space="preserve"> </v>
      </c>
    </row>
    <row r="8" spans="1:36" ht="17">
      <c r="A8" s="35" t="s">
        <v>140</v>
      </c>
      <c r="B8" s="69" t="e">
        <f t="shared" si="0"/>
        <v>#REF!</v>
      </c>
      <c r="C8" s="69" t="e">
        <f t="shared" si="1"/>
        <v>#REF!</v>
      </c>
      <c r="D8" s="69" t="e">
        <f t="shared" si="2"/>
        <v>#REF!</v>
      </c>
      <c r="E8" s="69" t="e">
        <f t="shared" si="3"/>
        <v>#REF!</v>
      </c>
      <c r="F8" s="69" t="e">
        <f t="shared" si="4"/>
        <v>#REF!</v>
      </c>
      <c r="G8" s="69" t="e">
        <f t="shared" si="5"/>
        <v>#REF!</v>
      </c>
      <c r="H8" s="69" t="e">
        <f t="shared" si="6"/>
        <v>#REF!</v>
      </c>
      <c r="I8" s="69" t="e">
        <f t="shared" si="7"/>
        <v>#REF!</v>
      </c>
      <c r="J8" s="69" t="e">
        <f t="shared" si="8"/>
        <v>#REF!</v>
      </c>
      <c r="K8" s="69" t="e">
        <f t="shared" si="9"/>
        <v>#REF!</v>
      </c>
      <c r="L8" s="69" t="e">
        <f t="shared" si="10"/>
        <v>#REF!</v>
      </c>
      <c r="M8" s="69" t="e">
        <f t="shared" si="11"/>
        <v>#REF!</v>
      </c>
      <c r="N8" s="69" t="e">
        <f t="shared" si="12"/>
        <v>#REF!</v>
      </c>
      <c r="O8" s="70" t="e">
        <f t="shared" si="13"/>
        <v>#REF!</v>
      </c>
      <c r="P8" s="70" t="e">
        <f t="shared" si="14"/>
        <v>#REF!</v>
      </c>
      <c r="Q8" s="70" t="e">
        <f t="shared" si="15"/>
        <v>#REF!</v>
      </c>
      <c r="R8" s="70" t="e">
        <f t="shared" si="16"/>
        <v>#REF!</v>
      </c>
      <c r="S8" s="70" t="e">
        <f t="shared" si="17"/>
        <v>#REF!</v>
      </c>
      <c r="T8" s="70" t="str">
        <f t="shared" si="18"/>
        <v>X</v>
      </c>
      <c r="U8" s="70" t="str">
        <f t="shared" si="19"/>
        <v>X</v>
      </c>
      <c r="V8" s="71" t="str">
        <f t="shared" si="20"/>
        <v>X</v>
      </c>
      <c r="W8" s="71" t="str">
        <f t="shared" si="21"/>
        <v>X</v>
      </c>
      <c r="X8" s="71" t="str">
        <f t="shared" si="22"/>
        <v>X</v>
      </c>
      <c r="Y8" s="71" t="str">
        <f t="shared" si="23"/>
        <v>X</v>
      </c>
      <c r="Z8" s="71" t="str">
        <f t="shared" si="24"/>
        <v>X</v>
      </c>
      <c r="AA8" s="71" t="str">
        <f t="shared" si="25"/>
        <v>X</v>
      </c>
      <c r="AB8" s="71" t="str">
        <f t="shared" si="26"/>
        <v>X</v>
      </c>
      <c r="AC8" s="71" t="str">
        <f t="shared" si="27"/>
        <v>X</v>
      </c>
      <c r="AD8" s="71" t="str">
        <f t="shared" si="28"/>
        <v>X</v>
      </c>
      <c r="AE8" s="71" t="str">
        <f t="shared" si="29"/>
        <v>X</v>
      </c>
      <c r="AF8" s="71" t="str">
        <f t="shared" si="30"/>
        <v>X</v>
      </c>
      <c r="AG8" s="71" t="str">
        <f t="shared" si="31"/>
        <v>X</v>
      </c>
      <c r="AH8" s="71" t="str">
        <f t="shared" si="32"/>
        <v xml:space="preserve"> </v>
      </c>
      <c r="AI8" s="71" t="str">
        <f t="shared" si="33"/>
        <v xml:space="preserve"> </v>
      </c>
      <c r="AJ8" s="71" t="str">
        <f t="shared" si="34"/>
        <v xml:space="preserve"> </v>
      </c>
    </row>
    <row r="9" spans="1:36" ht="17">
      <c r="A9" s="36" t="s">
        <v>141</v>
      </c>
      <c r="B9" s="69" t="e">
        <f t="shared" si="0"/>
        <v>#REF!</v>
      </c>
      <c r="C9" s="69" t="e">
        <f t="shared" si="1"/>
        <v>#REF!</v>
      </c>
      <c r="D9" s="69" t="e">
        <f t="shared" si="2"/>
        <v>#REF!</v>
      </c>
      <c r="E9" s="69" t="e">
        <f t="shared" si="3"/>
        <v>#REF!</v>
      </c>
      <c r="F9" s="69" t="e">
        <f t="shared" si="4"/>
        <v>#REF!</v>
      </c>
      <c r="G9" s="69" t="e">
        <f t="shared" si="5"/>
        <v>#REF!</v>
      </c>
      <c r="H9" s="69" t="e">
        <f t="shared" si="6"/>
        <v>#REF!</v>
      </c>
      <c r="I9" s="69" t="e">
        <f t="shared" si="7"/>
        <v>#REF!</v>
      </c>
      <c r="J9" s="69" t="e">
        <f t="shared" si="8"/>
        <v>#REF!</v>
      </c>
      <c r="K9" s="69" t="e">
        <f t="shared" si="9"/>
        <v>#REF!</v>
      </c>
      <c r="L9" s="69" t="e">
        <f t="shared" si="10"/>
        <v>#REF!</v>
      </c>
      <c r="M9" s="69" t="e">
        <f t="shared" si="11"/>
        <v>#REF!</v>
      </c>
      <c r="N9" s="69" t="e">
        <f t="shared" si="12"/>
        <v>#REF!</v>
      </c>
      <c r="O9" s="70" t="e">
        <f t="shared" si="13"/>
        <v>#REF!</v>
      </c>
      <c r="P9" s="70" t="e">
        <f t="shared" si="14"/>
        <v>#REF!</v>
      </c>
      <c r="Q9" s="70" t="e">
        <f t="shared" si="15"/>
        <v>#REF!</v>
      </c>
      <c r="R9" s="70" t="e">
        <f t="shared" si="16"/>
        <v>#REF!</v>
      </c>
      <c r="S9" s="70" t="e">
        <f t="shared" si="17"/>
        <v>#REF!</v>
      </c>
      <c r="T9" s="70" t="str">
        <f t="shared" si="18"/>
        <v>X</v>
      </c>
      <c r="U9" s="70" t="str">
        <f t="shared" si="19"/>
        <v>X</v>
      </c>
      <c r="V9" s="71" t="str">
        <f t="shared" si="20"/>
        <v>X</v>
      </c>
      <c r="W9" s="71" t="str">
        <f t="shared" si="21"/>
        <v>X</v>
      </c>
      <c r="X9" s="71" t="str">
        <f t="shared" si="22"/>
        <v>X</v>
      </c>
      <c r="Y9" s="71" t="str">
        <f t="shared" si="23"/>
        <v>X</v>
      </c>
      <c r="Z9" s="71" t="str">
        <f t="shared" si="24"/>
        <v>X</v>
      </c>
      <c r="AA9" s="71" t="str">
        <f t="shared" si="25"/>
        <v>X</v>
      </c>
      <c r="AB9" s="71" t="str">
        <f t="shared" si="26"/>
        <v>X</v>
      </c>
      <c r="AC9" s="71" t="str">
        <f t="shared" si="27"/>
        <v>X</v>
      </c>
      <c r="AD9" s="71" t="str">
        <f t="shared" si="28"/>
        <v>X</v>
      </c>
      <c r="AE9" s="71" t="str">
        <f t="shared" si="29"/>
        <v>X</v>
      </c>
      <c r="AF9" s="71" t="str">
        <f t="shared" si="30"/>
        <v>X</v>
      </c>
      <c r="AG9" s="71" t="str">
        <f t="shared" si="31"/>
        <v>X</v>
      </c>
      <c r="AH9" s="71" t="str">
        <f t="shared" si="32"/>
        <v xml:space="preserve"> </v>
      </c>
      <c r="AI9" s="71" t="str">
        <f t="shared" si="33"/>
        <v xml:space="preserve"> </v>
      </c>
      <c r="AJ9" s="71" t="str">
        <f t="shared" si="34"/>
        <v xml:space="preserve"> </v>
      </c>
    </row>
    <row r="10" spans="1:36" ht="17">
      <c r="A10" s="36" t="s">
        <v>142</v>
      </c>
      <c r="B10" s="69" t="e">
        <f t="shared" si="0"/>
        <v>#REF!</v>
      </c>
      <c r="C10" s="69" t="e">
        <f t="shared" si="1"/>
        <v>#REF!</v>
      </c>
      <c r="D10" s="69" t="e">
        <f t="shared" si="2"/>
        <v>#REF!</v>
      </c>
      <c r="E10" s="69" t="e">
        <f t="shared" si="3"/>
        <v>#REF!</v>
      </c>
      <c r="F10" s="69" t="e">
        <f t="shared" si="4"/>
        <v>#REF!</v>
      </c>
      <c r="G10" s="69" t="e">
        <f t="shared" si="5"/>
        <v>#REF!</v>
      </c>
      <c r="H10" s="69" t="e">
        <f t="shared" si="6"/>
        <v>#REF!</v>
      </c>
      <c r="I10" s="69" t="e">
        <f t="shared" si="7"/>
        <v>#REF!</v>
      </c>
      <c r="J10" s="69" t="e">
        <f t="shared" si="8"/>
        <v>#REF!</v>
      </c>
      <c r="K10" s="69" t="e">
        <f t="shared" si="9"/>
        <v>#REF!</v>
      </c>
      <c r="L10" s="69" t="e">
        <f t="shared" si="10"/>
        <v>#REF!</v>
      </c>
      <c r="M10" s="69" t="e">
        <f t="shared" si="11"/>
        <v>#REF!</v>
      </c>
      <c r="N10" s="69" t="e">
        <f t="shared" si="12"/>
        <v>#REF!</v>
      </c>
      <c r="O10" s="70" t="e">
        <f t="shared" si="13"/>
        <v>#REF!</v>
      </c>
      <c r="P10" s="70" t="e">
        <f t="shared" si="14"/>
        <v>#REF!</v>
      </c>
      <c r="Q10" s="70" t="e">
        <f t="shared" si="15"/>
        <v>#REF!</v>
      </c>
      <c r="R10" s="70" t="e">
        <f t="shared" si="16"/>
        <v>#REF!</v>
      </c>
      <c r="S10" s="70" t="e">
        <f t="shared" si="17"/>
        <v>#REF!</v>
      </c>
      <c r="T10" s="70" t="str">
        <f t="shared" si="18"/>
        <v>X</v>
      </c>
      <c r="U10" s="70" t="str">
        <f t="shared" si="19"/>
        <v>X</v>
      </c>
      <c r="V10" s="71" t="str">
        <f t="shared" si="20"/>
        <v>X</v>
      </c>
      <c r="W10" s="71" t="str">
        <f t="shared" si="21"/>
        <v>X</v>
      </c>
      <c r="X10" s="71" t="str">
        <f t="shared" si="22"/>
        <v>X</v>
      </c>
      <c r="Y10" s="71" t="str">
        <f t="shared" si="23"/>
        <v>X</v>
      </c>
      <c r="Z10" s="71" t="str">
        <f t="shared" si="24"/>
        <v>X</v>
      </c>
      <c r="AA10" s="71" t="str">
        <f t="shared" si="25"/>
        <v>X</v>
      </c>
      <c r="AB10" s="71" t="str">
        <f t="shared" si="26"/>
        <v>X</v>
      </c>
      <c r="AC10" s="71" t="str">
        <f t="shared" si="27"/>
        <v>X</v>
      </c>
      <c r="AD10" s="71" t="str">
        <f t="shared" si="28"/>
        <v>X</v>
      </c>
      <c r="AE10" s="71" t="str">
        <f t="shared" si="29"/>
        <v>X</v>
      </c>
      <c r="AF10" s="71" t="str">
        <f t="shared" si="30"/>
        <v>X</v>
      </c>
      <c r="AG10" s="71" t="str">
        <f t="shared" si="31"/>
        <v>X</v>
      </c>
      <c r="AH10" s="71" t="str">
        <f t="shared" si="32"/>
        <v xml:space="preserve"> </v>
      </c>
      <c r="AI10" s="71" t="str">
        <f t="shared" si="33"/>
        <v xml:space="preserve"> </v>
      </c>
      <c r="AJ10" s="71" t="str">
        <f t="shared" si="34"/>
        <v xml:space="preserve"> </v>
      </c>
    </row>
    <row r="11" spans="1:36" ht="17">
      <c r="A11" s="36" t="s">
        <v>143</v>
      </c>
      <c r="B11" s="69" t="e">
        <f t="shared" si="0"/>
        <v>#REF!</v>
      </c>
      <c r="C11" s="69" t="e">
        <f t="shared" si="1"/>
        <v>#REF!</v>
      </c>
      <c r="D11" s="69" t="e">
        <f t="shared" si="2"/>
        <v>#REF!</v>
      </c>
      <c r="E11" s="69" t="e">
        <f t="shared" si="3"/>
        <v>#REF!</v>
      </c>
      <c r="F11" s="69" t="e">
        <f t="shared" si="4"/>
        <v>#REF!</v>
      </c>
      <c r="G11" s="69" t="e">
        <f t="shared" si="5"/>
        <v>#REF!</v>
      </c>
      <c r="H11" s="69" t="e">
        <f t="shared" si="6"/>
        <v>#REF!</v>
      </c>
      <c r="I11" s="69" t="e">
        <f t="shared" si="7"/>
        <v>#REF!</v>
      </c>
      <c r="J11" s="69" t="e">
        <f t="shared" si="8"/>
        <v>#REF!</v>
      </c>
      <c r="K11" s="69" t="e">
        <f t="shared" si="9"/>
        <v>#REF!</v>
      </c>
      <c r="L11" s="69" t="e">
        <f t="shared" si="10"/>
        <v>#REF!</v>
      </c>
      <c r="M11" s="69" t="e">
        <f t="shared" si="11"/>
        <v>#REF!</v>
      </c>
      <c r="N11" s="69" t="e">
        <f t="shared" si="12"/>
        <v>#REF!</v>
      </c>
      <c r="O11" s="70" t="e">
        <f t="shared" si="13"/>
        <v>#REF!</v>
      </c>
      <c r="P11" s="70" t="e">
        <f t="shared" si="14"/>
        <v>#REF!</v>
      </c>
      <c r="Q11" s="70" t="e">
        <f t="shared" si="15"/>
        <v>#REF!</v>
      </c>
      <c r="R11" s="70" t="e">
        <f t="shared" si="16"/>
        <v>#REF!</v>
      </c>
      <c r="S11" s="70" t="e">
        <f t="shared" si="17"/>
        <v>#REF!</v>
      </c>
      <c r="T11" s="70" t="str">
        <f t="shared" si="18"/>
        <v>X</v>
      </c>
      <c r="U11" s="70" t="str">
        <f t="shared" si="19"/>
        <v>X</v>
      </c>
      <c r="V11" s="71" t="str">
        <f t="shared" si="20"/>
        <v>X</v>
      </c>
      <c r="W11" s="71" t="str">
        <f t="shared" si="21"/>
        <v>X</v>
      </c>
      <c r="X11" s="71" t="str">
        <f t="shared" si="22"/>
        <v>X</v>
      </c>
      <c r="Y11" s="71" t="str">
        <f t="shared" si="23"/>
        <v>X</v>
      </c>
      <c r="Z11" s="71" t="str">
        <f t="shared" si="24"/>
        <v>X</v>
      </c>
      <c r="AA11" s="71" t="str">
        <f t="shared" si="25"/>
        <v>X</v>
      </c>
      <c r="AB11" s="71" t="str">
        <f t="shared" si="26"/>
        <v>X</v>
      </c>
      <c r="AC11" s="71" t="str">
        <f t="shared" si="27"/>
        <v>X</v>
      </c>
      <c r="AD11" s="71" t="str">
        <f t="shared" si="28"/>
        <v>X</v>
      </c>
      <c r="AE11" s="71" t="str">
        <f t="shared" si="29"/>
        <v>X</v>
      </c>
      <c r="AF11" s="71" t="str">
        <f t="shared" si="30"/>
        <v>X</v>
      </c>
      <c r="AG11" s="71" t="str">
        <f t="shared" si="31"/>
        <v>X</v>
      </c>
      <c r="AH11" s="71" t="str">
        <f t="shared" si="32"/>
        <v xml:space="preserve"> </v>
      </c>
      <c r="AI11" s="71" t="str">
        <f t="shared" si="33"/>
        <v xml:space="preserve"> </v>
      </c>
      <c r="AJ11" s="71" t="str">
        <f t="shared" si="34"/>
        <v xml:space="preserve"> </v>
      </c>
    </row>
    <row r="12" spans="1:36" ht="17">
      <c r="A12" s="36" t="s">
        <v>144</v>
      </c>
      <c r="B12" s="69" t="e">
        <f t="shared" si="0"/>
        <v>#REF!</v>
      </c>
      <c r="C12" s="69" t="e">
        <f t="shared" si="1"/>
        <v>#REF!</v>
      </c>
      <c r="D12" s="69" t="e">
        <f t="shared" si="2"/>
        <v>#REF!</v>
      </c>
      <c r="E12" s="69" t="e">
        <f t="shared" si="3"/>
        <v>#REF!</v>
      </c>
      <c r="F12" s="69" t="e">
        <f t="shared" si="4"/>
        <v>#REF!</v>
      </c>
      <c r="G12" s="69" t="e">
        <f t="shared" si="5"/>
        <v>#REF!</v>
      </c>
      <c r="H12" s="69" t="e">
        <f t="shared" si="6"/>
        <v>#REF!</v>
      </c>
      <c r="I12" s="69" t="e">
        <f t="shared" si="7"/>
        <v>#REF!</v>
      </c>
      <c r="J12" s="69" t="e">
        <f t="shared" si="8"/>
        <v>#REF!</v>
      </c>
      <c r="K12" s="69" t="e">
        <f t="shared" si="9"/>
        <v>#REF!</v>
      </c>
      <c r="L12" s="69" t="e">
        <f t="shared" si="10"/>
        <v>#REF!</v>
      </c>
      <c r="M12" s="69" t="e">
        <f t="shared" si="11"/>
        <v>#REF!</v>
      </c>
      <c r="N12" s="69" t="e">
        <f t="shared" si="12"/>
        <v>#REF!</v>
      </c>
      <c r="O12" s="70" t="e">
        <f t="shared" si="13"/>
        <v>#REF!</v>
      </c>
      <c r="P12" s="70" t="e">
        <f t="shared" si="14"/>
        <v>#REF!</v>
      </c>
      <c r="Q12" s="70" t="e">
        <f t="shared" si="15"/>
        <v>#REF!</v>
      </c>
      <c r="R12" s="70" t="e">
        <f t="shared" si="16"/>
        <v>#REF!</v>
      </c>
      <c r="S12" s="70" t="e">
        <f t="shared" si="17"/>
        <v>#REF!</v>
      </c>
      <c r="T12" s="70" t="str">
        <f t="shared" si="18"/>
        <v>X</v>
      </c>
      <c r="U12" s="70" t="str">
        <f t="shared" si="19"/>
        <v>X</v>
      </c>
      <c r="V12" s="71" t="str">
        <f t="shared" si="20"/>
        <v>X</v>
      </c>
      <c r="W12" s="71" t="str">
        <f t="shared" si="21"/>
        <v>X</v>
      </c>
      <c r="X12" s="71" t="str">
        <f t="shared" si="22"/>
        <v>X</v>
      </c>
      <c r="Y12" s="71" t="str">
        <f t="shared" si="23"/>
        <v>X</v>
      </c>
      <c r="Z12" s="71" t="str">
        <f t="shared" si="24"/>
        <v>X</v>
      </c>
      <c r="AA12" s="71" t="str">
        <f t="shared" si="25"/>
        <v>X</v>
      </c>
      <c r="AB12" s="71" t="str">
        <f t="shared" si="26"/>
        <v>X</v>
      </c>
      <c r="AC12" s="71" t="str">
        <f t="shared" si="27"/>
        <v>X</v>
      </c>
      <c r="AD12" s="71" t="str">
        <f t="shared" si="28"/>
        <v>X</v>
      </c>
      <c r="AE12" s="71" t="str">
        <f t="shared" si="29"/>
        <v>X</v>
      </c>
      <c r="AF12" s="71" t="str">
        <f t="shared" si="30"/>
        <v>X</v>
      </c>
      <c r="AG12" s="71" t="str">
        <f t="shared" si="31"/>
        <v>X</v>
      </c>
      <c r="AH12" s="71" t="str">
        <f t="shared" si="32"/>
        <v xml:space="preserve"> </v>
      </c>
      <c r="AI12" s="71" t="str">
        <f t="shared" si="33"/>
        <v xml:space="preserve"> </v>
      </c>
      <c r="AJ12" s="71" t="str">
        <f t="shared" si="34"/>
        <v xml:space="preserve"> </v>
      </c>
    </row>
    <row r="13" spans="1:36" ht="17">
      <c r="A13" s="37" t="s">
        <v>145</v>
      </c>
      <c r="B13" s="69" t="e">
        <f t="shared" si="0"/>
        <v>#REF!</v>
      </c>
      <c r="C13" s="69" t="e">
        <f t="shared" si="1"/>
        <v>#REF!</v>
      </c>
      <c r="D13" s="69" t="e">
        <f t="shared" si="2"/>
        <v>#REF!</v>
      </c>
      <c r="E13" s="69" t="e">
        <f t="shared" si="3"/>
        <v>#REF!</v>
      </c>
      <c r="F13" s="69" t="e">
        <f t="shared" si="4"/>
        <v>#REF!</v>
      </c>
      <c r="G13" s="69" t="e">
        <f t="shared" si="5"/>
        <v>#REF!</v>
      </c>
      <c r="H13" s="69" t="e">
        <f t="shared" si="6"/>
        <v>#REF!</v>
      </c>
      <c r="I13" s="69" t="e">
        <f t="shared" si="7"/>
        <v>#REF!</v>
      </c>
      <c r="J13" s="69" t="e">
        <f t="shared" si="8"/>
        <v>#REF!</v>
      </c>
      <c r="K13" s="69" t="e">
        <f t="shared" si="9"/>
        <v>#REF!</v>
      </c>
      <c r="L13" s="69" t="e">
        <f t="shared" si="10"/>
        <v>#REF!</v>
      </c>
      <c r="M13" s="69" t="e">
        <f t="shared" si="11"/>
        <v>#REF!</v>
      </c>
      <c r="N13" s="69" t="e">
        <f t="shared" si="12"/>
        <v>#REF!</v>
      </c>
      <c r="O13" s="70" t="e">
        <f t="shared" si="13"/>
        <v>#REF!</v>
      </c>
      <c r="P13" s="70" t="e">
        <f t="shared" si="14"/>
        <v>#REF!</v>
      </c>
      <c r="Q13" s="70" t="e">
        <f t="shared" si="15"/>
        <v>#REF!</v>
      </c>
      <c r="R13" s="70" t="e">
        <f t="shared" si="16"/>
        <v>#REF!</v>
      </c>
      <c r="S13" s="70" t="e">
        <f t="shared" si="17"/>
        <v>#REF!</v>
      </c>
      <c r="T13" s="70" t="str">
        <f t="shared" si="18"/>
        <v>X</v>
      </c>
      <c r="U13" s="70" t="str">
        <f t="shared" si="19"/>
        <v>X</v>
      </c>
      <c r="V13" s="71" t="str">
        <f t="shared" si="20"/>
        <v>X</v>
      </c>
      <c r="W13" s="71" t="str">
        <f t="shared" si="21"/>
        <v>X</v>
      </c>
      <c r="X13" s="71" t="str">
        <f t="shared" si="22"/>
        <v>X</v>
      </c>
      <c r="Y13" s="71" t="str">
        <f t="shared" si="23"/>
        <v>X</v>
      </c>
      <c r="Z13" s="71" t="str">
        <f t="shared" si="24"/>
        <v>X</v>
      </c>
      <c r="AA13" s="71" t="str">
        <f t="shared" si="25"/>
        <v>X</v>
      </c>
      <c r="AB13" s="71" t="str">
        <f t="shared" si="26"/>
        <v>X</v>
      </c>
      <c r="AC13" s="71" t="str">
        <f t="shared" si="27"/>
        <v>X</v>
      </c>
      <c r="AD13" s="71" t="str">
        <f t="shared" si="28"/>
        <v>X</v>
      </c>
      <c r="AE13" s="71" t="str">
        <f t="shared" si="29"/>
        <v>X</v>
      </c>
      <c r="AF13" s="71" t="str">
        <f t="shared" si="30"/>
        <v>X</v>
      </c>
      <c r="AG13" s="71" t="str">
        <f t="shared" si="31"/>
        <v>X</v>
      </c>
      <c r="AH13" s="71" t="str">
        <f t="shared" si="32"/>
        <v xml:space="preserve"> </v>
      </c>
      <c r="AI13" s="71" t="str">
        <f t="shared" si="33"/>
        <v xml:space="preserve"> </v>
      </c>
      <c r="AJ13" s="71" t="str">
        <f t="shared" si="34"/>
        <v xml:space="preserve"> </v>
      </c>
    </row>
    <row r="14" spans="1:36" ht="17">
      <c r="A14" s="36" t="s">
        <v>146</v>
      </c>
      <c r="B14" s="69" t="e">
        <f t="shared" si="0"/>
        <v>#REF!</v>
      </c>
      <c r="C14" s="69" t="e">
        <f t="shared" si="1"/>
        <v>#REF!</v>
      </c>
      <c r="D14" s="69" t="e">
        <f t="shared" si="2"/>
        <v>#REF!</v>
      </c>
      <c r="E14" s="69" t="e">
        <f t="shared" si="3"/>
        <v>#REF!</v>
      </c>
      <c r="F14" s="69" t="e">
        <f t="shared" si="4"/>
        <v>#REF!</v>
      </c>
      <c r="G14" s="69" t="e">
        <f t="shared" si="5"/>
        <v>#REF!</v>
      </c>
      <c r="H14" s="69" t="e">
        <f t="shared" si="6"/>
        <v>#REF!</v>
      </c>
      <c r="I14" s="69" t="e">
        <f t="shared" si="7"/>
        <v>#REF!</v>
      </c>
      <c r="J14" s="69" t="e">
        <f t="shared" si="8"/>
        <v>#REF!</v>
      </c>
      <c r="K14" s="69" t="e">
        <f t="shared" si="9"/>
        <v>#REF!</v>
      </c>
      <c r="L14" s="69" t="e">
        <f t="shared" si="10"/>
        <v>#REF!</v>
      </c>
      <c r="M14" s="69" t="e">
        <f t="shared" si="11"/>
        <v>#REF!</v>
      </c>
      <c r="N14" s="69" t="e">
        <f t="shared" si="12"/>
        <v>#REF!</v>
      </c>
      <c r="O14" s="70" t="e">
        <f t="shared" si="13"/>
        <v>#REF!</v>
      </c>
      <c r="P14" s="70" t="e">
        <f t="shared" si="14"/>
        <v>#REF!</v>
      </c>
      <c r="Q14" s="70" t="e">
        <f t="shared" si="15"/>
        <v>#REF!</v>
      </c>
      <c r="R14" s="70" t="e">
        <f t="shared" si="16"/>
        <v>#REF!</v>
      </c>
      <c r="S14" s="70" t="e">
        <f t="shared" si="17"/>
        <v>#REF!</v>
      </c>
      <c r="T14" s="70" t="str">
        <f t="shared" si="18"/>
        <v>X</v>
      </c>
      <c r="U14" s="70" t="str">
        <f t="shared" si="19"/>
        <v>X</v>
      </c>
      <c r="V14" s="71" t="str">
        <f t="shared" si="20"/>
        <v>X</v>
      </c>
      <c r="W14" s="71" t="str">
        <f t="shared" si="21"/>
        <v>X</v>
      </c>
      <c r="X14" s="71" t="str">
        <f t="shared" si="22"/>
        <v>X</v>
      </c>
      <c r="Y14" s="71" t="str">
        <f t="shared" si="23"/>
        <v>X</v>
      </c>
      <c r="Z14" s="71" t="str">
        <f t="shared" si="24"/>
        <v>X</v>
      </c>
      <c r="AA14" s="71" t="str">
        <f t="shared" si="25"/>
        <v>X</v>
      </c>
      <c r="AB14" s="71" t="str">
        <f t="shared" si="26"/>
        <v>X</v>
      </c>
      <c r="AC14" s="71" t="str">
        <f t="shared" si="27"/>
        <v>X</v>
      </c>
      <c r="AD14" s="71" t="str">
        <f t="shared" si="28"/>
        <v>X</v>
      </c>
      <c r="AE14" s="71" t="str">
        <f t="shared" si="29"/>
        <v>X</v>
      </c>
      <c r="AF14" s="71" t="str">
        <f t="shared" si="30"/>
        <v>X</v>
      </c>
      <c r="AG14" s="71" t="str">
        <f t="shared" si="31"/>
        <v>X</v>
      </c>
      <c r="AH14" s="71" t="str">
        <f t="shared" si="32"/>
        <v xml:space="preserve"> </v>
      </c>
      <c r="AI14" s="71" t="str">
        <f t="shared" si="33"/>
        <v xml:space="preserve"> </v>
      </c>
      <c r="AJ14" s="71" t="str">
        <f t="shared" si="34"/>
        <v xml:space="preserve"> </v>
      </c>
    </row>
    <row r="15" spans="1:36" ht="17">
      <c r="A15" s="36" t="s">
        <v>168</v>
      </c>
      <c r="B15" s="69" t="e">
        <f t="shared" si="0"/>
        <v>#REF!</v>
      </c>
      <c r="C15" s="69" t="e">
        <f t="shared" si="1"/>
        <v>#REF!</v>
      </c>
      <c r="D15" s="69" t="e">
        <f t="shared" si="2"/>
        <v>#REF!</v>
      </c>
      <c r="E15" s="69" t="e">
        <f t="shared" si="3"/>
        <v>#REF!</v>
      </c>
      <c r="F15" s="69" t="e">
        <f t="shared" si="4"/>
        <v>#REF!</v>
      </c>
      <c r="G15" s="69" t="e">
        <f t="shared" si="5"/>
        <v>#REF!</v>
      </c>
      <c r="H15" s="69" t="e">
        <f t="shared" si="6"/>
        <v>#REF!</v>
      </c>
      <c r="I15" s="69" t="e">
        <f t="shared" si="7"/>
        <v>#REF!</v>
      </c>
      <c r="J15" s="69" t="e">
        <f t="shared" si="8"/>
        <v>#REF!</v>
      </c>
      <c r="K15" s="69" t="e">
        <f t="shared" si="9"/>
        <v>#REF!</v>
      </c>
      <c r="L15" s="69" t="e">
        <f t="shared" si="10"/>
        <v>#REF!</v>
      </c>
      <c r="M15" s="69" t="e">
        <f t="shared" si="11"/>
        <v>#REF!</v>
      </c>
      <c r="N15" s="69" t="e">
        <f t="shared" si="12"/>
        <v>#REF!</v>
      </c>
      <c r="O15" s="70" t="e">
        <f t="shared" si="13"/>
        <v>#REF!</v>
      </c>
      <c r="P15" s="70" t="e">
        <f t="shared" si="14"/>
        <v>#REF!</v>
      </c>
      <c r="Q15" s="70" t="e">
        <f t="shared" si="15"/>
        <v>#REF!</v>
      </c>
      <c r="R15" s="70" t="e">
        <f t="shared" si="16"/>
        <v>#REF!</v>
      </c>
      <c r="S15" s="70" t="e">
        <f t="shared" si="17"/>
        <v>#REF!</v>
      </c>
      <c r="T15" s="70" t="str">
        <f t="shared" si="18"/>
        <v>X</v>
      </c>
      <c r="U15" s="70" t="str">
        <f t="shared" si="19"/>
        <v>X</v>
      </c>
      <c r="V15" s="71" t="str">
        <f t="shared" si="20"/>
        <v>X</v>
      </c>
      <c r="W15" s="71" t="str">
        <f t="shared" si="21"/>
        <v>X</v>
      </c>
      <c r="X15" s="71" t="str">
        <f t="shared" si="22"/>
        <v>X</v>
      </c>
      <c r="Y15" s="71" t="str">
        <f t="shared" si="23"/>
        <v>X</v>
      </c>
      <c r="Z15" s="71" t="str">
        <f t="shared" si="24"/>
        <v>X</v>
      </c>
      <c r="AA15" s="71" t="str">
        <f t="shared" si="25"/>
        <v>X</v>
      </c>
      <c r="AB15" s="71" t="str">
        <f t="shared" si="26"/>
        <v>X</v>
      </c>
      <c r="AC15" s="71" t="str">
        <f t="shared" si="27"/>
        <v>X</v>
      </c>
      <c r="AD15" s="71" t="str">
        <f t="shared" si="28"/>
        <v>X</v>
      </c>
      <c r="AE15" s="71" t="str">
        <f t="shared" si="29"/>
        <v>X</v>
      </c>
      <c r="AF15" s="71" t="str">
        <f t="shared" si="30"/>
        <v>X</v>
      </c>
      <c r="AG15" s="71" t="str">
        <f t="shared" si="31"/>
        <v>X</v>
      </c>
      <c r="AH15" s="71" t="str">
        <f t="shared" si="32"/>
        <v xml:space="preserve"> </v>
      </c>
      <c r="AI15" s="71" t="str">
        <f t="shared" si="33"/>
        <v xml:space="preserve"> </v>
      </c>
      <c r="AJ15" s="71" t="str">
        <f t="shared" si="34"/>
        <v xml:space="preserve"> </v>
      </c>
    </row>
    <row r="16" spans="1:36" ht="17">
      <c r="A16" s="38" t="s">
        <v>147</v>
      </c>
      <c r="B16" s="69" t="e">
        <f t="shared" si="0"/>
        <v>#REF!</v>
      </c>
      <c r="C16" s="69" t="e">
        <f t="shared" si="1"/>
        <v>#REF!</v>
      </c>
      <c r="D16" s="69" t="e">
        <f t="shared" si="2"/>
        <v>#REF!</v>
      </c>
      <c r="E16" s="69" t="e">
        <f t="shared" si="3"/>
        <v>#REF!</v>
      </c>
      <c r="F16" s="69" t="e">
        <f t="shared" si="4"/>
        <v>#REF!</v>
      </c>
      <c r="G16" s="69" t="e">
        <f t="shared" si="5"/>
        <v>#REF!</v>
      </c>
      <c r="H16" s="69" t="e">
        <f t="shared" si="6"/>
        <v>#REF!</v>
      </c>
      <c r="I16" s="69" t="e">
        <f t="shared" si="7"/>
        <v>#REF!</v>
      </c>
      <c r="J16" s="69" t="e">
        <f t="shared" si="8"/>
        <v>#REF!</v>
      </c>
      <c r="K16" s="69" t="e">
        <f t="shared" si="9"/>
        <v>#REF!</v>
      </c>
      <c r="L16" s="69" t="e">
        <f t="shared" si="10"/>
        <v>#REF!</v>
      </c>
      <c r="M16" s="69" t="e">
        <f t="shared" si="11"/>
        <v>#REF!</v>
      </c>
      <c r="N16" s="69" t="e">
        <f t="shared" si="12"/>
        <v>#REF!</v>
      </c>
      <c r="O16" s="70" t="e">
        <f t="shared" si="13"/>
        <v>#REF!</v>
      </c>
      <c r="P16" s="70" t="e">
        <f t="shared" si="14"/>
        <v>#REF!</v>
      </c>
      <c r="Q16" s="70" t="e">
        <f t="shared" si="15"/>
        <v>#REF!</v>
      </c>
      <c r="R16" s="70" t="e">
        <f t="shared" si="16"/>
        <v>#REF!</v>
      </c>
      <c r="S16" s="70" t="e">
        <f t="shared" si="17"/>
        <v>#REF!</v>
      </c>
      <c r="T16" s="70" t="str">
        <f t="shared" si="18"/>
        <v>X</v>
      </c>
      <c r="U16" s="70" t="str">
        <f t="shared" si="19"/>
        <v>X</v>
      </c>
      <c r="V16" s="71" t="str">
        <f t="shared" si="20"/>
        <v>X</v>
      </c>
      <c r="W16" s="71" t="str">
        <f t="shared" si="21"/>
        <v>X</v>
      </c>
      <c r="X16" s="71" t="str">
        <f t="shared" si="22"/>
        <v>X</v>
      </c>
      <c r="Y16" s="71" t="str">
        <f t="shared" si="23"/>
        <v>X</v>
      </c>
      <c r="Z16" s="71" t="str">
        <f t="shared" si="24"/>
        <v>X</v>
      </c>
      <c r="AA16" s="71" t="str">
        <f t="shared" si="25"/>
        <v>X</v>
      </c>
      <c r="AB16" s="71" t="str">
        <f t="shared" si="26"/>
        <v>X</v>
      </c>
      <c r="AC16" s="71" t="str">
        <f t="shared" si="27"/>
        <v>X</v>
      </c>
      <c r="AD16" s="71" t="str">
        <f t="shared" si="28"/>
        <v>X</v>
      </c>
      <c r="AE16" s="71" t="str">
        <f t="shared" si="29"/>
        <v>X</v>
      </c>
      <c r="AF16" s="71" t="str">
        <f t="shared" si="30"/>
        <v>X</v>
      </c>
      <c r="AG16" s="71" t="str">
        <f t="shared" si="31"/>
        <v>X</v>
      </c>
      <c r="AH16" s="71" t="str">
        <f t="shared" si="32"/>
        <v xml:space="preserve"> </v>
      </c>
      <c r="AI16" s="71" t="str">
        <f t="shared" si="33"/>
        <v xml:space="preserve"> </v>
      </c>
      <c r="AJ16" s="71" t="str">
        <f t="shared" si="34"/>
        <v xml:space="preserve"> </v>
      </c>
    </row>
    <row r="17" spans="1:36" ht="17">
      <c r="A17" s="38" t="s">
        <v>148</v>
      </c>
      <c r="B17" s="69" t="e">
        <f t="shared" si="0"/>
        <v>#REF!</v>
      </c>
      <c r="C17" s="69" t="e">
        <f t="shared" si="1"/>
        <v>#REF!</v>
      </c>
      <c r="D17" s="69" t="e">
        <f t="shared" si="2"/>
        <v>#REF!</v>
      </c>
      <c r="E17" s="69" t="e">
        <f t="shared" si="3"/>
        <v>#REF!</v>
      </c>
      <c r="F17" s="69" t="e">
        <f t="shared" si="4"/>
        <v>#REF!</v>
      </c>
      <c r="G17" s="69" t="e">
        <f t="shared" si="5"/>
        <v>#REF!</v>
      </c>
      <c r="H17" s="69" t="e">
        <f t="shared" si="6"/>
        <v>#REF!</v>
      </c>
      <c r="I17" s="69" t="e">
        <f t="shared" si="7"/>
        <v>#REF!</v>
      </c>
      <c r="J17" s="69" t="e">
        <f t="shared" si="8"/>
        <v>#REF!</v>
      </c>
      <c r="K17" s="69" t="e">
        <f t="shared" si="9"/>
        <v>#REF!</v>
      </c>
      <c r="L17" s="69" t="e">
        <f t="shared" si="10"/>
        <v>#REF!</v>
      </c>
      <c r="M17" s="69" t="e">
        <f t="shared" si="11"/>
        <v>#REF!</v>
      </c>
      <c r="N17" s="69" t="e">
        <f t="shared" si="12"/>
        <v>#REF!</v>
      </c>
      <c r="O17" s="70" t="e">
        <f t="shared" si="13"/>
        <v>#REF!</v>
      </c>
      <c r="P17" s="70" t="e">
        <f t="shared" si="14"/>
        <v>#REF!</v>
      </c>
      <c r="Q17" s="70" t="e">
        <f t="shared" si="15"/>
        <v>#REF!</v>
      </c>
      <c r="R17" s="70" t="e">
        <f t="shared" si="16"/>
        <v>#REF!</v>
      </c>
      <c r="S17" s="70" t="e">
        <f t="shared" si="17"/>
        <v>#REF!</v>
      </c>
      <c r="T17" s="70" t="str">
        <f t="shared" si="18"/>
        <v>X</v>
      </c>
      <c r="U17" s="70" t="str">
        <f t="shared" si="19"/>
        <v>X</v>
      </c>
      <c r="V17" s="71" t="str">
        <f t="shared" si="20"/>
        <v>X</v>
      </c>
      <c r="W17" s="71" t="str">
        <f t="shared" si="21"/>
        <v>X</v>
      </c>
      <c r="X17" s="71" t="str">
        <f t="shared" si="22"/>
        <v>X</v>
      </c>
      <c r="Y17" s="71" t="str">
        <f t="shared" si="23"/>
        <v>X</v>
      </c>
      <c r="Z17" s="71" t="str">
        <f t="shared" si="24"/>
        <v>X</v>
      </c>
      <c r="AA17" s="71" t="str">
        <f t="shared" si="25"/>
        <v>X</v>
      </c>
      <c r="AB17" s="71" t="str">
        <f t="shared" si="26"/>
        <v>X</v>
      </c>
      <c r="AC17" s="71" t="str">
        <f t="shared" si="27"/>
        <v>X</v>
      </c>
      <c r="AD17" s="71" t="str">
        <f t="shared" si="28"/>
        <v>X</v>
      </c>
      <c r="AE17" s="71" t="str">
        <f t="shared" si="29"/>
        <v>X</v>
      </c>
      <c r="AF17" s="71" t="str">
        <f t="shared" si="30"/>
        <v>X</v>
      </c>
      <c r="AG17" s="71" t="str">
        <f t="shared" si="31"/>
        <v>X</v>
      </c>
      <c r="AH17" s="71" t="str">
        <f t="shared" si="32"/>
        <v xml:space="preserve"> </v>
      </c>
      <c r="AI17" s="71" t="str">
        <f t="shared" si="33"/>
        <v xml:space="preserve"> </v>
      </c>
      <c r="AJ17" s="71" t="str">
        <f t="shared" si="34"/>
        <v xml:space="preserve"> </v>
      </c>
    </row>
    <row r="18" spans="1:36" ht="17">
      <c r="A18" s="38" t="s">
        <v>149</v>
      </c>
      <c r="B18" s="69" t="e">
        <f t="shared" si="0"/>
        <v>#REF!</v>
      </c>
      <c r="C18" s="69" t="e">
        <f t="shared" si="1"/>
        <v>#REF!</v>
      </c>
      <c r="D18" s="69" t="e">
        <f t="shared" si="2"/>
        <v>#REF!</v>
      </c>
      <c r="E18" s="69" t="e">
        <f t="shared" si="3"/>
        <v>#REF!</v>
      </c>
      <c r="F18" s="69" t="e">
        <f t="shared" si="4"/>
        <v>#REF!</v>
      </c>
      <c r="G18" s="69" t="e">
        <f t="shared" si="5"/>
        <v>#REF!</v>
      </c>
      <c r="H18" s="69" t="e">
        <f t="shared" si="6"/>
        <v>#REF!</v>
      </c>
      <c r="I18" s="69" t="e">
        <f t="shared" si="7"/>
        <v>#REF!</v>
      </c>
      <c r="J18" s="69" t="e">
        <f t="shared" si="8"/>
        <v>#REF!</v>
      </c>
      <c r="K18" s="69" t="e">
        <f t="shared" si="9"/>
        <v>#REF!</v>
      </c>
      <c r="L18" s="69" t="e">
        <f t="shared" si="10"/>
        <v>#REF!</v>
      </c>
      <c r="M18" s="69" t="e">
        <f t="shared" si="11"/>
        <v>#REF!</v>
      </c>
      <c r="N18" s="69" t="e">
        <f t="shared" si="12"/>
        <v>#REF!</v>
      </c>
      <c r="O18" s="70" t="e">
        <f t="shared" si="13"/>
        <v>#REF!</v>
      </c>
      <c r="P18" s="70" t="e">
        <f t="shared" si="14"/>
        <v>#REF!</v>
      </c>
      <c r="Q18" s="70" t="e">
        <f t="shared" si="15"/>
        <v>#REF!</v>
      </c>
      <c r="R18" s="70" t="e">
        <f t="shared" si="16"/>
        <v>#REF!</v>
      </c>
      <c r="S18" s="70" t="e">
        <f t="shared" si="17"/>
        <v>#REF!</v>
      </c>
      <c r="T18" s="70" t="str">
        <f t="shared" si="18"/>
        <v>X</v>
      </c>
      <c r="U18" s="70" t="str">
        <f t="shared" si="19"/>
        <v>X</v>
      </c>
      <c r="V18" s="71" t="str">
        <f t="shared" si="20"/>
        <v>X</v>
      </c>
      <c r="W18" s="71" t="str">
        <f t="shared" si="21"/>
        <v>X</v>
      </c>
      <c r="X18" s="71" t="str">
        <f t="shared" si="22"/>
        <v>X</v>
      </c>
      <c r="Y18" s="71" t="str">
        <f t="shared" si="23"/>
        <v>X</v>
      </c>
      <c r="Z18" s="71" t="str">
        <f t="shared" si="24"/>
        <v>X</v>
      </c>
      <c r="AA18" s="71" t="str">
        <f t="shared" si="25"/>
        <v>X</v>
      </c>
      <c r="AB18" s="71" t="str">
        <f t="shared" si="26"/>
        <v>X</v>
      </c>
      <c r="AC18" s="71" t="str">
        <f t="shared" si="27"/>
        <v>X</v>
      </c>
      <c r="AD18" s="71" t="str">
        <f t="shared" si="28"/>
        <v>X</v>
      </c>
      <c r="AE18" s="71" t="str">
        <f t="shared" si="29"/>
        <v>X</v>
      </c>
      <c r="AF18" s="71" t="str">
        <f t="shared" si="30"/>
        <v>X</v>
      </c>
      <c r="AG18" s="71" t="str">
        <f t="shared" si="31"/>
        <v>X</v>
      </c>
      <c r="AH18" s="71" t="str">
        <f t="shared" si="32"/>
        <v xml:space="preserve"> </v>
      </c>
      <c r="AI18" s="71" t="str">
        <f t="shared" si="33"/>
        <v xml:space="preserve"> </v>
      </c>
      <c r="AJ18" s="71" t="str">
        <f t="shared" si="34"/>
        <v xml:space="preserve"> </v>
      </c>
    </row>
    <row r="19" spans="1:36" ht="17">
      <c r="A19" s="38" t="s">
        <v>150</v>
      </c>
      <c r="B19" s="69" t="e">
        <f t="shared" si="0"/>
        <v>#REF!</v>
      </c>
      <c r="C19" s="69" t="e">
        <f t="shared" si="1"/>
        <v>#REF!</v>
      </c>
      <c r="D19" s="69" t="e">
        <f t="shared" si="2"/>
        <v>#REF!</v>
      </c>
      <c r="E19" s="69" t="e">
        <f t="shared" si="3"/>
        <v>#REF!</v>
      </c>
      <c r="F19" s="69" t="e">
        <f t="shared" si="4"/>
        <v>#REF!</v>
      </c>
      <c r="G19" s="69" t="e">
        <f t="shared" si="5"/>
        <v>#REF!</v>
      </c>
      <c r="H19" s="69" t="e">
        <f t="shared" si="6"/>
        <v>#REF!</v>
      </c>
      <c r="I19" s="69" t="e">
        <f t="shared" si="7"/>
        <v>#REF!</v>
      </c>
      <c r="J19" s="69" t="e">
        <f t="shared" si="8"/>
        <v>#REF!</v>
      </c>
      <c r="K19" s="69" t="e">
        <f t="shared" si="9"/>
        <v>#REF!</v>
      </c>
      <c r="L19" s="69" t="e">
        <f t="shared" si="10"/>
        <v>#REF!</v>
      </c>
      <c r="M19" s="69" t="e">
        <f t="shared" si="11"/>
        <v>#REF!</v>
      </c>
      <c r="N19" s="69" t="e">
        <f t="shared" si="12"/>
        <v>#REF!</v>
      </c>
      <c r="O19" s="70" t="e">
        <f t="shared" si="13"/>
        <v>#REF!</v>
      </c>
      <c r="P19" s="70" t="e">
        <f t="shared" si="14"/>
        <v>#REF!</v>
      </c>
      <c r="Q19" s="70" t="e">
        <f t="shared" si="15"/>
        <v>#REF!</v>
      </c>
      <c r="R19" s="70" t="e">
        <f t="shared" si="16"/>
        <v>#REF!</v>
      </c>
      <c r="S19" s="70" t="e">
        <f t="shared" si="17"/>
        <v>#REF!</v>
      </c>
      <c r="T19" s="70" t="str">
        <f t="shared" si="18"/>
        <v>X</v>
      </c>
      <c r="U19" s="70" t="str">
        <f t="shared" si="19"/>
        <v>X</v>
      </c>
      <c r="V19" s="71" t="str">
        <f t="shared" si="20"/>
        <v>X</v>
      </c>
      <c r="W19" s="71" t="str">
        <f t="shared" si="21"/>
        <v>X</v>
      </c>
      <c r="X19" s="71" t="str">
        <f t="shared" si="22"/>
        <v>X</v>
      </c>
      <c r="Y19" s="71" t="str">
        <f t="shared" si="23"/>
        <v>X</v>
      </c>
      <c r="Z19" s="71" t="str">
        <f t="shared" si="24"/>
        <v>X</v>
      </c>
      <c r="AA19" s="71" t="str">
        <f t="shared" si="25"/>
        <v>X</v>
      </c>
      <c r="AB19" s="71" t="str">
        <f t="shared" si="26"/>
        <v>X</v>
      </c>
      <c r="AC19" s="71" t="str">
        <f t="shared" si="27"/>
        <v>X</v>
      </c>
      <c r="AD19" s="71" t="str">
        <f t="shared" si="28"/>
        <v>X</v>
      </c>
      <c r="AE19" s="71" t="str">
        <f t="shared" si="29"/>
        <v>X</v>
      </c>
      <c r="AF19" s="71" t="str">
        <f t="shared" si="30"/>
        <v>X</v>
      </c>
      <c r="AG19" s="71" t="str">
        <f t="shared" si="31"/>
        <v>X</v>
      </c>
      <c r="AH19" s="71" t="str">
        <f t="shared" si="32"/>
        <v xml:space="preserve"> </v>
      </c>
      <c r="AI19" s="71" t="str">
        <f t="shared" si="33"/>
        <v xml:space="preserve"> </v>
      </c>
      <c r="AJ19" s="71" t="str">
        <f t="shared" si="34"/>
        <v xml:space="preserve"> </v>
      </c>
    </row>
    <row r="20" spans="1:36" ht="17">
      <c r="A20" s="38" t="s">
        <v>151</v>
      </c>
      <c r="B20" s="69" t="e">
        <f t="shared" si="0"/>
        <v>#REF!</v>
      </c>
      <c r="C20" s="69" t="e">
        <f t="shared" si="1"/>
        <v>#REF!</v>
      </c>
      <c r="D20" s="69" t="e">
        <f t="shared" si="2"/>
        <v>#REF!</v>
      </c>
      <c r="E20" s="69" t="e">
        <f t="shared" si="3"/>
        <v>#REF!</v>
      </c>
      <c r="F20" s="69" t="e">
        <f t="shared" si="4"/>
        <v>#REF!</v>
      </c>
      <c r="G20" s="69" t="e">
        <f t="shared" si="5"/>
        <v>#REF!</v>
      </c>
      <c r="H20" s="69" t="e">
        <f t="shared" si="6"/>
        <v>#REF!</v>
      </c>
      <c r="I20" s="69" t="e">
        <f t="shared" si="7"/>
        <v>#REF!</v>
      </c>
      <c r="J20" s="69" t="e">
        <f t="shared" si="8"/>
        <v>#REF!</v>
      </c>
      <c r="K20" s="69" t="e">
        <f t="shared" si="9"/>
        <v>#REF!</v>
      </c>
      <c r="L20" s="69" t="e">
        <f t="shared" si="10"/>
        <v>#REF!</v>
      </c>
      <c r="M20" s="69" t="e">
        <f t="shared" si="11"/>
        <v>#REF!</v>
      </c>
      <c r="N20" s="69" t="e">
        <f t="shared" si="12"/>
        <v>#REF!</v>
      </c>
      <c r="O20" s="70" t="e">
        <f t="shared" si="13"/>
        <v>#REF!</v>
      </c>
      <c r="P20" s="70" t="e">
        <f t="shared" si="14"/>
        <v>#REF!</v>
      </c>
      <c r="Q20" s="70" t="e">
        <f t="shared" si="15"/>
        <v>#REF!</v>
      </c>
      <c r="R20" s="70" t="e">
        <f t="shared" si="16"/>
        <v>#REF!</v>
      </c>
      <c r="S20" s="70" t="e">
        <f t="shared" si="17"/>
        <v>#REF!</v>
      </c>
      <c r="T20" s="70" t="str">
        <f t="shared" si="18"/>
        <v>X</v>
      </c>
      <c r="U20" s="70" t="str">
        <f t="shared" si="19"/>
        <v>X</v>
      </c>
      <c r="V20" s="71" t="str">
        <f t="shared" si="20"/>
        <v>X</v>
      </c>
      <c r="W20" s="71" t="str">
        <f t="shared" si="21"/>
        <v>X</v>
      </c>
      <c r="X20" s="71" t="str">
        <f t="shared" si="22"/>
        <v>X</v>
      </c>
      <c r="Y20" s="71" t="str">
        <f t="shared" si="23"/>
        <v>X</v>
      </c>
      <c r="Z20" s="71" t="str">
        <f t="shared" si="24"/>
        <v>X</v>
      </c>
      <c r="AA20" s="71" t="str">
        <f t="shared" si="25"/>
        <v>X</v>
      </c>
      <c r="AB20" s="71" t="str">
        <f t="shared" si="26"/>
        <v>X</v>
      </c>
      <c r="AC20" s="71" t="str">
        <f t="shared" si="27"/>
        <v>X</v>
      </c>
      <c r="AD20" s="71" t="str">
        <f t="shared" si="28"/>
        <v>X</v>
      </c>
      <c r="AE20" s="71" t="str">
        <f t="shared" si="29"/>
        <v>X</v>
      </c>
      <c r="AF20" s="71" t="str">
        <f t="shared" si="30"/>
        <v>X</v>
      </c>
      <c r="AG20" s="71" t="str">
        <f t="shared" si="31"/>
        <v>X</v>
      </c>
      <c r="AH20" s="71" t="str">
        <f t="shared" si="32"/>
        <v xml:space="preserve"> </v>
      </c>
      <c r="AI20" s="71" t="str">
        <f t="shared" si="33"/>
        <v xml:space="preserve"> </v>
      </c>
      <c r="AJ20" s="71" t="str">
        <f t="shared" si="34"/>
        <v xml:space="preserve"> </v>
      </c>
    </row>
    <row r="21" spans="1:36" ht="17">
      <c r="A21" s="38" t="s">
        <v>152</v>
      </c>
      <c r="B21" s="69" t="e">
        <f t="shared" si="0"/>
        <v>#REF!</v>
      </c>
      <c r="C21" s="69" t="e">
        <f t="shared" si="1"/>
        <v>#REF!</v>
      </c>
      <c r="D21" s="69" t="e">
        <f t="shared" si="2"/>
        <v>#REF!</v>
      </c>
      <c r="E21" s="69" t="e">
        <f t="shared" si="3"/>
        <v>#REF!</v>
      </c>
      <c r="F21" s="69" t="e">
        <f t="shared" si="4"/>
        <v>#REF!</v>
      </c>
      <c r="G21" s="69" t="e">
        <f t="shared" si="5"/>
        <v>#REF!</v>
      </c>
      <c r="H21" s="69" t="e">
        <f t="shared" si="6"/>
        <v>#REF!</v>
      </c>
      <c r="I21" s="69" t="e">
        <f t="shared" si="7"/>
        <v>#REF!</v>
      </c>
      <c r="J21" s="69" t="e">
        <f t="shared" si="8"/>
        <v>#REF!</v>
      </c>
      <c r="K21" s="69" t="e">
        <f t="shared" si="9"/>
        <v>#REF!</v>
      </c>
      <c r="L21" s="69" t="e">
        <f t="shared" si="10"/>
        <v>#REF!</v>
      </c>
      <c r="M21" s="69" t="e">
        <f t="shared" si="11"/>
        <v>#REF!</v>
      </c>
      <c r="N21" s="69" t="e">
        <f t="shared" si="12"/>
        <v>#REF!</v>
      </c>
      <c r="O21" s="70" t="e">
        <f t="shared" si="13"/>
        <v>#REF!</v>
      </c>
      <c r="P21" s="70" t="e">
        <f t="shared" si="14"/>
        <v>#REF!</v>
      </c>
      <c r="Q21" s="70" t="e">
        <f t="shared" si="15"/>
        <v>#REF!</v>
      </c>
      <c r="R21" s="70" t="e">
        <f t="shared" si="16"/>
        <v>#REF!</v>
      </c>
      <c r="S21" s="70" t="e">
        <f t="shared" si="17"/>
        <v>#REF!</v>
      </c>
      <c r="T21" s="70" t="str">
        <f t="shared" si="18"/>
        <v>X</v>
      </c>
      <c r="U21" s="70" t="str">
        <f t="shared" si="19"/>
        <v>X</v>
      </c>
      <c r="V21" s="71" t="str">
        <f t="shared" si="20"/>
        <v>X</v>
      </c>
      <c r="W21" s="71" t="str">
        <f t="shared" si="21"/>
        <v>X</v>
      </c>
      <c r="X21" s="71" t="str">
        <f t="shared" si="22"/>
        <v>X</v>
      </c>
      <c r="Y21" s="71" t="str">
        <f t="shared" si="23"/>
        <v>X</v>
      </c>
      <c r="Z21" s="71" t="str">
        <f t="shared" si="24"/>
        <v>X</v>
      </c>
      <c r="AA21" s="71" t="str">
        <f t="shared" si="25"/>
        <v>X</v>
      </c>
      <c r="AB21" s="71" t="str">
        <f t="shared" si="26"/>
        <v>X</v>
      </c>
      <c r="AC21" s="71" t="str">
        <f t="shared" si="27"/>
        <v>X</v>
      </c>
      <c r="AD21" s="71" t="str">
        <f t="shared" si="28"/>
        <v>X</v>
      </c>
      <c r="AE21" s="71" t="str">
        <f t="shared" si="29"/>
        <v>X</v>
      </c>
      <c r="AF21" s="71" t="str">
        <f t="shared" si="30"/>
        <v>X</v>
      </c>
      <c r="AG21" s="71" t="str">
        <f t="shared" si="31"/>
        <v>X</v>
      </c>
      <c r="AH21" s="71" t="str">
        <f t="shared" si="32"/>
        <v xml:space="preserve"> </v>
      </c>
      <c r="AI21" s="71" t="str">
        <f t="shared" si="33"/>
        <v xml:space="preserve"> </v>
      </c>
      <c r="AJ21" s="71" t="str">
        <f t="shared" si="34"/>
        <v xml:space="preserve"> </v>
      </c>
    </row>
    <row r="22" spans="1:36" ht="17">
      <c r="A22" s="38" t="s">
        <v>153</v>
      </c>
      <c r="B22" s="69" t="e">
        <f t="shared" si="0"/>
        <v>#REF!</v>
      </c>
      <c r="C22" s="69" t="e">
        <f t="shared" si="1"/>
        <v>#REF!</v>
      </c>
      <c r="D22" s="69" t="e">
        <f t="shared" si="2"/>
        <v>#REF!</v>
      </c>
      <c r="E22" s="69" t="e">
        <f t="shared" si="3"/>
        <v>#REF!</v>
      </c>
      <c r="F22" s="69" t="e">
        <f t="shared" si="4"/>
        <v>#REF!</v>
      </c>
      <c r="G22" s="69" t="e">
        <f t="shared" si="5"/>
        <v>#REF!</v>
      </c>
      <c r="H22" s="69" t="e">
        <f t="shared" si="6"/>
        <v>#REF!</v>
      </c>
      <c r="I22" s="69" t="e">
        <f t="shared" si="7"/>
        <v>#REF!</v>
      </c>
      <c r="J22" s="69" t="e">
        <f t="shared" si="8"/>
        <v>#REF!</v>
      </c>
      <c r="K22" s="69" t="e">
        <f t="shared" si="9"/>
        <v>#REF!</v>
      </c>
      <c r="L22" s="69" t="e">
        <f t="shared" si="10"/>
        <v>#REF!</v>
      </c>
      <c r="M22" s="69" t="e">
        <f t="shared" si="11"/>
        <v>#REF!</v>
      </c>
      <c r="N22" s="69" t="e">
        <f t="shared" si="12"/>
        <v>#REF!</v>
      </c>
      <c r="O22" s="70" t="e">
        <f t="shared" si="13"/>
        <v>#REF!</v>
      </c>
      <c r="P22" s="70" t="e">
        <f t="shared" si="14"/>
        <v>#REF!</v>
      </c>
      <c r="Q22" s="70" t="e">
        <f t="shared" si="15"/>
        <v>#REF!</v>
      </c>
      <c r="R22" s="70" t="e">
        <f t="shared" si="16"/>
        <v>#REF!</v>
      </c>
      <c r="S22" s="70" t="e">
        <f t="shared" si="17"/>
        <v>#REF!</v>
      </c>
      <c r="T22" s="70" t="str">
        <f t="shared" si="18"/>
        <v>X</v>
      </c>
      <c r="U22" s="70" t="str">
        <f t="shared" si="19"/>
        <v>X</v>
      </c>
      <c r="V22" s="71" t="str">
        <f t="shared" si="20"/>
        <v>X</v>
      </c>
      <c r="W22" s="71" t="str">
        <f t="shared" si="21"/>
        <v>X</v>
      </c>
      <c r="X22" s="71" t="str">
        <f t="shared" si="22"/>
        <v>X</v>
      </c>
      <c r="Y22" s="71" t="str">
        <f t="shared" si="23"/>
        <v>X</v>
      </c>
      <c r="Z22" s="71" t="str">
        <f t="shared" si="24"/>
        <v>X</v>
      </c>
      <c r="AA22" s="71" t="str">
        <f t="shared" si="25"/>
        <v>X</v>
      </c>
      <c r="AB22" s="71" t="str">
        <f t="shared" si="26"/>
        <v>X</v>
      </c>
      <c r="AC22" s="71" t="str">
        <f t="shared" si="27"/>
        <v>X</v>
      </c>
      <c r="AD22" s="71" t="str">
        <f t="shared" si="28"/>
        <v>X</v>
      </c>
      <c r="AE22" s="71" t="str">
        <f t="shared" si="29"/>
        <v>X</v>
      </c>
      <c r="AF22" s="71" t="str">
        <f t="shared" si="30"/>
        <v>X</v>
      </c>
      <c r="AG22" s="71" t="str">
        <f t="shared" si="31"/>
        <v>X</v>
      </c>
      <c r="AH22" s="71" t="str">
        <f t="shared" si="32"/>
        <v xml:space="preserve"> </v>
      </c>
      <c r="AI22" s="71" t="str">
        <f t="shared" si="33"/>
        <v xml:space="preserve"> </v>
      </c>
      <c r="AJ22" s="71" t="str">
        <f t="shared" si="34"/>
        <v xml:space="preserve"> </v>
      </c>
    </row>
    <row r="23" spans="1:36" ht="17">
      <c r="A23" s="38" t="s">
        <v>169</v>
      </c>
      <c r="B23" s="69" t="e">
        <f t="shared" si="0"/>
        <v>#REF!</v>
      </c>
      <c r="C23" s="69" t="e">
        <f t="shared" si="1"/>
        <v>#REF!</v>
      </c>
      <c r="D23" s="69" t="e">
        <f t="shared" si="2"/>
        <v>#REF!</v>
      </c>
      <c r="E23" s="69" t="e">
        <f t="shared" si="3"/>
        <v>#REF!</v>
      </c>
      <c r="F23" s="69" t="e">
        <f t="shared" si="4"/>
        <v>#REF!</v>
      </c>
      <c r="G23" s="69" t="e">
        <f t="shared" si="5"/>
        <v>#REF!</v>
      </c>
      <c r="H23" s="69" t="e">
        <f t="shared" si="6"/>
        <v>#REF!</v>
      </c>
      <c r="I23" s="69" t="e">
        <f t="shared" si="7"/>
        <v>#REF!</v>
      </c>
      <c r="J23" s="69" t="e">
        <f t="shared" si="8"/>
        <v>#REF!</v>
      </c>
      <c r="K23" s="69" t="e">
        <f t="shared" si="9"/>
        <v>#REF!</v>
      </c>
      <c r="L23" s="69" t="e">
        <f t="shared" si="10"/>
        <v>#REF!</v>
      </c>
      <c r="M23" s="69" t="e">
        <f t="shared" si="11"/>
        <v>#REF!</v>
      </c>
      <c r="N23" s="69" t="e">
        <f t="shared" si="12"/>
        <v>#REF!</v>
      </c>
      <c r="O23" s="70" t="e">
        <f t="shared" si="13"/>
        <v>#REF!</v>
      </c>
      <c r="P23" s="70" t="e">
        <f t="shared" si="14"/>
        <v>#REF!</v>
      </c>
      <c r="Q23" s="70" t="e">
        <f t="shared" si="15"/>
        <v>#REF!</v>
      </c>
      <c r="R23" s="70" t="e">
        <f t="shared" si="16"/>
        <v>#REF!</v>
      </c>
      <c r="S23" s="70" t="e">
        <f t="shared" si="17"/>
        <v>#REF!</v>
      </c>
      <c r="T23" s="70" t="str">
        <f t="shared" si="18"/>
        <v>X</v>
      </c>
      <c r="U23" s="70" t="str">
        <f t="shared" si="19"/>
        <v>X</v>
      </c>
      <c r="V23" s="71" t="str">
        <f t="shared" si="20"/>
        <v>X</v>
      </c>
      <c r="W23" s="71" t="str">
        <f t="shared" si="21"/>
        <v>X</v>
      </c>
      <c r="X23" s="71" t="str">
        <f t="shared" si="22"/>
        <v>X</v>
      </c>
      <c r="Y23" s="71" t="str">
        <f t="shared" si="23"/>
        <v>X</v>
      </c>
      <c r="Z23" s="71" t="str">
        <f t="shared" si="24"/>
        <v>X</v>
      </c>
      <c r="AA23" s="71" t="str">
        <f t="shared" si="25"/>
        <v>X</v>
      </c>
      <c r="AB23" s="71" t="str">
        <f t="shared" si="26"/>
        <v>X</v>
      </c>
      <c r="AC23" s="71" t="str">
        <f t="shared" si="27"/>
        <v>X</v>
      </c>
      <c r="AD23" s="71" t="str">
        <f t="shared" si="28"/>
        <v>X</v>
      </c>
      <c r="AE23" s="71" t="str">
        <f t="shared" si="29"/>
        <v>X</v>
      </c>
      <c r="AF23" s="71" t="str">
        <f t="shared" si="30"/>
        <v>X</v>
      </c>
      <c r="AG23" s="71" t="str">
        <f t="shared" si="31"/>
        <v>X</v>
      </c>
      <c r="AH23" s="71" t="str">
        <f t="shared" si="32"/>
        <v xml:space="preserve"> </v>
      </c>
      <c r="AI23" s="71" t="str">
        <f t="shared" si="33"/>
        <v xml:space="preserve"> </v>
      </c>
      <c r="AJ23" s="71" t="str">
        <f t="shared" si="34"/>
        <v xml:space="preserve"> </v>
      </c>
    </row>
    <row r="24" spans="1:36" ht="17">
      <c r="A24" s="39" t="s">
        <v>154</v>
      </c>
      <c r="B24" s="69" t="e">
        <f t="shared" si="0"/>
        <v>#REF!</v>
      </c>
      <c r="C24" s="69" t="e">
        <f t="shared" si="1"/>
        <v>#REF!</v>
      </c>
      <c r="D24" s="69" t="e">
        <f t="shared" si="2"/>
        <v>#REF!</v>
      </c>
      <c r="E24" s="69" t="e">
        <f t="shared" si="3"/>
        <v>#REF!</v>
      </c>
      <c r="F24" s="69" t="e">
        <f t="shared" si="4"/>
        <v>#REF!</v>
      </c>
      <c r="G24" s="69" t="e">
        <f t="shared" si="5"/>
        <v>#REF!</v>
      </c>
      <c r="H24" s="69" t="e">
        <f t="shared" si="6"/>
        <v>#REF!</v>
      </c>
      <c r="I24" s="69" t="e">
        <f t="shared" si="7"/>
        <v>#REF!</v>
      </c>
      <c r="J24" s="69" t="e">
        <f t="shared" si="8"/>
        <v>#REF!</v>
      </c>
      <c r="K24" s="69" t="e">
        <f t="shared" si="9"/>
        <v>#REF!</v>
      </c>
      <c r="L24" s="69" t="e">
        <f t="shared" si="10"/>
        <v>#REF!</v>
      </c>
      <c r="M24" s="69" t="e">
        <f t="shared" si="11"/>
        <v>#REF!</v>
      </c>
      <c r="N24" s="69" t="e">
        <f t="shared" si="12"/>
        <v>#REF!</v>
      </c>
      <c r="O24" s="70" t="e">
        <f t="shared" si="13"/>
        <v>#REF!</v>
      </c>
      <c r="P24" s="70" t="e">
        <f t="shared" si="14"/>
        <v>#REF!</v>
      </c>
      <c r="Q24" s="70" t="e">
        <f t="shared" si="15"/>
        <v>#REF!</v>
      </c>
      <c r="R24" s="70" t="e">
        <f t="shared" si="16"/>
        <v>#REF!</v>
      </c>
      <c r="S24" s="70" t="e">
        <f t="shared" si="17"/>
        <v>#REF!</v>
      </c>
      <c r="T24" s="70" t="str">
        <f t="shared" si="18"/>
        <v xml:space="preserve"> </v>
      </c>
      <c r="U24" s="70" t="str">
        <f t="shared" si="19"/>
        <v xml:space="preserve"> </v>
      </c>
      <c r="V24" s="71" t="str">
        <f t="shared" si="20"/>
        <v xml:space="preserve"> </v>
      </c>
      <c r="W24" s="71" t="str">
        <f t="shared" si="21"/>
        <v xml:space="preserve"> </v>
      </c>
      <c r="X24" s="71" t="str">
        <f t="shared" si="22"/>
        <v xml:space="preserve"> </v>
      </c>
      <c r="Y24" s="71" t="str">
        <f t="shared" si="23"/>
        <v xml:space="preserve"> </v>
      </c>
      <c r="Z24" s="71" t="str">
        <f t="shared" si="24"/>
        <v xml:space="preserve"> </v>
      </c>
      <c r="AA24" s="71" t="str">
        <f t="shared" si="25"/>
        <v xml:space="preserve"> </v>
      </c>
      <c r="AB24" s="71" t="str">
        <f t="shared" si="26"/>
        <v xml:space="preserve"> </v>
      </c>
      <c r="AC24" s="71" t="str">
        <f t="shared" si="27"/>
        <v xml:space="preserve"> </v>
      </c>
      <c r="AD24" s="71" t="str">
        <f t="shared" si="28"/>
        <v xml:space="preserve"> </v>
      </c>
      <c r="AE24" s="71" t="str">
        <f t="shared" si="29"/>
        <v xml:space="preserve"> </v>
      </c>
      <c r="AF24" s="71" t="str">
        <f t="shared" si="30"/>
        <v xml:space="preserve"> </v>
      </c>
      <c r="AG24" s="71" t="str">
        <f t="shared" si="31"/>
        <v xml:space="preserve"> </v>
      </c>
      <c r="AH24" s="71" t="str">
        <f t="shared" si="32"/>
        <v xml:space="preserve"> </v>
      </c>
      <c r="AI24" s="71" t="str">
        <f t="shared" si="33"/>
        <v xml:space="preserve"> </v>
      </c>
      <c r="AJ24" s="71" t="str">
        <f t="shared" si="34"/>
        <v xml:space="preserve"> </v>
      </c>
    </row>
    <row r="25" spans="1:36" ht="17">
      <c r="A25" s="39" t="s">
        <v>155</v>
      </c>
      <c r="B25" s="69" t="e">
        <f t="shared" si="0"/>
        <v>#REF!</v>
      </c>
      <c r="C25" s="69" t="e">
        <f t="shared" si="1"/>
        <v>#REF!</v>
      </c>
      <c r="D25" s="69" t="e">
        <f t="shared" si="2"/>
        <v>#REF!</v>
      </c>
      <c r="E25" s="69" t="e">
        <f t="shared" si="3"/>
        <v>#REF!</v>
      </c>
      <c r="F25" s="69" t="e">
        <f t="shared" si="4"/>
        <v>#REF!</v>
      </c>
      <c r="G25" s="69" t="e">
        <f t="shared" si="5"/>
        <v>#REF!</v>
      </c>
      <c r="H25" s="69" t="e">
        <f t="shared" si="6"/>
        <v>#REF!</v>
      </c>
      <c r="I25" s="69" t="e">
        <f t="shared" si="7"/>
        <v>#REF!</v>
      </c>
      <c r="J25" s="69" t="e">
        <f t="shared" si="8"/>
        <v>#REF!</v>
      </c>
      <c r="K25" s="69" t="e">
        <f t="shared" si="9"/>
        <v>#REF!</v>
      </c>
      <c r="L25" s="69" t="e">
        <f t="shared" si="10"/>
        <v>#REF!</v>
      </c>
      <c r="M25" s="69" t="e">
        <f t="shared" si="11"/>
        <v>#REF!</v>
      </c>
      <c r="N25" s="69" t="e">
        <f t="shared" si="12"/>
        <v>#REF!</v>
      </c>
      <c r="O25" s="70" t="e">
        <f t="shared" si="13"/>
        <v>#REF!</v>
      </c>
      <c r="P25" s="70" t="e">
        <f t="shared" si="14"/>
        <v>#REF!</v>
      </c>
      <c r="Q25" s="70" t="e">
        <f t="shared" si="15"/>
        <v>#REF!</v>
      </c>
      <c r="R25" s="70" t="e">
        <f t="shared" si="16"/>
        <v>#REF!</v>
      </c>
      <c r="S25" s="70" t="e">
        <f t="shared" si="17"/>
        <v>#REF!</v>
      </c>
      <c r="T25" s="70" t="str">
        <f t="shared" si="18"/>
        <v>X</v>
      </c>
      <c r="U25" s="70" t="str">
        <f t="shared" si="19"/>
        <v>X</v>
      </c>
      <c r="V25" s="71" t="str">
        <f t="shared" si="20"/>
        <v>X</v>
      </c>
      <c r="W25" s="71" t="str">
        <f t="shared" si="21"/>
        <v>X</v>
      </c>
      <c r="X25" s="71" t="str">
        <f t="shared" si="22"/>
        <v>X</v>
      </c>
      <c r="Y25" s="71" t="str">
        <f t="shared" si="23"/>
        <v>X</v>
      </c>
      <c r="Z25" s="71" t="str">
        <f t="shared" si="24"/>
        <v>X</v>
      </c>
      <c r="AA25" s="71" t="str">
        <f t="shared" si="25"/>
        <v>X</v>
      </c>
      <c r="AB25" s="71" t="str">
        <f t="shared" si="26"/>
        <v>X</v>
      </c>
      <c r="AC25" s="71" t="str">
        <f t="shared" si="27"/>
        <v>X</v>
      </c>
      <c r="AD25" s="71" t="str">
        <f t="shared" si="28"/>
        <v>X</v>
      </c>
      <c r="AE25" s="71" t="str">
        <f t="shared" si="29"/>
        <v>X</v>
      </c>
      <c r="AF25" s="71" t="str">
        <f t="shared" si="30"/>
        <v>X</v>
      </c>
      <c r="AG25" s="71" t="str">
        <f t="shared" si="31"/>
        <v>X</v>
      </c>
      <c r="AH25" s="71" t="str">
        <f t="shared" si="32"/>
        <v xml:space="preserve"> </v>
      </c>
      <c r="AI25" s="71" t="str">
        <f t="shared" si="33"/>
        <v xml:space="preserve"> </v>
      </c>
      <c r="AJ25" s="71" t="str">
        <f t="shared" si="34"/>
        <v xml:space="preserve"> </v>
      </c>
    </row>
    <row r="26" spans="1:36" ht="17">
      <c r="A26" s="40" t="s">
        <v>156</v>
      </c>
      <c r="B26" s="69" t="e">
        <f t="shared" si="0"/>
        <v>#REF!</v>
      </c>
      <c r="C26" s="69" t="e">
        <f t="shared" si="1"/>
        <v>#REF!</v>
      </c>
      <c r="D26" s="69" t="e">
        <f t="shared" si="2"/>
        <v>#REF!</v>
      </c>
      <c r="E26" s="69" t="e">
        <f t="shared" si="3"/>
        <v>#REF!</v>
      </c>
      <c r="F26" s="69" t="e">
        <f t="shared" si="4"/>
        <v>#REF!</v>
      </c>
      <c r="G26" s="69" t="e">
        <f t="shared" si="5"/>
        <v>#REF!</v>
      </c>
      <c r="H26" s="69" t="e">
        <f t="shared" si="6"/>
        <v>#REF!</v>
      </c>
      <c r="I26" s="69" t="e">
        <f t="shared" si="7"/>
        <v>#REF!</v>
      </c>
      <c r="J26" s="69" t="e">
        <f t="shared" si="8"/>
        <v>#REF!</v>
      </c>
      <c r="K26" s="69" t="e">
        <f t="shared" si="9"/>
        <v>#REF!</v>
      </c>
      <c r="L26" s="69" t="e">
        <f t="shared" si="10"/>
        <v>#REF!</v>
      </c>
      <c r="M26" s="69" t="e">
        <f t="shared" si="11"/>
        <v>#REF!</v>
      </c>
      <c r="N26" s="69" t="e">
        <f t="shared" si="12"/>
        <v>#REF!</v>
      </c>
      <c r="O26" s="70" t="e">
        <f t="shared" si="13"/>
        <v>#REF!</v>
      </c>
      <c r="P26" s="70" t="e">
        <f t="shared" si="14"/>
        <v>#REF!</v>
      </c>
      <c r="Q26" s="70" t="e">
        <f t="shared" si="15"/>
        <v>#REF!</v>
      </c>
      <c r="R26" s="70" t="e">
        <f t="shared" si="16"/>
        <v>#REF!</v>
      </c>
      <c r="S26" s="70" t="e">
        <f t="shared" si="17"/>
        <v>#REF!</v>
      </c>
      <c r="T26" s="70" t="str">
        <f t="shared" si="18"/>
        <v>X</v>
      </c>
      <c r="U26" s="70" t="str">
        <f t="shared" si="19"/>
        <v>X</v>
      </c>
      <c r="V26" s="71" t="str">
        <f t="shared" si="20"/>
        <v>X</v>
      </c>
      <c r="W26" s="71" t="str">
        <f t="shared" si="21"/>
        <v>X</v>
      </c>
      <c r="X26" s="71" t="str">
        <f t="shared" si="22"/>
        <v>X</v>
      </c>
      <c r="Y26" s="71" t="str">
        <f t="shared" si="23"/>
        <v>X</v>
      </c>
      <c r="Z26" s="71" t="str">
        <f t="shared" si="24"/>
        <v>X</v>
      </c>
      <c r="AA26" s="71" t="str">
        <f t="shared" si="25"/>
        <v>X</v>
      </c>
      <c r="AB26" s="71" t="str">
        <f t="shared" si="26"/>
        <v>X</v>
      </c>
      <c r="AC26" s="71" t="str">
        <f t="shared" si="27"/>
        <v>X</v>
      </c>
      <c r="AD26" s="71" t="str">
        <f t="shared" si="28"/>
        <v>X</v>
      </c>
      <c r="AE26" s="71" t="str">
        <f t="shared" si="29"/>
        <v>X</v>
      </c>
      <c r="AF26" s="71" t="str">
        <f t="shared" si="30"/>
        <v>X</v>
      </c>
      <c r="AG26" s="71" t="str">
        <f t="shared" si="31"/>
        <v>X</v>
      </c>
      <c r="AH26" s="71" t="str">
        <f t="shared" si="32"/>
        <v xml:space="preserve"> </v>
      </c>
      <c r="AI26" s="71" t="str">
        <f t="shared" si="33"/>
        <v xml:space="preserve"> </v>
      </c>
      <c r="AJ26" s="71" t="str">
        <f t="shared" si="34"/>
        <v xml:space="preserve"> </v>
      </c>
    </row>
    <row r="27" spans="1:36" ht="17">
      <c r="A27" s="39" t="s">
        <v>157</v>
      </c>
      <c r="B27" s="69" t="e">
        <f t="shared" si="0"/>
        <v>#REF!</v>
      </c>
      <c r="C27" s="69" t="e">
        <f t="shared" si="1"/>
        <v>#REF!</v>
      </c>
      <c r="D27" s="69" t="e">
        <f t="shared" si="2"/>
        <v>#REF!</v>
      </c>
      <c r="E27" s="69" t="e">
        <f t="shared" si="3"/>
        <v>#REF!</v>
      </c>
      <c r="F27" s="69" t="e">
        <f t="shared" si="4"/>
        <v>#REF!</v>
      </c>
      <c r="G27" s="69" t="e">
        <f t="shared" si="5"/>
        <v>#REF!</v>
      </c>
      <c r="H27" s="69" t="e">
        <f t="shared" si="6"/>
        <v>#REF!</v>
      </c>
      <c r="I27" s="69" t="e">
        <f t="shared" si="7"/>
        <v>#REF!</v>
      </c>
      <c r="J27" s="69" t="e">
        <f t="shared" si="8"/>
        <v>#REF!</v>
      </c>
      <c r="K27" s="69" t="e">
        <f t="shared" si="9"/>
        <v>#REF!</v>
      </c>
      <c r="L27" s="69" t="e">
        <f t="shared" si="10"/>
        <v>#REF!</v>
      </c>
      <c r="M27" s="69" t="e">
        <f t="shared" si="11"/>
        <v>#REF!</v>
      </c>
      <c r="N27" s="69" t="e">
        <f t="shared" si="12"/>
        <v>#REF!</v>
      </c>
      <c r="O27" s="70" t="e">
        <f t="shared" si="13"/>
        <v>#REF!</v>
      </c>
      <c r="P27" s="70" t="e">
        <f t="shared" si="14"/>
        <v>#REF!</v>
      </c>
      <c r="Q27" s="70" t="e">
        <f t="shared" si="15"/>
        <v>#REF!</v>
      </c>
      <c r="R27" s="70" t="e">
        <f t="shared" si="16"/>
        <v>#REF!</v>
      </c>
      <c r="S27" s="70" t="e">
        <f t="shared" si="17"/>
        <v>#REF!</v>
      </c>
      <c r="T27" s="70" t="str">
        <f t="shared" si="18"/>
        <v xml:space="preserve"> </v>
      </c>
      <c r="U27" s="70" t="str">
        <f t="shared" si="19"/>
        <v xml:space="preserve"> </v>
      </c>
      <c r="V27" s="71" t="str">
        <f t="shared" si="20"/>
        <v xml:space="preserve"> </v>
      </c>
      <c r="W27" s="71" t="str">
        <f t="shared" si="21"/>
        <v xml:space="preserve"> </v>
      </c>
      <c r="X27" s="71" t="str">
        <f t="shared" si="22"/>
        <v xml:space="preserve"> </v>
      </c>
      <c r="Y27" s="71" t="str">
        <f t="shared" si="23"/>
        <v xml:space="preserve"> </v>
      </c>
      <c r="Z27" s="71" t="str">
        <f t="shared" si="24"/>
        <v xml:space="preserve"> </v>
      </c>
      <c r="AA27" s="71" t="str">
        <f t="shared" si="25"/>
        <v xml:space="preserve"> </v>
      </c>
      <c r="AB27" s="71" t="str">
        <f t="shared" si="26"/>
        <v xml:space="preserve"> </v>
      </c>
      <c r="AC27" s="71" t="str">
        <f t="shared" si="27"/>
        <v xml:space="preserve"> </v>
      </c>
      <c r="AD27" s="71" t="str">
        <f t="shared" si="28"/>
        <v xml:space="preserve"> </v>
      </c>
      <c r="AE27" s="71" t="str">
        <f t="shared" si="29"/>
        <v xml:space="preserve"> </v>
      </c>
      <c r="AF27" s="71" t="str">
        <f t="shared" si="30"/>
        <v xml:space="preserve"> </v>
      </c>
      <c r="AG27" s="71" t="str">
        <f t="shared" si="31"/>
        <v xml:space="preserve"> </v>
      </c>
      <c r="AH27" s="71" t="str">
        <f t="shared" si="32"/>
        <v xml:space="preserve"> </v>
      </c>
      <c r="AI27" s="71" t="str">
        <f t="shared" si="33"/>
        <v xml:space="preserve"> </v>
      </c>
      <c r="AJ27" s="71" t="str">
        <f t="shared" si="34"/>
        <v xml:space="preserve"> </v>
      </c>
    </row>
    <row r="28" spans="1:36" ht="17">
      <c r="A28" s="39" t="s">
        <v>158</v>
      </c>
      <c r="B28" s="69" t="e">
        <f t="shared" si="0"/>
        <v>#REF!</v>
      </c>
      <c r="C28" s="69" t="e">
        <f t="shared" si="1"/>
        <v>#REF!</v>
      </c>
      <c r="D28" s="69" t="e">
        <f t="shared" si="2"/>
        <v>#REF!</v>
      </c>
      <c r="E28" s="69" t="e">
        <f t="shared" si="3"/>
        <v>#REF!</v>
      </c>
      <c r="F28" s="69" t="e">
        <f t="shared" si="4"/>
        <v>#REF!</v>
      </c>
      <c r="G28" s="69" t="e">
        <f t="shared" si="5"/>
        <v>#REF!</v>
      </c>
      <c r="H28" s="69" t="e">
        <f t="shared" si="6"/>
        <v>#REF!</v>
      </c>
      <c r="I28" s="69" t="e">
        <f t="shared" si="7"/>
        <v>#REF!</v>
      </c>
      <c r="J28" s="69" t="e">
        <f t="shared" si="8"/>
        <v>#REF!</v>
      </c>
      <c r="K28" s="69" t="e">
        <f t="shared" si="9"/>
        <v>#REF!</v>
      </c>
      <c r="L28" s="69" t="e">
        <f t="shared" si="10"/>
        <v>#REF!</v>
      </c>
      <c r="M28" s="69" t="e">
        <f t="shared" si="11"/>
        <v>#REF!</v>
      </c>
      <c r="N28" s="69" t="e">
        <f t="shared" si="12"/>
        <v>#REF!</v>
      </c>
      <c r="O28" s="70" t="e">
        <f t="shared" si="13"/>
        <v>#REF!</v>
      </c>
      <c r="P28" s="70" t="e">
        <f t="shared" si="14"/>
        <v>#REF!</v>
      </c>
      <c r="Q28" s="70" t="e">
        <f t="shared" si="15"/>
        <v>#REF!</v>
      </c>
      <c r="R28" s="70" t="e">
        <f t="shared" si="16"/>
        <v>#REF!</v>
      </c>
      <c r="S28" s="70" t="e">
        <f t="shared" si="17"/>
        <v>#REF!</v>
      </c>
      <c r="T28" s="70" t="str">
        <f t="shared" si="18"/>
        <v xml:space="preserve"> </v>
      </c>
      <c r="U28" s="70" t="str">
        <f t="shared" si="19"/>
        <v xml:space="preserve"> </v>
      </c>
      <c r="V28" s="71" t="str">
        <f t="shared" si="20"/>
        <v xml:space="preserve"> </v>
      </c>
      <c r="W28" s="71" t="str">
        <f t="shared" si="21"/>
        <v xml:space="preserve"> </v>
      </c>
      <c r="X28" s="71" t="str">
        <f t="shared" si="22"/>
        <v xml:space="preserve"> </v>
      </c>
      <c r="Y28" s="71" t="str">
        <f t="shared" si="23"/>
        <v xml:space="preserve"> </v>
      </c>
      <c r="Z28" s="71" t="str">
        <f t="shared" si="24"/>
        <v xml:space="preserve"> </v>
      </c>
      <c r="AA28" s="71" t="str">
        <f t="shared" si="25"/>
        <v xml:space="preserve"> </v>
      </c>
      <c r="AB28" s="71" t="str">
        <f t="shared" si="26"/>
        <v xml:space="preserve"> </v>
      </c>
      <c r="AC28" s="71" t="str">
        <f t="shared" si="27"/>
        <v xml:space="preserve"> </v>
      </c>
      <c r="AD28" s="71" t="str">
        <f t="shared" si="28"/>
        <v xml:space="preserve"> </v>
      </c>
      <c r="AE28" s="71" t="str">
        <f t="shared" si="29"/>
        <v xml:space="preserve"> </v>
      </c>
      <c r="AF28" s="71" t="str">
        <f t="shared" si="30"/>
        <v xml:space="preserve"> </v>
      </c>
      <c r="AG28" s="71" t="str">
        <f t="shared" si="31"/>
        <v xml:space="preserve"> </v>
      </c>
      <c r="AH28" s="71" t="str">
        <f t="shared" si="32"/>
        <v xml:space="preserve"> </v>
      </c>
      <c r="AI28" s="71" t="str">
        <f t="shared" si="33"/>
        <v xml:space="preserve"> </v>
      </c>
      <c r="AJ28" s="71" t="str">
        <f t="shared" si="34"/>
        <v xml:space="preserve"> </v>
      </c>
    </row>
    <row r="29" spans="1:36" ht="17">
      <c r="A29" s="40" t="s">
        <v>159</v>
      </c>
      <c r="B29" s="69" t="e">
        <f t="shared" si="0"/>
        <v>#REF!</v>
      </c>
      <c r="C29" s="69" t="e">
        <f t="shared" si="1"/>
        <v>#REF!</v>
      </c>
      <c r="D29" s="69" t="e">
        <f t="shared" si="2"/>
        <v>#REF!</v>
      </c>
      <c r="E29" s="69" t="e">
        <f t="shared" si="3"/>
        <v>#REF!</v>
      </c>
      <c r="F29" s="69" t="e">
        <f t="shared" si="4"/>
        <v>#REF!</v>
      </c>
      <c r="G29" s="69" t="e">
        <f t="shared" si="5"/>
        <v>#REF!</v>
      </c>
      <c r="H29" s="69" t="e">
        <f t="shared" si="6"/>
        <v>#REF!</v>
      </c>
      <c r="I29" s="69" t="e">
        <f t="shared" si="7"/>
        <v>#REF!</v>
      </c>
      <c r="J29" s="69" t="e">
        <f t="shared" si="8"/>
        <v>#REF!</v>
      </c>
      <c r="K29" s="69" t="e">
        <f t="shared" si="9"/>
        <v>#REF!</v>
      </c>
      <c r="L29" s="69" t="e">
        <f t="shared" si="10"/>
        <v>#REF!</v>
      </c>
      <c r="M29" s="69" t="e">
        <f t="shared" si="11"/>
        <v>#REF!</v>
      </c>
      <c r="N29" s="69" t="e">
        <f t="shared" si="12"/>
        <v>#REF!</v>
      </c>
      <c r="O29" s="70" t="e">
        <f t="shared" si="13"/>
        <v>#REF!</v>
      </c>
      <c r="P29" s="70" t="e">
        <f t="shared" si="14"/>
        <v>#REF!</v>
      </c>
      <c r="Q29" s="70" t="e">
        <f t="shared" si="15"/>
        <v>#REF!</v>
      </c>
      <c r="R29" s="70" t="e">
        <f t="shared" si="16"/>
        <v>#REF!</v>
      </c>
      <c r="S29" s="70" t="e">
        <f t="shared" si="17"/>
        <v>#REF!</v>
      </c>
      <c r="T29" s="70" t="str">
        <f t="shared" si="18"/>
        <v>X</v>
      </c>
      <c r="U29" s="70" t="str">
        <f t="shared" si="19"/>
        <v>X</v>
      </c>
      <c r="V29" s="71" t="str">
        <f t="shared" si="20"/>
        <v>X</v>
      </c>
      <c r="W29" s="71" t="str">
        <f t="shared" si="21"/>
        <v>X</v>
      </c>
      <c r="X29" s="71" t="str">
        <f t="shared" si="22"/>
        <v>X</v>
      </c>
      <c r="Y29" s="71" t="str">
        <f t="shared" si="23"/>
        <v>X</v>
      </c>
      <c r="Z29" s="71" t="str">
        <f t="shared" si="24"/>
        <v>X</v>
      </c>
      <c r="AA29" s="71" t="str">
        <f t="shared" si="25"/>
        <v>X</v>
      </c>
      <c r="AB29" s="71" t="str">
        <f t="shared" si="26"/>
        <v>X</v>
      </c>
      <c r="AC29" s="71" t="str">
        <f t="shared" si="27"/>
        <v>X</v>
      </c>
      <c r="AD29" s="71" t="str">
        <f t="shared" si="28"/>
        <v>X</v>
      </c>
      <c r="AE29" s="71" t="str">
        <f t="shared" si="29"/>
        <v>X</v>
      </c>
      <c r="AF29" s="71" t="str">
        <f t="shared" si="30"/>
        <v>X</v>
      </c>
      <c r="AG29" s="71" t="str">
        <f t="shared" si="31"/>
        <v>X</v>
      </c>
      <c r="AH29" s="71" t="str">
        <f t="shared" si="32"/>
        <v xml:space="preserve"> </v>
      </c>
      <c r="AI29" s="71" t="str">
        <f t="shared" si="33"/>
        <v xml:space="preserve"> </v>
      </c>
      <c r="AJ29" s="71" t="str">
        <f t="shared" si="34"/>
        <v xml:space="preserve"> </v>
      </c>
    </row>
    <row r="30" spans="1:36" ht="17">
      <c r="A30" s="39" t="s">
        <v>160</v>
      </c>
      <c r="B30" s="69" t="e">
        <f t="shared" si="0"/>
        <v>#REF!</v>
      </c>
      <c r="C30" s="69" t="e">
        <f t="shared" si="1"/>
        <v>#REF!</v>
      </c>
      <c r="D30" s="69" t="e">
        <f t="shared" si="2"/>
        <v>#REF!</v>
      </c>
      <c r="E30" s="69" t="e">
        <f t="shared" si="3"/>
        <v>#REF!</v>
      </c>
      <c r="F30" s="69" t="e">
        <f t="shared" si="4"/>
        <v>#REF!</v>
      </c>
      <c r="G30" s="69" t="e">
        <f t="shared" si="5"/>
        <v>#REF!</v>
      </c>
      <c r="H30" s="69" t="e">
        <f t="shared" si="6"/>
        <v>#REF!</v>
      </c>
      <c r="I30" s="69" t="e">
        <f t="shared" si="7"/>
        <v>#REF!</v>
      </c>
      <c r="J30" s="69" t="e">
        <f t="shared" si="8"/>
        <v>#REF!</v>
      </c>
      <c r="K30" s="69" t="e">
        <f t="shared" si="9"/>
        <v>#REF!</v>
      </c>
      <c r="L30" s="69" t="e">
        <f t="shared" si="10"/>
        <v>#REF!</v>
      </c>
      <c r="M30" s="69" t="e">
        <f t="shared" si="11"/>
        <v>#REF!</v>
      </c>
      <c r="N30" s="69" t="e">
        <f t="shared" si="12"/>
        <v>#REF!</v>
      </c>
      <c r="O30" s="70" t="e">
        <f t="shared" si="13"/>
        <v>#REF!</v>
      </c>
      <c r="P30" s="70" t="e">
        <f t="shared" si="14"/>
        <v>#REF!</v>
      </c>
      <c r="Q30" s="70" t="e">
        <f t="shared" si="15"/>
        <v>#REF!</v>
      </c>
      <c r="R30" s="70" t="e">
        <f t="shared" si="16"/>
        <v>#REF!</v>
      </c>
      <c r="S30" s="70" t="e">
        <f t="shared" si="17"/>
        <v>#REF!</v>
      </c>
      <c r="T30" s="70" t="str">
        <f t="shared" si="18"/>
        <v>X</v>
      </c>
      <c r="U30" s="70" t="str">
        <f t="shared" si="19"/>
        <v>X</v>
      </c>
      <c r="V30" s="71" t="str">
        <f t="shared" si="20"/>
        <v>X</v>
      </c>
      <c r="W30" s="71" t="str">
        <f t="shared" si="21"/>
        <v>X</v>
      </c>
      <c r="X30" s="71" t="str">
        <f t="shared" si="22"/>
        <v>X</v>
      </c>
      <c r="Y30" s="71" t="str">
        <f t="shared" si="23"/>
        <v>X</v>
      </c>
      <c r="Z30" s="71" t="str">
        <f t="shared" si="24"/>
        <v>X</v>
      </c>
      <c r="AA30" s="71" t="str">
        <f t="shared" si="25"/>
        <v>X</v>
      </c>
      <c r="AB30" s="71" t="str">
        <f t="shared" si="26"/>
        <v>X</v>
      </c>
      <c r="AC30" s="71" t="str">
        <f t="shared" si="27"/>
        <v>X</v>
      </c>
      <c r="AD30" s="71" t="str">
        <f t="shared" si="28"/>
        <v>X</v>
      </c>
      <c r="AE30" s="71" t="str">
        <f t="shared" si="29"/>
        <v>X</v>
      </c>
      <c r="AF30" s="71" t="str">
        <f t="shared" si="30"/>
        <v>X</v>
      </c>
      <c r="AG30" s="71" t="str">
        <f t="shared" si="31"/>
        <v>X</v>
      </c>
      <c r="AH30" s="71" t="str">
        <f t="shared" si="32"/>
        <v xml:space="preserve"> </v>
      </c>
      <c r="AI30" s="71" t="str">
        <f t="shared" si="33"/>
        <v xml:space="preserve"> </v>
      </c>
      <c r="AJ30" s="71" t="str">
        <f t="shared" si="34"/>
        <v xml:space="preserve"> </v>
      </c>
    </row>
    <row r="31" spans="1:36" ht="17">
      <c r="A31" s="39" t="s">
        <v>161</v>
      </c>
      <c r="B31" s="69" t="e">
        <f t="shared" si="0"/>
        <v>#REF!</v>
      </c>
      <c r="C31" s="69" t="e">
        <f t="shared" si="1"/>
        <v>#REF!</v>
      </c>
      <c r="D31" s="69" t="e">
        <f t="shared" si="2"/>
        <v>#REF!</v>
      </c>
      <c r="E31" s="69" t="e">
        <f t="shared" si="3"/>
        <v>#REF!</v>
      </c>
      <c r="F31" s="69" t="e">
        <f t="shared" si="4"/>
        <v>#REF!</v>
      </c>
      <c r="G31" s="69" t="e">
        <f t="shared" si="5"/>
        <v>#REF!</v>
      </c>
      <c r="H31" s="69" t="e">
        <f t="shared" si="6"/>
        <v>#REF!</v>
      </c>
      <c r="I31" s="69" t="e">
        <f t="shared" si="7"/>
        <v>#REF!</v>
      </c>
      <c r="J31" s="69" t="e">
        <f t="shared" si="8"/>
        <v>#REF!</v>
      </c>
      <c r="K31" s="69" t="e">
        <f t="shared" si="9"/>
        <v>#REF!</v>
      </c>
      <c r="L31" s="69" t="e">
        <f t="shared" si="10"/>
        <v>#REF!</v>
      </c>
      <c r="M31" s="69" t="e">
        <f t="shared" si="11"/>
        <v>#REF!</v>
      </c>
      <c r="N31" s="69" t="e">
        <f t="shared" si="12"/>
        <v>#REF!</v>
      </c>
      <c r="O31" s="70" t="e">
        <f t="shared" si="13"/>
        <v>#REF!</v>
      </c>
      <c r="P31" s="70" t="e">
        <f t="shared" si="14"/>
        <v>#REF!</v>
      </c>
      <c r="Q31" s="70" t="e">
        <f t="shared" si="15"/>
        <v>#REF!</v>
      </c>
      <c r="R31" s="70" t="e">
        <f t="shared" si="16"/>
        <v>#REF!</v>
      </c>
      <c r="S31" s="70" t="e">
        <f t="shared" si="17"/>
        <v>#REF!</v>
      </c>
      <c r="T31" s="70" t="str">
        <f t="shared" si="18"/>
        <v xml:space="preserve"> </v>
      </c>
      <c r="U31" s="70" t="str">
        <f t="shared" si="19"/>
        <v xml:space="preserve"> </v>
      </c>
      <c r="V31" s="71" t="str">
        <f t="shared" si="20"/>
        <v xml:space="preserve"> </v>
      </c>
      <c r="W31" s="71" t="str">
        <f t="shared" si="21"/>
        <v xml:space="preserve"> </v>
      </c>
      <c r="X31" s="71" t="str">
        <f t="shared" si="22"/>
        <v xml:space="preserve"> </v>
      </c>
      <c r="Y31" s="71" t="str">
        <f t="shared" si="23"/>
        <v xml:space="preserve"> </v>
      </c>
      <c r="Z31" s="71" t="str">
        <f t="shared" si="24"/>
        <v xml:space="preserve"> </v>
      </c>
      <c r="AA31" s="71" t="str">
        <f t="shared" si="25"/>
        <v xml:space="preserve"> </v>
      </c>
      <c r="AB31" s="71" t="str">
        <f t="shared" si="26"/>
        <v xml:space="preserve"> </v>
      </c>
      <c r="AC31" s="71" t="str">
        <f t="shared" si="27"/>
        <v xml:space="preserve"> </v>
      </c>
      <c r="AD31" s="71" t="str">
        <f t="shared" si="28"/>
        <v xml:space="preserve"> </v>
      </c>
      <c r="AE31" s="71" t="str">
        <f t="shared" si="29"/>
        <v xml:space="preserve"> </v>
      </c>
      <c r="AF31" s="71" t="str">
        <f t="shared" si="30"/>
        <v xml:space="preserve"> </v>
      </c>
      <c r="AG31" s="71" t="str">
        <f t="shared" si="31"/>
        <v xml:space="preserve"> </v>
      </c>
      <c r="AH31" s="71" t="str">
        <f t="shared" si="32"/>
        <v xml:space="preserve"> </v>
      </c>
      <c r="AI31" s="71" t="str">
        <f t="shared" si="33"/>
        <v xml:space="preserve"> </v>
      </c>
      <c r="AJ31" s="71" t="str">
        <f t="shared" si="34"/>
        <v xml:space="preserve"> </v>
      </c>
    </row>
    <row r="32" spans="1:36" ht="17">
      <c r="A32" s="39" t="s">
        <v>170</v>
      </c>
      <c r="B32" s="69" t="e">
        <f t="shared" si="0"/>
        <v>#REF!</v>
      </c>
      <c r="C32" s="69" t="e">
        <f t="shared" si="1"/>
        <v>#REF!</v>
      </c>
      <c r="D32" s="69" t="e">
        <f t="shared" si="2"/>
        <v>#REF!</v>
      </c>
      <c r="E32" s="69" t="e">
        <f t="shared" si="3"/>
        <v>#REF!</v>
      </c>
      <c r="F32" s="69" t="e">
        <f t="shared" si="4"/>
        <v>#REF!</v>
      </c>
      <c r="G32" s="69" t="e">
        <f t="shared" si="5"/>
        <v>#REF!</v>
      </c>
      <c r="H32" s="69" t="e">
        <f t="shared" si="6"/>
        <v>#REF!</v>
      </c>
      <c r="I32" s="69" t="e">
        <f t="shared" si="7"/>
        <v>#REF!</v>
      </c>
      <c r="J32" s="69" t="e">
        <f t="shared" si="8"/>
        <v>#REF!</v>
      </c>
      <c r="K32" s="69" t="e">
        <f t="shared" si="9"/>
        <v>#REF!</v>
      </c>
      <c r="L32" s="69" t="e">
        <f t="shared" si="10"/>
        <v>#REF!</v>
      </c>
      <c r="M32" s="69" t="e">
        <f t="shared" si="11"/>
        <v>#REF!</v>
      </c>
      <c r="N32" s="69" t="e">
        <f t="shared" si="12"/>
        <v>#REF!</v>
      </c>
      <c r="O32" s="70" t="e">
        <f t="shared" si="13"/>
        <v>#REF!</v>
      </c>
      <c r="P32" s="70" t="e">
        <f t="shared" si="14"/>
        <v>#REF!</v>
      </c>
      <c r="Q32" s="70" t="e">
        <f t="shared" si="15"/>
        <v>#REF!</v>
      </c>
      <c r="R32" s="70" t="e">
        <f t="shared" si="16"/>
        <v>#REF!</v>
      </c>
      <c r="S32" s="70" t="e">
        <f t="shared" si="17"/>
        <v>#REF!</v>
      </c>
      <c r="T32" s="70" t="str">
        <f t="shared" si="18"/>
        <v xml:space="preserve"> </v>
      </c>
      <c r="U32" s="70" t="str">
        <f t="shared" si="19"/>
        <v xml:space="preserve"> </v>
      </c>
      <c r="V32" s="71" t="str">
        <f t="shared" si="20"/>
        <v xml:space="preserve"> </v>
      </c>
      <c r="W32" s="71" t="str">
        <f t="shared" si="21"/>
        <v xml:space="preserve"> </v>
      </c>
      <c r="X32" s="71" t="str">
        <f t="shared" si="22"/>
        <v xml:space="preserve"> </v>
      </c>
      <c r="Y32" s="71" t="str">
        <f t="shared" si="23"/>
        <v xml:space="preserve"> </v>
      </c>
      <c r="Z32" s="71" t="str">
        <f t="shared" si="24"/>
        <v xml:space="preserve"> </v>
      </c>
      <c r="AA32" s="71" t="str">
        <f t="shared" si="25"/>
        <v xml:space="preserve"> </v>
      </c>
      <c r="AB32" s="71" t="str">
        <f t="shared" si="26"/>
        <v xml:space="preserve"> </v>
      </c>
      <c r="AC32" s="71" t="str">
        <f t="shared" si="27"/>
        <v xml:space="preserve"> </v>
      </c>
      <c r="AD32" s="71" t="str">
        <f t="shared" si="28"/>
        <v xml:space="preserve"> </v>
      </c>
      <c r="AE32" s="71" t="str">
        <f t="shared" si="29"/>
        <v xml:space="preserve"> </v>
      </c>
      <c r="AF32" s="71" t="str">
        <f t="shared" si="30"/>
        <v xml:space="preserve"> </v>
      </c>
      <c r="AG32" s="71" t="str">
        <f t="shared" si="31"/>
        <v xml:space="preserve"> </v>
      </c>
      <c r="AH32" s="71" t="str">
        <f t="shared" si="32"/>
        <v xml:space="preserve"> </v>
      </c>
      <c r="AI32" s="71" t="str">
        <f t="shared" si="33"/>
        <v xml:space="preserve"> </v>
      </c>
      <c r="AJ32" s="71" t="str">
        <f t="shared" si="34"/>
        <v xml:space="preserve"> </v>
      </c>
    </row>
    <row r="33" spans="1:36" ht="17">
      <c r="A33" s="41" t="s">
        <v>162</v>
      </c>
      <c r="B33" s="69" t="e">
        <f t="shared" si="0"/>
        <v>#REF!</v>
      </c>
      <c r="C33" s="69" t="e">
        <f t="shared" si="1"/>
        <v>#REF!</v>
      </c>
      <c r="D33" s="69" t="e">
        <f t="shared" si="2"/>
        <v>#REF!</v>
      </c>
      <c r="E33" s="69" t="e">
        <f t="shared" si="3"/>
        <v>#REF!</v>
      </c>
      <c r="F33" s="69" t="e">
        <f t="shared" si="4"/>
        <v>#REF!</v>
      </c>
      <c r="G33" s="69" t="e">
        <f t="shared" si="5"/>
        <v>#REF!</v>
      </c>
      <c r="H33" s="69" t="e">
        <f t="shared" si="6"/>
        <v>#REF!</v>
      </c>
      <c r="I33" s="69" t="e">
        <f t="shared" si="7"/>
        <v>#REF!</v>
      </c>
      <c r="J33" s="69" t="e">
        <f t="shared" si="8"/>
        <v>#REF!</v>
      </c>
      <c r="K33" s="69" t="e">
        <f t="shared" si="9"/>
        <v>#REF!</v>
      </c>
      <c r="L33" s="69" t="e">
        <f t="shared" si="10"/>
        <v>#REF!</v>
      </c>
      <c r="M33" s="69" t="e">
        <f t="shared" si="11"/>
        <v>#REF!</v>
      </c>
      <c r="N33" s="69" t="e">
        <f t="shared" si="12"/>
        <v>#REF!</v>
      </c>
      <c r="O33" s="70" t="e">
        <f t="shared" si="13"/>
        <v>#REF!</v>
      </c>
      <c r="P33" s="70" t="e">
        <f t="shared" si="14"/>
        <v>#REF!</v>
      </c>
      <c r="Q33" s="70" t="e">
        <f t="shared" si="15"/>
        <v>#REF!</v>
      </c>
      <c r="R33" s="70" t="e">
        <f t="shared" si="16"/>
        <v>#REF!</v>
      </c>
      <c r="S33" s="70" t="e">
        <f t="shared" si="17"/>
        <v>#REF!</v>
      </c>
      <c r="T33" s="70" t="str">
        <f t="shared" si="18"/>
        <v xml:space="preserve"> </v>
      </c>
      <c r="U33" s="70" t="str">
        <f t="shared" si="19"/>
        <v xml:space="preserve"> </v>
      </c>
      <c r="V33" s="71" t="str">
        <f t="shared" si="20"/>
        <v xml:space="preserve"> </v>
      </c>
      <c r="W33" s="71" t="str">
        <f t="shared" si="21"/>
        <v xml:space="preserve"> </v>
      </c>
      <c r="X33" s="71" t="str">
        <f t="shared" si="22"/>
        <v xml:space="preserve"> </v>
      </c>
      <c r="Y33" s="71" t="str">
        <f t="shared" si="23"/>
        <v xml:space="preserve"> </v>
      </c>
      <c r="Z33" s="71" t="str">
        <f t="shared" si="24"/>
        <v xml:space="preserve"> </v>
      </c>
      <c r="AA33" s="71" t="str">
        <f t="shared" si="25"/>
        <v xml:space="preserve"> </v>
      </c>
      <c r="AB33" s="71" t="str">
        <f t="shared" si="26"/>
        <v xml:space="preserve"> </v>
      </c>
      <c r="AC33" s="71" t="str">
        <f t="shared" si="27"/>
        <v xml:space="preserve"> </v>
      </c>
      <c r="AD33" s="71" t="str">
        <f t="shared" si="28"/>
        <v xml:space="preserve"> </v>
      </c>
      <c r="AE33" s="71" t="str">
        <f t="shared" si="29"/>
        <v xml:space="preserve"> </v>
      </c>
      <c r="AF33" s="71" t="str">
        <f t="shared" si="30"/>
        <v xml:space="preserve"> </v>
      </c>
      <c r="AG33" s="71" t="str">
        <f t="shared" si="31"/>
        <v xml:space="preserve"> </v>
      </c>
      <c r="AH33" s="71" t="str">
        <f t="shared" si="32"/>
        <v xml:space="preserve"> </v>
      </c>
      <c r="AI33" s="71" t="str">
        <f t="shared" si="33"/>
        <v xml:space="preserve"> </v>
      </c>
      <c r="AJ33" s="71" t="str">
        <f t="shared" si="34"/>
        <v xml:space="preserve"> </v>
      </c>
    </row>
    <row r="34" spans="1:36" ht="17">
      <c r="A34" s="41" t="s">
        <v>163</v>
      </c>
      <c r="B34" s="69" t="e">
        <f t="shared" si="0"/>
        <v>#REF!</v>
      </c>
      <c r="C34" s="69" t="e">
        <f t="shared" si="1"/>
        <v>#REF!</v>
      </c>
      <c r="D34" s="69" t="e">
        <f t="shared" si="2"/>
        <v>#REF!</v>
      </c>
      <c r="E34" s="69" t="e">
        <f t="shared" si="3"/>
        <v>#REF!</v>
      </c>
      <c r="F34" s="69" t="e">
        <f t="shared" si="4"/>
        <v>#REF!</v>
      </c>
      <c r="G34" s="69" t="e">
        <f t="shared" si="5"/>
        <v>#REF!</v>
      </c>
      <c r="H34" s="69" t="e">
        <f t="shared" si="6"/>
        <v>#REF!</v>
      </c>
      <c r="I34" s="69" t="e">
        <f t="shared" si="7"/>
        <v>#REF!</v>
      </c>
      <c r="J34" s="69" t="e">
        <f t="shared" si="8"/>
        <v>#REF!</v>
      </c>
      <c r="K34" s="69" t="e">
        <f t="shared" si="9"/>
        <v>#REF!</v>
      </c>
      <c r="L34" s="69" t="e">
        <f t="shared" si="10"/>
        <v>#REF!</v>
      </c>
      <c r="M34" s="69" t="e">
        <f t="shared" si="11"/>
        <v>#REF!</v>
      </c>
      <c r="N34" s="69" t="e">
        <f t="shared" si="12"/>
        <v>#REF!</v>
      </c>
      <c r="O34" s="70" t="e">
        <f t="shared" si="13"/>
        <v>#REF!</v>
      </c>
      <c r="P34" s="70" t="e">
        <f t="shared" si="14"/>
        <v>#REF!</v>
      </c>
      <c r="Q34" s="70" t="e">
        <f t="shared" si="15"/>
        <v>#REF!</v>
      </c>
      <c r="R34" s="70" t="e">
        <f t="shared" si="16"/>
        <v>#REF!</v>
      </c>
      <c r="S34" s="70" t="e">
        <f t="shared" si="17"/>
        <v>#REF!</v>
      </c>
      <c r="T34" s="70" t="str">
        <f t="shared" si="18"/>
        <v xml:space="preserve"> </v>
      </c>
      <c r="U34" s="70" t="str">
        <f t="shared" si="19"/>
        <v xml:space="preserve"> </v>
      </c>
      <c r="V34" s="71" t="str">
        <f t="shared" si="20"/>
        <v xml:space="preserve"> </v>
      </c>
      <c r="W34" s="71" t="str">
        <f t="shared" si="21"/>
        <v xml:space="preserve"> </v>
      </c>
      <c r="X34" s="71" t="str">
        <f t="shared" si="22"/>
        <v xml:space="preserve"> </v>
      </c>
      <c r="Y34" s="71" t="str">
        <f t="shared" si="23"/>
        <v xml:space="preserve"> </v>
      </c>
      <c r="Z34" s="71" t="str">
        <f t="shared" si="24"/>
        <v xml:space="preserve"> </v>
      </c>
      <c r="AA34" s="71" t="str">
        <f t="shared" si="25"/>
        <v xml:space="preserve"> </v>
      </c>
      <c r="AB34" s="71" t="str">
        <f t="shared" si="26"/>
        <v xml:space="preserve"> </v>
      </c>
      <c r="AC34" s="71" t="str">
        <f t="shared" si="27"/>
        <v xml:space="preserve"> </v>
      </c>
      <c r="AD34" s="71" t="str">
        <f t="shared" si="28"/>
        <v xml:space="preserve"> </v>
      </c>
      <c r="AE34" s="71" t="str">
        <f t="shared" si="29"/>
        <v xml:space="preserve"> </v>
      </c>
      <c r="AF34" s="71" t="str">
        <f t="shared" si="30"/>
        <v xml:space="preserve"> </v>
      </c>
      <c r="AG34" s="71" t="str">
        <f t="shared" si="31"/>
        <v xml:space="preserve"> </v>
      </c>
      <c r="AH34" s="71" t="str">
        <f t="shared" si="32"/>
        <v xml:space="preserve"> </v>
      </c>
      <c r="AI34" s="71" t="str">
        <f t="shared" si="33"/>
        <v xml:space="preserve"> </v>
      </c>
      <c r="AJ34" s="71" t="str">
        <f t="shared" si="34"/>
        <v xml:space="preserve"> </v>
      </c>
    </row>
    <row r="35" spans="1:36" ht="17">
      <c r="A35" s="41" t="s">
        <v>164</v>
      </c>
      <c r="B35" s="69" t="e">
        <f t="shared" si="0"/>
        <v>#REF!</v>
      </c>
      <c r="C35" s="69" t="e">
        <f t="shared" si="1"/>
        <v>#REF!</v>
      </c>
      <c r="D35" s="69" t="e">
        <f t="shared" si="2"/>
        <v>#REF!</v>
      </c>
      <c r="E35" s="69" t="e">
        <f t="shared" si="3"/>
        <v>#REF!</v>
      </c>
      <c r="F35" s="69" t="e">
        <f t="shared" si="4"/>
        <v>#REF!</v>
      </c>
      <c r="G35" s="69" t="e">
        <f t="shared" si="5"/>
        <v>#REF!</v>
      </c>
      <c r="H35" s="69" t="e">
        <f t="shared" si="6"/>
        <v>#REF!</v>
      </c>
      <c r="I35" s="69" t="e">
        <f t="shared" si="7"/>
        <v>#REF!</v>
      </c>
      <c r="J35" s="69" t="e">
        <f t="shared" si="8"/>
        <v>#REF!</v>
      </c>
      <c r="K35" s="69" t="e">
        <f t="shared" si="9"/>
        <v>#REF!</v>
      </c>
      <c r="L35" s="69" t="e">
        <f t="shared" si="10"/>
        <v>#REF!</v>
      </c>
      <c r="M35" s="69" t="e">
        <f t="shared" si="11"/>
        <v>#REF!</v>
      </c>
      <c r="N35" s="69" t="e">
        <f t="shared" si="12"/>
        <v>#REF!</v>
      </c>
      <c r="O35" s="70" t="e">
        <f t="shared" si="13"/>
        <v>#REF!</v>
      </c>
      <c r="P35" s="70" t="e">
        <f t="shared" si="14"/>
        <v>#REF!</v>
      </c>
      <c r="Q35" s="70" t="e">
        <f t="shared" si="15"/>
        <v>#REF!</v>
      </c>
      <c r="R35" s="70" t="e">
        <f t="shared" si="16"/>
        <v>#REF!</v>
      </c>
      <c r="S35" s="70" t="e">
        <f t="shared" si="17"/>
        <v>#REF!</v>
      </c>
      <c r="T35" s="70" t="str">
        <f t="shared" si="18"/>
        <v xml:space="preserve"> </v>
      </c>
      <c r="U35" s="70" t="str">
        <f t="shared" si="19"/>
        <v xml:space="preserve"> </v>
      </c>
      <c r="V35" s="71" t="str">
        <f t="shared" si="20"/>
        <v xml:space="preserve"> </v>
      </c>
      <c r="W35" s="71" t="str">
        <f t="shared" si="21"/>
        <v xml:space="preserve"> </v>
      </c>
      <c r="X35" s="71" t="str">
        <f t="shared" si="22"/>
        <v xml:space="preserve"> </v>
      </c>
      <c r="Y35" s="71" t="str">
        <f t="shared" si="23"/>
        <v xml:space="preserve"> </v>
      </c>
      <c r="Z35" s="71" t="str">
        <f t="shared" si="24"/>
        <v xml:space="preserve"> </v>
      </c>
      <c r="AA35" s="71" t="str">
        <f t="shared" si="25"/>
        <v xml:space="preserve"> </v>
      </c>
      <c r="AB35" s="71" t="str">
        <f t="shared" si="26"/>
        <v xml:space="preserve"> </v>
      </c>
      <c r="AC35" s="71" t="str">
        <f t="shared" si="27"/>
        <v xml:space="preserve"> </v>
      </c>
      <c r="AD35" s="71" t="str">
        <f t="shared" si="28"/>
        <v xml:space="preserve"> </v>
      </c>
      <c r="AE35" s="71" t="str">
        <f t="shared" si="29"/>
        <v xml:space="preserve"> </v>
      </c>
      <c r="AF35" s="71" t="str">
        <f t="shared" si="30"/>
        <v xml:space="preserve"> </v>
      </c>
      <c r="AG35" s="71" t="str">
        <f t="shared" si="31"/>
        <v xml:space="preserve"> </v>
      </c>
      <c r="AH35" s="71" t="str">
        <f t="shared" si="32"/>
        <v xml:space="preserve"> </v>
      </c>
      <c r="AI35" s="71" t="str">
        <f t="shared" si="33"/>
        <v xml:space="preserve"> </v>
      </c>
      <c r="AJ35" s="71" t="str">
        <f t="shared" si="34"/>
        <v xml:space="preserve"> </v>
      </c>
    </row>
    <row r="36" spans="1:36" ht="17">
      <c r="A36" s="42" t="s">
        <v>165</v>
      </c>
      <c r="B36" s="69" t="e">
        <f t="shared" si="0"/>
        <v>#REF!</v>
      </c>
      <c r="C36" s="69" t="e">
        <f t="shared" si="1"/>
        <v>#REF!</v>
      </c>
      <c r="D36" s="69" t="e">
        <f t="shared" si="2"/>
        <v>#REF!</v>
      </c>
      <c r="E36" s="69" t="e">
        <f t="shared" si="3"/>
        <v>#REF!</v>
      </c>
      <c r="F36" s="69" t="e">
        <f t="shared" si="4"/>
        <v>#REF!</v>
      </c>
      <c r="G36" s="69" t="e">
        <f t="shared" si="5"/>
        <v>#REF!</v>
      </c>
      <c r="H36" s="69" t="e">
        <f t="shared" si="6"/>
        <v>#REF!</v>
      </c>
      <c r="I36" s="69" t="e">
        <f t="shared" si="7"/>
        <v>#REF!</v>
      </c>
      <c r="J36" s="69" t="e">
        <f t="shared" si="8"/>
        <v>#REF!</v>
      </c>
      <c r="K36" s="69" t="e">
        <f t="shared" si="9"/>
        <v>#REF!</v>
      </c>
      <c r="L36" s="69" t="e">
        <f t="shared" si="10"/>
        <v>#REF!</v>
      </c>
      <c r="M36" s="69" t="e">
        <f t="shared" si="11"/>
        <v>#REF!</v>
      </c>
      <c r="N36" s="69" t="e">
        <f t="shared" si="12"/>
        <v>#REF!</v>
      </c>
      <c r="O36" s="70" t="e">
        <f t="shared" si="13"/>
        <v>#REF!</v>
      </c>
      <c r="P36" s="70" t="e">
        <f t="shared" si="14"/>
        <v>#REF!</v>
      </c>
      <c r="Q36" s="70" t="e">
        <f t="shared" si="15"/>
        <v>#REF!</v>
      </c>
      <c r="R36" s="70" t="e">
        <f t="shared" si="16"/>
        <v>#REF!</v>
      </c>
      <c r="S36" s="70" t="e">
        <f t="shared" si="17"/>
        <v>#REF!</v>
      </c>
      <c r="T36" s="70" t="str">
        <f t="shared" si="18"/>
        <v xml:space="preserve"> </v>
      </c>
      <c r="U36" s="70" t="str">
        <f t="shared" si="19"/>
        <v xml:space="preserve"> </v>
      </c>
      <c r="V36" s="71" t="str">
        <f t="shared" si="20"/>
        <v xml:space="preserve"> </v>
      </c>
      <c r="W36" s="71" t="str">
        <f t="shared" si="21"/>
        <v xml:space="preserve"> </v>
      </c>
      <c r="X36" s="71" t="str">
        <f t="shared" si="22"/>
        <v xml:space="preserve"> </v>
      </c>
      <c r="Y36" s="71" t="str">
        <f t="shared" si="23"/>
        <v xml:space="preserve"> </v>
      </c>
      <c r="Z36" s="71" t="str">
        <f t="shared" si="24"/>
        <v xml:space="preserve"> </v>
      </c>
      <c r="AA36" s="71" t="str">
        <f t="shared" si="25"/>
        <v xml:space="preserve"> </v>
      </c>
      <c r="AB36" s="71" t="str">
        <f t="shared" si="26"/>
        <v xml:space="preserve"> </v>
      </c>
      <c r="AC36" s="71" t="str">
        <f t="shared" si="27"/>
        <v xml:space="preserve"> </v>
      </c>
      <c r="AD36" s="71" t="str">
        <f t="shared" si="28"/>
        <v xml:space="preserve"> </v>
      </c>
      <c r="AE36" s="71" t="str">
        <f t="shared" si="29"/>
        <v xml:space="preserve"> </v>
      </c>
      <c r="AF36" s="71" t="str">
        <f t="shared" si="30"/>
        <v xml:space="preserve"> </v>
      </c>
      <c r="AG36" s="71" t="str">
        <f t="shared" si="31"/>
        <v xml:space="preserve"> </v>
      </c>
      <c r="AH36" s="71" t="str">
        <f t="shared" si="32"/>
        <v xml:space="preserve"> </v>
      </c>
      <c r="AI36" s="71" t="str">
        <f t="shared" si="33"/>
        <v xml:space="preserve"> </v>
      </c>
      <c r="AJ36" s="71" t="str">
        <f t="shared" si="34"/>
        <v xml:space="preserve"> </v>
      </c>
    </row>
    <row r="37" spans="1:36" ht="17">
      <c r="A37" s="41" t="s">
        <v>166</v>
      </c>
      <c r="B37" s="69" t="e">
        <f t="shared" si="0"/>
        <v>#REF!</v>
      </c>
      <c r="C37" s="69" t="e">
        <f t="shared" si="1"/>
        <v>#REF!</v>
      </c>
      <c r="D37" s="69" t="e">
        <f t="shared" si="2"/>
        <v>#REF!</v>
      </c>
      <c r="E37" s="69" t="e">
        <f t="shared" si="3"/>
        <v>#REF!</v>
      </c>
      <c r="F37" s="69" t="e">
        <f t="shared" si="4"/>
        <v>#REF!</v>
      </c>
      <c r="G37" s="69" t="e">
        <f t="shared" si="5"/>
        <v>#REF!</v>
      </c>
      <c r="H37" s="69" t="e">
        <f t="shared" si="6"/>
        <v>#REF!</v>
      </c>
      <c r="I37" s="69" t="e">
        <f t="shared" si="7"/>
        <v>#REF!</v>
      </c>
      <c r="J37" s="69" t="e">
        <f t="shared" si="8"/>
        <v>#REF!</v>
      </c>
      <c r="K37" s="69" t="e">
        <f t="shared" si="9"/>
        <v>#REF!</v>
      </c>
      <c r="L37" s="69" t="e">
        <f t="shared" si="10"/>
        <v>#REF!</v>
      </c>
      <c r="M37" s="69" t="e">
        <f t="shared" si="11"/>
        <v>#REF!</v>
      </c>
      <c r="N37" s="69" t="e">
        <f t="shared" si="12"/>
        <v>#REF!</v>
      </c>
      <c r="O37" s="70" t="e">
        <f t="shared" si="13"/>
        <v>#REF!</v>
      </c>
      <c r="P37" s="70" t="e">
        <f t="shared" si="14"/>
        <v>#REF!</v>
      </c>
      <c r="Q37" s="70" t="e">
        <f t="shared" si="15"/>
        <v>#REF!</v>
      </c>
      <c r="R37" s="70" t="e">
        <f t="shared" si="16"/>
        <v>#REF!</v>
      </c>
      <c r="S37" s="70" t="e">
        <f t="shared" si="17"/>
        <v>#REF!</v>
      </c>
      <c r="T37" s="70" t="str">
        <f t="shared" si="18"/>
        <v xml:space="preserve"> </v>
      </c>
      <c r="U37" s="70" t="str">
        <f t="shared" si="19"/>
        <v xml:space="preserve"> </v>
      </c>
      <c r="V37" s="71" t="str">
        <f t="shared" si="20"/>
        <v xml:space="preserve"> </v>
      </c>
      <c r="W37" s="71" t="str">
        <f t="shared" si="21"/>
        <v xml:space="preserve"> </v>
      </c>
      <c r="X37" s="71" t="str">
        <f t="shared" si="22"/>
        <v xml:space="preserve"> </v>
      </c>
      <c r="Y37" s="71" t="str">
        <f t="shared" si="23"/>
        <v xml:space="preserve"> </v>
      </c>
      <c r="Z37" s="71" t="str">
        <f t="shared" si="24"/>
        <v xml:space="preserve"> </v>
      </c>
      <c r="AA37" s="71" t="str">
        <f t="shared" si="25"/>
        <v xml:space="preserve"> </v>
      </c>
      <c r="AB37" s="71" t="str">
        <f t="shared" si="26"/>
        <v xml:space="preserve"> </v>
      </c>
      <c r="AC37" s="71" t="str">
        <f t="shared" si="27"/>
        <v xml:space="preserve"> </v>
      </c>
      <c r="AD37" s="71" t="str">
        <f t="shared" si="28"/>
        <v xml:space="preserve"> </v>
      </c>
      <c r="AE37" s="71" t="str">
        <f t="shared" si="29"/>
        <v xml:space="preserve"> </v>
      </c>
      <c r="AF37" s="71" t="str">
        <f t="shared" si="30"/>
        <v xml:space="preserve"> </v>
      </c>
      <c r="AG37" s="71" t="str">
        <f t="shared" si="31"/>
        <v xml:space="preserve"> </v>
      </c>
      <c r="AH37" s="71" t="str">
        <f t="shared" si="32"/>
        <v xml:space="preserve"> </v>
      </c>
      <c r="AI37" s="71" t="str">
        <f t="shared" si="33"/>
        <v xml:space="preserve"> </v>
      </c>
      <c r="AJ37" s="71" t="str">
        <f t="shared" si="34"/>
        <v xml:space="preserve"> </v>
      </c>
    </row>
    <row r="38" spans="1:36" ht="17">
      <c r="A38" s="41" t="s">
        <v>167</v>
      </c>
      <c r="B38" s="69" t="e">
        <f t="shared" si="0"/>
        <v>#REF!</v>
      </c>
      <c r="C38" s="69" t="e">
        <f t="shared" si="1"/>
        <v>#REF!</v>
      </c>
      <c r="D38" s="69" t="e">
        <f t="shared" si="2"/>
        <v>#REF!</v>
      </c>
      <c r="E38" s="69" t="e">
        <f t="shared" si="3"/>
        <v>#REF!</v>
      </c>
      <c r="F38" s="69" t="e">
        <f t="shared" si="4"/>
        <v>#REF!</v>
      </c>
      <c r="G38" s="69" t="e">
        <f t="shared" si="5"/>
        <v>#REF!</v>
      </c>
      <c r="H38" s="69" t="e">
        <f t="shared" si="6"/>
        <v>#REF!</v>
      </c>
      <c r="I38" s="69" t="e">
        <f t="shared" si="7"/>
        <v>#REF!</v>
      </c>
      <c r="J38" s="69" t="e">
        <f t="shared" si="8"/>
        <v>#REF!</v>
      </c>
      <c r="K38" s="69" t="e">
        <f t="shared" si="9"/>
        <v>#REF!</v>
      </c>
      <c r="L38" s="69" t="e">
        <f t="shared" si="10"/>
        <v>#REF!</v>
      </c>
      <c r="M38" s="69" t="e">
        <f t="shared" si="11"/>
        <v>#REF!</v>
      </c>
      <c r="N38" s="69" t="e">
        <f t="shared" si="12"/>
        <v>#REF!</v>
      </c>
      <c r="O38" s="70" t="e">
        <f t="shared" si="13"/>
        <v>#REF!</v>
      </c>
      <c r="P38" s="70" t="e">
        <f t="shared" si="14"/>
        <v>#REF!</v>
      </c>
      <c r="Q38" s="70" t="e">
        <f t="shared" si="15"/>
        <v>#REF!</v>
      </c>
      <c r="R38" s="70" t="e">
        <f t="shared" si="16"/>
        <v>#REF!</v>
      </c>
      <c r="S38" s="70" t="e">
        <f t="shared" si="17"/>
        <v>#REF!</v>
      </c>
      <c r="T38" s="70" t="str">
        <f t="shared" si="18"/>
        <v xml:space="preserve"> </v>
      </c>
      <c r="U38" s="70" t="str">
        <f t="shared" si="19"/>
        <v xml:space="preserve"> </v>
      </c>
      <c r="V38" s="71" t="str">
        <f t="shared" si="20"/>
        <v xml:space="preserve"> </v>
      </c>
      <c r="W38" s="71" t="str">
        <f t="shared" si="21"/>
        <v xml:space="preserve"> </v>
      </c>
      <c r="X38" s="71" t="str">
        <f t="shared" si="22"/>
        <v xml:space="preserve"> </v>
      </c>
      <c r="Y38" s="71" t="str">
        <f t="shared" si="23"/>
        <v xml:space="preserve"> </v>
      </c>
      <c r="Z38" s="71" t="str">
        <f t="shared" si="24"/>
        <v xml:space="preserve"> </v>
      </c>
      <c r="AA38" s="71" t="str">
        <f t="shared" si="25"/>
        <v xml:space="preserve"> </v>
      </c>
      <c r="AB38" s="71" t="str">
        <f t="shared" si="26"/>
        <v xml:space="preserve"> </v>
      </c>
      <c r="AC38" s="71" t="str">
        <f t="shared" si="27"/>
        <v xml:space="preserve"> </v>
      </c>
      <c r="AD38" s="71" t="str">
        <f t="shared" si="28"/>
        <v xml:space="preserve"> </v>
      </c>
      <c r="AE38" s="71" t="str">
        <f t="shared" si="29"/>
        <v xml:space="preserve"> </v>
      </c>
      <c r="AF38" s="71" t="str">
        <f t="shared" si="30"/>
        <v xml:space="preserve"> </v>
      </c>
      <c r="AG38" s="71" t="str">
        <f t="shared" si="31"/>
        <v xml:space="preserve"> </v>
      </c>
      <c r="AH38" s="71" t="str">
        <f t="shared" si="32"/>
        <v xml:space="preserve"> </v>
      </c>
      <c r="AI38" s="71" t="str">
        <f t="shared" si="33"/>
        <v xml:space="preserve"> </v>
      </c>
      <c r="AJ38" s="71" t="str">
        <f t="shared" si="34"/>
        <v xml:space="preserve"> </v>
      </c>
    </row>
    <row r="39" spans="1:36" ht="17">
      <c r="A39" s="43" t="s">
        <v>171</v>
      </c>
      <c r="B39" s="69" t="e">
        <f t="shared" si="0"/>
        <v>#REF!</v>
      </c>
      <c r="C39" s="69" t="e">
        <f t="shared" si="1"/>
        <v>#REF!</v>
      </c>
      <c r="D39" s="69" t="e">
        <f t="shared" si="2"/>
        <v>#REF!</v>
      </c>
      <c r="E39" s="69" t="e">
        <f t="shared" si="3"/>
        <v>#REF!</v>
      </c>
      <c r="F39" s="69" t="e">
        <f t="shared" si="4"/>
        <v>#REF!</v>
      </c>
      <c r="G39" s="69" t="e">
        <f t="shared" si="5"/>
        <v>#REF!</v>
      </c>
      <c r="H39" s="69" t="e">
        <f t="shared" si="6"/>
        <v>#REF!</v>
      </c>
      <c r="I39" s="69" t="e">
        <f t="shared" si="7"/>
        <v>#REF!</v>
      </c>
      <c r="J39" s="69" t="e">
        <f t="shared" si="8"/>
        <v>#REF!</v>
      </c>
      <c r="K39" s="69" t="e">
        <f t="shared" si="9"/>
        <v>#REF!</v>
      </c>
      <c r="L39" s="69" t="e">
        <f t="shared" si="10"/>
        <v>#REF!</v>
      </c>
      <c r="M39" s="69" t="e">
        <f t="shared" si="11"/>
        <v>#REF!</v>
      </c>
      <c r="N39" s="69" t="e">
        <f t="shared" si="12"/>
        <v>#REF!</v>
      </c>
      <c r="O39" s="70" t="e">
        <f t="shared" si="13"/>
        <v>#REF!</v>
      </c>
      <c r="P39" s="70" t="e">
        <f t="shared" si="14"/>
        <v>#REF!</v>
      </c>
      <c r="Q39" s="70" t="e">
        <f t="shared" si="15"/>
        <v>#REF!</v>
      </c>
      <c r="R39" s="70" t="e">
        <f t="shared" si="16"/>
        <v>#REF!</v>
      </c>
      <c r="S39" s="70" t="e">
        <f t="shared" si="17"/>
        <v>#REF!</v>
      </c>
      <c r="T39" s="70" t="str">
        <f t="shared" si="18"/>
        <v xml:space="preserve"> </v>
      </c>
      <c r="U39" s="70" t="str">
        <f t="shared" si="19"/>
        <v xml:space="preserve"> </v>
      </c>
      <c r="V39" s="71" t="str">
        <f t="shared" si="20"/>
        <v xml:space="preserve"> </v>
      </c>
      <c r="W39" s="71" t="str">
        <f t="shared" si="21"/>
        <v xml:space="preserve"> </v>
      </c>
      <c r="X39" s="71" t="str">
        <f t="shared" si="22"/>
        <v xml:space="preserve"> </v>
      </c>
      <c r="Y39" s="71" t="str">
        <f t="shared" si="23"/>
        <v xml:space="preserve"> </v>
      </c>
      <c r="Z39" s="71" t="str">
        <f t="shared" si="24"/>
        <v xml:space="preserve"> </v>
      </c>
      <c r="AA39" s="71" t="str">
        <f t="shared" si="25"/>
        <v xml:space="preserve"> </v>
      </c>
      <c r="AB39" s="71" t="str">
        <f t="shared" si="26"/>
        <v xml:space="preserve"> </v>
      </c>
      <c r="AC39" s="71" t="str">
        <f t="shared" si="27"/>
        <v xml:space="preserve"> </v>
      </c>
      <c r="AD39" s="71" t="str">
        <f t="shared" si="28"/>
        <v xml:space="preserve"> </v>
      </c>
      <c r="AE39" s="71" t="str">
        <f t="shared" si="29"/>
        <v xml:space="preserve"> </v>
      </c>
      <c r="AF39" s="71" t="str">
        <f t="shared" si="30"/>
        <v xml:space="preserve"> </v>
      </c>
      <c r="AG39" s="71" t="str">
        <f t="shared" si="31"/>
        <v xml:space="preserve"> </v>
      </c>
      <c r="AH39" s="71" t="str">
        <f t="shared" si="32"/>
        <v xml:space="preserve"> </v>
      </c>
      <c r="AI39" s="71" t="str">
        <f t="shared" si="33"/>
        <v xml:space="preserve"> </v>
      </c>
      <c r="AJ39" s="71" t="str">
        <f t="shared" si="34"/>
        <v xml:space="preserve"> </v>
      </c>
    </row>
    <row r="40" spans="1:36" ht="17">
      <c r="A40" s="34" t="s">
        <v>172</v>
      </c>
      <c r="B40" s="69" t="e">
        <f t="shared" si="0"/>
        <v>#REF!</v>
      </c>
      <c r="C40" s="69" t="e">
        <f t="shared" si="1"/>
        <v>#REF!</v>
      </c>
      <c r="D40" s="69" t="e">
        <f t="shared" si="2"/>
        <v>#REF!</v>
      </c>
      <c r="E40" s="69" t="e">
        <f t="shared" si="3"/>
        <v>#REF!</v>
      </c>
      <c r="F40" s="69" t="e">
        <f t="shared" si="4"/>
        <v>#REF!</v>
      </c>
      <c r="G40" s="69" t="e">
        <f t="shared" si="5"/>
        <v>#REF!</v>
      </c>
      <c r="H40" s="69" t="e">
        <f t="shared" si="6"/>
        <v>#REF!</v>
      </c>
      <c r="I40" s="69" t="e">
        <f t="shared" si="7"/>
        <v>#REF!</v>
      </c>
      <c r="J40" s="69" t="e">
        <f t="shared" si="8"/>
        <v>#REF!</v>
      </c>
      <c r="K40" s="69" t="e">
        <f t="shared" si="9"/>
        <v>#REF!</v>
      </c>
      <c r="L40" s="69" t="e">
        <f t="shared" si="10"/>
        <v>#REF!</v>
      </c>
      <c r="M40" s="69" t="e">
        <f t="shared" si="11"/>
        <v>#REF!</v>
      </c>
      <c r="N40" s="69" t="e">
        <f t="shared" si="12"/>
        <v>#REF!</v>
      </c>
      <c r="O40" s="70" t="e">
        <f t="shared" si="13"/>
        <v>#REF!</v>
      </c>
      <c r="P40" s="70" t="e">
        <f t="shared" si="14"/>
        <v>#REF!</v>
      </c>
      <c r="Q40" s="70" t="e">
        <f t="shared" si="15"/>
        <v>#REF!</v>
      </c>
      <c r="R40" s="70" t="e">
        <f t="shared" si="16"/>
        <v>#REF!</v>
      </c>
      <c r="S40" s="70" t="e">
        <f t="shared" si="17"/>
        <v>#REF!</v>
      </c>
      <c r="T40" s="70" t="str">
        <f t="shared" si="18"/>
        <v xml:space="preserve"> </v>
      </c>
      <c r="U40" s="70" t="str">
        <f t="shared" si="19"/>
        <v xml:space="preserve"> </v>
      </c>
      <c r="V40" s="71" t="str">
        <f t="shared" si="20"/>
        <v xml:space="preserve"> </v>
      </c>
      <c r="W40" s="71" t="str">
        <f t="shared" si="21"/>
        <v xml:space="preserve"> </v>
      </c>
      <c r="X40" s="71" t="str">
        <f t="shared" si="22"/>
        <v xml:space="preserve"> </v>
      </c>
      <c r="Y40" s="71" t="str">
        <f t="shared" si="23"/>
        <v xml:space="preserve"> </v>
      </c>
      <c r="Z40" s="71" t="str">
        <f t="shared" si="24"/>
        <v xml:space="preserve"> </v>
      </c>
      <c r="AA40" s="71" t="str">
        <f t="shared" si="25"/>
        <v xml:space="preserve"> </v>
      </c>
      <c r="AB40" s="71" t="str">
        <f t="shared" si="26"/>
        <v xml:space="preserve"> </v>
      </c>
      <c r="AC40" s="71" t="str">
        <f t="shared" si="27"/>
        <v xml:space="preserve"> </v>
      </c>
      <c r="AD40" s="71" t="str">
        <f t="shared" si="28"/>
        <v xml:space="preserve"> </v>
      </c>
      <c r="AE40" s="71" t="str">
        <f t="shared" si="29"/>
        <v xml:space="preserve"> </v>
      </c>
      <c r="AF40" s="71" t="str">
        <f t="shared" si="30"/>
        <v xml:space="preserve"> </v>
      </c>
      <c r="AG40" s="71" t="str">
        <f t="shared" si="31"/>
        <v xml:space="preserve"> </v>
      </c>
      <c r="AH40" s="71" t="str">
        <f t="shared" si="32"/>
        <v xml:space="preserve"> </v>
      </c>
      <c r="AI40" s="71" t="str">
        <f t="shared" si="33"/>
        <v xml:space="preserve"> </v>
      </c>
      <c r="AJ40" s="71" t="str">
        <f t="shared" si="34"/>
        <v xml:space="preserve"> </v>
      </c>
    </row>
    <row r="41" spans="1:36" ht="17">
      <c r="A41" s="34" t="s">
        <v>172</v>
      </c>
      <c r="B41" s="69" t="e">
        <f t="shared" si="0"/>
        <v>#REF!</v>
      </c>
      <c r="C41" s="69" t="e">
        <f t="shared" si="1"/>
        <v>#REF!</v>
      </c>
      <c r="D41" s="69" t="e">
        <f t="shared" si="2"/>
        <v>#REF!</v>
      </c>
      <c r="E41" s="69" t="e">
        <f t="shared" si="3"/>
        <v>#REF!</v>
      </c>
      <c r="F41" s="69" t="e">
        <f t="shared" si="4"/>
        <v>#REF!</v>
      </c>
      <c r="G41" s="69" t="e">
        <f t="shared" si="5"/>
        <v>#REF!</v>
      </c>
      <c r="H41" s="69" t="e">
        <f t="shared" si="6"/>
        <v>#REF!</v>
      </c>
      <c r="I41" s="69" t="e">
        <f t="shared" si="7"/>
        <v>#REF!</v>
      </c>
      <c r="J41" s="69" t="e">
        <f t="shared" si="8"/>
        <v>#REF!</v>
      </c>
      <c r="K41" s="69" t="e">
        <f t="shared" si="9"/>
        <v>#REF!</v>
      </c>
      <c r="L41" s="69" t="e">
        <f t="shared" si="10"/>
        <v>#REF!</v>
      </c>
      <c r="M41" s="69" t="e">
        <f t="shared" si="11"/>
        <v>#REF!</v>
      </c>
      <c r="N41" s="69" t="e">
        <f t="shared" si="12"/>
        <v>#REF!</v>
      </c>
      <c r="O41" s="70" t="e">
        <f t="shared" si="13"/>
        <v>#REF!</v>
      </c>
      <c r="P41" s="70" t="e">
        <f t="shared" si="14"/>
        <v>#REF!</v>
      </c>
      <c r="Q41" s="70" t="e">
        <f t="shared" si="15"/>
        <v>#REF!</v>
      </c>
      <c r="R41" s="70" t="e">
        <f t="shared" si="16"/>
        <v>#REF!</v>
      </c>
      <c r="S41" s="70" t="e">
        <f t="shared" si="17"/>
        <v>#REF!</v>
      </c>
      <c r="T41" s="70" t="str">
        <f t="shared" si="18"/>
        <v xml:space="preserve"> </v>
      </c>
      <c r="U41" s="70" t="str">
        <f t="shared" si="19"/>
        <v xml:space="preserve"> </v>
      </c>
      <c r="V41" s="71" t="str">
        <f t="shared" si="20"/>
        <v xml:space="preserve"> </v>
      </c>
      <c r="W41" s="71" t="str">
        <f t="shared" si="21"/>
        <v xml:space="preserve"> </v>
      </c>
      <c r="X41" s="71" t="str">
        <f t="shared" si="22"/>
        <v xml:space="preserve"> </v>
      </c>
      <c r="Y41" s="71" t="str">
        <f t="shared" si="23"/>
        <v xml:space="preserve"> </v>
      </c>
      <c r="Z41" s="71" t="str">
        <f t="shared" si="24"/>
        <v xml:space="preserve"> </v>
      </c>
      <c r="AA41" s="71" t="str">
        <f t="shared" si="25"/>
        <v xml:space="preserve"> </v>
      </c>
      <c r="AB41" s="71" t="str">
        <f t="shared" si="26"/>
        <v xml:space="preserve"> </v>
      </c>
      <c r="AC41" s="71" t="str">
        <f t="shared" si="27"/>
        <v xml:space="preserve"> </v>
      </c>
      <c r="AD41" s="71" t="str">
        <f t="shared" si="28"/>
        <v xml:space="preserve"> </v>
      </c>
      <c r="AE41" s="71" t="str">
        <f t="shared" si="29"/>
        <v xml:space="preserve"> </v>
      </c>
      <c r="AF41" s="71" t="str">
        <f t="shared" si="30"/>
        <v xml:space="preserve"> </v>
      </c>
      <c r="AG41" s="71" t="str">
        <f t="shared" si="31"/>
        <v xml:space="preserve"> </v>
      </c>
      <c r="AH41" s="71" t="str">
        <f t="shared" si="32"/>
        <v xml:space="preserve"> </v>
      </c>
      <c r="AI41" s="71" t="str">
        <f t="shared" si="33"/>
        <v xml:space="preserve"> </v>
      </c>
      <c r="AJ41" s="71" t="str">
        <f t="shared" si="34"/>
        <v xml:space="preserve"> </v>
      </c>
    </row>
    <row r="42" spans="1:36" ht="17">
      <c r="A42" s="34" t="s">
        <v>172</v>
      </c>
      <c r="B42" s="69" t="e">
        <f t="shared" si="0"/>
        <v>#REF!</v>
      </c>
      <c r="C42" s="69" t="e">
        <f t="shared" si="1"/>
        <v>#REF!</v>
      </c>
      <c r="D42" s="69" t="e">
        <f t="shared" si="2"/>
        <v>#REF!</v>
      </c>
      <c r="E42" s="69" t="e">
        <f t="shared" si="3"/>
        <v>#REF!</v>
      </c>
      <c r="F42" s="69" t="e">
        <f t="shared" si="4"/>
        <v>#REF!</v>
      </c>
      <c r="G42" s="69" t="e">
        <f t="shared" si="5"/>
        <v>#REF!</v>
      </c>
      <c r="H42" s="69" t="e">
        <f t="shared" si="6"/>
        <v>#REF!</v>
      </c>
      <c r="I42" s="69" t="e">
        <f t="shared" si="7"/>
        <v>#REF!</v>
      </c>
      <c r="J42" s="69" t="e">
        <f t="shared" si="8"/>
        <v>#REF!</v>
      </c>
      <c r="K42" s="69" t="e">
        <f t="shared" si="9"/>
        <v>#REF!</v>
      </c>
      <c r="L42" s="69" t="e">
        <f t="shared" si="10"/>
        <v>#REF!</v>
      </c>
      <c r="M42" s="69" t="e">
        <f t="shared" si="11"/>
        <v>#REF!</v>
      </c>
      <c r="N42" s="69" t="e">
        <f t="shared" si="12"/>
        <v>#REF!</v>
      </c>
      <c r="O42" s="70" t="e">
        <f t="shared" si="13"/>
        <v>#REF!</v>
      </c>
      <c r="P42" s="70" t="e">
        <f t="shared" si="14"/>
        <v>#REF!</v>
      </c>
      <c r="Q42" s="70" t="e">
        <f t="shared" si="15"/>
        <v>#REF!</v>
      </c>
      <c r="R42" s="70" t="e">
        <f t="shared" si="16"/>
        <v>#REF!</v>
      </c>
      <c r="S42" s="70" t="e">
        <f t="shared" si="17"/>
        <v>#REF!</v>
      </c>
      <c r="T42" s="70" t="str">
        <f t="shared" si="18"/>
        <v xml:space="preserve"> </v>
      </c>
      <c r="U42" s="70" t="str">
        <f t="shared" si="19"/>
        <v xml:space="preserve"> </v>
      </c>
      <c r="V42" s="71" t="str">
        <f t="shared" si="20"/>
        <v xml:space="preserve"> </v>
      </c>
      <c r="W42" s="71" t="str">
        <f t="shared" si="21"/>
        <v xml:space="preserve"> </v>
      </c>
      <c r="X42" s="71" t="str">
        <f t="shared" si="22"/>
        <v xml:space="preserve"> </v>
      </c>
      <c r="Y42" s="71" t="str">
        <f t="shared" si="23"/>
        <v xml:space="preserve"> </v>
      </c>
      <c r="Z42" s="71" t="str">
        <f t="shared" si="24"/>
        <v xml:space="preserve"> </v>
      </c>
      <c r="AA42" s="71" t="str">
        <f t="shared" si="25"/>
        <v xml:space="preserve"> </v>
      </c>
      <c r="AB42" s="71" t="str">
        <f t="shared" si="26"/>
        <v xml:space="preserve"> </v>
      </c>
      <c r="AC42" s="71" t="str">
        <f t="shared" si="27"/>
        <v xml:space="preserve"> </v>
      </c>
      <c r="AD42" s="71" t="str">
        <f t="shared" si="28"/>
        <v xml:space="preserve"> </v>
      </c>
      <c r="AE42" s="71" t="str">
        <f t="shared" si="29"/>
        <v xml:space="preserve"> </v>
      </c>
      <c r="AF42" s="71" t="str">
        <f t="shared" si="30"/>
        <v xml:space="preserve"> </v>
      </c>
      <c r="AG42" s="71" t="str">
        <f t="shared" si="31"/>
        <v xml:space="preserve"> </v>
      </c>
      <c r="AH42" s="71" t="str">
        <f t="shared" si="32"/>
        <v xml:space="preserve"> </v>
      </c>
      <c r="AI42" s="71" t="str">
        <f t="shared" si="33"/>
        <v xml:space="preserve"> </v>
      </c>
      <c r="AJ42" s="71" t="str">
        <f t="shared" si="34"/>
        <v xml:space="preserve"> </v>
      </c>
    </row>
  </sheetData>
  <sheetProtection password="EAE7" sheet="1" objects="1" scenarios="1"/>
  <mergeCells count="1">
    <mergeCell ref="A1:AJ2"/>
  </mergeCells>
  <conditionalFormatting sqref="B5:S42">
    <cfRule type="containsText" dxfId="5" priority="4" operator="containsText" text="T">
      <formula>NOT(ISERROR(SEARCH("T",B5)))</formula>
    </cfRule>
  </conditionalFormatting>
  <conditionalFormatting sqref="B5:S42">
    <cfRule type="containsText" dxfId="4" priority="3" operator="containsText" text=" ">
      <formula>NOT(ISERROR(SEARCH(" ",B5)))</formula>
    </cfRule>
  </conditionalFormatting>
  <conditionalFormatting sqref="B5:AJ42">
    <cfRule type="containsText" dxfId="3" priority="1" operator="containsText" text=" ">
      <formula>NOT(ISERROR(SEARCH(" ",B5)))</formula>
    </cfRule>
    <cfRule type="containsText" dxfId="2" priority="2" operator="containsText" text="T">
      <formula>NOT(ISERROR(SEARCH("T",B5)))</formula>
    </cfRule>
  </conditionalFormatting>
  <pageMargins left="0.70866141732283472" right="0.70866141732283472" top="0.23" bottom="0.17" header="0.22" footer="0.14000000000000001"/>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F0"/>
  </sheetPr>
  <dimension ref="A1:G66"/>
  <sheetViews>
    <sheetView workbookViewId="0">
      <selection activeCell="D11" sqref="D11"/>
    </sheetView>
  </sheetViews>
  <sheetFormatPr defaultColWidth="9.08984375" defaultRowHeight="14"/>
  <cols>
    <col min="1" max="1" width="8.26953125" style="30" customWidth="1"/>
    <col min="2" max="2" width="21.36328125" style="3" customWidth="1"/>
    <col min="3" max="3" width="11.7265625" style="30" customWidth="1"/>
    <col min="4" max="4" width="30.6328125" style="24" customWidth="1"/>
    <col min="5" max="5" width="27" style="3" customWidth="1"/>
    <col min="6" max="16384" width="9.08984375" style="3"/>
  </cols>
  <sheetData>
    <row r="1" spans="1:7" ht="21" customHeight="1">
      <c r="A1" s="242" t="s">
        <v>37</v>
      </c>
      <c r="B1" s="242"/>
      <c r="C1" s="242"/>
      <c r="D1" s="239" t="s">
        <v>39</v>
      </c>
      <c r="E1" s="239"/>
      <c r="F1" s="11"/>
      <c r="G1" s="11"/>
    </row>
    <row r="2" spans="1:7" ht="21" customHeight="1">
      <c r="A2" s="239" t="s">
        <v>38</v>
      </c>
      <c r="B2" s="239"/>
      <c r="C2" s="239"/>
      <c r="D2" s="239" t="s">
        <v>40</v>
      </c>
      <c r="E2" s="239"/>
      <c r="F2" s="11"/>
      <c r="G2" s="11"/>
    </row>
    <row r="3" spans="1:7" ht="21" customHeight="1">
      <c r="D3" s="240" t="s">
        <v>100</v>
      </c>
      <c r="E3" s="240"/>
      <c r="F3" s="12"/>
      <c r="G3" s="12"/>
    </row>
    <row r="4" spans="1:7" ht="21" customHeight="1">
      <c r="D4" s="232" t="s">
        <v>181</v>
      </c>
      <c r="E4" s="232"/>
      <c r="F4" s="10"/>
      <c r="G4" s="10"/>
    </row>
    <row r="5" spans="1:7" ht="21" customHeight="1">
      <c r="D5" s="241" t="e">
        <f>lichhoc!#REF!</f>
        <v>#REF!</v>
      </c>
      <c r="E5" s="241"/>
      <c r="F5" s="11"/>
      <c r="G5" s="11"/>
    </row>
    <row r="6" spans="1:7" ht="21" customHeight="1">
      <c r="D6" s="237"/>
      <c r="E6" s="237"/>
      <c r="F6" s="8"/>
      <c r="G6" s="8"/>
    </row>
    <row r="7" spans="1:7" ht="21" customHeight="1">
      <c r="D7" s="237"/>
      <c r="E7" s="237"/>
      <c r="F7" s="8"/>
      <c r="G7" s="8"/>
    </row>
    <row r="8" spans="1:7" ht="20.149999999999999" customHeight="1">
      <c r="D8" s="237"/>
      <c r="E8" s="237"/>
      <c r="F8" s="7"/>
      <c r="G8" s="7"/>
    </row>
    <row r="9" spans="1:7" ht="20.149999999999999" customHeight="1" thickBot="1">
      <c r="D9" s="243" t="e">
        <f>lichhoc!#REF!</f>
        <v>#REF!</v>
      </c>
      <c r="E9" s="243"/>
    </row>
    <row r="10" spans="1:7" ht="20.149999999999999" customHeight="1" thickBot="1">
      <c r="A10" s="13" t="s">
        <v>35</v>
      </c>
      <c r="B10" s="14" t="s">
        <v>67</v>
      </c>
      <c r="C10" s="14" t="s">
        <v>68</v>
      </c>
      <c r="D10" s="25" t="s">
        <v>69</v>
      </c>
      <c r="E10" s="15" t="s">
        <v>44</v>
      </c>
      <c r="F10" s="21"/>
    </row>
    <row r="11" spans="1:7" ht="20.149999999999999" customHeight="1">
      <c r="A11" s="32">
        <v>1</v>
      </c>
      <c r="B11" s="16" t="e">
        <f>#REF!</f>
        <v>#REF!</v>
      </c>
      <c r="C11" s="66" t="s">
        <v>77</v>
      </c>
      <c r="D11" s="26" t="e">
        <f>#REF!</f>
        <v>#REF!</v>
      </c>
      <c r="E11" s="17"/>
    </row>
    <row r="12" spans="1:7" ht="20.149999999999999" customHeight="1">
      <c r="A12" s="33">
        <v>2</v>
      </c>
      <c r="B12" s="16" t="e">
        <f>#REF!</f>
        <v>#REF!</v>
      </c>
      <c r="C12" s="67" t="s">
        <v>71</v>
      </c>
      <c r="D12" s="26" t="e">
        <f>#REF!</f>
        <v>#REF!</v>
      </c>
      <c r="E12" s="18"/>
    </row>
    <row r="13" spans="1:7" ht="21" customHeight="1">
      <c r="A13" s="33">
        <v>3</v>
      </c>
      <c r="B13" s="16" t="e">
        <f>#REF!</f>
        <v>#REF!</v>
      </c>
      <c r="C13" s="67" t="s">
        <v>70</v>
      </c>
      <c r="D13" s="26" t="e">
        <f>#REF!</f>
        <v>#REF!</v>
      </c>
      <c r="E13" s="18"/>
    </row>
    <row r="14" spans="1:7" ht="21" customHeight="1">
      <c r="A14" s="33">
        <v>4</v>
      </c>
      <c r="B14" s="16" t="e">
        <f>#REF!</f>
        <v>#REF!</v>
      </c>
      <c r="C14" s="67" t="s">
        <v>70</v>
      </c>
      <c r="D14" s="26" t="e">
        <f>#REF!</f>
        <v>#REF!</v>
      </c>
      <c r="E14" s="18"/>
    </row>
    <row r="15" spans="1:7" ht="21" customHeight="1">
      <c r="A15" s="33">
        <v>5</v>
      </c>
      <c r="B15" s="16" t="e">
        <f>#REF!</f>
        <v>#REF!</v>
      </c>
      <c r="C15" s="67" t="s">
        <v>70</v>
      </c>
      <c r="D15" s="26" t="e">
        <f>#REF!</f>
        <v>#REF!</v>
      </c>
      <c r="E15" s="18"/>
    </row>
    <row r="16" spans="1:7" ht="21" customHeight="1">
      <c r="A16" s="33">
        <v>6</v>
      </c>
      <c r="B16" s="16" t="e">
        <f>#REF!</f>
        <v>#REF!</v>
      </c>
      <c r="C16" s="67" t="s">
        <v>77</v>
      </c>
      <c r="D16" s="26" t="e">
        <f>#REF!</f>
        <v>#REF!</v>
      </c>
      <c r="E16" s="18"/>
    </row>
    <row r="17" spans="1:5" ht="21" customHeight="1">
      <c r="A17" s="33">
        <v>7</v>
      </c>
      <c r="B17" s="16" t="e">
        <f>#REF!</f>
        <v>#REF!</v>
      </c>
      <c r="C17" s="67" t="s">
        <v>77</v>
      </c>
      <c r="D17" s="26" t="e">
        <f>#REF!</f>
        <v>#REF!</v>
      </c>
      <c r="E17" s="18"/>
    </row>
    <row r="18" spans="1:5" ht="21" customHeight="1">
      <c r="A18" s="33">
        <v>8</v>
      </c>
      <c r="B18" s="16" t="e">
        <f>#REF!</f>
        <v>#REF!</v>
      </c>
      <c r="C18" s="67" t="s">
        <v>71</v>
      </c>
      <c r="D18" s="26" t="e">
        <f>#REF!</f>
        <v>#REF!</v>
      </c>
      <c r="E18" s="18"/>
    </row>
    <row r="19" spans="1:5" ht="21" customHeight="1">
      <c r="A19" s="33">
        <v>9</v>
      </c>
      <c r="B19" s="16" t="e">
        <f>#REF!</f>
        <v>#REF!</v>
      </c>
      <c r="C19" s="67" t="s">
        <v>77</v>
      </c>
      <c r="D19" s="26" t="e">
        <f>#REF!</f>
        <v>#REF!</v>
      </c>
      <c r="E19" s="18"/>
    </row>
    <row r="20" spans="1:5" ht="21" customHeight="1">
      <c r="A20" s="33">
        <v>10</v>
      </c>
      <c r="B20" s="16" t="e">
        <f>#REF!</f>
        <v>#REF!</v>
      </c>
      <c r="C20" s="67" t="s">
        <v>78</v>
      </c>
      <c r="D20" s="26" t="e">
        <f>#REF!</f>
        <v>#REF!</v>
      </c>
      <c r="E20" s="18"/>
    </row>
    <row r="21" spans="1:5" ht="21" customHeight="1">
      <c r="A21" s="33">
        <v>11</v>
      </c>
      <c r="B21" s="16" t="e">
        <f>#REF!</f>
        <v>#REF!</v>
      </c>
      <c r="C21" s="68" t="s">
        <v>77</v>
      </c>
      <c r="D21" s="26" t="e">
        <f>#REF!</f>
        <v>#REF!</v>
      </c>
      <c r="E21" s="20"/>
    </row>
    <row r="22" spans="1:5" ht="21" customHeight="1">
      <c r="A22" s="33">
        <v>12</v>
      </c>
      <c r="B22" s="16" t="e">
        <f>#REF!</f>
        <v>#REF!</v>
      </c>
      <c r="C22" s="68" t="s">
        <v>70</v>
      </c>
      <c r="D22" s="26" t="e">
        <f>#REF!</f>
        <v>#REF!</v>
      </c>
      <c r="E22" s="20"/>
    </row>
    <row r="23" spans="1:5" ht="21" customHeight="1">
      <c r="A23" s="33">
        <v>13</v>
      </c>
      <c r="B23" s="16" t="e">
        <f>#REF!</f>
        <v>#REF!</v>
      </c>
      <c r="C23" s="68" t="s">
        <v>77</v>
      </c>
      <c r="D23" s="26" t="e">
        <f>#REF!</f>
        <v>#REF!</v>
      </c>
      <c r="E23" s="20"/>
    </row>
    <row r="24" spans="1:5" ht="21" customHeight="1">
      <c r="A24" s="33">
        <v>14</v>
      </c>
      <c r="B24" s="16" t="e">
        <f>#REF!</f>
        <v>#REF!</v>
      </c>
      <c r="C24" s="68" t="s">
        <v>70</v>
      </c>
      <c r="D24" s="26" t="e">
        <f>#REF!</f>
        <v>#REF!</v>
      </c>
      <c r="E24" s="20"/>
    </row>
    <row r="25" spans="1:5" ht="21" customHeight="1">
      <c r="A25" s="33"/>
      <c r="B25" s="16" t="e">
        <f>#REF!</f>
        <v>#REF!</v>
      </c>
      <c r="C25" s="68"/>
      <c r="D25" s="27"/>
      <c r="E25" s="20"/>
    </row>
    <row r="26" spans="1:5" ht="21" customHeight="1" thickBot="1">
      <c r="A26" s="244" t="s">
        <v>65</v>
      </c>
      <c r="B26" s="245"/>
      <c r="C26" s="246"/>
      <c r="D26" s="28" t="e">
        <f>SUM(D11:D24)</f>
        <v>#REF!</v>
      </c>
      <c r="E26" s="19"/>
    </row>
    <row r="27" spans="1:5" ht="21" customHeight="1">
      <c r="A27" s="247" t="s">
        <v>18</v>
      </c>
      <c r="B27" s="247"/>
      <c r="C27" s="247"/>
      <c r="D27" s="247" t="s">
        <v>66</v>
      </c>
      <c r="E27" s="247"/>
    </row>
    <row r="28" spans="1:5" ht="21" customHeight="1">
      <c r="A28" s="238"/>
      <c r="B28" s="238"/>
      <c r="C28" s="238"/>
      <c r="D28" s="238"/>
      <c r="E28" s="238"/>
    </row>
    <row r="29" spans="1:5" ht="20.149999999999999" customHeight="1"/>
    <row r="30" spans="1:5" ht="20.149999999999999" customHeight="1"/>
    <row r="31" spans="1:5" ht="20.149999999999999" customHeight="1"/>
    <row r="32" spans="1:5" ht="20.149999999999999" customHeight="1"/>
    <row r="33" spans="1:5" ht="20.149999999999999" customHeight="1">
      <c r="A33" s="238" t="s">
        <v>91</v>
      </c>
      <c r="B33" s="238"/>
      <c r="C33" s="238"/>
      <c r="D33" s="238" t="s">
        <v>79</v>
      </c>
      <c r="E33" s="238"/>
    </row>
    <row r="34" spans="1:5" ht="20.149999999999999" customHeight="1">
      <c r="A34" s="238"/>
      <c r="B34" s="238"/>
      <c r="C34" s="238"/>
      <c r="D34" s="238"/>
      <c r="E34" s="238"/>
    </row>
    <row r="35" spans="1:5" ht="20.149999999999999" customHeight="1">
      <c r="A35" s="31"/>
      <c r="B35" s="22"/>
      <c r="C35" s="31"/>
      <c r="D35" s="29"/>
      <c r="E35" s="22"/>
    </row>
    <row r="36" spans="1:5" ht="20.149999999999999" customHeight="1">
      <c r="A36" s="31"/>
      <c r="B36" s="22"/>
      <c r="C36" s="31"/>
      <c r="D36" s="29"/>
      <c r="E36" s="22"/>
    </row>
    <row r="37" spans="1:5" ht="20.149999999999999" customHeight="1">
      <c r="A37" s="31"/>
      <c r="B37" s="22"/>
      <c r="C37" s="31"/>
      <c r="D37" s="29"/>
      <c r="E37" s="22"/>
    </row>
    <row r="38" spans="1:5" ht="20.149999999999999" customHeight="1">
      <c r="A38" s="31"/>
      <c r="B38" s="22"/>
      <c r="C38" s="31"/>
      <c r="D38" s="29"/>
      <c r="E38" s="22"/>
    </row>
    <row r="39" spans="1:5" ht="20.149999999999999" customHeight="1">
      <c r="A39" s="31"/>
      <c r="B39" s="22"/>
      <c r="C39" s="31"/>
      <c r="D39" s="29"/>
      <c r="E39" s="22"/>
    </row>
    <row r="40" spans="1:5" ht="20.149999999999999" customHeight="1">
      <c r="A40" s="31"/>
      <c r="B40" s="22"/>
      <c r="C40" s="2"/>
      <c r="D40" s="29"/>
      <c r="E40" s="22"/>
    </row>
    <row r="41" spans="1:5" ht="20.149999999999999" customHeight="1">
      <c r="A41" s="31"/>
      <c r="B41" s="22"/>
      <c r="C41" s="2"/>
      <c r="D41" s="29"/>
      <c r="E41" s="22"/>
    </row>
    <row r="42" spans="1:5" ht="20.149999999999999" customHeight="1">
      <c r="A42" s="31"/>
      <c r="B42" s="22"/>
      <c r="C42" s="2"/>
      <c r="D42" s="29"/>
      <c r="E42" s="22"/>
    </row>
    <row r="43" spans="1:5" ht="20.149999999999999" customHeight="1">
      <c r="A43" s="31"/>
      <c r="B43" s="22"/>
      <c r="C43" s="2"/>
      <c r="D43" s="29"/>
      <c r="E43" s="22"/>
    </row>
    <row r="44" spans="1:5" ht="20.149999999999999" customHeight="1">
      <c r="A44" s="31"/>
      <c r="B44" s="22"/>
      <c r="C44" s="2"/>
      <c r="D44" s="29"/>
      <c r="E44" s="22"/>
    </row>
    <row r="45" spans="1:5" ht="21" customHeight="1">
      <c r="A45" s="31"/>
      <c r="B45" s="22"/>
      <c r="C45" s="2"/>
      <c r="D45" s="29"/>
      <c r="E45" s="22"/>
    </row>
    <row r="46" spans="1:5" ht="20.149999999999999" customHeight="1">
      <c r="A46" s="31"/>
      <c r="B46" s="22"/>
      <c r="C46" s="31"/>
      <c r="D46" s="29"/>
      <c r="E46" s="22"/>
    </row>
    <row r="47" spans="1:5" ht="20.149999999999999" customHeight="1">
      <c r="A47" s="31"/>
      <c r="B47" s="22"/>
      <c r="C47" s="31"/>
      <c r="D47" s="29"/>
      <c r="E47" s="22"/>
    </row>
    <row r="48" spans="1:5" ht="20.149999999999999" customHeight="1">
      <c r="A48" s="31"/>
      <c r="B48" s="22"/>
      <c r="C48" s="31"/>
      <c r="D48" s="29"/>
      <c r="E48" s="22"/>
    </row>
    <row r="52" spans="1:3">
      <c r="A52" s="30" t="s">
        <v>81</v>
      </c>
    </row>
    <row r="53" spans="1:3">
      <c r="A53" s="30">
        <v>1</v>
      </c>
      <c r="B53" s="3" t="s">
        <v>93</v>
      </c>
      <c r="C53" s="30" t="s">
        <v>78</v>
      </c>
    </row>
    <row r="54" spans="1:3">
      <c r="A54" s="30">
        <v>2</v>
      </c>
      <c r="B54" s="3" t="s">
        <v>94</v>
      </c>
      <c r="C54" s="30" t="s">
        <v>78</v>
      </c>
    </row>
    <row r="55" spans="1:3">
      <c r="A55" s="30">
        <v>3</v>
      </c>
      <c r="B55" s="3" t="s">
        <v>83</v>
      </c>
      <c r="C55" s="30" t="s">
        <v>70</v>
      </c>
    </row>
    <row r="56" spans="1:3">
      <c r="A56" s="30">
        <v>4</v>
      </c>
      <c r="B56" s="3" t="s">
        <v>74</v>
      </c>
      <c r="C56" s="30" t="s">
        <v>70</v>
      </c>
    </row>
    <row r="57" spans="1:3">
      <c r="A57" s="30">
        <v>5</v>
      </c>
      <c r="B57" s="3" t="s">
        <v>73</v>
      </c>
      <c r="C57" s="30" t="s">
        <v>70</v>
      </c>
    </row>
    <row r="58" spans="1:3">
      <c r="A58" s="30">
        <v>6</v>
      </c>
      <c r="B58" s="3" t="s">
        <v>88</v>
      </c>
      <c r="C58" s="30" t="s">
        <v>77</v>
      </c>
    </row>
    <row r="59" spans="1:3">
      <c r="A59" s="30">
        <v>7</v>
      </c>
      <c r="B59" s="3" t="s">
        <v>95</v>
      </c>
      <c r="C59" s="30" t="s">
        <v>77</v>
      </c>
    </row>
    <row r="60" spans="1:3">
      <c r="A60" s="30">
        <v>8</v>
      </c>
      <c r="B60" s="3" t="s">
        <v>92</v>
      </c>
      <c r="C60" s="30" t="s">
        <v>71</v>
      </c>
    </row>
    <row r="61" spans="1:3">
      <c r="A61" s="30">
        <v>9</v>
      </c>
      <c r="B61" s="3" t="s">
        <v>76</v>
      </c>
      <c r="C61" s="30" t="s">
        <v>77</v>
      </c>
    </row>
    <row r="62" spans="1:3">
      <c r="A62" s="30">
        <v>10</v>
      </c>
      <c r="B62" s="3" t="s">
        <v>80</v>
      </c>
      <c r="C62" s="30" t="s">
        <v>78</v>
      </c>
    </row>
    <row r="63" spans="1:3">
      <c r="A63" s="30">
        <v>11</v>
      </c>
      <c r="B63" s="3" t="s">
        <v>82</v>
      </c>
      <c r="C63" s="30" t="s">
        <v>77</v>
      </c>
    </row>
    <row r="64" spans="1:3">
      <c r="A64" s="30">
        <v>12</v>
      </c>
      <c r="B64" s="3" t="s">
        <v>11</v>
      </c>
      <c r="C64" s="30" t="s">
        <v>70</v>
      </c>
    </row>
    <row r="65" spans="1:3">
      <c r="A65" s="30">
        <v>13</v>
      </c>
      <c r="B65" s="3" t="s">
        <v>51</v>
      </c>
      <c r="C65" s="30" t="s">
        <v>77</v>
      </c>
    </row>
    <row r="66" spans="1:3">
      <c r="B66" s="3" t="s">
        <v>96</v>
      </c>
      <c r="C66" s="30" t="s">
        <v>77</v>
      </c>
    </row>
  </sheetData>
  <sheetProtection password="EAE7" sheet="1" objects="1" scenarios="1"/>
  <mergeCells count="15">
    <mergeCell ref="D7:E8"/>
    <mergeCell ref="D33:E34"/>
    <mergeCell ref="A33:C34"/>
    <mergeCell ref="D1:E1"/>
    <mergeCell ref="D2:E2"/>
    <mergeCell ref="D3:E3"/>
    <mergeCell ref="D4:E4"/>
    <mergeCell ref="D5:E5"/>
    <mergeCell ref="A1:C1"/>
    <mergeCell ref="A2:C2"/>
    <mergeCell ref="D9:E9"/>
    <mergeCell ref="A26:C26"/>
    <mergeCell ref="A27:C28"/>
    <mergeCell ref="D27:E28"/>
    <mergeCell ref="D6:E6"/>
  </mergeCells>
  <conditionalFormatting sqref="C40:C45">
    <cfRule type="containsText" dxfId="1" priority="2" operator="containsText" text="Thanh">
      <formula>NOT(ISERROR(SEARCH("Thanh",C40)))</formula>
    </cfRule>
  </conditionalFormatting>
  <conditionalFormatting sqref="C40:C45">
    <cfRule type="containsText" dxfId="0" priority="1" operator="containsText" text="THI">
      <formula>NOT(ISERROR(SEARCH("THI",C40)))</formula>
    </cfRule>
  </conditionalFormatting>
  <pageMargins left="0.44" right="0.23" top="0.73"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zoomScale="85" zoomScaleNormal="85" workbookViewId="0">
      <selection activeCell="L11" sqref="L11"/>
    </sheetView>
  </sheetViews>
  <sheetFormatPr defaultColWidth="9.08984375" defaultRowHeight="18"/>
  <cols>
    <col min="1" max="1" width="9.08984375" style="132"/>
    <col min="2" max="2" width="8.08984375" style="132" customWidth="1"/>
    <col min="3" max="3" width="96.08984375" style="132" customWidth="1"/>
    <col min="4" max="4" width="11.26953125" style="132" customWidth="1"/>
    <col min="5" max="5" width="3.7265625" style="132" customWidth="1"/>
    <col min="6" max="7" width="9.08984375" style="132"/>
    <col min="8" max="8" width="85.81640625" style="132" customWidth="1"/>
    <col min="9" max="9" width="11.6328125" style="132" customWidth="1"/>
    <col min="10" max="12" width="9.08984375" style="132"/>
    <col min="13" max="13" width="7" style="132" customWidth="1"/>
    <col min="14" max="14" width="13" style="132" customWidth="1"/>
    <col min="15" max="16384" width="9.08984375" style="132"/>
  </cols>
  <sheetData>
    <row r="1" spans="1:9">
      <c r="A1" s="248" t="s">
        <v>183</v>
      </c>
      <c r="B1" s="248"/>
      <c r="C1" s="248"/>
      <c r="D1" s="248"/>
      <c r="E1" s="248"/>
      <c r="F1" s="248"/>
      <c r="G1" s="248"/>
      <c r="H1" s="248"/>
      <c r="I1" s="248"/>
    </row>
    <row r="2" spans="1:9">
      <c r="A2" s="248"/>
      <c r="B2" s="248"/>
      <c r="C2" s="248"/>
      <c r="D2" s="248"/>
      <c r="E2" s="248"/>
      <c r="F2" s="248"/>
      <c r="G2" s="248"/>
      <c r="H2" s="248"/>
      <c r="I2" s="248"/>
    </row>
    <row r="3" spans="1:9" ht="18.5" thickBot="1">
      <c r="A3" s="249" t="s">
        <v>184</v>
      </c>
      <c r="B3" s="249"/>
      <c r="C3" s="249"/>
      <c r="D3" s="249"/>
      <c r="E3" s="133"/>
      <c r="F3" s="265" t="s">
        <v>228</v>
      </c>
      <c r="G3" s="265"/>
      <c r="H3" s="265"/>
      <c r="I3" s="265"/>
    </row>
    <row r="4" spans="1:9" ht="18.75" customHeight="1">
      <c r="A4" s="250" t="s">
        <v>183</v>
      </c>
      <c r="B4" s="253" t="s">
        <v>227</v>
      </c>
      <c r="C4" s="256" t="s">
        <v>189</v>
      </c>
      <c r="D4" s="259" t="s">
        <v>226</v>
      </c>
      <c r="E4" s="133"/>
      <c r="F4" s="262" t="s">
        <v>183</v>
      </c>
      <c r="G4" s="266" t="s">
        <v>227</v>
      </c>
      <c r="H4" s="269" t="s">
        <v>189</v>
      </c>
      <c r="I4" s="272" t="s">
        <v>226</v>
      </c>
    </row>
    <row r="5" spans="1:9">
      <c r="A5" s="251"/>
      <c r="B5" s="254"/>
      <c r="C5" s="257"/>
      <c r="D5" s="260"/>
      <c r="E5" s="133"/>
      <c r="F5" s="263"/>
      <c r="G5" s="267"/>
      <c r="H5" s="270"/>
      <c r="I5" s="273"/>
    </row>
    <row r="6" spans="1:9" ht="18.5" thickBot="1">
      <c r="A6" s="252"/>
      <c r="B6" s="255"/>
      <c r="C6" s="258"/>
      <c r="D6" s="261"/>
      <c r="E6" s="133"/>
      <c r="F6" s="264"/>
      <c r="G6" s="268"/>
      <c r="H6" s="271"/>
      <c r="I6" s="274"/>
    </row>
    <row r="7" spans="1:9">
      <c r="A7" s="134" t="s">
        <v>185</v>
      </c>
      <c r="B7" s="135" t="s">
        <v>0</v>
      </c>
      <c r="C7" s="136" t="s">
        <v>305</v>
      </c>
      <c r="D7" s="137">
        <v>12</v>
      </c>
      <c r="E7" s="133"/>
      <c r="F7" s="138" t="s">
        <v>229</v>
      </c>
      <c r="G7" s="139" t="s">
        <v>177</v>
      </c>
      <c r="H7" s="140" t="s">
        <v>186</v>
      </c>
      <c r="I7" s="141"/>
    </row>
    <row r="8" spans="1:9">
      <c r="A8" s="142" t="s">
        <v>187</v>
      </c>
      <c r="B8" s="143" t="s">
        <v>188</v>
      </c>
      <c r="C8" s="143" t="s">
        <v>294</v>
      </c>
      <c r="D8" s="144">
        <v>1</v>
      </c>
      <c r="E8" s="133"/>
      <c r="F8" s="145" t="s">
        <v>230</v>
      </c>
      <c r="G8" s="146" t="s">
        <v>233</v>
      </c>
      <c r="H8" s="147" t="s">
        <v>285</v>
      </c>
      <c r="I8" s="148"/>
    </row>
    <row r="9" spans="1:9" ht="18.75" customHeight="1">
      <c r="A9" s="313" t="s">
        <v>190</v>
      </c>
      <c r="B9" s="314" t="s">
        <v>137</v>
      </c>
      <c r="C9" s="316" t="s">
        <v>295</v>
      </c>
      <c r="D9" s="315">
        <v>1</v>
      </c>
      <c r="E9" s="133"/>
      <c r="F9" s="317" t="s">
        <v>231</v>
      </c>
      <c r="G9" s="318" t="s">
        <v>234</v>
      </c>
      <c r="H9" s="309" t="s">
        <v>327</v>
      </c>
      <c r="I9" s="275"/>
    </row>
    <row r="10" spans="1:9">
      <c r="A10" s="313"/>
      <c r="B10" s="314"/>
      <c r="C10" s="316"/>
      <c r="D10" s="315"/>
      <c r="E10" s="133"/>
      <c r="F10" s="317"/>
      <c r="G10" s="318"/>
      <c r="H10" s="309"/>
      <c r="I10" s="276"/>
    </row>
    <row r="11" spans="1:9">
      <c r="A11" s="142" t="s">
        <v>191</v>
      </c>
      <c r="B11" s="143" t="s">
        <v>138</v>
      </c>
      <c r="C11" s="143" t="s">
        <v>296</v>
      </c>
      <c r="D11" s="144">
        <v>1</v>
      </c>
      <c r="E11" s="133"/>
      <c r="F11" s="145" t="s">
        <v>232</v>
      </c>
      <c r="G11" s="146" t="s">
        <v>235</v>
      </c>
      <c r="H11" s="149" t="s">
        <v>297</v>
      </c>
      <c r="I11" s="148"/>
    </row>
    <row r="12" spans="1:9">
      <c r="A12" s="142" t="s">
        <v>192</v>
      </c>
      <c r="B12" s="143" t="s">
        <v>139</v>
      </c>
      <c r="C12" s="143" t="s">
        <v>297</v>
      </c>
      <c r="D12" s="144">
        <v>1</v>
      </c>
      <c r="E12" s="133"/>
      <c r="F12" s="145" t="s">
        <v>238</v>
      </c>
      <c r="G12" s="146" t="s">
        <v>236</v>
      </c>
      <c r="H12" s="149" t="s">
        <v>298</v>
      </c>
      <c r="I12" s="148"/>
    </row>
    <row r="13" spans="1:9" ht="18.5" thickBot="1">
      <c r="A13" s="142" t="s">
        <v>193</v>
      </c>
      <c r="B13" s="143" t="s">
        <v>140</v>
      </c>
      <c r="C13" s="143" t="s">
        <v>298</v>
      </c>
      <c r="D13" s="144">
        <v>1</v>
      </c>
      <c r="E13" s="133"/>
      <c r="F13" s="150" t="s">
        <v>239</v>
      </c>
      <c r="G13" s="151" t="s">
        <v>237</v>
      </c>
      <c r="H13" s="152" t="s">
        <v>328</v>
      </c>
      <c r="I13" s="153"/>
    </row>
    <row r="14" spans="1:9" ht="18.5" thickBot="1">
      <c r="A14" s="142" t="s">
        <v>194</v>
      </c>
      <c r="B14" s="143" t="s">
        <v>141</v>
      </c>
      <c r="C14" s="143" t="s">
        <v>299</v>
      </c>
      <c r="D14" s="144">
        <v>1</v>
      </c>
      <c r="E14" s="133"/>
      <c r="F14" s="288"/>
      <c r="G14" s="289"/>
      <c r="H14" s="289"/>
      <c r="I14" s="290"/>
    </row>
    <row r="15" spans="1:9">
      <c r="A15" s="142" t="s">
        <v>195</v>
      </c>
      <c r="B15" s="143" t="s">
        <v>142</v>
      </c>
      <c r="C15" s="143" t="s">
        <v>300</v>
      </c>
      <c r="D15" s="144">
        <v>1</v>
      </c>
      <c r="E15" s="133"/>
      <c r="F15" s="138" t="s">
        <v>338</v>
      </c>
      <c r="G15" s="139" t="s">
        <v>178</v>
      </c>
      <c r="H15" s="140" t="s">
        <v>201</v>
      </c>
      <c r="I15" s="154"/>
    </row>
    <row r="16" spans="1:9">
      <c r="A16" s="142" t="s">
        <v>196</v>
      </c>
      <c r="B16" s="143" t="s">
        <v>143</v>
      </c>
      <c r="C16" s="143" t="s">
        <v>301</v>
      </c>
      <c r="D16" s="144">
        <v>1</v>
      </c>
      <c r="E16" s="133"/>
      <c r="F16" s="145" t="s">
        <v>240</v>
      </c>
      <c r="G16" s="146" t="s">
        <v>251</v>
      </c>
      <c r="H16" s="149" t="s">
        <v>286</v>
      </c>
      <c r="I16" s="148"/>
    </row>
    <row r="17" spans="1:9">
      <c r="A17" s="142" t="s">
        <v>197</v>
      </c>
      <c r="B17" s="143" t="s">
        <v>144</v>
      </c>
      <c r="C17" s="155" t="s">
        <v>302</v>
      </c>
      <c r="D17" s="144">
        <v>1</v>
      </c>
      <c r="E17" s="133"/>
      <c r="F17" s="145" t="s">
        <v>241</v>
      </c>
      <c r="G17" s="146" t="s">
        <v>252</v>
      </c>
      <c r="H17" s="147" t="s">
        <v>287</v>
      </c>
      <c r="I17" s="148"/>
    </row>
    <row r="18" spans="1:9">
      <c r="A18" s="142" t="s">
        <v>198</v>
      </c>
      <c r="B18" s="143" t="s">
        <v>145</v>
      </c>
      <c r="C18" s="143" t="s">
        <v>303</v>
      </c>
      <c r="D18" s="144">
        <v>1</v>
      </c>
      <c r="E18" s="133"/>
      <c r="F18" s="145" t="s">
        <v>242</v>
      </c>
      <c r="G18" s="146" t="s">
        <v>253</v>
      </c>
      <c r="H18" s="147" t="s">
        <v>329</v>
      </c>
      <c r="I18" s="148"/>
    </row>
    <row r="19" spans="1:9" ht="19.5" customHeight="1">
      <c r="A19" s="142" t="s">
        <v>199</v>
      </c>
      <c r="B19" s="143" t="s">
        <v>146</v>
      </c>
      <c r="C19" s="143" t="s">
        <v>304</v>
      </c>
      <c r="D19" s="144">
        <v>1</v>
      </c>
      <c r="E19" s="133"/>
      <c r="F19" s="145" t="s">
        <v>243</v>
      </c>
      <c r="G19" s="146" t="s">
        <v>254</v>
      </c>
      <c r="H19" s="147" t="s">
        <v>288</v>
      </c>
      <c r="I19" s="148"/>
    </row>
    <row r="20" spans="1:9" ht="18.75" customHeight="1" thickBot="1">
      <c r="A20" s="156"/>
      <c r="B20" s="157"/>
      <c r="C20" s="158" t="s">
        <v>333</v>
      </c>
      <c r="D20" s="159">
        <v>1</v>
      </c>
      <c r="E20" s="133"/>
      <c r="F20" s="150" t="s">
        <v>244</v>
      </c>
      <c r="G20" s="151" t="s">
        <v>255</v>
      </c>
      <c r="H20" s="160" t="s">
        <v>289</v>
      </c>
      <c r="I20" s="153"/>
    </row>
    <row r="21" spans="1:9" ht="18.75" customHeight="1" thickBot="1">
      <c r="A21" s="161"/>
      <c r="B21" s="162"/>
      <c r="C21" s="162"/>
      <c r="D21" s="163"/>
      <c r="E21" s="133"/>
      <c r="F21" s="288"/>
      <c r="G21" s="289"/>
      <c r="H21" s="289"/>
      <c r="I21" s="290"/>
    </row>
    <row r="22" spans="1:9" ht="18.75" customHeight="1">
      <c r="A22" s="134" t="s">
        <v>200</v>
      </c>
      <c r="B22" s="135" t="s">
        <v>1</v>
      </c>
      <c r="C22" s="136" t="s">
        <v>306</v>
      </c>
      <c r="D22" s="137">
        <v>8</v>
      </c>
      <c r="E22" s="133"/>
      <c r="F22" s="138" t="s">
        <v>245</v>
      </c>
      <c r="G22" s="139" t="s">
        <v>173</v>
      </c>
      <c r="H22" s="140" t="s">
        <v>225</v>
      </c>
      <c r="I22" s="154"/>
    </row>
    <row r="23" spans="1:9">
      <c r="A23" s="164" t="s">
        <v>202</v>
      </c>
      <c r="B23" s="165" t="s">
        <v>147</v>
      </c>
      <c r="C23" s="165" t="s">
        <v>286</v>
      </c>
      <c r="D23" s="144">
        <v>1</v>
      </c>
      <c r="E23" s="133"/>
      <c r="F23" s="145" t="s">
        <v>246</v>
      </c>
      <c r="G23" s="146" t="s">
        <v>256</v>
      </c>
      <c r="H23" s="147" t="s">
        <v>290</v>
      </c>
      <c r="I23" s="148"/>
    </row>
    <row r="24" spans="1:9" ht="18.75" customHeight="1">
      <c r="A24" s="291" t="s">
        <v>203</v>
      </c>
      <c r="B24" s="293" t="s">
        <v>148</v>
      </c>
      <c r="C24" s="297" t="s">
        <v>326</v>
      </c>
      <c r="D24" s="299">
        <v>1</v>
      </c>
      <c r="E24" s="133"/>
      <c r="F24" s="307" t="s">
        <v>247</v>
      </c>
      <c r="G24" s="308" t="s">
        <v>257</v>
      </c>
      <c r="H24" s="309" t="s">
        <v>330</v>
      </c>
      <c r="I24" s="275"/>
    </row>
    <row r="25" spans="1:9">
      <c r="A25" s="292"/>
      <c r="B25" s="294"/>
      <c r="C25" s="298"/>
      <c r="D25" s="300"/>
      <c r="E25" s="133"/>
      <c r="F25" s="307"/>
      <c r="G25" s="308"/>
      <c r="H25" s="309"/>
      <c r="I25" s="276"/>
    </row>
    <row r="26" spans="1:9">
      <c r="A26" s="142" t="s">
        <v>204</v>
      </c>
      <c r="B26" s="143" t="s">
        <v>149</v>
      </c>
      <c r="C26" s="143" t="s">
        <v>307</v>
      </c>
      <c r="D26" s="144">
        <v>1</v>
      </c>
      <c r="E26" s="133"/>
      <c r="F26" s="145" t="s">
        <v>248</v>
      </c>
      <c r="G26" s="146" t="s">
        <v>258</v>
      </c>
      <c r="H26" s="147" t="s">
        <v>292</v>
      </c>
      <c r="I26" s="148"/>
    </row>
    <row r="27" spans="1:9">
      <c r="A27" s="142" t="s">
        <v>205</v>
      </c>
      <c r="B27" s="143" t="s">
        <v>150</v>
      </c>
      <c r="C27" s="143" t="s">
        <v>308</v>
      </c>
      <c r="D27" s="144">
        <v>1</v>
      </c>
      <c r="E27" s="133"/>
      <c r="F27" s="145" t="s">
        <v>249</v>
      </c>
      <c r="G27" s="146" t="s">
        <v>259</v>
      </c>
      <c r="H27" s="149" t="s">
        <v>331</v>
      </c>
      <c r="I27" s="148"/>
    </row>
    <row r="28" spans="1:9" ht="18.5" thickBot="1">
      <c r="A28" s="142" t="s">
        <v>206</v>
      </c>
      <c r="B28" s="143" t="s">
        <v>151</v>
      </c>
      <c r="C28" s="143" t="s">
        <v>309</v>
      </c>
      <c r="D28" s="144">
        <v>1</v>
      </c>
      <c r="E28" s="133"/>
      <c r="F28" s="150" t="s">
        <v>250</v>
      </c>
      <c r="G28" s="151" t="s">
        <v>260</v>
      </c>
      <c r="H28" s="160" t="s">
        <v>293</v>
      </c>
      <c r="I28" s="153"/>
    </row>
    <row r="29" spans="1:9">
      <c r="A29" s="142" t="s">
        <v>207</v>
      </c>
      <c r="B29" s="143" t="s">
        <v>152</v>
      </c>
      <c r="C29" s="143" t="s">
        <v>310</v>
      </c>
      <c r="D29" s="144">
        <v>1</v>
      </c>
      <c r="E29" s="133"/>
    </row>
    <row r="30" spans="1:9">
      <c r="A30" s="142" t="s">
        <v>208</v>
      </c>
      <c r="B30" s="143" t="s">
        <v>153</v>
      </c>
      <c r="C30" s="143" t="s">
        <v>311</v>
      </c>
      <c r="D30" s="144">
        <v>1</v>
      </c>
      <c r="E30" s="133"/>
    </row>
    <row r="31" spans="1:9" ht="18.5" thickBot="1">
      <c r="A31" s="156"/>
      <c r="B31" s="157"/>
      <c r="C31" s="158" t="s">
        <v>334</v>
      </c>
      <c r="D31" s="159">
        <v>1</v>
      </c>
      <c r="E31" s="133"/>
    </row>
    <row r="32" spans="1:9" ht="18.5" thickBot="1">
      <c r="A32" s="161"/>
      <c r="B32" s="162"/>
      <c r="C32" s="162"/>
      <c r="D32" s="163"/>
      <c r="E32" s="133"/>
      <c r="F32" s="287" t="s">
        <v>332</v>
      </c>
      <c r="G32" s="287"/>
      <c r="H32" s="287"/>
      <c r="I32" s="287"/>
    </row>
    <row r="33" spans="1:9">
      <c r="A33" s="134" t="s">
        <v>209</v>
      </c>
      <c r="B33" s="135" t="s">
        <v>2</v>
      </c>
      <c r="C33" s="136" t="s">
        <v>312</v>
      </c>
      <c r="D33" s="137">
        <v>9</v>
      </c>
      <c r="E33" s="133"/>
      <c r="F33" s="301" t="s">
        <v>183</v>
      </c>
      <c r="G33" s="284" t="s">
        <v>227</v>
      </c>
      <c r="H33" s="304" t="s">
        <v>189</v>
      </c>
      <c r="I33" s="277" t="s">
        <v>226</v>
      </c>
    </row>
    <row r="34" spans="1:9">
      <c r="A34" s="142" t="s">
        <v>210</v>
      </c>
      <c r="B34" s="143" t="s">
        <v>154</v>
      </c>
      <c r="C34" s="143" t="s">
        <v>313</v>
      </c>
      <c r="D34" s="144">
        <v>1</v>
      </c>
      <c r="E34" s="133"/>
      <c r="F34" s="302"/>
      <c r="G34" s="285"/>
      <c r="H34" s="305"/>
      <c r="I34" s="278"/>
    </row>
    <row r="35" spans="1:9" ht="18.5" thickBot="1">
      <c r="A35" s="142" t="s">
        <v>211</v>
      </c>
      <c r="B35" s="143" t="s">
        <v>155</v>
      </c>
      <c r="C35" s="143" t="s">
        <v>314</v>
      </c>
      <c r="D35" s="144">
        <v>1</v>
      </c>
      <c r="E35" s="133"/>
      <c r="F35" s="303"/>
      <c r="G35" s="286"/>
      <c r="H35" s="306"/>
      <c r="I35" s="279"/>
    </row>
    <row r="36" spans="1:9">
      <c r="A36" s="142" t="s">
        <v>212</v>
      </c>
      <c r="B36" s="143" t="s">
        <v>156</v>
      </c>
      <c r="C36" s="143" t="s">
        <v>315</v>
      </c>
      <c r="D36" s="144">
        <v>1</v>
      </c>
      <c r="E36" s="133"/>
      <c r="F36" s="166" t="s">
        <v>261</v>
      </c>
      <c r="G36" s="167" t="s">
        <v>179</v>
      </c>
      <c r="H36" s="168" t="s">
        <v>284</v>
      </c>
      <c r="I36" s="169"/>
    </row>
    <row r="37" spans="1:9">
      <c r="A37" s="142" t="s">
        <v>213</v>
      </c>
      <c r="B37" s="143" t="s">
        <v>157</v>
      </c>
      <c r="C37" s="143" t="s">
        <v>316</v>
      </c>
      <c r="D37" s="144">
        <v>1</v>
      </c>
      <c r="E37" s="133"/>
      <c r="F37" s="170" t="s">
        <v>262</v>
      </c>
      <c r="G37" s="171" t="s">
        <v>273</v>
      </c>
      <c r="H37" s="172" t="s">
        <v>285</v>
      </c>
      <c r="I37" s="173"/>
    </row>
    <row r="38" spans="1:9">
      <c r="A38" s="142" t="s">
        <v>214</v>
      </c>
      <c r="B38" s="143" t="s">
        <v>158</v>
      </c>
      <c r="C38" s="143" t="s">
        <v>317</v>
      </c>
      <c r="D38" s="144">
        <v>1</v>
      </c>
      <c r="E38" s="133"/>
      <c r="F38" s="282" t="s">
        <v>263</v>
      </c>
      <c r="G38" s="283" t="s">
        <v>274</v>
      </c>
      <c r="H38" s="280" t="s">
        <v>286</v>
      </c>
      <c r="I38" s="296"/>
    </row>
    <row r="39" spans="1:9">
      <c r="A39" s="142" t="s">
        <v>215</v>
      </c>
      <c r="B39" s="143" t="s">
        <v>159</v>
      </c>
      <c r="C39" s="143" t="s">
        <v>318</v>
      </c>
      <c r="D39" s="144">
        <v>1</v>
      </c>
      <c r="E39" s="133"/>
      <c r="F39" s="282"/>
      <c r="G39" s="283"/>
      <c r="H39" s="281"/>
      <c r="I39" s="296"/>
    </row>
    <row r="40" spans="1:9">
      <c r="A40" s="142" t="s">
        <v>216</v>
      </c>
      <c r="B40" s="143" t="s">
        <v>160</v>
      </c>
      <c r="C40" s="143" t="s">
        <v>319</v>
      </c>
      <c r="D40" s="144">
        <v>1</v>
      </c>
      <c r="E40" s="133"/>
      <c r="F40" s="170" t="s">
        <v>264</v>
      </c>
      <c r="G40" s="171" t="s">
        <v>275</v>
      </c>
      <c r="H40" s="172" t="s">
        <v>287</v>
      </c>
      <c r="I40" s="173"/>
    </row>
    <row r="41" spans="1:9" ht="18.75" customHeight="1">
      <c r="A41" s="142" t="s">
        <v>217</v>
      </c>
      <c r="B41" s="143" t="s">
        <v>161</v>
      </c>
      <c r="C41" s="143" t="s">
        <v>320</v>
      </c>
      <c r="D41" s="144">
        <v>1</v>
      </c>
      <c r="E41" s="133"/>
      <c r="F41" s="170" t="s">
        <v>265</v>
      </c>
      <c r="G41" s="171" t="s">
        <v>276</v>
      </c>
      <c r="H41" s="172" t="s">
        <v>329</v>
      </c>
      <c r="I41" s="173"/>
    </row>
    <row r="42" spans="1:9" ht="18.5" thickBot="1">
      <c r="A42" s="156"/>
      <c r="B42" s="157"/>
      <c r="C42" s="158" t="s">
        <v>335</v>
      </c>
      <c r="D42" s="159">
        <v>1</v>
      </c>
      <c r="E42" s="133"/>
      <c r="F42" s="170" t="s">
        <v>266</v>
      </c>
      <c r="G42" s="171" t="s">
        <v>277</v>
      </c>
      <c r="H42" s="172" t="s">
        <v>288</v>
      </c>
      <c r="I42" s="173"/>
    </row>
    <row r="43" spans="1:9" ht="18.5" thickBot="1">
      <c r="A43" s="161"/>
      <c r="B43" s="162"/>
      <c r="C43" s="162"/>
      <c r="D43" s="163"/>
      <c r="E43" s="133"/>
      <c r="F43" s="174" t="s">
        <v>267</v>
      </c>
      <c r="G43" s="175" t="s">
        <v>278</v>
      </c>
      <c r="H43" s="176" t="s">
        <v>289</v>
      </c>
      <c r="I43" s="177"/>
    </row>
    <row r="44" spans="1:9">
      <c r="A44" s="134" t="s">
        <v>218</v>
      </c>
      <c r="B44" s="135" t="s">
        <v>3</v>
      </c>
      <c r="C44" s="136" t="s">
        <v>337</v>
      </c>
      <c r="D44" s="137">
        <v>9</v>
      </c>
      <c r="E44" s="133"/>
      <c r="F44" s="310"/>
      <c r="G44" s="311"/>
      <c r="H44" s="311"/>
      <c r="I44" s="312"/>
    </row>
    <row r="45" spans="1:9" ht="18.5" thickBot="1">
      <c r="A45" s="142" t="s">
        <v>219</v>
      </c>
      <c r="B45" s="143" t="s">
        <v>162</v>
      </c>
      <c r="C45" s="143" t="s">
        <v>321</v>
      </c>
      <c r="D45" s="144">
        <v>1</v>
      </c>
      <c r="E45" s="133"/>
      <c r="F45" s="310"/>
      <c r="G45" s="311"/>
      <c r="H45" s="311"/>
      <c r="I45" s="312"/>
    </row>
    <row r="46" spans="1:9" ht="18.75" customHeight="1">
      <c r="A46" s="142" t="s">
        <v>220</v>
      </c>
      <c r="B46" s="143" t="s">
        <v>163</v>
      </c>
      <c r="C46" s="143" t="s">
        <v>292</v>
      </c>
      <c r="D46" s="144">
        <v>3</v>
      </c>
      <c r="E46" s="133"/>
      <c r="F46" s="166" t="s">
        <v>268</v>
      </c>
      <c r="G46" s="167" t="s">
        <v>180</v>
      </c>
      <c r="H46" s="168" t="s">
        <v>283</v>
      </c>
      <c r="I46" s="178"/>
    </row>
    <row r="47" spans="1:9" ht="18.75" customHeight="1">
      <c r="A47" s="179" t="s">
        <v>221</v>
      </c>
      <c r="B47" s="180" t="s">
        <v>164</v>
      </c>
      <c r="C47" s="180" t="s">
        <v>322</v>
      </c>
      <c r="D47" s="181">
        <v>1</v>
      </c>
      <c r="E47" s="133"/>
      <c r="F47" s="170" t="s">
        <v>269</v>
      </c>
      <c r="G47" s="171" t="s">
        <v>279</v>
      </c>
      <c r="H47" s="172" t="s">
        <v>290</v>
      </c>
      <c r="I47" s="173"/>
    </row>
    <row r="48" spans="1:9">
      <c r="A48" s="142" t="s">
        <v>222</v>
      </c>
      <c r="B48" s="143" t="s">
        <v>165</v>
      </c>
      <c r="C48" s="143" t="s">
        <v>323</v>
      </c>
      <c r="D48" s="144">
        <v>2</v>
      </c>
      <c r="E48" s="133"/>
      <c r="F48" s="282" t="s">
        <v>270</v>
      </c>
      <c r="G48" s="283" t="s">
        <v>280</v>
      </c>
      <c r="H48" s="280" t="s">
        <v>291</v>
      </c>
      <c r="I48" s="295"/>
    </row>
    <row r="49" spans="1:9">
      <c r="A49" s="142" t="s">
        <v>223</v>
      </c>
      <c r="B49" s="143" t="s">
        <v>166</v>
      </c>
      <c r="C49" s="143" t="s">
        <v>324</v>
      </c>
      <c r="D49" s="144">
        <v>1</v>
      </c>
      <c r="E49" s="133"/>
      <c r="F49" s="282"/>
      <c r="G49" s="283"/>
      <c r="H49" s="281"/>
      <c r="I49" s="295"/>
    </row>
    <row r="50" spans="1:9">
      <c r="A50" s="142" t="s">
        <v>224</v>
      </c>
      <c r="B50" s="143" t="s">
        <v>167</v>
      </c>
      <c r="C50" s="143" t="s">
        <v>325</v>
      </c>
      <c r="D50" s="144">
        <v>1</v>
      </c>
      <c r="E50" s="133"/>
      <c r="F50" s="170" t="s">
        <v>271</v>
      </c>
      <c r="G50" s="171" t="s">
        <v>281</v>
      </c>
      <c r="H50" s="172" t="s">
        <v>292</v>
      </c>
      <c r="I50" s="173"/>
    </row>
    <row r="51" spans="1:9" ht="18.5" thickBot="1">
      <c r="A51" s="156"/>
      <c r="B51" s="157"/>
      <c r="C51" s="158" t="s">
        <v>336</v>
      </c>
      <c r="D51" s="159">
        <v>1</v>
      </c>
      <c r="E51" s="133"/>
      <c r="F51" s="174" t="s">
        <v>272</v>
      </c>
      <c r="G51" s="175" t="s">
        <v>282</v>
      </c>
      <c r="H51" s="176" t="s">
        <v>293</v>
      </c>
      <c r="I51" s="177"/>
    </row>
  </sheetData>
  <sheetProtection password="EAE7" sheet="1" objects="1" scenarios="1"/>
  <mergeCells count="43">
    <mergeCell ref="A9:A10"/>
    <mergeCell ref="B9:B10"/>
    <mergeCell ref="D9:D10"/>
    <mergeCell ref="C9:C10"/>
    <mergeCell ref="H9:H10"/>
    <mergeCell ref="F9:F10"/>
    <mergeCell ref="G9:G10"/>
    <mergeCell ref="A24:A25"/>
    <mergeCell ref="B24:B25"/>
    <mergeCell ref="I48:I49"/>
    <mergeCell ref="I38:I39"/>
    <mergeCell ref="F48:F49"/>
    <mergeCell ref="G48:G49"/>
    <mergeCell ref="H48:H49"/>
    <mergeCell ref="C24:C25"/>
    <mergeCell ref="D24:D25"/>
    <mergeCell ref="F33:F35"/>
    <mergeCell ref="H33:H35"/>
    <mergeCell ref="F24:F25"/>
    <mergeCell ref="G24:G25"/>
    <mergeCell ref="H24:H25"/>
    <mergeCell ref="F44:I45"/>
    <mergeCell ref="I9:I10"/>
    <mergeCell ref="I33:I35"/>
    <mergeCell ref="I24:I25"/>
    <mergeCell ref="H38:H39"/>
    <mergeCell ref="F38:F39"/>
    <mergeCell ref="G38:G39"/>
    <mergeCell ref="G33:G35"/>
    <mergeCell ref="F32:I32"/>
    <mergeCell ref="F21:I21"/>
    <mergeCell ref="F14:I14"/>
    <mergeCell ref="A1:I2"/>
    <mergeCell ref="A3:D3"/>
    <mergeCell ref="A4:A6"/>
    <mergeCell ref="B4:B6"/>
    <mergeCell ref="C4:C6"/>
    <mergeCell ref="D4:D6"/>
    <mergeCell ref="F4:F6"/>
    <mergeCell ref="F3:I3"/>
    <mergeCell ref="G4:G6"/>
    <mergeCell ref="H4:H6"/>
    <mergeCell ref="I4:I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88</vt:i4>
      </vt:variant>
    </vt:vector>
  </HeadingPairs>
  <TitlesOfParts>
    <vt:vector size="93" baseType="lpstr">
      <vt:lpstr>lichhoc</vt:lpstr>
      <vt:lpstr>Thanh toán</vt:lpstr>
      <vt:lpstr>NOIDUNG</vt:lpstr>
      <vt:lpstr>Thỉnh giảng</vt:lpstr>
      <vt:lpstr>Đ.Mục</vt:lpstr>
      <vt:lpstr>ccnt1</vt:lpstr>
      <vt:lpstr>ccnt2</vt:lpstr>
      <vt:lpstr>ccnt3</vt:lpstr>
      <vt:lpstr>ccnt4</vt:lpstr>
      <vt:lpstr>ccnt5</vt:lpstr>
      <vt:lpstr>ct2t1</vt:lpstr>
      <vt:lpstr>ct2t2</vt:lpstr>
      <vt:lpstr>ct2t3</vt:lpstr>
      <vt:lpstr>ct2t4</vt:lpstr>
      <vt:lpstr>ct2t5</vt:lpstr>
      <vt:lpstr>ct3t1</vt:lpstr>
      <vt:lpstr>ct3t2</vt:lpstr>
      <vt:lpstr>ct3t3</vt:lpstr>
      <vt:lpstr>ct3t4</vt:lpstr>
      <vt:lpstr>ct3t5</vt:lpstr>
      <vt:lpstr>ct4t1</vt:lpstr>
      <vt:lpstr>ct4t2</vt:lpstr>
      <vt:lpstr>ct4t3</vt:lpstr>
      <vt:lpstr>ct4t4</vt:lpstr>
      <vt:lpstr>ct4t5</vt:lpstr>
      <vt:lpstr>ct5t1</vt:lpstr>
      <vt:lpstr>ct5t2</vt:lpstr>
      <vt:lpstr>ct5t3</vt:lpstr>
      <vt:lpstr>ct5t4</vt:lpstr>
      <vt:lpstr>ct5t5</vt:lpstr>
      <vt:lpstr>ct6t1</vt:lpstr>
      <vt:lpstr>ct6t2</vt:lpstr>
      <vt:lpstr>ct6t3</vt:lpstr>
      <vt:lpstr>ct6t4</vt:lpstr>
      <vt:lpstr>ct6t5</vt:lpstr>
      <vt:lpstr>ct7t1</vt:lpstr>
      <vt:lpstr>ct7t2</vt:lpstr>
      <vt:lpstr>ct7t3</vt:lpstr>
      <vt:lpstr>ct7t4</vt:lpstr>
      <vt:lpstr>ct7t5</vt:lpstr>
      <vt:lpstr>khoahoc</vt:lpstr>
      <vt:lpstr>khoi19</vt:lpstr>
      <vt:lpstr>khoi20</vt:lpstr>
      <vt:lpstr>khoi21</vt:lpstr>
      <vt:lpstr>khoi22</vt:lpstr>
      <vt:lpstr>khoi23</vt:lpstr>
      <vt:lpstr>khoi24</vt:lpstr>
      <vt:lpstr>khoi25</vt:lpstr>
      <vt:lpstr>khoi26</vt:lpstr>
      <vt:lpstr>khoi27</vt:lpstr>
      <vt:lpstr>khoi28</vt:lpstr>
      <vt:lpstr>khoi29</vt:lpstr>
      <vt:lpstr>khoi30</vt:lpstr>
      <vt:lpstr>khoi31</vt:lpstr>
      <vt:lpstr>khoi32</vt:lpstr>
      <vt:lpstr>khoi33</vt:lpstr>
      <vt:lpstr>khoi34</vt:lpstr>
      <vt:lpstr>khoi35</vt:lpstr>
      <vt:lpstr>scnt1</vt:lpstr>
      <vt:lpstr>scnt2</vt:lpstr>
      <vt:lpstr>scnt3</vt:lpstr>
      <vt:lpstr>scnt4</vt:lpstr>
      <vt:lpstr>scnt5</vt:lpstr>
      <vt:lpstr>st2t1</vt:lpstr>
      <vt:lpstr>st2t2</vt:lpstr>
      <vt:lpstr>st2t3</vt:lpstr>
      <vt:lpstr>st2t4</vt:lpstr>
      <vt:lpstr>st2t5</vt:lpstr>
      <vt:lpstr>st3t1</vt:lpstr>
      <vt:lpstr>st3t2</vt:lpstr>
      <vt:lpstr>st3t3</vt:lpstr>
      <vt:lpstr>st3t4</vt:lpstr>
      <vt:lpstr>st3t5</vt:lpstr>
      <vt:lpstr>st4t1</vt:lpstr>
      <vt:lpstr>st4t2</vt:lpstr>
      <vt:lpstr>st4t3</vt:lpstr>
      <vt:lpstr>st4t4</vt:lpstr>
      <vt:lpstr>st4t5</vt:lpstr>
      <vt:lpstr>st5t1</vt:lpstr>
      <vt:lpstr>st5t2</vt:lpstr>
      <vt:lpstr>st5t3</vt:lpstr>
      <vt:lpstr>st5t4</vt:lpstr>
      <vt:lpstr>st5t5</vt:lpstr>
      <vt:lpstr>st6t1</vt:lpstr>
      <vt:lpstr>st6t2</vt:lpstr>
      <vt:lpstr>st6t3</vt:lpstr>
      <vt:lpstr>st6t4</vt:lpstr>
      <vt:lpstr>st6t5</vt:lpstr>
      <vt:lpstr>st7t1</vt:lpstr>
      <vt:lpstr>st7t2</vt:lpstr>
      <vt:lpstr>st7t3</vt:lpstr>
      <vt:lpstr>st7t4</vt:lpstr>
      <vt:lpstr>st7t5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Ngọc_Sơn_ĐT&amp;QLSV</dc:creator>
  <cp:keywords>Lịch đào tạo</cp:keywords>
  <cp:lastModifiedBy>Mr Quang</cp:lastModifiedBy>
  <cp:lastPrinted>2021-09-18T16:57:28Z</cp:lastPrinted>
  <dcterms:created xsi:type="dcterms:W3CDTF">2006-12-31T17:32:50Z</dcterms:created>
  <dcterms:modified xsi:type="dcterms:W3CDTF">2021-10-13T07:45:09Z</dcterms:modified>
</cp:coreProperties>
</file>