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'Nhom(1)'!$A$9:$AL$13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T12" i="1"/>
  <c r="X9" l="1"/>
  <c r="W9"/>
  <c r="P10"/>
  <c r="Q11" l="1"/>
  <c r="T13" l="1"/>
  <c r="Q13"/>
  <c r="R13" s="1"/>
  <c r="Q12"/>
  <c r="T11"/>
  <c r="V11" s="1"/>
  <c r="P17" l="1"/>
  <c r="P18"/>
  <c r="V12"/>
  <c r="V13"/>
  <c r="S12"/>
  <c r="R11"/>
  <c r="R12"/>
  <c r="S13"/>
  <c r="S11"/>
  <c r="AB9" l="1"/>
  <c r="Z9"/>
  <c r="AD9"/>
  <c r="AA9"/>
  <c r="D20" l="1"/>
  <c r="D18"/>
  <c r="AJ9"/>
  <c r="D17" s="1"/>
  <c r="AF9"/>
  <c r="AH9"/>
  <c r="Y9" l="1"/>
  <c r="D16" l="1"/>
  <c r="P16"/>
  <c r="AG9"/>
  <c r="AE9"/>
  <c r="AC9"/>
  <c r="AK9"/>
  <c r="AI9"/>
</calcChain>
</file>

<file path=xl/sharedStrings.xml><?xml version="1.0" encoding="utf-8"?>
<sst xmlns="http://schemas.openxmlformats.org/spreadsheetml/2006/main" count="100" uniqueCount="82">
  <si>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</si>
  <si>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</si>
  <si>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</si>
  <si>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</si>
  <si>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</si>
  <si>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</si>
  <si>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</si>
  <si>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</si>
  <si>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</si>
  <si>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</si>
  <si>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</si>
  <si>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</si>
  <si>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</si>
  <si>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</si>
  <si>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</si>
  <si>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</si>
  <si>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</si>
  <si>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</si>
  <si>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</si>
  <si>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</si>
  <si>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</si>
  <si>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</si>
  <si>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</si>
  <si>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</si>
  <si>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</si>
  <si>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</si>
  <si>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</si>
  <si>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</si>
  <si>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</si>
  <si>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</si>
  <si>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</si>
  <si>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</si>
  <si>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</si>
  <si>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</si>
  <si>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</si>
  <si>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</si>
  <si>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</si>
  <si>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</si>
  <si>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</si>
  <si>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</si>
  <si>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</si>
  <si>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</si>
  <si>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</si>
  <si>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</si>
  <si>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</si>
  <si>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</si>
  <si>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</si>
  <si>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</si>
  <si>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</si>
  <si>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</si>
  <si>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</si>
  <si>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</si>
  <si>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</si>
  <si>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</si>
  <si>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</si>
  <si>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</si>
  <si>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</si>
  <si>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</si>
  <si>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</si>
  <si>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</si>
  <si>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</si>
  <si>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</si>
  <si>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Nguyễn Văn</t>
  </si>
  <si>
    <t>Lập trình Web</t>
  </si>
  <si>
    <t>Mã HP: INT1434</t>
  </si>
  <si>
    <t>B112104059</t>
  </si>
  <si>
    <t>Cấn Anh</t>
  </si>
  <si>
    <t>Chiêu</t>
  </si>
  <si>
    <t>D11ATTT</t>
  </si>
  <si>
    <t>B112104365</t>
  </si>
  <si>
    <t>Huân</t>
  </si>
  <si>
    <t>D11CNPM3</t>
  </si>
  <si>
    <t>1021040126</t>
  </si>
  <si>
    <t>Trần Đức</t>
  </si>
  <si>
    <t>Mạnh</t>
  </si>
  <si>
    <t>D10ATTT</t>
  </si>
  <si>
    <t>30/9/1991</t>
  </si>
  <si>
    <t>05/04/1993</t>
  </si>
  <si>
    <t>07/02/1992</t>
  </si>
  <si>
    <t>Ngày thi: 19/03/2017</t>
  </si>
  <si>
    <t>Giờ thi: 10h00</t>
  </si>
  <si>
    <t>413 -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</si>
</sst>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1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1" customWidth="1"/>
    <col min="23" max="38" width="9" style="60"/>
    <col min="39" max="16384" width="9" style="1"/>
  </cols>
  <sheetData>
    <row r="1" spans="1:38" ht="26.25">
      <c r="H1" s="101" t="s">
        <v>0</v>
      </c>
      <c r="I1" s="101"/>
      <c r="J1" s="101"/>
      <c r="K1" s="101"/>
      <c r="L1" s="101" t="s">
        <v>81</v>
      </c>
      <c r="M1" s="101"/>
      <c r="N1" s="101"/>
      <c r="O1" s="101"/>
      <c r="P1" s="101"/>
      <c r="Q1" s="101"/>
      <c r="R1" s="101"/>
      <c r="S1" s="101"/>
      <c r="T1" s="101"/>
    </row>
    <row r="2" spans="1:38" ht="27.75" customHeight="1">
      <c r="B2" s="102" t="s">
        <v>1</v>
      </c>
      <c r="C2" s="102"/>
      <c r="D2" s="102"/>
      <c r="E2" s="102"/>
      <c r="F2" s="102"/>
      <c r="G2" s="102"/>
      <c r="H2" s="107" t="s">
        <v>51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</row>
    <row r="3" spans="1:38" ht="25.5" customHeight="1">
      <c r="B3" s="103" t="s">
        <v>2</v>
      </c>
      <c r="C3" s="103"/>
      <c r="D3" s="103"/>
      <c r="E3" s="103"/>
      <c r="F3" s="103"/>
      <c r="G3" s="103"/>
      <c r="H3" s="108" t="s">
        <v>58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88"/>
      <c r="AD3" s="61"/>
      <c r="AE3" s="62"/>
      <c r="AF3" s="61"/>
      <c r="AG3" s="61"/>
      <c r="AH3" s="61"/>
      <c r="AI3" s="62"/>
      <c r="AJ3" s="61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1:38" ht="23.25" customHeight="1">
      <c r="B5" s="105" t="s">
        <v>3</v>
      </c>
      <c r="C5" s="105"/>
      <c r="D5" s="106" t="s">
        <v>63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97" t="s">
        <v>64</v>
      </c>
      <c r="Q5" s="97"/>
      <c r="R5" s="97"/>
      <c r="S5" s="97"/>
      <c r="T5" s="97"/>
      <c r="U5" s="97"/>
      <c r="W5" s="109" t="s">
        <v>47</v>
      </c>
      <c r="X5" s="109" t="s">
        <v>9</v>
      </c>
      <c r="Y5" s="109" t="s">
        <v>46</v>
      </c>
      <c r="Z5" s="109" t="s">
        <v>45</v>
      </c>
      <c r="AA5" s="109"/>
      <c r="AB5" s="109"/>
      <c r="AC5" s="109"/>
      <c r="AD5" s="109" t="s">
        <v>44</v>
      </c>
      <c r="AE5" s="109"/>
      <c r="AF5" s="109" t="s">
        <v>42</v>
      </c>
      <c r="AG5" s="109"/>
      <c r="AH5" s="109" t="s">
        <v>43</v>
      </c>
      <c r="AI5" s="109"/>
      <c r="AJ5" s="109" t="s">
        <v>41</v>
      </c>
      <c r="AK5" s="109"/>
      <c r="AL5" s="82"/>
    </row>
    <row r="6" spans="1:38" ht="17.25" customHeight="1">
      <c r="B6" s="104" t="s">
        <v>4</v>
      </c>
      <c r="C6" s="104"/>
      <c r="D6" s="8">
        <v>3</v>
      </c>
      <c r="G6" s="98" t="s">
        <v>79</v>
      </c>
      <c r="H6" s="98"/>
      <c r="I6" s="98"/>
      <c r="J6" s="98"/>
      <c r="K6" s="98"/>
      <c r="L6" s="98"/>
      <c r="M6" s="98"/>
      <c r="N6" s="98"/>
      <c r="O6" s="98"/>
      <c r="P6" s="98" t="s">
        <v>80</v>
      </c>
      <c r="Q6" s="98"/>
      <c r="R6" s="98"/>
      <c r="S6" s="98"/>
      <c r="T6" s="98"/>
      <c r="U6" s="98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82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82"/>
    </row>
    <row r="8" spans="1:38" ht="44.25" customHeight="1">
      <c r="B8" s="94" t="s">
        <v>5</v>
      </c>
      <c r="C8" s="110" t="s">
        <v>6</v>
      </c>
      <c r="D8" s="112" t="s">
        <v>7</v>
      </c>
      <c r="E8" s="113"/>
      <c r="F8" s="94" t="s">
        <v>8</v>
      </c>
      <c r="G8" s="94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7" t="s">
        <v>14</v>
      </c>
      <c r="M8" s="118" t="s">
        <v>48</v>
      </c>
      <c r="N8" s="119"/>
      <c r="O8" s="117" t="s">
        <v>15</v>
      </c>
      <c r="P8" s="117" t="s">
        <v>16</v>
      </c>
      <c r="Q8" s="94" t="s">
        <v>17</v>
      </c>
      <c r="R8" s="117" t="s">
        <v>18</v>
      </c>
      <c r="S8" s="94" t="s">
        <v>19</v>
      </c>
      <c r="T8" s="94" t="s">
        <v>20</v>
      </c>
      <c r="U8" s="94" t="s">
        <v>59</v>
      </c>
      <c r="W8" s="109"/>
      <c r="X8" s="109"/>
      <c r="Y8" s="109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1:38" ht="44.25" customHeight="1">
      <c r="B9" s="96"/>
      <c r="C9" s="111"/>
      <c r="D9" s="114"/>
      <c r="E9" s="115"/>
      <c r="F9" s="96"/>
      <c r="G9" s="96"/>
      <c r="H9" s="116"/>
      <c r="I9" s="116"/>
      <c r="J9" s="116"/>
      <c r="K9" s="116"/>
      <c r="L9" s="117"/>
      <c r="M9" s="78" t="s">
        <v>49</v>
      </c>
      <c r="N9" s="78" t="s">
        <v>50</v>
      </c>
      <c r="O9" s="117"/>
      <c r="P9" s="117"/>
      <c r="Q9" s="95"/>
      <c r="R9" s="117"/>
      <c r="S9" s="96"/>
      <c r="T9" s="95"/>
      <c r="U9" s="95"/>
      <c r="V9" s="89"/>
      <c r="W9" s="66" t="str">
        <f>+D5</f>
        <v>Lập trình Web</v>
      </c>
      <c r="X9" s="67" t="str">
        <f>+P5</f>
        <v>Mã HP: INT1434</v>
      </c>
      <c r="Y9" s="68">
        <f>+$AH$9+$AJ$9+$AF$9</f>
        <v>3</v>
      </c>
      <c r="Z9" s="62">
        <f>COUNTIF($S$10:$S$73,"Khiển trách")</f>
        <v>0</v>
      </c>
      <c r="AA9" s="62">
        <f>COUNTIF($S$10:$S$73,"Cảnh cáo")</f>
        <v>0</v>
      </c>
      <c r="AB9" s="62">
        <f>COUNTIF($S$10:$S$73,"Đình chỉ thi")</f>
        <v>0</v>
      </c>
      <c r="AC9" s="69">
        <f>+($Z$9+$AA$9+$AB$9)/$Y$9*100%</f>
        <v>0</v>
      </c>
      <c r="AD9" s="62">
        <f>SUM(COUNTIF($S$10:$S$71,"Vắng"),COUNTIF($S$10:$S$71,"Vắng có phép"))</f>
        <v>0</v>
      </c>
      <c r="AE9" s="70">
        <f>+$AD$9/$Y$9</f>
        <v>0</v>
      </c>
      <c r="AF9" s="71">
        <f>COUNTIF($V$10:$V$71,"Thi lại")</f>
        <v>3</v>
      </c>
      <c r="AG9" s="70">
        <f>+$AF$9/$Y$9</f>
        <v>1</v>
      </c>
      <c r="AH9" s="71">
        <f>COUNTIF($V$10:$V$72,"Học lại")</f>
        <v>0</v>
      </c>
      <c r="AI9" s="70">
        <f>+$AH$9/$Y$9</f>
        <v>0</v>
      </c>
      <c r="AJ9" s="62">
        <f>COUNTIF($V$11:$V$72,"Đạt")</f>
        <v>0</v>
      </c>
      <c r="AK9" s="69">
        <f>+$AJ$9/$Y$9</f>
        <v>0</v>
      </c>
      <c r="AL9" s="81"/>
    </row>
    <row r="10" spans="1:38" ht="14.2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>
        <v>20</v>
      </c>
      <c r="J10" s="11">
        <v>20</v>
      </c>
      <c r="K10" s="10"/>
      <c r="L10" s="12"/>
      <c r="M10" s="13"/>
      <c r="N10" s="13"/>
      <c r="O10" s="13"/>
      <c r="P10" s="59">
        <f>100-(H10+I10+J10+K10)</f>
        <v>50</v>
      </c>
      <c r="Q10" s="96"/>
      <c r="R10" s="14"/>
      <c r="S10" s="14"/>
      <c r="T10" s="96"/>
      <c r="U10" s="9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1:38" ht="47.25" customHeight="1">
      <c r="B11" s="15">
        <v>1</v>
      </c>
      <c r="C11" s="16" t="s">
        <v>65</v>
      </c>
      <c r="D11" s="17" t="s">
        <v>66</v>
      </c>
      <c r="E11" s="18" t="s">
        <v>67</v>
      </c>
      <c r="F11" s="19" t="s">
        <v>76</v>
      </c>
      <c r="G11" s="16" t="s">
        <v>68</v>
      </c>
      <c r="H11" s="20">
        <v>5</v>
      </c>
      <c r="I11" s="20">
        <v>7.5</v>
      </c>
      <c r="J11" s="20">
        <v>2</v>
      </c>
      <c r="K11" s="20" t="s">
        <v>27</v>
      </c>
      <c r="L11" s="21"/>
      <c r="M11" s="21"/>
      <c r="N11" s="21"/>
      <c r="O11" s="21"/>
      <c r="P11" s="22"/>
      <c r="Q11" s="23">
        <f t="shared" ref="Q11:Q13" si="0">ROUND(SUMPRODUCT(H11:P11,$H$10:$P$10)/100,1)</f>
        <v>2.4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1">
        <v>1</v>
      </c>
      <c r="V11" s="90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1:38" ht="47.25" customHeight="1">
      <c r="B12" s="26">
        <v>2</v>
      </c>
      <c r="C12" s="27" t="s">
        <v>69</v>
      </c>
      <c r="D12" s="28" t="s">
        <v>62</v>
      </c>
      <c r="E12" s="29" t="s">
        <v>70</v>
      </c>
      <c r="F12" s="30" t="s">
        <v>77</v>
      </c>
      <c r="G12" s="27" t="s">
        <v>71</v>
      </c>
      <c r="H12" s="31">
        <v>7</v>
      </c>
      <c r="I12" s="31">
        <v>7.5</v>
      </c>
      <c r="J12" s="31">
        <v>2</v>
      </c>
      <c r="K12" s="31" t="s">
        <v>27</v>
      </c>
      <c r="L12" s="32"/>
      <c r="M12" s="32"/>
      <c r="N12" s="32"/>
      <c r="O12" s="32"/>
      <c r="P12" s="33"/>
      <c r="Q12" s="34">
        <f t="shared" si="0"/>
        <v>2.6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13" si="3">+IF(OR($H12=0,$I12=0,$J12=0,$K12=0),"Không đủ ĐKDT","")</f>
        <v/>
      </c>
      <c r="U12" s="92">
        <v>1</v>
      </c>
      <c r="V12" s="90" t="str">
        <f t="shared" si="2"/>
        <v>Thi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1:38" ht="47.25" customHeight="1">
      <c r="B13" s="128">
        <v>3</v>
      </c>
      <c r="C13" s="129" t="s">
        <v>72</v>
      </c>
      <c r="D13" s="130" t="s">
        <v>73</v>
      </c>
      <c r="E13" s="131" t="s">
        <v>74</v>
      </c>
      <c r="F13" s="132" t="s">
        <v>78</v>
      </c>
      <c r="G13" s="129" t="s">
        <v>75</v>
      </c>
      <c r="H13" s="133">
        <v>6</v>
      </c>
      <c r="I13" s="133">
        <v>4</v>
      </c>
      <c r="J13" s="133">
        <v>2</v>
      </c>
      <c r="K13" s="133" t="s">
        <v>27</v>
      </c>
      <c r="L13" s="134"/>
      <c r="M13" s="134"/>
      <c r="N13" s="134"/>
      <c r="O13" s="134"/>
      <c r="P13" s="135"/>
      <c r="Q13" s="136">
        <f t="shared" si="0"/>
        <v>1.8</v>
      </c>
      <c r="R13" s="137" t="str">
        <f t="shared" ref="R13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38" t="str">
        <f t="shared" si="1"/>
        <v>Kém</v>
      </c>
      <c r="T13" s="139" t="str">
        <f t="shared" si="3"/>
        <v/>
      </c>
      <c r="U13" s="140">
        <v>1</v>
      </c>
      <c r="V13" s="90" t="str">
        <f t="shared" si="2"/>
        <v>Thi lại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1:38" ht="7.5" customHeight="1">
      <c r="A14" s="2"/>
      <c r="B14" s="38"/>
      <c r="C14" s="39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t="16.5" hidden="1">
      <c r="A15" s="2"/>
      <c r="B15" s="124" t="s">
        <v>28</v>
      </c>
      <c r="C15" s="124"/>
      <c r="D15" s="39"/>
      <c r="E15" s="40"/>
      <c r="F15" s="40"/>
      <c r="G15" s="40"/>
      <c r="H15" s="41"/>
      <c r="I15" s="42"/>
      <c r="J15" s="4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3"/>
    </row>
    <row r="16" spans="1:38" ht="16.5" hidden="1" customHeight="1">
      <c r="A16" s="2"/>
      <c r="B16" s="44" t="s">
        <v>29</v>
      </c>
      <c r="C16" s="44"/>
      <c r="D16" s="45">
        <f>+$Y$9</f>
        <v>3</v>
      </c>
      <c r="E16" s="46" t="s">
        <v>30</v>
      </c>
      <c r="F16" s="46"/>
      <c r="G16" s="100" t="s">
        <v>31</v>
      </c>
      <c r="H16" s="100"/>
      <c r="I16" s="100"/>
      <c r="J16" s="100"/>
      <c r="K16" s="100"/>
      <c r="L16" s="100"/>
      <c r="M16" s="100"/>
      <c r="N16" s="100"/>
      <c r="O16" s="100"/>
      <c r="P16" s="47">
        <f>$Y$9 -COUNTIF($T$10:$T$203,"Vắng") -COUNTIF($T$10:$T$203,"Vắng có phép") - COUNTIF($T$10:$T$203,"Đình chỉ thi") - COUNTIF($T$10:$T$203,"Không đủ ĐKDT")</f>
        <v>3</v>
      </c>
      <c r="Q16" s="47"/>
      <c r="R16" s="48"/>
      <c r="S16" s="49"/>
      <c r="T16" s="49" t="s">
        <v>30</v>
      </c>
      <c r="U16" s="3"/>
    </row>
    <row r="17" spans="1:38" ht="16.5" hidden="1" customHeight="1">
      <c r="A17" s="2"/>
      <c r="B17" s="44" t="s">
        <v>32</v>
      </c>
      <c r="C17" s="44"/>
      <c r="D17" s="45">
        <f>+$AJ$9</f>
        <v>0</v>
      </c>
      <c r="E17" s="46" t="s">
        <v>30</v>
      </c>
      <c r="F17" s="46"/>
      <c r="G17" s="100" t="s">
        <v>33</v>
      </c>
      <c r="H17" s="100"/>
      <c r="I17" s="100"/>
      <c r="J17" s="100"/>
      <c r="K17" s="100"/>
      <c r="L17" s="100"/>
      <c r="M17" s="100"/>
      <c r="N17" s="100"/>
      <c r="O17" s="100"/>
      <c r="P17" s="50">
        <f>COUNTIF($T$10:$T$79,"Vắng")</f>
        <v>0</v>
      </c>
      <c r="Q17" s="50"/>
      <c r="R17" s="51"/>
      <c r="S17" s="49"/>
      <c r="T17" s="49" t="s">
        <v>30</v>
      </c>
      <c r="U17" s="3"/>
    </row>
    <row r="18" spans="1:38" ht="16.5" hidden="1" customHeight="1">
      <c r="A18" s="2"/>
      <c r="B18" s="44" t="s">
        <v>54</v>
      </c>
      <c r="C18" s="44"/>
      <c r="D18" s="84">
        <f>COUNTIF(V11:V13,"Học lại")</f>
        <v>0</v>
      </c>
      <c r="E18" s="46" t="s">
        <v>30</v>
      </c>
      <c r="F18" s="46"/>
      <c r="G18" s="100" t="s">
        <v>55</v>
      </c>
      <c r="H18" s="100"/>
      <c r="I18" s="100"/>
      <c r="J18" s="100"/>
      <c r="K18" s="100"/>
      <c r="L18" s="100"/>
      <c r="M18" s="100"/>
      <c r="N18" s="100"/>
      <c r="O18" s="100"/>
      <c r="P18" s="47">
        <f>COUNTIF($T$10:$T$79,"Vắng có phép")</f>
        <v>0</v>
      </c>
      <c r="Q18" s="47"/>
      <c r="R18" s="48"/>
      <c r="S18" s="49"/>
      <c r="T18" s="49" t="s">
        <v>30</v>
      </c>
      <c r="U18" s="3"/>
    </row>
    <row r="19" spans="1:38" ht="3" hidden="1" customHeight="1">
      <c r="A19" s="2"/>
      <c r="B19" s="38"/>
      <c r="C19" s="39"/>
      <c r="D19" s="39"/>
      <c r="E19" s="40"/>
      <c r="F19" s="40"/>
      <c r="G19" s="40"/>
      <c r="H19" s="41"/>
      <c r="I19" s="42"/>
      <c r="J19" s="42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3"/>
    </row>
    <row r="20" spans="1:38" hidden="1">
      <c r="B20" s="85" t="s">
        <v>34</v>
      </c>
      <c r="C20" s="85"/>
      <c r="D20" s="86">
        <f>COUNTIF(V11:V13,"Thi lại")</f>
        <v>3</v>
      </c>
      <c r="E20" s="87" t="s">
        <v>30</v>
      </c>
      <c r="F20" s="3"/>
      <c r="G20" s="3"/>
      <c r="H20" s="3"/>
      <c r="I20" s="3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3"/>
    </row>
    <row r="21" spans="1:38" hidden="1">
      <c r="B21" s="85"/>
      <c r="C21" s="85"/>
      <c r="D21" s="86"/>
      <c r="E21" s="87"/>
      <c r="F21" s="3"/>
      <c r="G21" s="3"/>
      <c r="H21" s="3"/>
      <c r="I21" s="3"/>
      <c r="J21" s="99" t="s">
        <v>56</v>
      </c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3"/>
    </row>
    <row r="22" spans="1:38" hidden="1">
      <c r="A22" s="52"/>
      <c r="B22" s="120" t="s">
        <v>35</v>
      </c>
      <c r="C22" s="120"/>
      <c r="D22" s="120"/>
      <c r="E22" s="120"/>
      <c r="F22" s="120"/>
      <c r="G22" s="120"/>
      <c r="H22" s="120"/>
      <c r="I22" s="53"/>
      <c r="J22" s="121" t="s">
        <v>36</v>
      </c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3"/>
    </row>
    <row r="23" spans="1:38" ht="4.5" hidden="1" customHeight="1">
      <c r="A23" s="2"/>
      <c r="B23" s="38"/>
      <c r="C23" s="54"/>
      <c r="D23" s="54"/>
      <c r="E23" s="55"/>
      <c r="F23" s="55"/>
      <c r="G23" s="55"/>
      <c r="H23" s="56"/>
      <c r="I23" s="57"/>
      <c r="J23" s="5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 hidden="1">
      <c r="B24" s="120" t="s">
        <v>37</v>
      </c>
      <c r="C24" s="120"/>
      <c r="D24" s="122" t="s">
        <v>38</v>
      </c>
      <c r="E24" s="122"/>
      <c r="F24" s="122"/>
      <c r="G24" s="122"/>
      <c r="H24" s="122"/>
      <c r="I24" s="57"/>
      <c r="J24" s="57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3"/>
      <c r="V24" s="61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61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61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61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1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61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t="18" hidden="1" customHeight="1">
      <c r="A30" s="1"/>
      <c r="B30" s="126" t="s">
        <v>39</v>
      </c>
      <c r="C30" s="126"/>
      <c r="D30" s="126" t="s">
        <v>57</v>
      </c>
      <c r="E30" s="126"/>
      <c r="F30" s="126"/>
      <c r="G30" s="126"/>
      <c r="H30" s="126"/>
      <c r="I30" s="126"/>
      <c r="J30" s="126" t="s">
        <v>40</v>
      </c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3"/>
      <c r="V30" s="61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1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1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21" ht="38.25" customHeight="1">
      <c r="B33" s="125" t="s">
        <v>52</v>
      </c>
      <c r="C33" s="120"/>
      <c r="D33" s="120"/>
      <c r="E33" s="120"/>
      <c r="F33" s="120"/>
      <c r="G33" s="120"/>
      <c r="H33" s="125" t="s">
        <v>53</v>
      </c>
      <c r="I33" s="125"/>
      <c r="J33" s="125"/>
      <c r="K33" s="125"/>
      <c r="L33" s="125"/>
      <c r="M33" s="125"/>
      <c r="N33" s="127" t="s">
        <v>60</v>
      </c>
      <c r="O33" s="127"/>
      <c r="P33" s="127"/>
      <c r="Q33" s="127"/>
      <c r="R33" s="127"/>
      <c r="S33" s="127"/>
      <c r="T33" s="127"/>
      <c r="U33" s="127"/>
    </row>
    <row r="34" spans="2:21">
      <c r="B34" s="38"/>
      <c r="C34" s="54"/>
      <c r="D34" s="54"/>
      <c r="E34" s="55"/>
      <c r="F34" s="55"/>
      <c r="G34" s="55"/>
      <c r="H34" s="56"/>
      <c r="I34" s="57"/>
      <c r="J34" s="57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>
      <c r="B35" s="120" t="s">
        <v>37</v>
      </c>
      <c r="C35" s="120"/>
      <c r="D35" s="122" t="s">
        <v>38</v>
      </c>
      <c r="E35" s="122"/>
      <c r="F35" s="122"/>
      <c r="G35" s="122"/>
      <c r="H35" s="122"/>
      <c r="I35" s="57"/>
      <c r="J35" s="57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2:2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41" spans="2:21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 t="s">
        <v>61</v>
      </c>
      <c r="O41" s="93"/>
      <c r="P41" s="93"/>
      <c r="Q41" s="93"/>
      <c r="R41" s="93"/>
      <c r="S41" s="93"/>
      <c r="T41" s="93"/>
      <c r="U41" s="93"/>
    </row>
  </sheetData>
  <sheetProtection formatCells="0" formatColumns="0" formatRows="0" insertColumns="0" insertRows="0" insertHyperlinks="0" deleteColumns="0" deleteRows="0" sort="0" autoFilter="0" pivotTables="0"/>
  <autoFilter ref="A9:AL13">
    <filterColumn colId="3" showButton="0"/>
    <filterColumn colId="12"/>
  </autoFilter>
  <mergeCells count="61">
    <mergeCell ref="B41:D41"/>
    <mergeCell ref="B33:G33"/>
    <mergeCell ref="H33:M33"/>
    <mergeCell ref="B30:C30"/>
    <mergeCell ref="D30:I30"/>
    <mergeCell ref="J30:T30"/>
    <mergeCell ref="B35:C35"/>
    <mergeCell ref="D35:H35"/>
    <mergeCell ref="N33:U33"/>
    <mergeCell ref="AJ5:AK7"/>
    <mergeCell ref="B22:H22"/>
    <mergeCell ref="J22:T22"/>
    <mergeCell ref="B24:C24"/>
    <mergeCell ref="D24:H24"/>
    <mergeCell ref="S8:S9"/>
    <mergeCell ref="T8:T10"/>
    <mergeCell ref="B10:G10"/>
    <mergeCell ref="B15:C15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41:U41"/>
    <mergeCell ref="U8:U10"/>
    <mergeCell ref="P5:U5"/>
    <mergeCell ref="P6:U6"/>
    <mergeCell ref="J21:T21"/>
    <mergeCell ref="G16:O16"/>
    <mergeCell ref="G17:O17"/>
    <mergeCell ref="G18:O18"/>
    <mergeCell ref="J20:T20"/>
    <mergeCell ref="H41:M41"/>
    <mergeCell ref="E41:G41"/>
  </mergeCells>
  <conditionalFormatting sqref="H11:P13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V11:W13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2017-03-06T04:09:17Z</cp:lastPrinted>
  <dcterms:created xsi:type="dcterms:W3CDTF">2015-04-17T02:48:53Z</dcterms:created>
  <dcterms:modified xsi:type="dcterms:W3CDTF">2017-03-06T04:09:23Z</dcterms:modified>
</cp:coreProperties>
</file>