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'Nhóm(1)'!$A$9:$AM$11</definedName>
    <definedName name="_xlnm.Print_Titles" localSheetId="0">'Nhóm(1)'!$5:$10</definedName>
  </definedNames>
  <calcPr calcId="124519"/>
</workbook>
</file>

<file path=xl/calcChain.xml><?xml version="1.0" encoding="utf-8"?>
<calcChain xmlns="http://schemas.openxmlformats.org/spreadsheetml/2006/main">
  <c r="P10" i="1"/>
  <c r="Z9" l="1"/>
  <c r="Y9"/>
  <c r="AF9" l="1"/>
  <c r="P15"/>
  <c r="P16"/>
  <c r="AD9"/>
  <c r="AB9"/>
  <c r="AC9"/>
  <c r="AL9" l="1"/>
  <c r="D15" s="1"/>
  <c r="D18"/>
  <c r="D16"/>
  <c r="AJ9"/>
  <c r="AH9"/>
  <c r="AA9" l="1"/>
  <c r="AK9" l="1"/>
  <c r="P14"/>
  <c r="D14"/>
  <c r="AG9"/>
  <c r="AM9"/>
  <c r="AE9"/>
  <c r="AI9"/>
</calcChain>
</file>

<file path=xl/sharedStrings.xml><?xml version="1.0" encoding="utf-8"?>
<sst xmlns="http://schemas.openxmlformats.org/spreadsheetml/2006/main" count="84" uniqueCount="67">
  <si>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</si>
  <si>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</si>
  <si>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</si>
  <si>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</si>
  <si>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</si>
  <si>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</si>
  <si>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</si>
  <si>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</si>
  <si>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</si>
  <si>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</si>
  <si>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</si>
  <si>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</si>
  <si>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</si>
  <si>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</si>
  <si>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</si>
  <si>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</si>
  <si>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</si>
  <si>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</si>
  <si>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</si>
  <si>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</si>
  <si>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</si>
  <si>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</si>
  <si>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</si>
  <si>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</si>
  <si>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</si>
  <si>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</si>
  <si>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</si>
  <si>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</si>
  <si>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</si>
  <si>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</si>
  <si>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</si>
  <si>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</si>
  <si>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</si>
  <si>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</si>
  <si>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</si>
  <si>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</si>
  <si>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</si>
  <si>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</si>
  <si>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</si>
  <si>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</si>
  <si>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</si>
  <si>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</si>
  <si>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</si>
  <si>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</si>
  <si>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</si>
  <si>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</si>
  <si>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</si>
  <si>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</si>
  <si>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</si>
  <si>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</si>
  <si>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</si>
  <si>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</si>
  <si>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</si>
  <si>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Thi lần 2 học kỳ I năm học 2016 - 2017 </t>
  </si>
  <si>
    <t>PHÒNG THI:</t>
  </si>
  <si>
    <t>Hà Nội, ngày   tháng   năm 2017</t>
  </si>
  <si>
    <t>KT TRƯỞNG TRUNG TÂM
PHÓ TRƯỞNG TRUNG TÂM</t>
  </si>
  <si>
    <t>Trần Thị Mỹ Hạnh</t>
  </si>
  <si>
    <t>Nhóm</t>
  </si>
  <si>
    <t>B13DCQT033</t>
  </si>
  <si>
    <t>D13QTM</t>
  </si>
  <si>
    <t>Giờ thi: 18-20h</t>
  </si>
  <si>
    <t>Marketing qua phương tiện truyền thông xã hội</t>
  </si>
  <si>
    <t>Đoàn Thị Mai</t>
  </si>
  <si>
    <t>Hoa</t>
  </si>
  <si>
    <t>Mã HP: EPT1406-02</t>
  </si>
  <si>
    <t xml:space="preserve">Ngày thi: 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</si>
</sst>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0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9" xfId="1" applyFont="1" applyFill="1" applyBorder="1" applyAlignment="1" applyProtection="1">
      <alignment horizontal="left" vertical="center"/>
      <protection locked="0"/>
    </xf>
    <xf numFmtId="0" fontId="3" fillId="0" borderId="11" xfId="1" applyFont="1" applyFill="1" applyBorder="1" applyAlignment="1" applyProtection="1">
      <alignment horizontal="left" vertical="center"/>
      <protection locked="0"/>
    </xf>
    <xf numFmtId="164" fontId="3" fillId="0" borderId="11" xfId="4" quotePrefix="1" applyNumberFormat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hidden="1"/>
    </xf>
    <xf numFmtId="0" fontId="3" fillId="0" borderId="11" xfId="4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165" fontId="3" fillId="0" borderId="4" xfId="0" quotePrefix="1" applyNumberFormat="1" applyFont="1" applyFill="1" applyBorder="1" applyAlignment="1" applyProtection="1">
      <alignment horizont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14" fontId="3" fillId="0" borderId="4" xfId="1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8"/>
  <sheetViews>
    <sheetView tabSelected="1" workbookViewId="0">
      <pane ySplit="4" topLeftCell="A5" activePane="bottomLeft" state="frozen"/>
      <selection activeCell="A6" sqref="A6:XFD6"/>
      <selection pane="bottomLeft" activeCell="L11" sqref="L1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43"/>
    <col min="25" max="25" width="9.125" style="43" bestFit="1" customWidth="1"/>
    <col min="26" max="26" width="9" style="43"/>
    <col min="27" max="27" width="10.375" style="43" bestFit="1" customWidth="1"/>
    <col min="28" max="28" width="9.125" style="43" bestFit="1" customWidth="1"/>
    <col min="29" max="39" width="9" style="43"/>
    <col min="40" max="16384" width="9" style="1"/>
  </cols>
  <sheetData>
    <row r="1" spans="1:39" ht="21.75" customHeight="1">
      <c r="H1" s="73" t="s">
        <v>54</v>
      </c>
      <c r="I1" s="73"/>
      <c r="J1" s="73"/>
      <c r="K1" s="73"/>
      <c r="L1" s="74"/>
      <c r="M1" s="74"/>
      <c r="N1" s="74"/>
      <c r="O1" s="74"/>
      <c r="P1" s="74"/>
      <c r="Q1" s="74"/>
      <c r="R1" s="74"/>
      <c r="S1" s="74"/>
      <c r="T1" s="74"/>
      <c r="U1" s="74"/>
    </row>
    <row r="2" spans="1:39" ht="27.75" customHeight="1">
      <c r="B2" s="81" t="s">
        <v>0</v>
      </c>
      <c r="C2" s="81"/>
      <c r="D2" s="81"/>
      <c r="E2" s="81"/>
      <c r="F2" s="81"/>
      <c r="G2" s="81"/>
      <c r="H2" s="82" t="s">
        <v>1</v>
      </c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3"/>
    </row>
    <row r="3" spans="1:39" ht="25.5" customHeight="1">
      <c r="B3" s="83" t="s">
        <v>2</v>
      </c>
      <c r="C3" s="83"/>
      <c r="D3" s="83"/>
      <c r="E3" s="83"/>
      <c r="F3" s="83"/>
      <c r="G3" s="83"/>
      <c r="H3" s="84" t="s">
        <v>53</v>
      </c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4"/>
      <c r="W3" s="5"/>
      <c r="AE3" s="44"/>
      <c r="AF3" s="45"/>
      <c r="AG3" s="44"/>
      <c r="AH3" s="44"/>
      <c r="AI3" s="44"/>
      <c r="AJ3" s="45"/>
      <c r="AK3" s="44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46"/>
      <c r="AJ4" s="46"/>
    </row>
    <row r="5" spans="1:39" ht="23.25" customHeight="1">
      <c r="B5" s="87" t="s">
        <v>3</v>
      </c>
      <c r="C5" s="87"/>
      <c r="D5" s="78" t="s">
        <v>62</v>
      </c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80" t="s">
        <v>65</v>
      </c>
      <c r="Q5" s="80"/>
      <c r="R5" s="80"/>
      <c r="S5" s="80"/>
      <c r="T5" s="80"/>
      <c r="U5" s="80"/>
      <c r="X5" s="44"/>
      <c r="Y5" s="85" t="s">
        <v>48</v>
      </c>
      <c r="Z5" s="85" t="s">
        <v>9</v>
      </c>
      <c r="AA5" s="85" t="s">
        <v>47</v>
      </c>
      <c r="AB5" s="85" t="s">
        <v>46</v>
      </c>
      <c r="AC5" s="85"/>
      <c r="AD5" s="85"/>
      <c r="AE5" s="85"/>
      <c r="AF5" s="85" t="s">
        <v>45</v>
      </c>
      <c r="AG5" s="85"/>
      <c r="AH5" s="85" t="s">
        <v>43</v>
      </c>
      <c r="AI5" s="85"/>
      <c r="AJ5" s="85" t="s">
        <v>44</v>
      </c>
      <c r="AK5" s="85"/>
      <c r="AL5" s="85" t="s">
        <v>42</v>
      </c>
      <c r="AM5" s="85"/>
    </row>
    <row r="6" spans="1:39" ht="17.25" customHeight="1">
      <c r="B6" s="86" t="s">
        <v>4</v>
      </c>
      <c r="C6" s="86"/>
      <c r="D6" s="9"/>
      <c r="G6" s="79" t="s">
        <v>66</v>
      </c>
      <c r="H6" s="79"/>
      <c r="I6" s="79"/>
      <c r="J6" s="79"/>
      <c r="K6" s="79"/>
      <c r="L6" s="79"/>
      <c r="M6" s="79"/>
      <c r="N6" s="79"/>
      <c r="O6" s="79"/>
      <c r="P6" s="79" t="s">
        <v>61</v>
      </c>
      <c r="Q6" s="79"/>
      <c r="R6" s="79"/>
      <c r="S6" s="79"/>
      <c r="T6" s="79"/>
      <c r="U6" s="79"/>
      <c r="X6" s="44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40"/>
      <c r="Q7" s="3"/>
      <c r="R7" s="3"/>
      <c r="S7" s="3"/>
      <c r="T7" s="3"/>
      <c r="U7" s="3"/>
      <c r="X7" s="44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</row>
    <row r="8" spans="1:39" ht="44.25" customHeight="1">
      <c r="B8" s="88" t="s">
        <v>5</v>
      </c>
      <c r="C8" s="90" t="s">
        <v>6</v>
      </c>
      <c r="D8" s="92" t="s">
        <v>7</v>
      </c>
      <c r="E8" s="93"/>
      <c r="F8" s="88" t="s">
        <v>8</v>
      </c>
      <c r="G8" s="88" t="s">
        <v>9</v>
      </c>
      <c r="H8" s="77" t="s">
        <v>10</v>
      </c>
      <c r="I8" s="77" t="s">
        <v>11</v>
      </c>
      <c r="J8" s="77" t="s">
        <v>12</v>
      </c>
      <c r="K8" s="77" t="s">
        <v>13</v>
      </c>
      <c r="L8" s="76" t="s">
        <v>14</v>
      </c>
      <c r="M8" s="76" t="s">
        <v>15</v>
      </c>
      <c r="N8" s="76" t="s">
        <v>16</v>
      </c>
      <c r="O8" s="103" t="s">
        <v>17</v>
      </c>
      <c r="P8" s="76" t="s">
        <v>18</v>
      </c>
      <c r="Q8" s="88" t="s">
        <v>19</v>
      </c>
      <c r="R8" s="76" t="s">
        <v>20</v>
      </c>
      <c r="S8" s="88" t="s">
        <v>21</v>
      </c>
      <c r="T8" s="88" t="s">
        <v>22</v>
      </c>
      <c r="U8" s="88" t="s">
        <v>58</v>
      </c>
      <c r="X8" s="44"/>
      <c r="Y8" s="85"/>
      <c r="Z8" s="85"/>
      <c r="AA8" s="85"/>
      <c r="AB8" s="47" t="s">
        <v>23</v>
      </c>
      <c r="AC8" s="47" t="s">
        <v>24</v>
      </c>
      <c r="AD8" s="47" t="s">
        <v>25</v>
      </c>
      <c r="AE8" s="47" t="s">
        <v>26</v>
      </c>
      <c r="AF8" s="47" t="s">
        <v>27</v>
      </c>
      <c r="AG8" s="47" t="s">
        <v>26</v>
      </c>
      <c r="AH8" s="47" t="s">
        <v>27</v>
      </c>
      <c r="AI8" s="47" t="s">
        <v>26</v>
      </c>
      <c r="AJ8" s="47" t="s">
        <v>27</v>
      </c>
      <c r="AK8" s="47" t="s">
        <v>26</v>
      </c>
      <c r="AL8" s="47" t="s">
        <v>27</v>
      </c>
      <c r="AM8" s="48" t="s">
        <v>26</v>
      </c>
    </row>
    <row r="9" spans="1:39" ht="44.25" customHeight="1">
      <c r="B9" s="89"/>
      <c r="C9" s="91"/>
      <c r="D9" s="94"/>
      <c r="E9" s="95"/>
      <c r="F9" s="89"/>
      <c r="G9" s="89"/>
      <c r="H9" s="77"/>
      <c r="I9" s="77"/>
      <c r="J9" s="77"/>
      <c r="K9" s="77"/>
      <c r="L9" s="76"/>
      <c r="M9" s="76"/>
      <c r="N9" s="76"/>
      <c r="O9" s="103"/>
      <c r="P9" s="76"/>
      <c r="Q9" s="98"/>
      <c r="R9" s="76"/>
      <c r="S9" s="89"/>
      <c r="T9" s="98"/>
      <c r="U9" s="98"/>
      <c r="W9" s="12"/>
      <c r="X9" s="44"/>
      <c r="Y9" s="49" t="str">
        <f>+D5</f>
        <v>Marketing qua phương tiện truyền thông xã hội</v>
      </c>
      <c r="Z9" s="50" t="str">
        <f>+P5</f>
        <v>Mã HP: EPT1406-02</v>
      </c>
      <c r="AA9" s="51">
        <f>+$AJ$9+$AL$9+$AH$9</f>
        <v>0</v>
      </c>
      <c r="AB9" s="45">
        <f>COUNTIF($T$10:$T$71,"Khiển trách")</f>
        <v>0</v>
      </c>
      <c r="AC9" s="45">
        <f>COUNTIF($T$10:$T$71,"Cảnh cáo")</f>
        <v>0</v>
      </c>
      <c r="AD9" s="45">
        <f>COUNTIF($T$10:$T$71,"Đình chỉ thi")</f>
        <v>0</v>
      </c>
      <c r="AE9" s="52" t="e">
        <f>+($AB$9+$AC$9+$AD$9)/$AA$9*100%</f>
        <v>#DIV/0!</v>
      </c>
      <c r="AF9" s="45">
        <f>SUM(COUNTIF($T$10:$T$69,"Vắng"),COUNTIF($T$10:$T$69,"Vắng có phép"))</f>
        <v>0</v>
      </c>
      <c r="AG9" s="53" t="e">
        <f>+$AF$9/$AA$9</f>
        <v>#DIV/0!</v>
      </c>
      <c r="AH9" s="54">
        <f>COUNTIF($X$10:$X$69,"Thi lại")</f>
        <v>0</v>
      </c>
      <c r="AI9" s="53" t="e">
        <f>+$AH$9/$AA$9</f>
        <v>#DIV/0!</v>
      </c>
      <c r="AJ9" s="54">
        <f>COUNTIF($X$10:$X$70,"Học lại")</f>
        <v>0</v>
      </c>
      <c r="AK9" s="53" t="e">
        <f>+$AJ$9/$AA$9</f>
        <v>#DIV/0!</v>
      </c>
      <c r="AL9" s="45">
        <f>COUNTIF($X$11:$X$70,"Đạt")</f>
        <v>0</v>
      </c>
      <c r="AM9" s="52" t="e">
        <f>+$AL$9/$AA$9</f>
        <v>#DIV/0!</v>
      </c>
    </row>
    <row r="10" spans="1:39" ht="14.25" customHeight="1">
      <c r="B10" s="99" t="s">
        <v>28</v>
      </c>
      <c r="C10" s="100"/>
      <c r="D10" s="100"/>
      <c r="E10" s="100"/>
      <c r="F10" s="100"/>
      <c r="G10" s="101"/>
      <c r="H10" s="13">
        <v>10</v>
      </c>
      <c r="I10" s="13">
        <v>20</v>
      </c>
      <c r="J10" s="14">
        <v>20</v>
      </c>
      <c r="K10" s="13"/>
      <c r="L10" s="15"/>
      <c r="M10" s="16"/>
      <c r="N10" s="16"/>
      <c r="O10" s="17"/>
      <c r="P10" s="41">
        <f>100-(H10+I10+J10+K10)</f>
        <v>50</v>
      </c>
      <c r="Q10" s="89"/>
      <c r="R10" s="18"/>
      <c r="S10" s="18"/>
      <c r="T10" s="89"/>
      <c r="U10" s="89"/>
      <c r="X10" s="44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</row>
    <row r="11" spans="1:39" ht="45" customHeight="1">
      <c r="B11" s="60">
        <v>1</v>
      </c>
      <c r="C11" s="60" t="s">
        <v>59</v>
      </c>
      <c r="D11" s="61" t="s">
        <v>63</v>
      </c>
      <c r="E11" s="62" t="s">
        <v>64</v>
      </c>
      <c r="F11" s="72">
        <v>34739</v>
      </c>
      <c r="G11" s="60" t="s">
        <v>60</v>
      </c>
      <c r="H11" s="63">
        <v>8</v>
      </c>
      <c r="I11" s="63">
        <v>8</v>
      </c>
      <c r="J11" s="63">
        <v>9</v>
      </c>
      <c r="K11" s="63"/>
      <c r="L11" s="64"/>
      <c r="M11" s="65"/>
      <c r="N11" s="65"/>
      <c r="O11" s="66"/>
      <c r="P11" s="67" t="s">
        <v>43</v>
      </c>
      <c r="Q11" s="68"/>
      <c r="R11" s="69"/>
      <c r="S11" s="70"/>
      <c r="T11" s="64"/>
      <c r="U11" s="71"/>
      <c r="V11" s="3"/>
      <c r="W11" s="19"/>
      <c r="X11" s="56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</row>
    <row r="12" spans="1:39" ht="9" customHeight="1">
      <c r="A12" s="2"/>
      <c r="B12" s="20"/>
      <c r="C12" s="21"/>
      <c r="D12" s="21"/>
      <c r="E12" s="22"/>
      <c r="F12" s="22"/>
      <c r="G12" s="22"/>
      <c r="H12" s="23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3"/>
    </row>
    <row r="13" spans="1:39" ht="16.5" hidden="1">
      <c r="A13" s="2"/>
      <c r="B13" s="102" t="s">
        <v>29</v>
      </c>
      <c r="C13" s="102"/>
      <c r="D13" s="21"/>
      <c r="E13" s="22"/>
      <c r="F13" s="22"/>
      <c r="G13" s="22"/>
      <c r="H13" s="23"/>
      <c r="I13" s="24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3"/>
    </row>
    <row r="14" spans="1:39" ht="16.5" hidden="1" customHeight="1">
      <c r="A14" s="2"/>
      <c r="B14" s="26" t="s">
        <v>30</v>
      </c>
      <c r="C14" s="26"/>
      <c r="D14" s="27">
        <f>+$AA$9</f>
        <v>0</v>
      </c>
      <c r="E14" s="28" t="s">
        <v>31</v>
      </c>
      <c r="F14" s="75" t="s">
        <v>32</v>
      </c>
      <c r="G14" s="75"/>
      <c r="H14" s="75"/>
      <c r="I14" s="75"/>
      <c r="J14" s="75"/>
      <c r="K14" s="75"/>
      <c r="L14" s="75"/>
      <c r="M14" s="75"/>
      <c r="N14" s="75"/>
      <c r="O14" s="75"/>
      <c r="P14" s="29">
        <f>$AA$9 -COUNTIF($T$10:$T$201,"Vắng") -COUNTIF($T$10:$T$201,"Vắng có phép") - COUNTIF($T$10:$T$201,"Đình chỉ thi") - COUNTIF($T$10:$T$201,"Không đủ ĐKDT")</f>
        <v>0</v>
      </c>
      <c r="Q14" s="29"/>
      <c r="R14" s="29"/>
      <c r="S14" s="30"/>
      <c r="T14" s="31" t="s">
        <v>31</v>
      </c>
      <c r="U14" s="30"/>
      <c r="V14" s="3"/>
    </row>
    <row r="15" spans="1:39" ht="16.5" hidden="1" customHeight="1">
      <c r="A15" s="2"/>
      <c r="B15" s="26" t="s">
        <v>33</v>
      </c>
      <c r="C15" s="26"/>
      <c r="D15" s="27">
        <f>+$AL$9</f>
        <v>0</v>
      </c>
      <c r="E15" s="28" t="s">
        <v>31</v>
      </c>
      <c r="F15" s="75" t="s">
        <v>34</v>
      </c>
      <c r="G15" s="75"/>
      <c r="H15" s="75"/>
      <c r="I15" s="75"/>
      <c r="J15" s="75"/>
      <c r="K15" s="75"/>
      <c r="L15" s="75"/>
      <c r="M15" s="75"/>
      <c r="N15" s="75"/>
      <c r="O15" s="75"/>
      <c r="P15" s="32">
        <f>COUNTIF($T$10:$T$77,"Vắng")</f>
        <v>0</v>
      </c>
      <c r="Q15" s="32"/>
      <c r="R15" s="32"/>
      <c r="S15" s="33"/>
      <c r="T15" s="31" t="s">
        <v>31</v>
      </c>
      <c r="U15" s="33"/>
      <c r="V15" s="3"/>
    </row>
    <row r="16" spans="1:39" ht="16.5" hidden="1" customHeight="1">
      <c r="A16" s="2"/>
      <c r="B16" s="26" t="s">
        <v>49</v>
      </c>
      <c r="C16" s="26"/>
      <c r="D16" s="42">
        <f>COUNTIF(X11:X11,"Học lại")</f>
        <v>0</v>
      </c>
      <c r="E16" s="28" t="s">
        <v>31</v>
      </c>
      <c r="F16" s="75" t="s">
        <v>50</v>
      </c>
      <c r="G16" s="75"/>
      <c r="H16" s="75"/>
      <c r="I16" s="75"/>
      <c r="J16" s="75"/>
      <c r="K16" s="75"/>
      <c r="L16" s="75"/>
      <c r="M16" s="75"/>
      <c r="N16" s="75"/>
      <c r="O16" s="75"/>
      <c r="P16" s="29">
        <f>COUNTIF($T$10:$T$77,"Vắng có phép")</f>
        <v>0</v>
      </c>
      <c r="Q16" s="29"/>
      <c r="R16" s="29"/>
      <c r="S16" s="30"/>
      <c r="T16" s="31" t="s">
        <v>31</v>
      </c>
      <c r="U16" s="30"/>
      <c r="V16" s="3"/>
    </row>
    <row r="17" spans="1:39" ht="3" hidden="1" customHeight="1">
      <c r="A17" s="2"/>
      <c r="B17" s="20"/>
      <c r="C17" s="21"/>
      <c r="D17" s="21"/>
      <c r="E17" s="22"/>
      <c r="F17" s="22"/>
      <c r="G17" s="22"/>
      <c r="H17" s="23"/>
      <c r="I17" s="24"/>
      <c r="J17" s="24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3"/>
    </row>
    <row r="18" spans="1:39" hidden="1">
      <c r="B18" s="57" t="s">
        <v>51</v>
      </c>
      <c r="C18" s="57"/>
      <c r="D18" s="58">
        <f>COUNTIF(X11:X11,"Thi lại")</f>
        <v>0</v>
      </c>
      <c r="E18" s="59" t="s">
        <v>31</v>
      </c>
      <c r="F18" s="3"/>
      <c r="G18" s="3"/>
      <c r="H18" s="3"/>
      <c r="I18" s="3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3"/>
    </row>
    <row r="19" spans="1:39" ht="24.75" hidden="1" customHeight="1">
      <c r="B19" s="57"/>
      <c r="C19" s="57"/>
      <c r="D19" s="58"/>
      <c r="E19" s="59"/>
      <c r="F19" s="3"/>
      <c r="G19" s="3"/>
      <c r="H19" s="3"/>
      <c r="I19" s="3"/>
      <c r="J19" s="104" t="s">
        <v>55</v>
      </c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3"/>
    </row>
    <row r="20" spans="1:39" hidden="1">
      <c r="A20" s="34"/>
      <c r="B20" s="96" t="s">
        <v>35</v>
      </c>
      <c r="C20" s="96"/>
      <c r="D20" s="96"/>
      <c r="E20" s="96"/>
      <c r="F20" s="96"/>
      <c r="G20" s="96"/>
      <c r="H20" s="96"/>
      <c r="I20" s="35"/>
      <c r="J20" s="105" t="s">
        <v>36</v>
      </c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3"/>
    </row>
    <row r="21" spans="1:39" ht="4.5" hidden="1" customHeight="1">
      <c r="A21" s="2"/>
      <c r="B21" s="20"/>
      <c r="C21" s="36"/>
      <c r="D21" s="36"/>
      <c r="E21" s="37"/>
      <c r="F21" s="37"/>
      <c r="G21" s="37"/>
      <c r="H21" s="38"/>
      <c r="I21" s="39"/>
      <c r="J21" s="39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39" s="2" customFormat="1" hidden="1">
      <c r="B22" s="96" t="s">
        <v>37</v>
      </c>
      <c r="C22" s="96"/>
      <c r="D22" s="97" t="s">
        <v>38</v>
      </c>
      <c r="E22" s="97"/>
      <c r="F22" s="97"/>
      <c r="G22" s="97"/>
      <c r="H22" s="97"/>
      <c r="I22" s="39"/>
      <c r="J22" s="39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</row>
    <row r="23" spans="1:39" s="2" customFormat="1" hidden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</row>
    <row r="24" spans="1:39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</row>
    <row r="26" spans="1:39" s="2" customFormat="1" ht="9.75" hidden="1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</row>
    <row r="27" spans="1:39" s="2" customFormat="1" ht="3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</row>
    <row r="28" spans="1:39" s="2" customFormat="1" ht="18" hidden="1" customHeight="1">
      <c r="A28" s="1"/>
      <c r="B28" s="107" t="s">
        <v>39</v>
      </c>
      <c r="C28" s="107"/>
      <c r="D28" s="107" t="s">
        <v>52</v>
      </c>
      <c r="E28" s="107"/>
      <c r="F28" s="107"/>
      <c r="G28" s="107"/>
      <c r="H28" s="107"/>
      <c r="I28" s="107"/>
      <c r="J28" s="107" t="s">
        <v>40</v>
      </c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</row>
    <row r="29" spans="1:39" s="2" customFormat="1" ht="4.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</row>
    <row r="30" spans="1:39" s="2" customFormat="1" ht="36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</row>
    <row r="31" spans="1:39" s="2" customFormat="1" ht="34.5" customHeight="1">
      <c r="A31" s="1"/>
      <c r="B31" s="96" t="s">
        <v>41</v>
      </c>
      <c r="C31" s="96"/>
      <c r="D31" s="96"/>
      <c r="E31" s="96"/>
      <c r="F31" s="96"/>
      <c r="G31" s="96"/>
      <c r="H31" s="96"/>
      <c r="I31" s="35"/>
      <c r="J31" s="108" t="s">
        <v>56</v>
      </c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</row>
    <row r="32" spans="1:39" s="2" customFormat="1">
      <c r="A32" s="1"/>
      <c r="B32" s="20"/>
      <c r="C32" s="36"/>
      <c r="D32" s="36"/>
      <c r="E32" s="37"/>
      <c r="F32" s="37"/>
      <c r="G32" s="37"/>
      <c r="H32" s="38"/>
      <c r="I32" s="39"/>
      <c r="J32" s="39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1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</row>
    <row r="33" spans="1:39" s="2" customFormat="1">
      <c r="A33" s="1"/>
      <c r="B33" s="96" t="s">
        <v>37</v>
      </c>
      <c r="C33" s="96"/>
      <c r="D33" s="97" t="s">
        <v>38</v>
      </c>
      <c r="E33" s="97"/>
      <c r="F33" s="97"/>
      <c r="G33" s="97"/>
      <c r="H33" s="97"/>
      <c r="I33" s="39"/>
      <c r="J33" s="39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</row>
    <row r="34" spans="1:39" s="2" customForma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</row>
    <row r="38" spans="1:39">
      <c r="B38" s="106"/>
      <c r="C38" s="106"/>
      <c r="D38" s="106"/>
      <c r="E38" s="106"/>
      <c r="F38" s="106"/>
      <c r="G38" s="106"/>
      <c r="H38" s="106"/>
      <c r="I38" s="106"/>
      <c r="J38" s="106" t="s">
        <v>57</v>
      </c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</row>
  </sheetData>
  <sheetProtection formatCells="0" formatColumns="0" formatRows="0" insertColumns="0" insertRows="0" insertHyperlinks="0" deleteColumns="0" deleteRows="0" sort="0" autoFilter="0" pivotTables="0"/>
  <autoFilter ref="A9:AM11">
    <filterColumn colId="3" showButton="0"/>
  </autoFilter>
  <mergeCells count="60">
    <mergeCell ref="B20:H20"/>
    <mergeCell ref="J20:U20"/>
    <mergeCell ref="F16:O16"/>
    <mergeCell ref="B38:C38"/>
    <mergeCell ref="D38:I38"/>
    <mergeCell ref="J38:U38"/>
    <mergeCell ref="B28:C28"/>
    <mergeCell ref="D28:I28"/>
    <mergeCell ref="J28:U28"/>
    <mergeCell ref="B31:H31"/>
    <mergeCell ref="J31:U31"/>
    <mergeCell ref="B33:C33"/>
    <mergeCell ref="D33:H33"/>
    <mergeCell ref="J19:U19"/>
    <mergeCell ref="AB5:AE7"/>
    <mergeCell ref="B22:C22"/>
    <mergeCell ref="D22:H22"/>
    <mergeCell ref="S8:S9"/>
    <mergeCell ref="T8:T10"/>
    <mergeCell ref="U8:U10"/>
    <mergeCell ref="B10:G10"/>
    <mergeCell ref="B13:C13"/>
    <mergeCell ref="M8:M9"/>
    <mergeCell ref="N8:N9"/>
    <mergeCell ref="O8:O9"/>
    <mergeCell ref="P8:P9"/>
    <mergeCell ref="Q8:Q10"/>
    <mergeCell ref="R8:R9"/>
    <mergeCell ref="G8:G9"/>
    <mergeCell ref="J18:U18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H1:K1"/>
    <mergeCell ref="L1:U1"/>
    <mergeCell ref="F14:O14"/>
    <mergeCell ref="F15:O15"/>
    <mergeCell ref="L8:L9"/>
    <mergeCell ref="H8:H9"/>
    <mergeCell ref="D5:O5"/>
    <mergeCell ref="G6:O6"/>
    <mergeCell ref="P5:U5"/>
    <mergeCell ref="P6:U6"/>
    <mergeCell ref="B2:G2"/>
    <mergeCell ref="H2:U2"/>
    <mergeCell ref="B3:G3"/>
    <mergeCell ref="H3:U3"/>
  </mergeCells>
  <conditionalFormatting sqref="P11 H11:N11">
    <cfRule type="cellIs" dxfId="8" priority="18" operator="greaterThan">
      <formula>10</formula>
    </cfRule>
  </conditionalFormatting>
  <conditionalFormatting sqref="O1:O1048576">
    <cfRule type="duplicateValues" dxfId="7" priority="10"/>
  </conditionalFormatting>
  <conditionalFormatting sqref="C1:C1048576">
    <cfRule type="duplicateValues" dxfId="6" priority="9"/>
  </conditionalFormatting>
  <conditionalFormatting sqref="O11">
    <cfRule type="duplicateValues" dxfId="5" priority="7"/>
  </conditionalFormatting>
  <conditionalFormatting sqref="C11">
    <cfRule type="duplicateValues" dxfId="4" priority="6"/>
  </conditionalFormatting>
  <conditionalFormatting sqref="H11:K11">
    <cfRule type="cellIs" dxfId="3" priority="3" stopIfTrue="1" operator="greaterThan">
      <formula>10</formula>
    </cfRule>
    <cfRule type="cellIs" dxfId="2" priority="4" stopIfTrue="1" operator="greaterThan">
      <formula>10</formula>
    </cfRule>
    <cfRule type="cellIs" dxfId="1" priority="5" stopIfTrue="1" operator="greaterThan">
      <formula>10</formula>
    </cfRule>
  </conditionalFormatting>
  <conditionalFormatting sqref="O5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6 X11 Y3:AM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2017-03-06T08:07:57Z</cp:lastPrinted>
  <dcterms:created xsi:type="dcterms:W3CDTF">2015-04-17T02:48:53Z</dcterms:created>
  <dcterms:modified xsi:type="dcterms:W3CDTF">2017-03-06T09:35:53Z</dcterms:modified>
</cp:coreProperties>
</file>