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6 - 2017 - KY 1\DS SV THI LAN 2  QTKD-DPT\DANH SACH THI LAN 2 KY 1 NGANH QTKD &amp; DPT\"/>
    </mc:Choice>
  </mc:AlternateContent>
  <bookViews>
    <workbookView xWindow="360" yWindow="360" windowWidth="14940" windowHeight="7365" tabRatio="961"/>
  </bookViews>
  <sheets>
    <sheet name="LT MẠNG VỚI C++" sheetId="52" r:id="rId1"/>
  </sheets>
  <definedNames>
    <definedName name="_xlnm._FilterDatabase" localSheetId="0" hidden="1">'LT MẠNG VỚI C++'!$A$9:$AL$11</definedName>
    <definedName name="_xlnm.Print_Titles" localSheetId="0">'LT MẠNG VỚI C++'!$5:$10</definedName>
  </definedNames>
  <calcPr calcId="152511"/>
</workbook>
</file>

<file path=xl/calcChain.xml><?xml version="1.0" encoding="utf-8"?>
<calcChain xmlns="http://schemas.openxmlformats.org/spreadsheetml/2006/main">
  <c r="P10" i="52" l="1"/>
  <c r="X9" i="52"/>
  <c r="W9" i="52"/>
  <c r="Q11" i="52"/>
  <c r="S11" i="52" s="1"/>
  <c r="P16" i="52"/>
  <c r="P15" i="52"/>
  <c r="V11" i="52"/>
  <c r="R11" i="52"/>
  <c r="D18" i="52"/>
  <c r="D16" i="52"/>
  <c r="AJ9" i="52"/>
  <c r="D15" i="52" s="1"/>
  <c r="AH9" i="52"/>
  <c r="AF9" i="52"/>
  <c r="AD9" i="52" l="1"/>
  <c r="AA9" i="52"/>
  <c r="Z9" i="52"/>
  <c r="AB9" i="52"/>
  <c r="Y9" i="52"/>
  <c r="P14" i="52" s="1"/>
  <c r="AE9" i="52" l="1"/>
  <c r="AK9" i="52"/>
  <c r="D14" i="52"/>
  <c r="AC9" i="52"/>
  <c r="AI9" i="52"/>
  <c r="AG9" i="52"/>
</calcChain>
</file>

<file path=xl/sharedStrings.xml><?xml version="1.0" encoding="utf-8"?>
<sst xmlns="http://schemas.openxmlformats.org/spreadsheetml/2006/main" count="87" uniqueCount="72">
  <si>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</si>
  <si>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</si>
  <si>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</si>
  <si>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</si>
  <si>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</si>
  <si>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</si>
  <si>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</si>
  <si>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</si>
  <si>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</si>
  <si>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</si>
  <si>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</si>
  <si>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</si>
  <si>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</si>
  <si>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</si>
  <si>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</si>
  <si>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</si>
  <si>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</si>
  <si>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</si>
  <si>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</si>
  <si>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</si>
  <si>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</si>
  <si>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</si>
  <si>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</si>
  <si>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</si>
  <si>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</si>
  <si>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</si>
  <si>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</si>
  <si>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</si>
  <si>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</si>
  <si>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</si>
  <si>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</si>
  <si>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</si>
  <si>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</si>
  <si>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</si>
  <si>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</si>
  <si>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</si>
  <si>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</si>
  <si>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</si>
  <si>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</si>
  <si>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</si>
  <si>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</si>
  <si>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</si>
  <si>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</si>
  <si>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</si>
  <si>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</si>
  <si>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</si>
  <si>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</si>
  <si>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Phòng thi: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</si>
  <si>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</si>
  <si>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</si>
  <si>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</si>
  <si>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</si>
  <si>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</si>
  <si>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Lập trình mạng với C++</t>
  </si>
  <si>
    <t>Nhóm:CDT1445-01</t>
  </si>
  <si>
    <t>KT.TRƯỞNG TRUNG TÂM
PHÓ TRƯỞNG TRUNG TÂM</t>
  </si>
  <si>
    <t>Trần Thị Mỹ Hạnh</t>
  </si>
  <si>
    <t>D13PTDPT</t>
  </si>
  <si>
    <t>B13DCPT097</t>
  </si>
  <si>
    <t>Thái Doãn</t>
  </si>
  <si>
    <t>Lĩnh</t>
  </si>
  <si>
    <t>06/01/94</t>
  </si>
  <si>
    <t xml:space="preserve">     SỐ 2</t>
  </si>
  <si>
    <t>Bùi Thị Huyền Dung</t>
  </si>
  <si>
    <t xml:space="preserve">                           SỐ 2</t>
  </si>
  <si>
    <t xml:space="preserve">                      Trịnh Thị Hằng</t>
  </si>
  <si>
    <t>Hà Nội, ngày 5 tháng 1 năm 2017</t>
  </si>
  <si>
    <t>DANH SÁCH SINH VIÊN DỰ THI</t>
  </si>
  <si>
    <t>Ngày thi: 19/3/2017</t>
  </si>
  <si>
    <t>411A3</t>
  </si>
  <si>
    <t>Giờ thi: 10h</t>
  </si>
  <si>
    <t>Thi lần 2 học I năm học 2016 - 2017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</si>
</sst>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7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2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i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2" fillId="0" borderId="0"/>
    <xf numFmtId="0" fontId="18" fillId="0" borderId="0"/>
  </cellStyleXfs>
  <cellXfs count="116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65" fontId="3" fillId="0" borderId="12" xfId="0" quotePrefix="1" applyNumberFormat="1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4" xfId="4" applyFont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protection locked="0"/>
    </xf>
    <xf numFmtId="0" fontId="9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Border="1" applyAlignment="1" applyProtection="1">
      <alignment horizontal="justify"/>
      <protection locked="0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9" fillId="3" borderId="0" xfId="0" applyFont="1" applyFill="1" applyBorder="1" applyProtection="1">
      <protection hidden="1"/>
    </xf>
    <xf numFmtId="0" fontId="1" fillId="0" borderId="0" xfId="0" applyFont="1" applyFill="1" applyAlignment="1" applyProtection="1">
      <alignment horizontal="left" indent="1"/>
      <protection locked="0"/>
    </xf>
    <xf numFmtId="0" fontId="7" fillId="0" borderId="0" xfId="1" applyFont="1" applyFill="1" applyAlignment="1" applyProtection="1">
      <alignment horizontal="left" indent="1"/>
      <protection locked="0"/>
    </xf>
    <xf numFmtId="0" fontId="4" fillId="0" borderId="0" xfId="1" applyFont="1" applyFill="1" applyAlignment="1" applyProtection="1">
      <alignment horizontal="left" vertical="center" indent="1"/>
      <protection locked="0"/>
    </xf>
    <xf numFmtId="0" fontId="4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4" fillId="0" borderId="0" xfId="5" applyFont="1" applyFill="1" applyBorder="1" applyAlignment="1" applyProtection="1">
      <alignment horizontal="left" vertical="center" indent="1"/>
      <protection locked="0"/>
    </xf>
    <xf numFmtId="0" fontId="16" fillId="0" borderId="0" xfId="5" applyFont="1" applyFill="1" applyBorder="1" applyAlignment="1" applyProtection="1">
      <alignment horizontal="left" vertical="center" indent="1"/>
      <protection hidden="1"/>
    </xf>
    <xf numFmtId="0" fontId="16" fillId="0" borderId="0" xfId="0" applyFont="1" applyFill="1" applyBorder="1" applyAlignment="1" applyProtection="1">
      <alignment horizontal="left" vertical="center" indent="1"/>
      <protection hidden="1"/>
    </xf>
    <xf numFmtId="0" fontId="8" fillId="0" borderId="0" xfId="0" applyFont="1" applyFill="1" applyBorder="1" applyAlignment="1" applyProtection="1">
      <alignment horizontal="left" vertical="center" indent="1"/>
      <protection hidden="1"/>
    </xf>
    <xf numFmtId="0" fontId="4" fillId="0" borderId="0" xfId="6" applyFont="1" applyFill="1" applyBorder="1" applyAlignment="1" applyProtection="1">
      <alignment horizontal="left" vertical="center" indent="1"/>
      <protection locked="0"/>
    </xf>
    <xf numFmtId="0" fontId="4" fillId="0" borderId="0" xfId="0" applyFont="1" applyFill="1" applyAlignment="1" applyProtection="1">
      <alignment horizontal="left" inden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alignment horizontal="center" wrapText="1"/>
      <protection locked="0"/>
    </xf>
    <xf numFmtId="0" fontId="9" fillId="0" borderId="0" xfId="1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6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23" fillId="0" borderId="0" xfId="0" applyFont="1" applyFill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L39"/>
  <sheetViews>
    <sheetView tabSelected="1" workbookViewId="0">
      <pane ySplit="4" topLeftCell="A5" activePane="bottomLeft" state="frozen"/>
      <selection activeCell="A8" sqref="A8:XFD39"/>
      <selection pane="bottomLeft" activeCell="U11" sqref="U11"/>
    </sheetView>
  </sheetViews>
  <sheetFormatPr defaultRowHeight="15.75" x14ac:dyDescent="0.25"/>
  <cols>
    <col min="1" max="1" width="1.25" style="1" customWidth="1"/>
    <col min="2" max="2" width="4.125" style="1" customWidth="1"/>
    <col min="3" max="3" width="10.375" style="1" customWidth="1"/>
    <col min="4" max="4" width="12.75" style="70" customWidth="1"/>
    <col min="5" max="5" width="7.25" style="1" customWidth="1"/>
    <col min="6" max="6" width="8.25" style="1" customWidth="1"/>
    <col min="7" max="7" width="9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4.875" style="1" customWidth="1"/>
    <col min="14" max="14" width="7.25" style="1" customWidth="1"/>
    <col min="15" max="15" width="9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47" customWidth="1"/>
    <col min="23" max="38" width="9" style="46"/>
    <col min="39" max="16384" width="9" style="1"/>
  </cols>
  <sheetData>
    <row r="1" spans="1:38" ht="26.25" x14ac:dyDescent="0.4">
      <c r="H1" s="111" t="s">
        <v>47</v>
      </c>
      <c r="I1" s="111"/>
      <c r="J1" s="111"/>
      <c r="K1" s="111"/>
      <c r="L1" s="111" t="s">
        <v>69</v>
      </c>
      <c r="M1" s="111"/>
      <c r="N1" s="111"/>
      <c r="O1" s="111"/>
      <c r="P1" s="111"/>
      <c r="Q1" s="111"/>
      <c r="R1" s="111"/>
      <c r="S1" s="111"/>
      <c r="T1" s="111"/>
    </row>
    <row r="2" spans="1:38" ht="27.75" customHeight="1" x14ac:dyDescent="0.25">
      <c r="B2" s="112" t="s">
        <v>0</v>
      </c>
      <c r="C2" s="112"/>
      <c r="D2" s="112"/>
      <c r="E2" s="112"/>
      <c r="F2" s="112"/>
      <c r="G2" s="112"/>
      <c r="H2" s="113" t="s">
        <v>67</v>
      </c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3"/>
    </row>
    <row r="3" spans="1:38" ht="25.5" customHeight="1" x14ac:dyDescent="0.25">
      <c r="B3" s="114" t="s">
        <v>1</v>
      </c>
      <c r="C3" s="114"/>
      <c r="D3" s="114"/>
      <c r="E3" s="114"/>
      <c r="F3" s="114"/>
      <c r="G3" s="114"/>
      <c r="H3" s="115" t="s">
        <v>71</v>
      </c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4"/>
      <c r="V3" s="64"/>
      <c r="AD3" s="47"/>
      <c r="AE3" s="48"/>
      <c r="AF3" s="47"/>
      <c r="AG3" s="47"/>
      <c r="AH3" s="47"/>
      <c r="AI3" s="48"/>
      <c r="AJ3" s="47"/>
    </row>
    <row r="4" spans="1:38" ht="4.5" customHeight="1" x14ac:dyDescent="0.25">
      <c r="B4" s="5"/>
      <c r="C4" s="5"/>
      <c r="D4" s="71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64"/>
      <c r="AE4" s="49"/>
      <c r="AI4" s="49"/>
    </row>
    <row r="5" spans="1:38" ht="23.25" customHeight="1" x14ac:dyDescent="0.25">
      <c r="B5" s="108" t="s">
        <v>2</v>
      </c>
      <c r="C5" s="108"/>
      <c r="D5" s="109" t="s">
        <v>53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10" t="s">
        <v>54</v>
      </c>
      <c r="Q5" s="110"/>
      <c r="R5" s="110"/>
      <c r="S5" s="110"/>
      <c r="T5" s="110"/>
      <c r="W5" s="99" t="s">
        <v>43</v>
      </c>
      <c r="X5" s="99" t="s">
        <v>8</v>
      </c>
      <c r="Y5" s="99" t="s">
        <v>42</v>
      </c>
      <c r="Z5" s="99" t="s">
        <v>41</v>
      </c>
      <c r="AA5" s="99"/>
      <c r="AB5" s="99"/>
      <c r="AC5" s="99"/>
      <c r="AD5" s="99" t="s">
        <v>40</v>
      </c>
      <c r="AE5" s="99"/>
      <c r="AF5" s="99" t="s">
        <v>38</v>
      </c>
      <c r="AG5" s="99"/>
      <c r="AH5" s="99" t="s">
        <v>39</v>
      </c>
      <c r="AI5" s="99"/>
      <c r="AJ5" s="99" t="s">
        <v>37</v>
      </c>
      <c r="AK5" s="99"/>
      <c r="AL5" s="65"/>
    </row>
    <row r="6" spans="1:38" ht="17.25" customHeight="1" x14ac:dyDescent="0.25">
      <c r="B6" s="106" t="s">
        <v>3</v>
      </c>
      <c r="C6" s="106"/>
      <c r="D6" s="72"/>
      <c r="G6" s="107" t="s">
        <v>68</v>
      </c>
      <c r="H6" s="107"/>
      <c r="I6" s="107"/>
      <c r="J6" s="107"/>
      <c r="K6" s="107"/>
      <c r="L6" s="107"/>
      <c r="M6" s="107"/>
      <c r="N6" s="107"/>
      <c r="O6" s="107"/>
      <c r="P6" s="107" t="s">
        <v>70</v>
      </c>
      <c r="Q6" s="107"/>
      <c r="R6" s="107"/>
      <c r="S6" s="107"/>
      <c r="T6" s="107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65"/>
    </row>
    <row r="7" spans="1:38" ht="5.25" customHeight="1" x14ac:dyDescent="0.25">
      <c r="B7" s="8"/>
      <c r="C7" s="8"/>
      <c r="D7" s="73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44"/>
      <c r="Q7" s="3"/>
      <c r="R7" s="3"/>
      <c r="S7" s="3"/>
      <c r="T7" s="3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65"/>
    </row>
    <row r="8" spans="1:38" ht="29.25" customHeight="1" x14ac:dyDescent="0.25">
      <c r="B8" s="93" t="s">
        <v>4</v>
      </c>
      <c r="C8" s="100" t="s">
        <v>5</v>
      </c>
      <c r="D8" s="102" t="s">
        <v>6</v>
      </c>
      <c r="E8" s="103"/>
      <c r="F8" s="93" t="s">
        <v>7</v>
      </c>
      <c r="G8" s="93" t="s">
        <v>8</v>
      </c>
      <c r="H8" s="96" t="s">
        <v>9</v>
      </c>
      <c r="I8" s="96" t="s">
        <v>10</v>
      </c>
      <c r="J8" s="96" t="s">
        <v>11</v>
      </c>
      <c r="K8" s="96" t="s">
        <v>12</v>
      </c>
      <c r="L8" s="92" t="s">
        <v>13</v>
      </c>
      <c r="M8" s="90" t="s">
        <v>48</v>
      </c>
      <c r="N8" s="91"/>
      <c r="O8" s="92" t="s">
        <v>14</v>
      </c>
      <c r="P8" s="92" t="s">
        <v>15</v>
      </c>
      <c r="Q8" s="93" t="s">
        <v>16</v>
      </c>
      <c r="R8" s="92" t="s">
        <v>17</v>
      </c>
      <c r="S8" s="93" t="s">
        <v>18</v>
      </c>
      <c r="T8" s="93" t="s">
        <v>19</v>
      </c>
      <c r="W8" s="99"/>
      <c r="X8" s="99"/>
      <c r="Y8" s="99"/>
      <c r="Z8" s="50" t="s">
        <v>20</v>
      </c>
      <c r="AA8" s="50" t="s">
        <v>21</v>
      </c>
      <c r="AB8" s="50" t="s">
        <v>22</v>
      </c>
      <c r="AC8" s="50" t="s">
        <v>23</v>
      </c>
      <c r="AD8" s="50" t="s">
        <v>24</v>
      </c>
      <c r="AE8" s="50" t="s">
        <v>23</v>
      </c>
      <c r="AF8" s="50" t="s">
        <v>24</v>
      </c>
      <c r="AG8" s="50" t="s">
        <v>23</v>
      </c>
      <c r="AH8" s="50" t="s">
        <v>24</v>
      </c>
      <c r="AI8" s="50" t="s">
        <v>23</v>
      </c>
      <c r="AJ8" s="50" t="s">
        <v>24</v>
      </c>
      <c r="AK8" s="51" t="s">
        <v>23</v>
      </c>
      <c r="AL8" s="66"/>
    </row>
    <row r="9" spans="1:38" ht="38.25" x14ac:dyDescent="0.25">
      <c r="B9" s="95"/>
      <c r="C9" s="101"/>
      <c r="D9" s="104"/>
      <c r="E9" s="105"/>
      <c r="F9" s="95"/>
      <c r="G9" s="95"/>
      <c r="H9" s="96"/>
      <c r="I9" s="96"/>
      <c r="J9" s="96"/>
      <c r="K9" s="96"/>
      <c r="L9" s="92"/>
      <c r="M9" s="63" t="s">
        <v>49</v>
      </c>
      <c r="N9" s="63" t="s">
        <v>50</v>
      </c>
      <c r="O9" s="92"/>
      <c r="P9" s="92"/>
      <c r="Q9" s="94"/>
      <c r="R9" s="92"/>
      <c r="S9" s="95"/>
      <c r="T9" s="94"/>
      <c r="V9" s="67"/>
      <c r="W9" s="52" t="str">
        <f>+D5</f>
        <v>Lập trình mạng với C++</v>
      </c>
      <c r="X9" s="53" t="str">
        <f>+P5</f>
        <v>Nhóm:CDT1445-01</v>
      </c>
      <c r="Y9" s="54">
        <f>+$AH$9+$AJ$9+$AF$9</f>
        <v>1</v>
      </c>
      <c r="Z9" s="48">
        <f>COUNTIF($S$10:$S$71,"Khiển trách")</f>
        <v>0</v>
      </c>
      <c r="AA9" s="48">
        <f>COUNTIF($S$10:$S$71,"Cảnh cáo")</f>
        <v>0</v>
      </c>
      <c r="AB9" s="48">
        <f>COUNTIF($S$10:$S$71,"Đình chỉ thi")</f>
        <v>0</v>
      </c>
      <c r="AC9" s="55">
        <f>+($Z$9+$AA$9+$AB$9)/$Y$9*100%</f>
        <v>0</v>
      </c>
      <c r="AD9" s="48">
        <f>SUM(COUNTIF($S$10:$S$69,"Vắng"),COUNTIF($S$10:$S$69,"Vắng có phép"))</f>
        <v>0</v>
      </c>
      <c r="AE9" s="56">
        <f>+$AD$9/$Y$9</f>
        <v>0</v>
      </c>
      <c r="AF9" s="57">
        <f>COUNTIF($V$10:$V$69,"Thi lại")</f>
        <v>0</v>
      </c>
      <c r="AG9" s="56">
        <f>+$AF$9/$Y$9</f>
        <v>0</v>
      </c>
      <c r="AH9" s="57">
        <f>COUNTIF($V$10:$V$70,"Học lại")</f>
        <v>1</v>
      </c>
      <c r="AI9" s="56">
        <f>+$AH$9/$Y$9</f>
        <v>1</v>
      </c>
      <c r="AJ9" s="48">
        <f>COUNTIF($V$11:$V$70,"Đạt")</f>
        <v>0</v>
      </c>
      <c r="AK9" s="55">
        <f>+$AJ$9/$Y$9</f>
        <v>0</v>
      </c>
      <c r="AL9" s="68"/>
    </row>
    <row r="10" spans="1:38" x14ac:dyDescent="0.25">
      <c r="B10" s="90" t="s">
        <v>25</v>
      </c>
      <c r="C10" s="97"/>
      <c r="D10" s="97"/>
      <c r="E10" s="97"/>
      <c r="F10" s="97"/>
      <c r="G10" s="91"/>
      <c r="H10" s="9">
        <v>10</v>
      </c>
      <c r="I10" s="9">
        <v>10</v>
      </c>
      <c r="J10" s="10"/>
      <c r="K10" s="9">
        <v>20</v>
      </c>
      <c r="L10" s="11"/>
      <c r="M10" s="12"/>
      <c r="N10" s="12"/>
      <c r="O10" s="12"/>
      <c r="P10" s="45">
        <f>100-(H10+I10+J10+K10)</f>
        <v>60</v>
      </c>
      <c r="Q10" s="95"/>
      <c r="R10" s="13"/>
      <c r="S10" s="13"/>
      <c r="T10" s="95"/>
      <c r="W10" s="47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65"/>
    </row>
    <row r="11" spans="1:38" ht="27" customHeight="1" x14ac:dyDescent="0.25">
      <c r="B11" s="14">
        <v>1</v>
      </c>
      <c r="C11" s="15" t="s">
        <v>58</v>
      </c>
      <c r="D11" s="74" t="s">
        <v>59</v>
      </c>
      <c r="E11" s="16" t="s">
        <v>60</v>
      </c>
      <c r="F11" s="17" t="s">
        <v>61</v>
      </c>
      <c r="G11" s="15" t="s">
        <v>57</v>
      </c>
      <c r="H11" s="18">
        <v>10</v>
      </c>
      <c r="I11" s="18">
        <v>7</v>
      </c>
      <c r="J11" s="18" t="s">
        <v>26</v>
      </c>
      <c r="K11" s="18">
        <v>8</v>
      </c>
      <c r="L11" s="24"/>
      <c r="M11" s="24"/>
      <c r="N11" s="24"/>
      <c r="O11" s="24"/>
      <c r="P11" s="19">
        <v>0</v>
      </c>
      <c r="Q11" s="20">
        <f t="shared" ref="Q11" si="0">ROUND(SUMPRODUCT(H11:P11,$H$10:$P$10)/100,1)</f>
        <v>3.3</v>
      </c>
      <c r="R11" s="21" t="str">
        <f t="shared" ref="R11" si="1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2" t="str">
        <f t="shared" ref="S11" si="2">IF($Q11&lt;4,"Kém",IF(AND($Q11&gt;=4,$Q11&lt;=5.4),"Trung bình yếu",IF(AND($Q11&gt;=5.5,$Q11&lt;=6.9),"Trung bình",IF(AND($Q11&gt;=7,$Q11&lt;=8.4),"Khá",IF(AND($Q11&gt;=8.5,$Q11&lt;=10),"Giỏi","")))))</f>
        <v>Kém</v>
      </c>
      <c r="T11" s="23"/>
      <c r="U11" s="3"/>
      <c r="V11" s="69" t="str">
        <f t="shared" ref="V11" si="3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59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2"/>
    </row>
    <row r="12" spans="1:38" ht="16.5" x14ac:dyDescent="0.25">
      <c r="A12" s="2"/>
      <c r="B12" s="25"/>
      <c r="C12" s="26"/>
      <c r="D12" s="75"/>
      <c r="E12" s="27"/>
      <c r="F12" s="27"/>
      <c r="G12" s="27"/>
      <c r="H12" s="28"/>
      <c r="I12" s="29"/>
      <c r="J12" s="29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"/>
    </row>
    <row r="13" spans="1:38" ht="16.5" hidden="1" x14ac:dyDescent="0.25">
      <c r="A13" s="2"/>
      <c r="B13" s="98" t="s">
        <v>27</v>
      </c>
      <c r="C13" s="98"/>
      <c r="D13" s="75"/>
      <c r="E13" s="27"/>
      <c r="F13" s="27"/>
      <c r="G13" s="27"/>
      <c r="H13" s="28"/>
      <c r="I13" s="29"/>
      <c r="J13" s="29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"/>
    </row>
    <row r="14" spans="1:38" hidden="1" x14ac:dyDescent="0.25">
      <c r="A14" s="2"/>
      <c r="B14" s="31" t="s">
        <v>28</v>
      </c>
      <c r="C14" s="31"/>
      <c r="D14" s="76">
        <f>+$Y$9</f>
        <v>1</v>
      </c>
      <c r="E14" s="32" t="s">
        <v>29</v>
      </c>
      <c r="F14" s="32"/>
      <c r="G14" s="89" t="s">
        <v>30</v>
      </c>
      <c r="H14" s="89"/>
      <c r="I14" s="89"/>
      <c r="J14" s="89"/>
      <c r="K14" s="89"/>
      <c r="L14" s="89"/>
      <c r="M14" s="89"/>
      <c r="N14" s="89"/>
      <c r="O14" s="89"/>
      <c r="P14" s="33">
        <f>$Y$9 -COUNTIF($T$10:$T$201,"Vắng") -COUNTIF($T$10:$T$201,"Vắng có phép") - COUNTIF($T$10:$T$201,"Đình chỉ thi") - COUNTIF($T$10:$T$201,"Không đủ ĐKDT")</f>
        <v>1</v>
      </c>
      <c r="Q14" s="33"/>
      <c r="R14" s="34"/>
      <c r="S14" s="35"/>
      <c r="T14" s="35" t="s">
        <v>29</v>
      </c>
      <c r="U14" s="3"/>
    </row>
    <row r="15" spans="1:38" hidden="1" x14ac:dyDescent="0.25">
      <c r="A15" s="2"/>
      <c r="B15" s="31" t="s">
        <v>31</v>
      </c>
      <c r="C15" s="31"/>
      <c r="D15" s="76">
        <f>+$AJ$9</f>
        <v>0</v>
      </c>
      <c r="E15" s="32" t="s">
        <v>29</v>
      </c>
      <c r="F15" s="32"/>
      <c r="G15" s="89" t="s">
        <v>32</v>
      </c>
      <c r="H15" s="89"/>
      <c r="I15" s="89"/>
      <c r="J15" s="89"/>
      <c r="K15" s="89"/>
      <c r="L15" s="89"/>
      <c r="M15" s="89"/>
      <c r="N15" s="89"/>
      <c r="O15" s="89"/>
      <c r="P15" s="36">
        <f>COUNTIF($T$10:$T$77,"Vắng")</f>
        <v>0</v>
      </c>
      <c r="Q15" s="36"/>
      <c r="R15" s="37"/>
      <c r="S15" s="35"/>
      <c r="T15" s="35" t="s">
        <v>29</v>
      </c>
      <c r="U15" s="3"/>
    </row>
    <row r="16" spans="1:38" hidden="1" x14ac:dyDescent="0.25">
      <c r="A16" s="2"/>
      <c r="B16" s="31" t="s">
        <v>44</v>
      </c>
      <c r="C16" s="31"/>
      <c r="D16" s="77">
        <f>COUNTIF(V11:V11,"Học lại")</f>
        <v>1</v>
      </c>
      <c r="E16" s="32" t="s">
        <v>29</v>
      </c>
      <c r="F16" s="32"/>
      <c r="G16" s="89" t="s">
        <v>45</v>
      </c>
      <c r="H16" s="89"/>
      <c r="I16" s="89"/>
      <c r="J16" s="89"/>
      <c r="K16" s="89"/>
      <c r="L16" s="89"/>
      <c r="M16" s="89"/>
      <c r="N16" s="89"/>
      <c r="O16" s="89"/>
      <c r="P16" s="33">
        <f>COUNTIF($T$10:$T$77,"Vắng có phép")</f>
        <v>0</v>
      </c>
      <c r="Q16" s="33"/>
      <c r="R16" s="34"/>
      <c r="S16" s="35"/>
      <c r="T16" s="35" t="s">
        <v>29</v>
      </c>
      <c r="U16" s="3"/>
    </row>
    <row r="17" spans="1:38" ht="16.5" hidden="1" x14ac:dyDescent="0.25">
      <c r="A17" s="2"/>
      <c r="B17" s="25"/>
      <c r="C17" s="26"/>
      <c r="D17" s="75"/>
      <c r="E17" s="27"/>
      <c r="F17" s="27"/>
      <c r="G17" s="27"/>
      <c r="H17" s="28"/>
      <c r="I17" s="29"/>
      <c r="J17" s="29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"/>
    </row>
    <row r="18" spans="1:38" hidden="1" x14ac:dyDescent="0.25">
      <c r="B18" s="60" t="s">
        <v>46</v>
      </c>
      <c r="C18" s="60"/>
      <c r="D18" s="78">
        <f>COUNTIF(V11:V11,"Thi lại")</f>
        <v>0</v>
      </c>
      <c r="E18" s="62" t="s">
        <v>29</v>
      </c>
      <c r="F18" s="3"/>
      <c r="G18" s="3"/>
      <c r="H18" s="3"/>
      <c r="I18" s="3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3"/>
    </row>
    <row r="19" spans="1:38" ht="24" hidden="1" customHeight="1" x14ac:dyDescent="0.25">
      <c r="B19" s="60"/>
      <c r="C19" s="60"/>
      <c r="D19" s="61"/>
      <c r="E19" s="62"/>
      <c r="F19" s="3"/>
      <c r="G19" s="3"/>
      <c r="H19" s="3"/>
      <c r="I19" s="3"/>
      <c r="J19" s="87" t="s">
        <v>66</v>
      </c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3"/>
    </row>
    <row r="20" spans="1:38" hidden="1" x14ac:dyDescent="0.25">
      <c r="A20" s="38"/>
      <c r="B20" s="84" t="s">
        <v>33</v>
      </c>
      <c r="C20" s="84"/>
      <c r="D20" s="84"/>
      <c r="E20" s="84"/>
      <c r="F20" s="84"/>
      <c r="G20" s="84"/>
      <c r="H20" s="84"/>
      <c r="I20" s="39"/>
      <c r="J20" s="88" t="s">
        <v>34</v>
      </c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3"/>
    </row>
    <row r="21" spans="1:38" ht="4.5" hidden="1" customHeight="1" x14ac:dyDescent="0.25">
      <c r="A21" s="2"/>
      <c r="B21" s="25"/>
      <c r="C21" s="40"/>
      <c r="D21" s="40"/>
      <c r="E21" s="41"/>
      <c r="F21" s="41"/>
      <c r="G21" s="41"/>
      <c r="H21" s="42"/>
      <c r="I21" s="43"/>
      <c r="J21" s="4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38" s="2" customFormat="1" hidden="1" x14ac:dyDescent="0.25">
      <c r="B22" s="84" t="s">
        <v>35</v>
      </c>
      <c r="C22" s="84"/>
      <c r="D22" s="86" t="s">
        <v>64</v>
      </c>
      <c r="E22" s="86"/>
      <c r="F22" s="86"/>
      <c r="G22" s="86"/>
      <c r="H22" s="86"/>
      <c r="I22" s="43"/>
      <c r="J22" s="43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"/>
      <c r="V22" s="47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</row>
    <row r="23" spans="1:38" s="2" customFormat="1" hidden="1" x14ac:dyDescent="0.25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47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</row>
    <row r="24" spans="1:38" s="2" customFormat="1" hidden="1" x14ac:dyDescent="0.25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47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</row>
    <row r="25" spans="1:38" s="2" customFormat="1" hidden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47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</row>
    <row r="26" spans="1:38" s="2" customFormat="1" ht="9.75" hidden="1" customHeight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47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</row>
    <row r="27" spans="1:38" s="2" customFormat="1" ht="3.75" hidden="1" customHeight="1" x14ac:dyDescent="0.25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47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</row>
    <row r="28" spans="1:38" s="2" customFormat="1" ht="18" hidden="1" customHeight="1" x14ac:dyDescent="0.25">
      <c r="A28" s="1"/>
      <c r="B28" s="82" t="s">
        <v>63</v>
      </c>
      <c r="C28" s="82"/>
      <c r="D28" s="82" t="s">
        <v>65</v>
      </c>
      <c r="E28" s="82"/>
      <c r="F28" s="82"/>
      <c r="G28" s="82"/>
      <c r="H28" s="82"/>
      <c r="I28" s="82"/>
      <c r="J28" s="82" t="s">
        <v>36</v>
      </c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3"/>
      <c r="V28" s="47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</row>
    <row r="29" spans="1:38" s="2" customFormat="1" x14ac:dyDescent="0.25">
      <c r="A29" s="1"/>
      <c r="B29" s="3"/>
      <c r="C29" s="3"/>
      <c r="D29" s="80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47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</row>
    <row r="30" spans="1:38" s="2" customFormat="1" x14ac:dyDescent="0.25">
      <c r="A30" s="1"/>
      <c r="B30" s="3"/>
      <c r="C30" s="3"/>
      <c r="D30" s="80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47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</row>
    <row r="31" spans="1:38" ht="39" customHeight="1" x14ac:dyDescent="0.25">
      <c r="B31" s="83" t="s">
        <v>51</v>
      </c>
      <c r="C31" s="84"/>
      <c r="D31" s="84"/>
      <c r="E31" s="84"/>
      <c r="F31" s="84"/>
      <c r="G31" s="84"/>
      <c r="H31" s="83" t="s">
        <v>52</v>
      </c>
      <c r="I31" s="83"/>
      <c r="J31" s="83"/>
      <c r="K31" s="83"/>
      <c r="L31" s="83"/>
      <c r="M31" s="83"/>
      <c r="N31" s="85" t="s">
        <v>55</v>
      </c>
      <c r="O31" s="85"/>
      <c r="P31" s="85"/>
      <c r="Q31" s="85"/>
      <c r="R31" s="85"/>
      <c r="S31" s="85"/>
      <c r="T31" s="85"/>
    </row>
    <row r="32" spans="1:38" x14ac:dyDescent="0.25">
      <c r="B32" s="25"/>
      <c r="C32" s="40"/>
      <c r="D32" s="79"/>
      <c r="E32" s="41"/>
      <c r="F32" s="41"/>
      <c r="G32" s="41"/>
      <c r="H32" s="42"/>
      <c r="I32" s="43"/>
      <c r="J32" s="4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2:20" x14ac:dyDescent="0.25">
      <c r="B33" s="84" t="s">
        <v>35</v>
      </c>
      <c r="C33" s="84"/>
      <c r="D33" s="86" t="s">
        <v>62</v>
      </c>
      <c r="E33" s="86"/>
      <c r="F33" s="86"/>
      <c r="G33" s="86"/>
      <c r="H33" s="86"/>
      <c r="I33" s="43"/>
      <c r="J33" s="43"/>
      <c r="K33" s="30"/>
      <c r="L33" s="30"/>
      <c r="M33" s="30"/>
      <c r="N33" s="30"/>
      <c r="O33" s="30"/>
      <c r="P33" s="30"/>
      <c r="Q33" s="30"/>
      <c r="R33" s="30"/>
      <c r="S33" s="30"/>
      <c r="T33" s="30"/>
    </row>
    <row r="34" spans="2:20" x14ac:dyDescent="0.25">
      <c r="B34" s="3"/>
      <c r="C34" s="3"/>
      <c r="D34" s="80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9" spans="2:20" x14ac:dyDescent="0.25"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 t="s">
        <v>56</v>
      </c>
      <c r="O39" s="81"/>
      <c r="P39" s="81"/>
      <c r="Q39" s="81"/>
      <c r="R39" s="81"/>
      <c r="S39" s="81"/>
      <c r="T39" s="81"/>
    </row>
  </sheetData>
  <sheetProtection formatCells="0" formatColumns="0" formatRows="0" insertColumns="0" insertRows="0" insertHyperlinks="0" deleteColumns="0" deleteRows="0" sort="0" autoFilter="0" pivotTables="0"/>
  <autoFilter ref="A9:AL11">
    <filterColumn colId="3" showButton="0"/>
  </autoFilter>
  <mergeCells count="60">
    <mergeCell ref="H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G6:O6"/>
    <mergeCell ref="P6:T6"/>
    <mergeCell ref="B5:C5"/>
    <mergeCell ref="D5:O5"/>
    <mergeCell ref="P5:T5"/>
    <mergeCell ref="T8:T10"/>
    <mergeCell ref="R8:R9"/>
    <mergeCell ref="S8:S9"/>
    <mergeCell ref="Z5:AC7"/>
    <mergeCell ref="AD5:AE7"/>
    <mergeCell ref="AF5:AG7"/>
    <mergeCell ref="AH5:AI7"/>
    <mergeCell ref="AJ5:AK7"/>
    <mergeCell ref="G16:O16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13:C13"/>
    <mergeCell ref="G14:O14"/>
    <mergeCell ref="G15:O15"/>
    <mergeCell ref="J18:T18"/>
    <mergeCell ref="J19:T19"/>
    <mergeCell ref="B20:H20"/>
    <mergeCell ref="J20:T20"/>
    <mergeCell ref="B22:C22"/>
    <mergeCell ref="D22:H22"/>
    <mergeCell ref="N39:T39"/>
    <mergeCell ref="B28:C28"/>
    <mergeCell ref="D28:I28"/>
    <mergeCell ref="J28:T28"/>
    <mergeCell ref="B31:G31"/>
    <mergeCell ref="H31:M31"/>
    <mergeCell ref="N31:T31"/>
    <mergeCell ref="B33:C33"/>
    <mergeCell ref="D33:H33"/>
    <mergeCell ref="B39:D39"/>
    <mergeCell ref="E39:G39"/>
    <mergeCell ref="H39:M39"/>
  </mergeCells>
  <conditionalFormatting sqref="H11:P11">
    <cfRule type="cellIs" dxfId="2" priority="3" operator="greaterThan">
      <formula>10</formula>
    </cfRule>
  </conditionalFormatting>
  <conditionalFormatting sqref="C29:C1048576 C1:C18">
    <cfRule type="duplicateValues" dxfId="1" priority="2"/>
  </conditionalFormatting>
  <conditionalFormatting sqref="C19:C28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AL3:AL9 X3:AK4 W5:AK9 D16 V11:W11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LT MẠNG VỚI C++</vt:lpstr>
      <vt:lpstr>'LT MẠNG VỚI C++'!Print_Titles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2017-03-06T04:20:42Z</cp:lastPrinted>
  <dcterms:created xsi:type="dcterms:W3CDTF">2015-04-17T02:48:53Z</dcterms:created>
  <dcterms:modified xsi:type="dcterms:W3CDTF">2017-03-06T05:12:08Z</dcterms:modified>
</cp:coreProperties>
</file>