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KTQT1" sheetId="1" r:id="rId1"/>
    <sheet name="KTCB" sheetId="2" r:id="rId2"/>
    <sheet name="TCDN" sheetId="3" r:id="rId3"/>
    <sheet name="KTDNTMDV" sheetId="4" r:id="rId4"/>
    <sheet name="KTC" sheetId="5" r:id="rId5"/>
    <sheet name="KTNHTM" sheetId="6" r:id="rId6"/>
    <sheet name="PTHDKD" sheetId="7" r:id="rId7"/>
    <sheet name="Sheet1" sheetId="9" r:id="rId8"/>
    <sheet name="Sheet2" sheetId="10" r:id="rId9"/>
  </sheets>
  <definedNames>
    <definedName name="_xlnm._FilterDatabase" localSheetId="0" hidden="1">KTQT1!$A$9:$AM$100</definedName>
    <definedName name="_xlnm.Print_Titles" localSheetId="0">KTQT1!$5:$10</definedName>
  </definedNames>
  <calcPr calcId="124519"/>
</workbook>
</file>

<file path=xl/calcChain.xml><?xml version="1.0" encoding="utf-8"?>
<calcChain xmlns="http://schemas.openxmlformats.org/spreadsheetml/2006/main">
  <c r="T100" i="1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9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Q100" i="10" l="1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9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K11" i="2"/>
  <c r="T100" i="7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6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5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4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3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2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3" i="1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2"/>
  <c r="T11"/>
  <c r="S38" i="10" l="1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9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Q100" i="7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6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5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4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3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2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P10" i="1"/>
  <c r="AH9" i="10" l="1"/>
  <c r="AJ9"/>
  <c r="AL9"/>
  <c r="D105"/>
  <c r="AH9" i="9"/>
  <c r="AJ9"/>
  <c r="AL9"/>
  <c r="D105"/>
  <c r="S38" i="7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6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5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4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3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2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Q14" i="1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00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2"/>
  <c r="Z9"/>
  <c r="Y9"/>
  <c r="D104" i="10" l="1"/>
  <c r="AA9"/>
  <c r="AI9"/>
  <c r="D104" i="9"/>
  <c r="AA9"/>
  <c r="AI9"/>
  <c r="AH9" i="7"/>
  <c r="AJ9"/>
  <c r="AL9"/>
  <c r="D105"/>
  <c r="AH9" i="6"/>
  <c r="AJ9"/>
  <c r="AL9"/>
  <c r="D105"/>
  <c r="AH9" i="5"/>
  <c r="AJ9"/>
  <c r="AL9"/>
  <c r="D105"/>
  <c r="AH9" i="4"/>
  <c r="AJ9"/>
  <c r="AL9"/>
  <c r="D105"/>
  <c r="AH9" i="3"/>
  <c r="AJ9"/>
  <c r="AL9"/>
  <c r="D105"/>
  <c r="AH9" i="2"/>
  <c r="AJ9"/>
  <c r="AL9"/>
  <c r="D105"/>
  <c r="S99" i="1"/>
  <c r="X99"/>
  <c r="R99"/>
  <c r="S95"/>
  <c r="X95"/>
  <c r="R95"/>
  <c r="S91"/>
  <c r="X91"/>
  <c r="R91"/>
  <c r="S87"/>
  <c r="X87"/>
  <c r="R87"/>
  <c r="S83"/>
  <c r="X83"/>
  <c r="R83"/>
  <c r="S79"/>
  <c r="X79"/>
  <c r="R79"/>
  <c r="S75"/>
  <c r="X75"/>
  <c r="R75"/>
  <c r="S71"/>
  <c r="X71"/>
  <c r="R71"/>
  <c r="S67"/>
  <c r="X67"/>
  <c r="R67"/>
  <c r="S63"/>
  <c r="X63"/>
  <c r="R63"/>
  <c r="S59"/>
  <c r="X59"/>
  <c r="R59"/>
  <c r="S55"/>
  <c r="X55"/>
  <c r="R55"/>
  <c r="S51"/>
  <c r="X51"/>
  <c r="R51"/>
  <c r="S47"/>
  <c r="X47"/>
  <c r="R47"/>
  <c r="S43"/>
  <c r="X43"/>
  <c r="R43"/>
  <c r="S39"/>
  <c r="X39"/>
  <c r="R39"/>
  <c r="S35"/>
  <c r="X35"/>
  <c r="R35"/>
  <c r="S31"/>
  <c r="X31"/>
  <c r="R31"/>
  <c r="S27"/>
  <c r="X27"/>
  <c r="R27"/>
  <c r="S23"/>
  <c r="X23"/>
  <c r="R23"/>
  <c r="S19"/>
  <c r="X19"/>
  <c r="R19"/>
  <c r="S15"/>
  <c r="X15"/>
  <c r="R15"/>
  <c r="X11"/>
  <c r="R11"/>
  <c r="S11"/>
  <c r="S98"/>
  <c r="R98"/>
  <c r="X98"/>
  <c r="S94"/>
  <c r="R94"/>
  <c r="X94"/>
  <c r="S90"/>
  <c r="R90"/>
  <c r="X90"/>
  <c r="S86"/>
  <c r="R86"/>
  <c r="X86"/>
  <c r="S82"/>
  <c r="R82"/>
  <c r="X82"/>
  <c r="S78"/>
  <c r="R78"/>
  <c r="X78"/>
  <c r="S74"/>
  <c r="R74"/>
  <c r="X74"/>
  <c r="S70"/>
  <c r="R70"/>
  <c r="X70"/>
  <c r="S66"/>
  <c r="R66"/>
  <c r="X66"/>
  <c r="S62"/>
  <c r="R62"/>
  <c r="X62"/>
  <c r="S58"/>
  <c r="R58"/>
  <c r="X58"/>
  <c r="S54"/>
  <c r="R54"/>
  <c r="X54"/>
  <c r="S50"/>
  <c r="R50"/>
  <c r="X50"/>
  <c r="S46"/>
  <c r="R46"/>
  <c r="X46"/>
  <c r="S42"/>
  <c r="R42"/>
  <c r="X42"/>
  <c r="S38"/>
  <c r="R38"/>
  <c r="X38"/>
  <c r="S34"/>
  <c r="R34"/>
  <c r="X34"/>
  <c r="S30"/>
  <c r="R30"/>
  <c r="X30"/>
  <c r="S26"/>
  <c r="R26"/>
  <c r="X26"/>
  <c r="S22"/>
  <c r="R22"/>
  <c r="X22"/>
  <c r="S18"/>
  <c r="R18"/>
  <c r="X18"/>
  <c r="S14"/>
  <c r="R14"/>
  <c r="X14"/>
  <c r="X12"/>
  <c r="R12"/>
  <c r="S12"/>
  <c r="S97"/>
  <c r="X97"/>
  <c r="R97"/>
  <c r="S93"/>
  <c r="X93"/>
  <c r="R93"/>
  <c r="S89"/>
  <c r="X89"/>
  <c r="R89"/>
  <c r="S85"/>
  <c r="X85"/>
  <c r="R85"/>
  <c r="S81"/>
  <c r="X81"/>
  <c r="R81"/>
  <c r="S77"/>
  <c r="X77"/>
  <c r="R77"/>
  <c r="S73"/>
  <c r="X73"/>
  <c r="R73"/>
  <c r="S69"/>
  <c r="X69"/>
  <c r="R69"/>
  <c r="S65"/>
  <c r="X65"/>
  <c r="R65"/>
  <c r="S61"/>
  <c r="X61"/>
  <c r="R61"/>
  <c r="S57"/>
  <c r="X57"/>
  <c r="R57"/>
  <c r="S53"/>
  <c r="X53"/>
  <c r="R53"/>
  <c r="S49"/>
  <c r="X49"/>
  <c r="R49"/>
  <c r="S45"/>
  <c r="X45"/>
  <c r="R45"/>
  <c r="S41"/>
  <c r="X41"/>
  <c r="R41"/>
  <c r="S37"/>
  <c r="X37"/>
  <c r="R37"/>
  <c r="S33"/>
  <c r="X33"/>
  <c r="R33"/>
  <c r="S29"/>
  <c r="X29"/>
  <c r="R29"/>
  <c r="S25"/>
  <c r="X25"/>
  <c r="R25"/>
  <c r="S21"/>
  <c r="X21"/>
  <c r="R21"/>
  <c r="S17"/>
  <c r="X17"/>
  <c r="R17"/>
  <c r="S13"/>
  <c r="X13"/>
  <c r="R13"/>
  <c r="S100"/>
  <c r="R100"/>
  <c r="X100"/>
  <c r="S96"/>
  <c r="X96"/>
  <c r="R96"/>
  <c r="S92"/>
  <c r="R92"/>
  <c r="X92"/>
  <c r="S88"/>
  <c r="R88"/>
  <c r="X88"/>
  <c r="S84"/>
  <c r="R84"/>
  <c r="X84"/>
  <c r="S80"/>
  <c r="R80"/>
  <c r="X80"/>
  <c r="S76"/>
  <c r="R76"/>
  <c r="X76"/>
  <c r="S72"/>
  <c r="R72"/>
  <c r="X72"/>
  <c r="S68"/>
  <c r="R68"/>
  <c r="X68"/>
  <c r="S64"/>
  <c r="R64"/>
  <c r="X64"/>
  <c r="S60"/>
  <c r="R60"/>
  <c r="X60"/>
  <c r="S56"/>
  <c r="R56"/>
  <c r="X56"/>
  <c r="S52"/>
  <c r="R52"/>
  <c r="X52"/>
  <c r="S48"/>
  <c r="R48"/>
  <c r="X48"/>
  <c r="S44"/>
  <c r="R44"/>
  <c r="X44"/>
  <c r="S40"/>
  <c r="R40"/>
  <c r="X40"/>
  <c r="S36"/>
  <c r="R36"/>
  <c r="X36"/>
  <c r="S32"/>
  <c r="R32"/>
  <c r="X32"/>
  <c r="S28"/>
  <c r="R28"/>
  <c r="X28"/>
  <c r="S24"/>
  <c r="R24"/>
  <c r="X24"/>
  <c r="S20"/>
  <c r="R20"/>
  <c r="X20"/>
  <c r="S16"/>
  <c r="R16"/>
  <c r="X16"/>
  <c r="AF9"/>
  <c r="P104"/>
  <c r="P105"/>
  <c r="AD9"/>
  <c r="AB9"/>
  <c r="AC9"/>
  <c r="P103" i="10" l="1"/>
  <c r="D103"/>
  <c r="AE9"/>
  <c r="AG9"/>
  <c r="AK9"/>
  <c r="AM9"/>
  <c r="P103" i="9"/>
  <c r="D103"/>
  <c r="AE9"/>
  <c r="AG9"/>
  <c r="AK9"/>
  <c r="AM9"/>
  <c r="D104" i="7"/>
  <c r="AA9"/>
  <c r="AI9"/>
  <c r="D104" i="6"/>
  <c r="AA9"/>
  <c r="AI9"/>
  <c r="D104" i="5"/>
  <c r="AA9"/>
  <c r="AI9"/>
  <c r="D104" i="4"/>
  <c r="AA9"/>
  <c r="AI9"/>
  <c r="D104" i="3"/>
  <c r="AA9"/>
  <c r="AI9"/>
  <c r="D104" i="2"/>
  <c r="AA9"/>
  <c r="AI9"/>
  <c r="AL9" i="1"/>
  <c r="D104" s="1"/>
  <c r="D107"/>
  <c r="D105"/>
  <c r="AJ9"/>
  <c r="AH9"/>
  <c r="P103" i="7" l="1"/>
  <c r="D103"/>
  <c r="AE9"/>
  <c r="AG9"/>
  <c r="AK9"/>
  <c r="AM9"/>
  <c r="P103" i="6"/>
  <c r="D103"/>
  <c r="AE9"/>
  <c r="AG9"/>
  <c r="AK9"/>
  <c r="AM9"/>
  <c r="P103" i="5"/>
  <c r="D103"/>
  <c r="AE9"/>
  <c r="AG9"/>
  <c r="AK9"/>
  <c r="AM9"/>
  <c r="P103" i="4"/>
  <c r="D103"/>
  <c r="AE9"/>
  <c r="AG9"/>
  <c r="AK9"/>
  <c r="AM9"/>
  <c r="P103" i="3"/>
  <c r="D103"/>
  <c r="AE9"/>
  <c r="AG9"/>
  <c r="AK9"/>
  <c r="AM9"/>
  <c r="P103" i="2"/>
  <c r="D103"/>
  <c r="AE9"/>
  <c r="AG9"/>
  <c r="AK9"/>
  <c r="AM9"/>
  <c r="AA9" i="1"/>
  <c r="AK9" l="1"/>
  <c r="P103"/>
  <c r="D103"/>
  <c r="AG9"/>
  <c r="AM9"/>
  <c r="AE9"/>
  <c r="AI9"/>
</calcChain>
</file>

<file path=xl/sharedStrings.xml><?xml version="1.0" encoding="utf-8"?>
<sst xmlns="http://schemas.openxmlformats.org/spreadsheetml/2006/main" count="3988" uniqueCount="150">
  <si>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</si>
  <si>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</si>
  <si>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</si>
  <si>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</si>
  <si>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</si>
  <si>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</si>
  <si>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</si>
  <si>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</si>
  <si>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</si>
  <si>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</si>
  <si>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</si>
  <si>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</si>
  <si>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</si>
  <si>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</si>
  <si>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</si>
  <si>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</si>
  <si>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</si>
  <si>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</si>
  <si>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</si>
  <si>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</si>
  <si>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</si>
  <si>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</si>
  <si>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</si>
  <si>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</si>
  <si>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</si>
  <si>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</si>
  <si>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</si>
  <si>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</si>
  <si>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</si>
  <si>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</si>
  <si>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</si>
  <si>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</si>
  <si>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</si>
  <si>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</si>
  <si>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</si>
  <si>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</si>
  <si>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</si>
  <si>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</si>
  <si>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</si>
  <si>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</si>
  <si>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</si>
  <si>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</si>
  <si>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</si>
  <si>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</si>
  <si>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</si>
  <si>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</si>
  <si>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</si>
  <si>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</si>
  <si>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</si>
  <si>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</si>
  <si>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</si>
  <si>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</si>
  <si>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</si>
  <si>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</si>
  <si>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</si>
  <si>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Nguyễn Hoa Cương</t>
  </si>
  <si>
    <t xml:space="preserve">Mã HP: 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</si>
  <si>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</si>
  <si>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</si>
  <si>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</si>
  <si>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</si>
  <si>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</si>
  <si>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</si>
  <si>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B14DCKT027</t>
  </si>
  <si>
    <t>Hoàng Thu</t>
  </si>
  <si>
    <t>Hà</t>
  </si>
  <si>
    <t>D14CQKT01-B</t>
  </si>
  <si>
    <t>B14DCKT094</t>
  </si>
  <si>
    <t>Cao Thị Thanh</t>
  </si>
  <si>
    <t>Hằng</t>
  </si>
  <si>
    <t>B14DCKT035</t>
  </si>
  <si>
    <t>Nguyễn Thị Diệu</t>
  </si>
  <si>
    <t>Quỳnh</t>
  </si>
  <si>
    <t>B14DCKT100</t>
  </si>
  <si>
    <t>Nguyễn Thị</t>
  </si>
  <si>
    <t>Thương</t>
  </si>
  <si>
    <t>D14CQKT02-B</t>
  </si>
  <si>
    <t>B14DCKT101</t>
  </si>
  <si>
    <t>Dương Nguyên</t>
  </si>
  <si>
    <t>Trang</t>
  </si>
  <si>
    <t>24/09/96</t>
  </si>
  <si>
    <t>27/03/95</t>
  </si>
  <si>
    <t>20/08/95</t>
  </si>
  <si>
    <t>23/06/96</t>
  </si>
  <si>
    <t>11/01/96</t>
  </si>
  <si>
    <t>Kế toán quản trị 1</t>
  </si>
  <si>
    <t>B14CCKT148</t>
  </si>
  <si>
    <t>Hoàng Hương</t>
  </si>
  <si>
    <t>15/04/96</t>
  </si>
  <si>
    <t>C14CQKT01-B</t>
  </si>
  <si>
    <t>Kiểm toán căn bản</t>
  </si>
  <si>
    <t>B14DCKT379</t>
  </si>
  <si>
    <t>Lê Hà</t>
  </si>
  <si>
    <t>08/03/96</t>
  </si>
  <si>
    <t>D14CQKT03-B</t>
  </si>
  <si>
    <t>Tài chính doanh nghiệp</t>
  </si>
  <si>
    <t>B13DCQT090</t>
  </si>
  <si>
    <t>Trần Ngọc</t>
  </si>
  <si>
    <t>Diệp</t>
  </si>
  <si>
    <t>26/06/95</t>
  </si>
  <si>
    <t>D13QTDN2</t>
  </si>
  <si>
    <t>Kế toán doanh nghiệp thương mại dịch vụ</t>
  </si>
  <si>
    <t>Mã HP:  FIA1407-01</t>
  </si>
  <si>
    <t>Kế toán công</t>
  </si>
  <si>
    <t>Mã HP: FIA1405-01</t>
  </si>
  <si>
    <t>B12DEPT002</t>
  </si>
  <si>
    <t>Đào Phương</t>
  </si>
  <si>
    <t>Anh</t>
  </si>
  <si>
    <t>14/05/94</t>
  </si>
  <si>
    <t>E12TTDPT</t>
  </si>
  <si>
    <t>Kế toán ngân hàng thương mại</t>
  </si>
  <si>
    <t>B13DCKT173</t>
  </si>
  <si>
    <t>Lê Thị</t>
  </si>
  <si>
    <t>Hồng</t>
  </si>
  <si>
    <t>15/08/93</t>
  </si>
  <si>
    <t>D13CQKT05-B</t>
  </si>
  <si>
    <t>D13CQKT04-B</t>
  </si>
  <si>
    <t>B13DCKT185</t>
  </si>
  <si>
    <t>Bùi Thị Hồng</t>
  </si>
  <si>
    <t>Nhung</t>
  </si>
  <si>
    <t>24/02/95</t>
  </si>
  <si>
    <t>B13DCKT138</t>
  </si>
  <si>
    <t>Nguyễn Thị Lê</t>
  </si>
  <si>
    <t>Na</t>
  </si>
  <si>
    <t>10/08/95</t>
  </si>
  <si>
    <t>Mã HP: FIA1408-0</t>
  </si>
  <si>
    <t>B112401137</t>
  </si>
  <si>
    <t xml:space="preserve">Đỗ Đức </t>
  </si>
  <si>
    <t>Quang</t>
  </si>
  <si>
    <t>D11QTDN3</t>
  </si>
  <si>
    <t>B13DCQT011</t>
  </si>
  <si>
    <t>Đỗ Thị</t>
  </si>
  <si>
    <t>Hoa</t>
  </si>
  <si>
    <t>02/02/95</t>
  </si>
  <si>
    <t>D13QTDN1</t>
  </si>
  <si>
    <t>Phân tích hoạt động kinh doanh</t>
  </si>
  <si>
    <t>Mã HP: BSA1320-0</t>
  </si>
  <si>
    <t>Ngày thi: 16/3/2017</t>
  </si>
  <si>
    <t>Giờ thi: 18h00</t>
  </si>
  <si>
    <t>Mã HP: BSA1320</t>
  </si>
  <si>
    <t>Ngày thi: 14/3/2017</t>
  </si>
  <si>
    <t>Mã HP: FIA1315</t>
  </si>
  <si>
    <t>Ngày thi: 15/3/2017</t>
  </si>
  <si>
    <t>Mã HP: FIA1325</t>
  </si>
  <si>
    <t>Ngày thi: 17/3/2017</t>
  </si>
  <si>
    <t>Ngày thi: 13/3/2017</t>
  </si>
  <si>
    <t>205 a3</t>
  </si>
  <si>
    <t>601 A2</t>
  </si>
  <si>
    <t>601-a2</t>
  </si>
  <si>
    <t>601-A2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</si>
</sst>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_);[Red]\(0.0\)"/>
    <numFmt numFmtId="165" formatCode="#,##0.0"/>
    <numFmt numFmtId="166" formatCode="_(* #,##0.0_);_(* \(#,##0.0\);_(* &quot;-&quot;??_);_(@_)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1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43" fontId="25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3" fillId="0" borderId="15" xfId="0" applyFont="1" applyFill="1" applyBorder="1" applyAlignment="1">
      <alignment horizontal="center"/>
    </xf>
    <xf numFmtId="166" fontId="14" fillId="0" borderId="17" xfId="8" quotePrefix="1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/>
    <xf numFmtId="0" fontId="5" fillId="0" borderId="15" xfId="0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5" xfId="0" quotePrefix="1" applyFont="1" applyFill="1" applyBorder="1" applyAlignment="1" applyProtection="1">
      <alignment horizontal="center" vertical="center"/>
      <protection hidden="1"/>
    </xf>
    <xf numFmtId="14" fontId="3" fillId="0" borderId="15" xfId="0" applyNumberFormat="1" applyFont="1" applyFill="1" applyBorder="1" applyAlignment="1">
      <alignment horizontal="center"/>
    </xf>
    <xf numFmtId="0" fontId="3" fillId="0" borderId="12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3" fillId="0" borderId="12" xfId="0" applyFont="1" applyFill="1" applyBorder="1" applyAlignment="1">
      <alignment horizontal="center"/>
    </xf>
    <xf numFmtId="14" fontId="5" fillId="0" borderId="15" xfId="0" applyNumberFormat="1" applyFont="1" applyFill="1" applyBorder="1" applyAlignment="1">
      <alignment horizontal="center"/>
    </xf>
    <xf numFmtId="0" fontId="3" fillId="0" borderId="20" xfId="1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14" fontId="3" fillId="0" borderId="20" xfId="0" applyNumberFormat="1" applyFont="1" applyFill="1" applyBorder="1" applyAlignment="1">
      <alignment horizontal="center" vertical="center"/>
    </xf>
    <xf numFmtId="164" fontId="3" fillId="0" borderId="22" xfId="4" quotePrefix="1" applyNumberFormat="1" applyFont="1" applyBorder="1" applyAlignment="1" applyProtection="1">
      <alignment horizontal="center" vertical="center"/>
      <protection locked="0"/>
    </xf>
    <xf numFmtId="0" fontId="3" fillId="0" borderId="22" xfId="4" applyFont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165" fontId="3" fillId="0" borderId="20" xfId="0" applyNumberFormat="1" applyFont="1" applyFill="1" applyBorder="1" applyAlignment="1" applyProtection="1">
      <alignment horizontal="center" vertical="center"/>
      <protection locked="0"/>
    </xf>
    <xf numFmtId="165" fontId="15" fillId="0" borderId="20" xfId="0" applyNumberFormat="1" applyFont="1" applyFill="1" applyBorder="1" applyAlignment="1" applyProtection="1">
      <alignment horizontal="center" vertical="center"/>
      <protection hidden="1"/>
    </xf>
    <xf numFmtId="0" fontId="3" fillId="0" borderId="20" xfId="0" applyFont="1" applyFill="1" applyBorder="1" applyAlignment="1" applyProtection="1">
      <alignment horizontal="center"/>
      <protection hidden="1"/>
    </xf>
    <xf numFmtId="165" fontId="3" fillId="0" borderId="20" xfId="0" quotePrefix="1" applyNumberFormat="1" applyFont="1" applyFill="1" applyBorder="1" applyAlignment="1" applyProtection="1">
      <alignment horizontal="center"/>
      <protection hidden="1"/>
    </xf>
    <xf numFmtId="0" fontId="3" fillId="0" borderId="20" xfId="0" applyFont="1" applyFill="1" applyBorder="1" applyAlignment="1" applyProtection="1">
      <alignment horizontal="center" vertical="center"/>
      <protection hidden="1"/>
    </xf>
    <xf numFmtId="1" fontId="3" fillId="0" borderId="20" xfId="0" applyNumberFormat="1" applyFont="1" applyFill="1" applyBorder="1" applyAlignment="1" applyProtection="1">
      <alignment horizontal="center"/>
      <protection hidden="1"/>
    </xf>
    <xf numFmtId="0" fontId="5" fillId="0" borderId="12" xfId="0" applyFont="1" applyFill="1" applyBorder="1" applyAlignment="1">
      <alignment horizontal="center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23" xfId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/>
    <xf numFmtId="0" fontId="5" fillId="0" borderId="19" xfId="0" applyFont="1" applyFill="1" applyBorder="1"/>
    <xf numFmtId="0" fontId="5" fillId="0" borderId="18" xfId="0" applyFont="1" applyFill="1" applyBorder="1"/>
    <xf numFmtId="14" fontId="5" fillId="0" borderId="23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0" fontId="3" fillId="0" borderId="18" xfId="4" quotePrefix="1" applyFont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165" fontId="3" fillId="0" borderId="23" xfId="0" applyNumberFormat="1" applyFont="1" applyFill="1" applyBorder="1" applyAlignment="1" applyProtection="1">
      <alignment horizontal="center" vertical="center"/>
      <protection locked="0"/>
    </xf>
    <xf numFmtId="165" fontId="15" fillId="0" borderId="23" xfId="0" applyNumberFormat="1" applyFont="1" applyFill="1" applyBorder="1" applyAlignment="1" applyProtection="1">
      <alignment horizontal="center" vertic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165" fontId="3" fillId="0" borderId="23" xfId="0" quotePrefix="1" applyNumberFormat="1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 vertical="center"/>
      <protection hidden="1"/>
    </xf>
    <xf numFmtId="1" fontId="3" fillId="0" borderId="23" xfId="0" applyNumberFormat="1" applyFont="1" applyFill="1" applyBorder="1" applyAlignment="1" applyProtection="1">
      <alignment horizontal="center"/>
      <protection hidden="1"/>
    </xf>
    <xf numFmtId="0" fontId="5" fillId="0" borderId="14" xfId="4" applyFont="1" applyBorder="1" applyAlignment="1" applyProtection="1">
      <alignment horizontal="center" vertical="center"/>
      <protection locked="0"/>
    </xf>
    <xf numFmtId="0" fontId="5" fillId="0" borderId="13" xfId="4" applyFont="1" applyBorder="1" applyAlignment="1" applyProtection="1">
      <alignment vertical="center"/>
      <protection locked="0"/>
    </xf>
    <xf numFmtId="0" fontId="26" fillId="0" borderId="14" xfId="4" applyFont="1" applyBorder="1" applyAlignment="1" applyProtection="1">
      <alignment vertical="center"/>
      <protection locked="0"/>
    </xf>
    <xf numFmtId="14" fontId="10" fillId="0" borderId="14" xfId="4" applyNumberFormat="1" applyFont="1" applyBorder="1" applyAlignment="1" applyProtection="1">
      <alignment horizontal="center" vertical="center"/>
      <protection locked="0"/>
    </xf>
    <xf numFmtId="164" fontId="5" fillId="0" borderId="14" xfId="4" quotePrefix="1" applyNumberFormat="1" applyFont="1" applyBorder="1" applyAlignment="1" applyProtection="1">
      <alignment horizontal="center" vertical="center"/>
      <protection locked="0"/>
    </xf>
    <xf numFmtId="0" fontId="5" fillId="0" borderId="14" xfId="4" quotePrefix="1" applyFont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>
      <alignment horizontal="center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9">
    <cellStyle name="Comma" xfId="8" builtinId="3"/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pane ySplit="4" topLeftCell="A5" activePane="bottomLeft" state="frozen"/>
      <selection activeCell="A6" sqref="A6:XFD6"/>
      <selection pane="bottomLeft" activeCell="D5" sqref="D5:O5"/>
    </sheetView>
  </sheetViews>
  <sheetFormatPr defaultColWidth="9" defaultRowHeight="15.75"/>
  <cols>
    <col min="1" max="1" width="0.375" style="1" customWidth="1"/>
    <col min="2" max="2" width="4" style="1" customWidth="1"/>
    <col min="3" max="3" width="10.125" style="1" customWidth="1"/>
    <col min="4" max="4" width="14.37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147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85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139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137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Kế toán quản trị 1</v>
      </c>
      <c r="Z9" s="75" t="str">
        <f>+P5</f>
        <v>Mã HP: BSA1320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85</v>
      </c>
      <c r="AI9" s="78">
        <f>+$AH$9/$AA$9</f>
        <v>0.94444444444444442</v>
      </c>
      <c r="AJ9" s="79">
        <f>COUNTIF($X$10:$X$159,"Học lại")</f>
        <v>5</v>
      </c>
      <c r="AK9" s="78">
        <f>+$AJ$9/$AA$9</f>
        <v>5.5555555555555552E-2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95" t="s">
        <v>63</v>
      </c>
      <c r="D11" s="96" t="s">
        <v>64</v>
      </c>
      <c r="E11" s="97" t="s">
        <v>65</v>
      </c>
      <c r="F11" s="98" t="s">
        <v>80</v>
      </c>
      <c r="G11" s="98" t="s">
        <v>66</v>
      </c>
      <c r="H11" s="36">
        <v>9</v>
      </c>
      <c r="I11" s="36">
        <v>7.5</v>
      </c>
      <c r="J11" s="36" t="s">
        <v>29</v>
      </c>
      <c r="K11" s="99">
        <v>5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95" t="s">
        <v>67</v>
      </c>
      <c r="D12" s="96" t="s">
        <v>68</v>
      </c>
      <c r="E12" s="97" t="s">
        <v>69</v>
      </c>
      <c r="F12" s="98" t="s">
        <v>81</v>
      </c>
      <c r="G12" s="98" t="s">
        <v>66</v>
      </c>
      <c r="H12" s="36">
        <v>9</v>
      </c>
      <c r="I12" s="36">
        <v>8</v>
      </c>
      <c r="J12" s="36" t="s">
        <v>29</v>
      </c>
      <c r="K12" s="99">
        <v>8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95" t="s">
        <v>70</v>
      </c>
      <c r="D13" s="96" t="s">
        <v>71</v>
      </c>
      <c r="E13" s="97" t="s">
        <v>72</v>
      </c>
      <c r="F13" s="98" t="s">
        <v>82</v>
      </c>
      <c r="G13" s="98" t="s">
        <v>66</v>
      </c>
      <c r="H13" s="36">
        <v>10</v>
      </c>
      <c r="I13" s="36">
        <v>8</v>
      </c>
      <c r="J13" s="36" t="s">
        <v>29</v>
      </c>
      <c r="K13" s="99">
        <v>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Học lại</v>
      </c>
      <c r="Y13" s="82"/>
      <c r="Z13" s="82"/>
      <c r="AA13" s="8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95" t="s">
        <v>73</v>
      </c>
      <c r="D14" s="96" t="s">
        <v>74</v>
      </c>
      <c r="E14" s="97" t="s">
        <v>75</v>
      </c>
      <c r="F14" s="98" t="s">
        <v>83</v>
      </c>
      <c r="G14" s="98" t="s">
        <v>76</v>
      </c>
      <c r="H14" s="36">
        <v>8</v>
      </c>
      <c r="I14" s="36">
        <v>8</v>
      </c>
      <c r="J14" s="36" t="s">
        <v>29</v>
      </c>
      <c r="K14" s="99">
        <v>8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95" t="s">
        <v>77</v>
      </c>
      <c r="D15" s="96" t="s">
        <v>78</v>
      </c>
      <c r="E15" s="97" t="s">
        <v>79</v>
      </c>
      <c r="F15" s="98" t="s">
        <v>84</v>
      </c>
      <c r="G15" s="98" t="s">
        <v>66</v>
      </c>
      <c r="H15" s="36">
        <v>5</v>
      </c>
      <c r="I15" s="36">
        <v>6</v>
      </c>
      <c r="J15" s="36" t="s">
        <v>29</v>
      </c>
      <c r="K15" s="99">
        <v>2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91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ref="X92:X100" si="10">IF(T92="Không đủ ĐKDT","Học lại",IF(T92="Đình chỉ thi","Học lại",IF(AND(MID(G92,2,2)&gt;="12",T92="Vắng"),"Học lại",IF(T92="Vắng có phép", "Thi lại",IF(T92="Nợ học phí", "Thi lại",IF(AND((MID(G92,2,2)&lt;"12"),Q92&lt;4.5),"Thi lại",IF(Q92&lt;4,"Học lại","Đạt")))))))</f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10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10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10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10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10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10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10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10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5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85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sheetProtection formatCells="0" formatColumns="0" formatRows="0" insertColumns="0" insertRows="0" insertHyperlinks="0" deleteColumns="0" deleteRows="0" sort="0" autoFilter="0" pivotTables="0"/>
  <mergeCells count="60">
    <mergeCell ref="B109:H109"/>
    <mergeCell ref="J109:U109"/>
    <mergeCell ref="F105:O105"/>
    <mergeCell ref="B127:C127"/>
    <mergeCell ref="D127:I127"/>
    <mergeCell ref="J127:U127"/>
    <mergeCell ref="B117:C117"/>
    <mergeCell ref="D117:I117"/>
    <mergeCell ref="J117:U117"/>
    <mergeCell ref="B120:H120"/>
    <mergeCell ref="J120:U120"/>
    <mergeCell ref="B122:C122"/>
    <mergeCell ref="D122:H122"/>
    <mergeCell ref="J108:U108"/>
    <mergeCell ref="AB5:AE7"/>
    <mergeCell ref="B111:C111"/>
    <mergeCell ref="D111:H111"/>
    <mergeCell ref="S8:S9"/>
    <mergeCell ref="T8:T10"/>
    <mergeCell ref="U8:U10"/>
    <mergeCell ref="B10:G10"/>
    <mergeCell ref="B102:C102"/>
    <mergeCell ref="M8:M9"/>
    <mergeCell ref="N8:N9"/>
    <mergeCell ref="O8:O9"/>
    <mergeCell ref="P8:P9"/>
    <mergeCell ref="Q8:Q10"/>
    <mergeCell ref="R8:R9"/>
    <mergeCell ref="G8:G9"/>
    <mergeCell ref="J107:U107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03:O103"/>
    <mergeCell ref="F104:O104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H11:N100 P11:P100">
    <cfRule type="cellIs" dxfId="90" priority="16" operator="greaterThan">
      <formula>10</formula>
    </cfRule>
  </conditionalFormatting>
  <conditionalFormatting sqref="O1:O1048576">
    <cfRule type="duplicateValues" dxfId="89" priority="8"/>
  </conditionalFormatting>
  <conditionalFormatting sqref="C1:C1048576">
    <cfRule type="duplicateValues" dxfId="88" priority="7"/>
  </conditionalFormatting>
  <conditionalFormatting sqref="H11:K15">
    <cfRule type="cellIs" dxfId="87" priority="6" operator="greaterThan">
      <formula>10</formula>
    </cfRule>
  </conditionalFormatting>
  <conditionalFormatting sqref="C11:C15">
    <cfRule type="duplicateValues" dxfId="86" priority="5"/>
  </conditionalFormatting>
  <conditionalFormatting sqref="H11:K15">
    <cfRule type="cellIs" dxfId="85" priority="2" stopIfTrue="1" operator="greaterThan">
      <formula>10</formula>
    </cfRule>
    <cfRule type="cellIs" dxfId="84" priority="3" stopIfTrue="1" operator="greaterThan">
      <formula>10</formula>
    </cfRule>
    <cfRule type="cellIs" dxfId="83" priority="4" stopIfTrue="1" operator="greaterThan">
      <formula>10</formula>
    </cfRule>
  </conditionalFormatting>
  <conditionalFormatting sqref="C11:C15">
    <cfRule type="duplicateValues" dxfId="82" priority="1" stopIfTrue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7"/>
  <sheetViews>
    <sheetView tabSelected="1" workbookViewId="0">
      <selection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148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90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141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140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Kiểm toán căn bản</v>
      </c>
      <c r="Z9" s="75" t="str">
        <f>+P5</f>
        <v>Mã HP: FIA1315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89</v>
      </c>
      <c r="AI9" s="78">
        <f>+$AH$9/$AA$9</f>
        <v>0.98888888888888893</v>
      </c>
      <c r="AJ9" s="79">
        <f>COUNTIF($X$10:$X$159,"Học lại")</f>
        <v>1</v>
      </c>
      <c r="AK9" s="78">
        <f>+$AJ$9/$AA$9</f>
        <v>1.1111111111111112E-2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100" t="s">
        <v>86</v>
      </c>
      <c r="D11" s="96" t="s">
        <v>87</v>
      </c>
      <c r="E11" s="97" t="s">
        <v>72</v>
      </c>
      <c r="F11" s="101" t="s">
        <v>88</v>
      </c>
      <c r="G11" s="98" t="s">
        <v>89</v>
      </c>
      <c r="H11" s="36">
        <v>9</v>
      </c>
      <c r="I11" s="36">
        <v>8</v>
      </c>
      <c r="J11" s="36" t="s">
        <v>29</v>
      </c>
      <c r="K11" s="36">
        <f t="shared" ref="K11" si="0">H11</f>
        <v>9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2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hidden="1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1"/>
        <v>F</v>
      </c>
      <c r="S12" s="41" t="str">
        <f t="shared" si="2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hidden="1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4">ROUND(SUMPRODUCT(H13:P13,$H$10:$P$10)/100,1)</f>
        <v>0</v>
      </c>
      <c r="R13" s="40" t="str">
        <f t="shared" si="1"/>
        <v>F</v>
      </c>
      <c r="S13" s="41" t="str">
        <f t="shared" si="2"/>
        <v>Kém</v>
      </c>
      <c r="T13" s="42" t="str">
        <f t="shared" ref="T13:T76" si="5">+IF(OR($H13=0,$I13=0,$J13=0,$K13=0),"Không đủ ĐKDT","")</f>
        <v/>
      </c>
      <c r="U13" s="43"/>
      <c r="V13" s="3"/>
      <c r="W13" s="30"/>
      <c r="X13" s="81" t="str">
        <f t="shared" si="3"/>
        <v>Thi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4"/>
        <v>0</v>
      </c>
      <c r="R14" s="40" t="str">
        <f t="shared" si="1"/>
        <v>F</v>
      </c>
      <c r="S14" s="41" t="str">
        <f t="shared" si="2"/>
        <v>Kém</v>
      </c>
      <c r="T14" s="42" t="str">
        <f t="shared" si="5"/>
        <v/>
      </c>
      <c r="U14" s="43"/>
      <c r="V14" s="3"/>
      <c r="W14" s="30"/>
      <c r="X14" s="81" t="str">
        <f t="shared" si="3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4"/>
        <v>0</v>
      </c>
      <c r="R15" s="40" t="str">
        <f t="shared" si="1"/>
        <v>F</v>
      </c>
      <c r="S15" s="41" t="str">
        <f t="shared" si="2"/>
        <v>Kém</v>
      </c>
      <c r="T15" s="42" t="str">
        <f t="shared" si="5"/>
        <v/>
      </c>
      <c r="U15" s="43"/>
      <c r="V15" s="3"/>
      <c r="W15" s="30"/>
      <c r="X15" s="81" t="str">
        <f t="shared" si="3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4"/>
        <v>0</v>
      </c>
      <c r="R16" s="40" t="str">
        <f t="shared" si="1"/>
        <v>F</v>
      </c>
      <c r="S16" s="41" t="str">
        <f t="shared" si="2"/>
        <v>Kém</v>
      </c>
      <c r="T16" s="42" t="str">
        <f t="shared" si="5"/>
        <v/>
      </c>
      <c r="U16" s="43"/>
      <c r="V16" s="3"/>
      <c r="W16" s="30"/>
      <c r="X16" s="81" t="str">
        <f t="shared" si="3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4"/>
        <v>0</v>
      </c>
      <c r="R17" s="40" t="str">
        <f t="shared" si="1"/>
        <v>F</v>
      </c>
      <c r="S17" s="41" t="str">
        <f t="shared" si="2"/>
        <v>Kém</v>
      </c>
      <c r="T17" s="42" t="str">
        <f t="shared" si="5"/>
        <v/>
      </c>
      <c r="U17" s="43"/>
      <c r="V17" s="3"/>
      <c r="W17" s="30"/>
      <c r="X17" s="81" t="str">
        <f t="shared" si="3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4"/>
        <v>0</v>
      </c>
      <c r="R18" s="40" t="str">
        <f t="shared" si="1"/>
        <v>F</v>
      </c>
      <c r="S18" s="41" t="str">
        <f t="shared" si="2"/>
        <v>Kém</v>
      </c>
      <c r="T18" s="42" t="str">
        <f t="shared" si="5"/>
        <v/>
      </c>
      <c r="U18" s="43"/>
      <c r="V18" s="3"/>
      <c r="W18" s="30"/>
      <c r="X18" s="81" t="str">
        <f t="shared" si="3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4"/>
        <v>0</v>
      </c>
      <c r="R19" s="40" t="str">
        <f t="shared" si="1"/>
        <v>F</v>
      </c>
      <c r="S19" s="41" t="str">
        <f t="shared" si="2"/>
        <v>Kém</v>
      </c>
      <c r="T19" s="42" t="str">
        <f t="shared" si="5"/>
        <v/>
      </c>
      <c r="U19" s="43"/>
      <c r="V19" s="3"/>
      <c r="W19" s="30"/>
      <c r="X19" s="81" t="str">
        <f t="shared" si="3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4"/>
        <v>0</v>
      </c>
      <c r="R20" s="40" t="str">
        <f t="shared" si="1"/>
        <v>F</v>
      </c>
      <c r="S20" s="41" t="str">
        <f t="shared" si="2"/>
        <v>Kém</v>
      </c>
      <c r="T20" s="42" t="str">
        <f t="shared" si="5"/>
        <v/>
      </c>
      <c r="U20" s="43"/>
      <c r="V20" s="3"/>
      <c r="W20" s="30"/>
      <c r="X20" s="81" t="str">
        <f t="shared" si="3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4"/>
        <v>0</v>
      </c>
      <c r="R21" s="40" t="str">
        <f t="shared" si="1"/>
        <v>F</v>
      </c>
      <c r="S21" s="41" t="str">
        <f t="shared" si="2"/>
        <v>Kém</v>
      </c>
      <c r="T21" s="42" t="str">
        <f t="shared" si="5"/>
        <v/>
      </c>
      <c r="U21" s="43"/>
      <c r="V21" s="3"/>
      <c r="W21" s="30"/>
      <c r="X21" s="81" t="str">
        <f t="shared" si="3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4"/>
        <v>0</v>
      </c>
      <c r="R22" s="40" t="str">
        <f t="shared" si="1"/>
        <v>F</v>
      </c>
      <c r="S22" s="41" t="str">
        <f t="shared" si="2"/>
        <v>Kém</v>
      </c>
      <c r="T22" s="42" t="str">
        <f t="shared" si="5"/>
        <v/>
      </c>
      <c r="U22" s="43"/>
      <c r="V22" s="3"/>
      <c r="W22" s="30"/>
      <c r="X22" s="81" t="str">
        <f t="shared" si="3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4"/>
        <v>0</v>
      </c>
      <c r="R23" s="40" t="str">
        <f t="shared" si="1"/>
        <v>F</v>
      </c>
      <c r="S23" s="41" t="str">
        <f t="shared" si="2"/>
        <v>Kém</v>
      </c>
      <c r="T23" s="42" t="str">
        <f t="shared" si="5"/>
        <v/>
      </c>
      <c r="U23" s="43"/>
      <c r="V23" s="3"/>
      <c r="W23" s="30"/>
      <c r="X23" s="81" t="str">
        <f t="shared" si="3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4"/>
        <v>0</v>
      </c>
      <c r="R24" s="40" t="str">
        <f t="shared" si="1"/>
        <v>F</v>
      </c>
      <c r="S24" s="41" t="str">
        <f t="shared" si="2"/>
        <v>Kém</v>
      </c>
      <c r="T24" s="42" t="str">
        <f t="shared" si="5"/>
        <v/>
      </c>
      <c r="U24" s="43"/>
      <c r="V24" s="3"/>
      <c r="W24" s="30"/>
      <c r="X24" s="81" t="str">
        <f t="shared" si="3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4"/>
        <v>0</v>
      </c>
      <c r="R25" s="40" t="str">
        <f t="shared" si="1"/>
        <v>F</v>
      </c>
      <c r="S25" s="41" t="str">
        <f t="shared" si="2"/>
        <v>Kém</v>
      </c>
      <c r="T25" s="42" t="str">
        <f t="shared" si="5"/>
        <v/>
      </c>
      <c r="U25" s="43"/>
      <c r="V25" s="3"/>
      <c r="W25" s="30"/>
      <c r="X25" s="81" t="str">
        <f t="shared" si="3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4"/>
        <v>0</v>
      </c>
      <c r="R26" s="40" t="str">
        <f t="shared" si="1"/>
        <v>F</v>
      </c>
      <c r="S26" s="41" t="str">
        <f t="shared" si="2"/>
        <v>Kém</v>
      </c>
      <c r="T26" s="42" t="str">
        <f t="shared" si="5"/>
        <v/>
      </c>
      <c r="U26" s="43"/>
      <c r="V26" s="3"/>
      <c r="W26" s="30"/>
      <c r="X26" s="81" t="str">
        <f t="shared" si="3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4"/>
        <v>0</v>
      </c>
      <c r="R27" s="40" t="str">
        <f t="shared" si="1"/>
        <v>F</v>
      </c>
      <c r="S27" s="41" t="str">
        <f t="shared" si="2"/>
        <v>Kém</v>
      </c>
      <c r="T27" s="42" t="str">
        <f t="shared" si="5"/>
        <v/>
      </c>
      <c r="U27" s="43"/>
      <c r="V27" s="3"/>
      <c r="W27" s="30"/>
      <c r="X27" s="81" t="str">
        <f t="shared" si="3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4"/>
        <v>0</v>
      </c>
      <c r="R28" s="40" t="str">
        <f t="shared" si="1"/>
        <v>F</v>
      </c>
      <c r="S28" s="41" t="str">
        <f t="shared" si="2"/>
        <v>Kém</v>
      </c>
      <c r="T28" s="42" t="str">
        <f t="shared" si="5"/>
        <v/>
      </c>
      <c r="U28" s="43"/>
      <c r="V28" s="3"/>
      <c r="W28" s="30"/>
      <c r="X28" s="81" t="str">
        <f t="shared" si="3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4"/>
        <v>0</v>
      </c>
      <c r="R29" s="40" t="str">
        <f t="shared" si="1"/>
        <v>F</v>
      </c>
      <c r="S29" s="41" t="str">
        <f t="shared" si="2"/>
        <v>Kém</v>
      </c>
      <c r="T29" s="42" t="str">
        <f t="shared" si="5"/>
        <v/>
      </c>
      <c r="U29" s="43"/>
      <c r="V29" s="3"/>
      <c r="W29" s="30"/>
      <c r="X29" s="81" t="str">
        <f t="shared" si="3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4"/>
        <v>0</v>
      </c>
      <c r="R30" s="40" t="str">
        <f t="shared" si="1"/>
        <v>F</v>
      </c>
      <c r="S30" s="41" t="str">
        <f t="shared" si="2"/>
        <v>Kém</v>
      </c>
      <c r="T30" s="42" t="str">
        <f t="shared" si="5"/>
        <v/>
      </c>
      <c r="U30" s="43"/>
      <c r="V30" s="3"/>
      <c r="W30" s="30"/>
      <c r="X30" s="81" t="str">
        <f t="shared" si="3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4"/>
        <v>0</v>
      </c>
      <c r="R31" s="40" t="str">
        <f t="shared" si="1"/>
        <v>F</v>
      </c>
      <c r="S31" s="41" t="str">
        <f t="shared" si="2"/>
        <v>Kém</v>
      </c>
      <c r="T31" s="42" t="str">
        <f t="shared" si="5"/>
        <v/>
      </c>
      <c r="U31" s="43"/>
      <c r="V31" s="3"/>
      <c r="W31" s="30"/>
      <c r="X31" s="81" t="str">
        <f t="shared" si="3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4"/>
        <v>0</v>
      </c>
      <c r="R32" s="40" t="str">
        <f t="shared" si="1"/>
        <v>F</v>
      </c>
      <c r="S32" s="41" t="str">
        <f t="shared" si="2"/>
        <v>Kém</v>
      </c>
      <c r="T32" s="42" t="str">
        <f t="shared" si="5"/>
        <v/>
      </c>
      <c r="U32" s="43"/>
      <c r="V32" s="3"/>
      <c r="W32" s="30"/>
      <c r="X32" s="81" t="str">
        <f t="shared" si="3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4"/>
        <v>0</v>
      </c>
      <c r="R33" s="40" t="str">
        <f t="shared" si="1"/>
        <v>F</v>
      </c>
      <c r="S33" s="41" t="str">
        <f t="shared" si="2"/>
        <v>Kém</v>
      </c>
      <c r="T33" s="42" t="str">
        <f t="shared" si="5"/>
        <v/>
      </c>
      <c r="U33" s="43"/>
      <c r="V33" s="3"/>
      <c r="W33" s="30"/>
      <c r="X33" s="81" t="str">
        <f t="shared" si="3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4"/>
        <v>0</v>
      </c>
      <c r="R34" s="40" t="str">
        <f t="shared" si="1"/>
        <v>F</v>
      </c>
      <c r="S34" s="41" t="str">
        <f t="shared" si="2"/>
        <v>Kém</v>
      </c>
      <c r="T34" s="42" t="str">
        <f t="shared" si="5"/>
        <v/>
      </c>
      <c r="U34" s="43"/>
      <c r="V34" s="3"/>
      <c r="W34" s="30"/>
      <c r="X34" s="81" t="str">
        <f t="shared" si="3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4"/>
        <v>0</v>
      </c>
      <c r="R35" s="40" t="str">
        <f t="shared" si="1"/>
        <v>F</v>
      </c>
      <c r="S35" s="41" t="str">
        <f t="shared" si="2"/>
        <v>Kém</v>
      </c>
      <c r="T35" s="42" t="str">
        <f t="shared" si="5"/>
        <v/>
      </c>
      <c r="U35" s="43"/>
      <c r="V35" s="3"/>
      <c r="W35" s="30"/>
      <c r="X35" s="81" t="str">
        <f t="shared" si="3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4"/>
        <v>0</v>
      </c>
      <c r="R36" s="40" t="str">
        <f t="shared" si="1"/>
        <v>F</v>
      </c>
      <c r="S36" s="41" t="str">
        <f t="shared" si="2"/>
        <v>Kém</v>
      </c>
      <c r="T36" s="42" t="str">
        <f t="shared" si="5"/>
        <v/>
      </c>
      <c r="U36" s="43"/>
      <c r="V36" s="3"/>
      <c r="W36" s="30"/>
      <c r="X36" s="81" t="str">
        <f t="shared" si="3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4"/>
        <v>0</v>
      </c>
      <c r="R37" s="40" t="str">
        <f t="shared" si="1"/>
        <v>F</v>
      </c>
      <c r="S37" s="41" t="str">
        <f t="shared" si="2"/>
        <v>Kém</v>
      </c>
      <c r="T37" s="42" t="str">
        <f t="shared" si="5"/>
        <v/>
      </c>
      <c r="U37" s="43"/>
      <c r="V37" s="3"/>
      <c r="W37" s="30"/>
      <c r="X37" s="81" t="str">
        <f t="shared" si="3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4"/>
        <v>0</v>
      </c>
      <c r="R38" s="40" t="str">
        <f t="shared" si="1"/>
        <v>F</v>
      </c>
      <c r="S38" s="41" t="str">
        <f t="shared" si="2"/>
        <v>Kém</v>
      </c>
      <c r="T38" s="42" t="str">
        <f t="shared" si="5"/>
        <v/>
      </c>
      <c r="U38" s="43"/>
      <c r="V38" s="3"/>
      <c r="W38" s="30"/>
      <c r="X38" s="81" t="str">
        <f t="shared" si="3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4"/>
        <v>0</v>
      </c>
      <c r="R39" s="40" t="str">
        <f t="shared" si="1"/>
        <v>F</v>
      </c>
      <c r="S39" s="41" t="str">
        <f t="shared" si="2"/>
        <v>Kém</v>
      </c>
      <c r="T39" s="42" t="str">
        <f t="shared" si="5"/>
        <v/>
      </c>
      <c r="U39" s="43"/>
      <c r="V39" s="3"/>
      <c r="W39" s="30"/>
      <c r="X39" s="81" t="str">
        <f t="shared" si="3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4"/>
        <v>0</v>
      </c>
      <c r="R40" s="40" t="str">
        <f t="shared" si="1"/>
        <v>F</v>
      </c>
      <c r="S40" s="41" t="str">
        <f t="shared" si="2"/>
        <v>Kém</v>
      </c>
      <c r="T40" s="42" t="str">
        <f t="shared" si="5"/>
        <v/>
      </c>
      <c r="U40" s="43"/>
      <c r="V40" s="3"/>
      <c r="W40" s="30"/>
      <c r="X40" s="81" t="str">
        <f t="shared" si="3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4"/>
        <v>0</v>
      </c>
      <c r="R41" s="40" t="str">
        <f t="shared" si="1"/>
        <v>F</v>
      </c>
      <c r="S41" s="41" t="str">
        <f t="shared" si="2"/>
        <v>Kém</v>
      </c>
      <c r="T41" s="42" t="str">
        <f t="shared" si="5"/>
        <v/>
      </c>
      <c r="U41" s="43"/>
      <c r="V41" s="3"/>
      <c r="W41" s="30"/>
      <c r="X41" s="81" t="str">
        <f t="shared" si="3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4"/>
        <v>0</v>
      </c>
      <c r="R42" s="40" t="str">
        <f t="shared" si="1"/>
        <v>F</v>
      </c>
      <c r="S42" s="41" t="str">
        <f t="shared" si="2"/>
        <v>Kém</v>
      </c>
      <c r="T42" s="42" t="str">
        <f t="shared" si="5"/>
        <v/>
      </c>
      <c r="U42" s="43"/>
      <c r="V42" s="3"/>
      <c r="W42" s="30"/>
      <c r="X42" s="81" t="str">
        <f t="shared" si="3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4"/>
        <v>0</v>
      </c>
      <c r="R43" s="40" t="str">
        <f t="shared" si="1"/>
        <v>F</v>
      </c>
      <c r="S43" s="41" t="str">
        <f t="shared" si="2"/>
        <v>Kém</v>
      </c>
      <c r="T43" s="42" t="str">
        <f t="shared" si="5"/>
        <v/>
      </c>
      <c r="U43" s="43"/>
      <c r="V43" s="3"/>
      <c r="W43" s="30"/>
      <c r="X43" s="81" t="str">
        <f t="shared" si="3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4"/>
        <v>0</v>
      </c>
      <c r="R44" s="40" t="str">
        <f t="shared" si="1"/>
        <v>F</v>
      </c>
      <c r="S44" s="41" t="str">
        <f t="shared" si="2"/>
        <v>Kém</v>
      </c>
      <c r="T44" s="42" t="str">
        <f t="shared" si="5"/>
        <v/>
      </c>
      <c r="U44" s="43"/>
      <c r="V44" s="3"/>
      <c r="W44" s="30"/>
      <c r="X44" s="81" t="str">
        <f t="shared" si="3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4"/>
        <v>0</v>
      </c>
      <c r="R45" s="40" t="str">
        <f t="shared" si="1"/>
        <v>F</v>
      </c>
      <c r="S45" s="41" t="str">
        <f t="shared" si="2"/>
        <v>Kém</v>
      </c>
      <c r="T45" s="42" t="str">
        <f t="shared" si="5"/>
        <v/>
      </c>
      <c r="U45" s="43"/>
      <c r="V45" s="3"/>
      <c r="W45" s="30"/>
      <c r="X45" s="81" t="str">
        <f t="shared" si="3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4"/>
        <v>0</v>
      </c>
      <c r="R46" s="40" t="str">
        <f t="shared" si="1"/>
        <v>F</v>
      </c>
      <c r="S46" s="41" t="str">
        <f t="shared" si="2"/>
        <v>Kém</v>
      </c>
      <c r="T46" s="42" t="str">
        <f t="shared" si="5"/>
        <v/>
      </c>
      <c r="U46" s="43"/>
      <c r="V46" s="3"/>
      <c r="W46" s="30"/>
      <c r="X46" s="81" t="str">
        <f t="shared" si="3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4"/>
        <v>0</v>
      </c>
      <c r="R47" s="40" t="str">
        <f t="shared" si="1"/>
        <v>F</v>
      </c>
      <c r="S47" s="41" t="str">
        <f t="shared" si="2"/>
        <v>Kém</v>
      </c>
      <c r="T47" s="42" t="str">
        <f t="shared" si="5"/>
        <v/>
      </c>
      <c r="U47" s="43"/>
      <c r="V47" s="3"/>
      <c r="W47" s="30"/>
      <c r="X47" s="81" t="str">
        <f t="shared" si="3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4"/>
        <v>0</v>
      </c>
      <c r="R48" s="40" t="str">
        <f t="shared" si="1"/>
        <v>F</v>
      </c>
      <c r="S48" s="41" t="str">
        <f t="shared" si="2"/>
        <v>Kém</v>
      </c>
      <c r="T48" s="42" t="str">
        <f t="shared" si="5"/>
        <v/>
      </c>
      <c r="U48" s="43"/>
      <c r="V48" s="3"/>
      <c r="W48" s="30"/>
      <c r="X48" s="81" t="str">
        <f t="shared" si="3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4"/>
        <v>0</v>
      </c>
      <c r="R49" s="40" t="str">
        <f t="shared" si="1"/>
        <v>F</v>
      </c>
      <c r="S49" s="41" t="str">
        <f t="shared" si="2"/>
        <v>Kém</v>
      </c>
      <c r="T49" s="42" t="str">
        <f t="shared" si="5"/>
        <v/>
      </c>
      <c r="U49" s="43"/>
      <c r="V49" s="3"/>
      <c r="W49" s="30"/>
      <c r="X49" s="81" t="str">
        <f t="shared" si="3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4"/>
        <v>0</v>
      </c>
      <c r="R50" s="40" t="str">
        <f t="shared" si="1"/>
        <v>F</v>
      </c>
      <c r="S50" s="41" t="str">
        <f t="shared" si="2"/>
        <v>Kém</v>
      </c>
      <c r="T50" s="42" t="str">
        <f t="shared" si="5"/>
        <v/>
      </c>
      <c r="U50" s="43"/>
      <c r="V50" s="3"/>
      <c r="W50" s="30"/>
      <c r="X50" s="81" t="str">
        <f t="shared" si="3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4"/>
        <v>0</v>
      </c>
      <c r="R51" s="40" t="str">
        <f t="shared" si="1"/>
        <v>F</v>
      </c>
      <c r="S51" s="41" t="str">
        <f t="shared" si="2"/>
        <v>Kém</v>
      </c>
      <c r="T51" s="42" t="str">
        <f t="shared" si="5"/>
        <v/>
      </c>
      <c r="U51" s="43"/>
      <c r="V51" s="3"/>
      <c r="W51" s="30"/>
      <c r="X51" s="81" t="str">
        <f t="shared" si="3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4"/>
        <v>0</v>
      </c>
      <c r="R52" s="40" t="str">
        <f t="shared" si="1"/>
        <v>F</v>
      </c>
      <c r="S52" s="41" t="str">
        <f t="shared" si="2"/>
        <v>Kém</v>
      </c>
      <c r="T52" s="42" t="str">
        <f t="shared" si="5"/>
        <v/>
      </c>
      <c r="U52" s="43"/>
      <c r="V52" s="3"/>
      <c r="W52" s="30"/>
      <c r="X52" s="81" t="str">
        <f t="shared" si="3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4"/>
        <v>0</v>
      </c>
      <c r="R53" s="40" t="str">
        <f t="shared" si="1"/>
        <v>F</v>
      </c>
      <c r="S53" s="41" t="str">
        <f t="shared" si="2"/>
        <v>Kém</v>
      </c>
      <c r="T53" s="42" t="str">
        <f t="shared" si="5"/>
        <v/>
      </c>
      <c r="U53" s="43"/>
      <c r="V53" s="3"/>
      <c r="W53" s="30"/>
      <c r="X53" s="81" t="str">
        <f t="shared" si="3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4"/>
        <v>0</v>
      </c>
      <c r="R54" s="40" t="str">
        <f t="shared" si="1"/>
        <v>F</v>
      </c>
      <c r="S54" s="41" t="str">
        <f t="shared" si="2"/>
        <v>Kém</v>
      </c>
      <c r="T54" s="42" t="str">
        <f t="shared" si="5"/>
        <v/>
      </c>
      <c r="U54" s="43"/>
      <c r="V54" s="3"/>
      <c r="W54" s="30"/>
      <c r="X54" s="81" t="str">
        <f t="shared" si="3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4"/>
        <v>0</v>
      </c>
      <c r="R55" s="40" t="str">
        <f t="shared" si="1"/>
        <v>F</v>
      </c>
      <c r="S55" s="41" t="str">
        <f t="shared" si="2"/>
        <v>Kém</v>
      </c>
      <c r="T55" s="42" t="str">
        <f t="shared" si="5"/>
        <v/>
      </c>
      <c r="U55" s="43"/>
      <c r="V55" s="3"/>
      <c r="W55" s="30"/>
      <c r="X55" s="81" t="str">
        <f t="shared" si="3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4"/>
        <v>0</v>
      </c>
      <c r="R56" s="40" t="str">
        <f t="shared" si="1"/>
        <v>F</v>
      </c>
      <c r="S56" s="41" t="str">
        <f t="shared" si="2"/>
        <v>Kém</v>
      </c>
      <c r="T56" s="42" t="str">
        <f t="shared" si="5"/>
        <v/>
      </c>
      <c r="U56" s="43"/>
      <c r="V56" s="3"/>
      <c r="W56" s="30"/>
      <c r="X56" s="81" t="str">
        <f t="shared" si="3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4"/>
        <v>0</v>
      </c>
      <c r="R57" s="40" t="str">
        <f t="shared" si="1"/>
        <v>F</v>
      </c>
      <c r="S57" s="41" t="str">
        <f t="shared" si="2"/>
        <v>Kém</v>
      </c>
      <c r="T57" s="42" t="str">
        <f t="shared" si="5"/>
        <v/>
      </c>
      <c r="U57" s="43"/>
      <c r="V57" s="3"/>
      <c r="W57" s="30"/>
      <c r="X57" s="81" t="str">
        <f t="shared" si="3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4"/>
        <v>0</v>
      </c>
      <c r="R58" s="40" t="str">
        <f t="shared" si="1"/>
        <v>F</v>
      </c>
      <c r="S58" s="41" t="str">
        <f t="shared" si="2"/>
        <v>Kém</v>
      </c>
      <c r="T58" s="42" t="str">
        <f t="shared" si="5"/>
        <v/>
      </c>
      <c r="U58" s="43"/>
      <c r="V58" s="3"/>
      <c r="W58" s="30"/>
      <c r="X58" s="81" t="str">
        <f t="shared" si="3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4"/>
        <v>0</v>
      </c>
      <c r="R59" s="40" t="str">
        <f t="shared" si="1"/>
        <v>F</v>
      </c>
      <c r="S59" s="41" t="str">
        <f t="shared" si="2"/>
        <v>Kém</v>
      </c>
      <c r="T59" s="42" t="str">
        <f t="shared" si="5"/>
        <v/>
      </c>
      <c r="U59" s="43"/>
      <c r="V59" s="3"/>
      <c r="W59" s="30"/>
      <c r="X59" s="81" t="str">
        <f t="shared" si="3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4"/>
        <v>0</v>
      </c>
      <c r="R60" s="40" t="str">
        <f t="shared" si="1"/>
        <v>F</v>
      </c>
      <c r="S60" s="41" t="str">
        <f t="shared" si="2"/>
        <v>Kém</v>
      </c>
      <c r="T60" s="42" t="str">
        <f t="shared" si="5"/>
        <v/>
      </c>
      <c r="U60" s="43"/>
      <c r="V60" s="3"/>
      <c r="W60" s="30"/>
      <c r="X60" s="81" t="str">
        <f t="shared" si="3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4"/>
        <v>0</v>
      </c>
      <c r="R61" s="40" t="str">
        <f t="shared" si="1"/>
        <v>F</v>
      </c>
      <c r="S61" s="41" t="str">
        <f t="shared" si="2"/>
        <v>Kém</v>
      </c>
      <c r="T61" s="42" t="str">
        <f t="shared" si="5"/>
        <v/>
      </c>
      <c r="U61" s="43"/>
      <c r="V61" s="3"/>
      <c r="W61" s="30"/>
      <c r="X61" s="81" t="str">
        <f t="shared" si="3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4"/>
        <v>0</v>
      </c>
      <c r="R62" s="40" t="str">
        <f t="shared" si="1"/>
        <v>F</v>
      </c>
      <c r="S62" s="41" t="str">
        <f t="shared" si="2"/>
        <v>Kém</v>
      </c>
      <c r="T62" s="42" t="str">
        <f t="shared" si="5"/>
        <v/>
      </c>
      <c r="U62" s="43"/>
      <c r="V62" s="3"/>
      <c r="W62" s="30"/>
      <c r="X62" s="81" t="str">
        <f t="shared" si="3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4"/>
        <v>0</v>
      </c>
      <c r="R63" s="40" t="str">
        <f t="shared" si="1"/>
        <v>F</v>
      </c>
      <c r="S63" s="41" t="str">
        <f t="shared" si="2"/>
        <v>Kém</v>
      </c>
      <c r="T63" s="42" t="str">
        <f t="shared" si="5"/>
        <v/>
      </c>
      <c r="U63" s="43"/>
      <c r="V63" s="3"/>
      <c r="W63" s="30"/>
      <c r="X63" s="81" t="str">
        <f t="shared" si="3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4"/>
        <v>0</v>
      </c>
      <c r="R64" s="40" t="str">
        <f t="shared" si="1"/>
        <v>F</v>
      </c>
      <c r="S64" s="41" t="str">
        <f t="shared" si="2"/>
        <v>Kém</v>
      </c>
      <c r="T64" s="42" t="str">
        <f t="shared" si="5"/>
        <v/>
      </c>
      <c r="U64" s="43"/>
      <c r="V64" s="3"/>
      <c r="W64" s="30"/>
      <c r="X64" s="81" t="str">
        <f t="shared" si="3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4"/>
        <v>0</v>
      </c>
      <c r="R65" s="40" t="str">
        <f t="shared" si="1"/>
        <v>F</v>
      </c>
      <c r="S65" s="41" t="str">
        <f t="shared" si="2"/>
        <v>Kém</v>
      </c>
      <c r="T65" s="42" t="str">
        <f t="shared" si="5"/>
        <v/>
      </c>
      <c r="U65" s="43"/>
      <c r="V65" s="3"/>
      <c r="W65" s="30"/>
      <c r="X65" s="81" t="str">
        <f t="shared" si="3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4"/>
        <v>0</v>
      </c>
      <c r="R66" s="40" t="str">
        <f t="shared" si="1"/>
        <v>F</v>
      </c>
      <c r="S66" s="41" t="str">
        <f t="shared" si="2"/>
        <v>Kém</v>
      </c>
      <c r="T66" s="42" t="str">
        <f t="shared" si="5"/>
        <v/>
      </c>
      <c r="U66" s="43"/>
      <c r="V66" s="3"/>
      <c r="W66" s="30"/>
      <c r="X66" s="81" t="str">
        <f t="shared" si="3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4"/>
        <v>0</v>
      </c>
      <c r="R67" s="40" t="str">
        <f t="shared" si="1"/>
        <v>F</v>
      </c>
      <c r="S67" s="41" t="str">
        <f t="shared" si="2"/>
        <v>Kém</v>
      </c>
      <c r="T67" s="42" t="str">
        <f t="shared" si="5"/>
        <v/>
      </c>
      <c r="U67" s="43"/>
      <c r="V67" s="3"/>
      <c r="W67" s="30"/>
      <c r="X67" s="81" t="str">
        <f t="shared" si="3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4"/>
        <v>0</v>
      </c>
      <c r="R68" s="40" t="str">
        <f t="shared" si="1"/>
        <v>F</v>
      </c>
      <c r="S68" s="41" t="str">
        <f t="shared" si="2"/>
        <v>Kém</v>
      </c>
      <c r="T68" s="42" t="str">
        <f t="shared" si="5"/>
        <v/>
      </c>
      <c r="U68" s="43"/>
      <c r="V68" s="3"/>
      <c r="W68" s="30"/>
      <c r="X68" s="81" t="str">
        <f t="shared" si="3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4"/>
        <v>0</v>
      </c>
      <c r="R69" s="40" t="str">
        <f t="shared" si="1"/>
        <v>F</v>
      </c>
      <c r="S69" s="41" t="str">
        <f t="shared" si="2"/>
        <v>Kém</v>
      </c>
      <c r="T69" s="42" t="str">
        <f t="shared" si="5"/>
        <v/>
      </c>
      <c r="U69" s="43"/>
      <c r="V69" s="3"/>
      <c r="W69" s="30"/>
      <c r="X69" s="81" t="str">
        <f t="shared" si="3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4"/>
        <v>0</v>
      </c>
      <c r="R70" s="40" t="str">
        <f t="shared" si="1"/>
        <v>F</v>
      </c>
      <c r="S70" s="41" t="str">
        <f t="shared" si="2"/>
        <v>Kém</v>
      </c>
      <c r="T70" s="42" t="str">
        <f t="shared" si="5"/>
        <v/>
      </c>
      <c r="U70" s="43"/>
      <c r="V70" s="3"/>
      <c r="W70" s="30"/>
      <c r="X70" s="81" t="str">
        <f t="shared" si="3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4"/>
        <v>0</v>
      </c>
      <c r="R71" s="40" t="str">
        <f t="shared" si="1"/>
        <v>F</v>
      </c>
      <c r="S71" s="41" t="str">
        <f t="shared" si="2"/>
        <v>Kém</v>
      </c>
      <c r="T71" s="42" t="str">
        <f t="shared" si="5"/>
        <v/>
      </c>
      <c r="U71" s="43"/>
      <c r="V71" s="3"/>
      <c r="W71" s="30"/>
      <c r="X71" s="81" t="str">
        <f t="shared" si="3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4"/>
        <v>0</v>
      </c>
      <c r="R72" s="40" t="str">
        <f t="shared" si="1"/>
        <v>F</v>
      </c>
      <c r="S72" s="41" t="str">
        <f t="shared" si="2"/>
        <v>Kém</v>
      </c>
      <c r="T72" s="42" t="str">
        <f t="shared" si="5"/>
        <v/>
      </c>
      <c r="U72" s="43"/>
      <c r="V72" s="3"/>
      <c r="W72" s="30"/>
      <c r="X72" s="81" t="str">
        <f t="shared" si="3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4"/>
        <v>0</v>
      </c>
      <c r="R73" s="40" t="str">
        <f t="shared" si="1"/>
        <v>F</v>
      </c>
      <c r="S73" s="41" t="str">
        <f t="shared" si="2"/>
        <v>Kém</v>
      </c>
      <c r="T73" s="42" t="str">
        <f t="shared" si="5"/>
        <v/>
      </c>
      <c r="U73" s="43"/>
      <c r="V73" s="3"/>
      <c r="W73" s="30"/>
      <c r="X73" s="81" t="str">
        <f t="shared" si="3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4"/>
        <v>0</v>
      </c>
      <c r="R74" s="40" t="str">
        <f t="shared" si="1"/>
        <v>F</v>
      </c>
      <c r="S74" s="41" t="str">
        <f t="shared" si="2"/>
        <v>Kém</v>
      </c>
      <c r="T74" s="42" t="str">
        <f t="shared" si="5"/>
        <v/>
      </c>
      <c r="U74" s="43"/>
      <c r="V74" s="3"/>
      <c r="W74" s="30"/>
      <c r="X74" s="81" t="str">
        <f t="shared" si="3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4"/>
        <v>0</v>
      </c>
      <c r="R75" s="40" t="str">
        <f t="shared" ref="R75:R100" si="6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7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5"/>
        <v/>
      </c>
      <c r="U75" s="43"/>
      <c r="V75" s="3"/>
      <c r="W75" s="30"/>
      <c r="X75" s="81" t="str">
        <f t="shared" si="3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4"/>
        <v>0</v>
      </c>
      <c r="R76" s="40" t="str">
        <f t="shared" si="6"/>
        <v>F</v>
      </c>
      <c r="S76" s="41" t="str">
        <f t="shared" si="7"/>
        <v>Kém</v>
      </c>
      <c r="T76" s="42" t="str">
        <f t="shared" si="5"/>
        <v/>
      </c>
      <c r="U76" s="43"/>
      <c r="V76" s="3"/>
      <c r="W76" s="30"/>
      <c r="X76" s="81" t="str">
        <f t="shared" ref="X76:X100" si="8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9">ROUND(SUMPRODUCT(H77:P77,$H$10:$P$10)/100,1)</f>
        <v>0</v>
      </c>
      <c r="R77" s="40" t="str">
        <f t="shared" si="6"/>
        <v>F</v>
      </c>
      <c r="S77" s="41" t="str">
        <f t="shared" si="7"/>
        <v>Kém</v>
      </c>
      <c r="T77" s="42" t="str">
        <f t="shared" ref="T77:T100" si="10">+IF(OR($H77=0,$I77=0,$J77=0,$K77=0),"Không đủ ĐKDT","")</f>
        <v/>
      </c>
      <c r="U77" s="43"/>
      <c r="V77" s="3"/>
      <c r="W77" s="30"/>
      <c r="X77" s="81" t="str">
        <f t="shared" si="8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9"/>
        <v>0</v>
      </c>
      <c r="R78" s="40" t="str">
        <f t="shared" si="6"/>
        <v>F</v>
      </c>
      <c r="S78" s="41" t="str">
        <f t="shared" si="7"/>
        <v>Kém</v>
      </c>
      <c r="T78" s="42" t="str">
        <f t="shared" si="10"/>
        <v/>
      </c>
      <c r="U78" s="43"/>
      <c r="V78" s="3"/>
      <c r="W78" s="30"/>
      <c r="X78" s="81" t="str">
        <f t="shared" si="8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9"/>
        <v>0</v>
      </c>
      <c r="R79" s="40" t="str">
        <f t="shared" si="6"/>
        <v>F</v>
      </c>
      <c r="S79" s="41" t="str">
        <f t="shared" si="7"/>
        <v>Kém</v>
      </c>
      <c r="T79" s="42" t="str">
        <f t="shared" si="10"/>
        <v/>
      </c>
      <c r="U79" s="43"/>
      <c r="V79" s="3"/>
      <c r="W79" s="30"/>
      <c r="X79" s="81" t="str">
        <f t="shared" si="8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9"/>
        <v>0</v>
      </c>
      <c r="R80" s="40" t="str">
        <f t="shared" si="6"/>
        <v>F</v>
      </c>
      <c r="S80" s="41" t="str">
        <f t="shared" si="7"/>
        <v>Kém</v>
      </c>
      <c r="T80" s="42" t="str">
        <f t="shared" si="10"/>
        <v/>
      </c>
      <c r="U80" s="43"/>
      <c r="V80" s="3"/>
      <c r="W80" s="30"/>
      <c r="X80" s="81" t="str">
        <f t="shared" si="8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9"/>
        <v>0</v>
      </c>
      <c r="R81" s="40" t="str">
        <f t="shared" si="6"/>
        <v>F</v>
      </c>
      <c r="S81" s="41" t="str">
        <f t="shared" si="7"/>
        <v>Kém</v>
      </c>
      <c r="T81" s="42" t="str">
        <f t="shared" si="10"/>
        <v/>
      </c>
      <c r="U81" s="43"/>
      <c r="V81" s="3"/>
      <c r="W81" s="30"/>
      <c r="X81" s="81" t="str">
        <f t="shared" si="8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9"/>
        <v>0</v>
      </c>
      <c r="R82" s="40" t="str">
        <f t="shared" si="6"/>
        <v>F</v>
      </c>
      <c r="S82" s="41" t="str">
        <f t="shared" si="7"/>
        <v>Kém</v>
      </c>
      <c r="T82" s="42" t="str">
        <f t="shared" si="10"/>
        <v/>
      </c>
      <c r="U82" s="43"/>
      <c r="V82" s="3"/>
      <c r="W82" s="30"/>
      <c r="X82" s="81" t="str">
        <f t="shared" si="8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9"/>
        <v>0</v>
      </c>
      <c r="R83" s="40" t="str">
        <f t="shared" si="6"/>
        <v>F</v>
      </c>
      <c r="S83" s="41" t="str">
        <f t="shared" si="7"/>
        <v>Kém</v>
      </c>
      <c r="T83" s="42" t="str">
        <f t="shared" si="10"/>
        <v/>
      </c>
      <c r="U83" s="43"/>
      <c r="V83" s="3"/>
      <c r="W83" s="30"/>
      <c r="X83" s="81" t="str">
        <f t="shared" si="8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9"/>
        <v>0</v>
      </c>
      <c r="R84" s="40" t="str">
        <f t="shared" si="6"/>
        <v>F</v>
      </c>
      <c r="S84" s="41" t="str">
        <f t="shared" si="7"/>
        <v>Kém</v>
      </c>
      <c r="T84" s="42" t="str">
        <f t="shared" si="10"/>
        <v/>
      </c>
      <c r="U84" s="43"/>
      <c r="V84" s="3"/>
      <c r="W84" s="30"/>
      <c r="X84" s="81" t="str">
        <f t="shared" si="8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9"/>
        <v>0</v>
      </c>
      <c r="R85" s="40" t="str">
        <f t="shared" si="6"/>
        <v>F</v>
      </c>
      <c r="S85" s="41" t="str">
        <f t="shared" si="7"/>
        <v>Kém</v>
      </c>
      <c r="T85" s="42" t="str">
        <f t="shared" si="10"/>
        <v/>
      </c>
      <c r="U85" s="43"/>
      <c r="V85" s="3"/>
      <c r="W85" s="30"/>
      <c r="X85" s="81" t="str">
        <f t="shared" si="8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9"/>
        <v>0</v>
      </c>
      <c r="R86" s="40" t="str">
        <f t="shared" si="6"/>
        <v>F</v>
      </c>
      <c r="S86" s="41" t="str">
        <f t="shared" si="7"/>
        <v>Kém</v>
      </c>
      <c r="T86" s="42" t="str">
        <f t="shared" si="10"/>
        <v/>
      </c>
      <c r="U86" s="43"/>
      <c r="V86" s="3"/>
      <c r="W86" s="30"/>
      <c r="X86" s="81" t="str">
        <f t="shared" si="8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9"/>
        <v>0</v>
      </c>
      <c r="R87" s="40" t="str">
        <f t="shared" si="6"/>
        <v>F</v>
      </c>
      <c r="S87" s="41" t="str">
        <f t="shared" si="7"/>
        <v>Kém</v>
      </c>
      <c r="T87" s="42" t="str">
        <f t="shared" si="10"/>
        <v/>
      </c>
      <c r="U87" s="43"/>
      <c r="V87" s="3"/>
      <c r="W87" s="30"/>
      <c r="X87" s="81" t="str">
        <f t="shared" si="8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9"/>
        <v>0</v>
      </c>
      <c r="R88" s="40" t="str">
        <f t="shared" si="6"/>
        <v>F</v>
      </c>
      <c r="S88" s="41" t="str">
        <f t="shared" si="7"/>
        <v>Kém</v>
      </c>
      <c r="T88" s="42" t="str">
        <f t="shared" si="10"/>
        <v/>
      </c>
      <c r="U88" s="43"/>
      <c r="V88" s="3"/>
      <c r="W88" s="30"/>
      <c r="X88" s="81" t="str">
        <f t="shared" si="8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9"/>
        <v>0</v>
      </c>
      <c r="R89" s="40" t="str">
        <f t="shared" si="6"/>
        <v>F</v>
      </c>
      <c r="S89" s="41" t="str">
        <f t="shared" si="7"/>
        <v>Kém</v>
      </c>
      <c r="T89" s="42" t="str">
        <f t="shared" si="10"/>
        <v/>
      </c>
      <c r="U89" s="43"/>
      <c r="V89" s="3"/>
      <c r="W89" s="30"/>
      <c r="X89" s="81" t="str">
        <f t="shared" si="8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9"/>
        <v>0</v>
      </c>
      <c r="R90" s="40" t="str">
        <f t="shared" si="6"/>
        <v>F</v>
      </c>
      <c r="S90" s="41" t="str">
        <f t="shared" si="7"/>
        <v>Kém</v>
      </c>
      <c r="T90" s="42" t="str">
        <f t="shared" si="10"/>
        <v/>
      </c>
      <c r="U90" s="43"/>
      <c r="V90" s="3"/>
      <c r="W90" s="30"/>
      <c r="X90" s="81" t="str">
        <f t="shared" si="8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9"/>
        <v>0</v>
      </c>
      <c r="R91" s="40" t="str">
        <f t="shared" si="6"/>
        <v>F</v>
      </c>
      <c r="S91" s="41" t="str">
        <f t="shared" si="7"/>
        <v>Kém</v>
      </c>
      <c r="T91" s="42" t="str">
        <f t="shared" si="10"/>
        <v/>
      </c>
      <c r="U91" s="43"/>
      <c r="V91" s="3"/>
      <c r="W91" s="30"/>
      <c r="X91" s="81" t="str">
        <f t="shared" si="8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9"/>
        <v>0</v>
      </c>
      <c r="R92" s="40" t="str">
        <f t="shared" si="6"/>
        <v>F</v>
      </c>
      <c r="S92" s="41" t="str">
        <f t="shared" si="7"/>
        <v>Kém</v>
      </c>
      <c r="T92" s="42" t="str">
        <f t="shared" si="10"/>
        <v/>
      </c>
      <c r="U92" s="43"/>
      <c r="V92" s="3"/>
      <c r="W92" s="30"/>
      <c r="X92" s="81" t="str">
        <f t="shared" si="8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9"/>
        <v>0</v>
      </c>
      <c r="R93" s="40" t="str">
        <f t="shared" si="6"/>
        <v>F</v>
      </c>
      <c r="S93" s="41" t="str">
        <f t="shared" si="7"/>
        <v>Kém</v>
      </c>
      <c r="T93" s="42" t="str">
        <f t="shared" si="10"/>
        <v/>
      </c>
      <c r="U93" s="43"/>
      <c r="V93" s="3"/>
      <c r="W93" s="30"/>
      <c r="X93" s="81" t="str">
        <f t="shared" si="8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9"/>
        <v>0</v>
      </c>
      <c r="R94" s="40" t="str">
        <f t="shared" si="6"/>
        <v>F</v>
      </c>
      <c r="S94" s="41" t="str">
        <f t="shared" si="7"/>
        <v>Kém</v>
      </c>
      <c r="T94" s="42" t="str">
        <f t="shared" si="10"/>
        <v/>
      </c>
      <c r="U94" s="43"/>
      <c r="V94" s="3"/>
      <c r="W94" s="30"/>
      <c r="X94" s="81" t="str">
        <f t="shared" si="8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9"/>
        <v>0</v>
      </c>
      <c r="R95" s="40" t="str">
        <f t="shared" si="6"/>
        <v>F</v>
      </c>
      <c r="S95" s="41" t="str">
        <f t="shared" si="7"/>
        <v>Kém</v>
      </c>
      <c r="T95" s="42" t="str">
        <f t="shared" si="10"/>
        <v/>
      </c>
      <c r="U95" s="43"/>
      <c r="V95" s="3"/>
      <c r="W95" s="30"/>
      <c r="X95" s="81" t="str">
        <f t="shared" si="8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9"/>
        <v>0</v>
      </c>
      <c r="R96" s="40" t="str">
        <f t="shared" si="6"/>
        <v>F</v>
      </c>
      <c r="S96" s="41" t="str">
        <f t="shared" si="7"/>
        <v>Kém</v>
      </c>
      <c r="T96" s="42" t="str">
        <f t="shared" si="10"/>
        <v/>
      </c>
      <c r="U96" s="43"/>
      <c r="V96" s="3"/>
      <c r="W96" s="30"/>
      <c r="X96" s="81" t="str">
        <f t="shared" si="8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9"/>
        <v>0</v>
      </c>
      <c r="R97" s="40" t="str">
        <f t="shared" si="6"/>
        <v>F</v>
      </c>
      <c r="S97" s="41" t="str">
        <f t="shared" si="7"/>
        <v>Kém</v>
      </c>
      <c r="T97" s="42" t="str">
        <f t="shared" si="10"/>
        <v/>
      </c>
      <c r="U97" s="43"/>
      <c r="V97" s="3"/>
      <c r="W97" s="30"/>
      <c r="X97" s="81" t="str">
        <f t="shared" si="8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9"/>
        <v>0</v>
      </c>
      <c r="R98" s="40" t="str">
        <f t="shared" si="6"/>
        <v>F</v>
      </c>
      <c r="S98" s="41" t="str">
        <f t="shared" si="7"/>
        <v>Kém</v>
      </c>
      <c r="T98" s="42" t="str">
        <f t="shared" si="10"/>
        <v/>
      </c>
      <c r="U98" s="43"/>
      <c r="V98" s="3"/>
      <c r="W98" s="30"/>
      <c r="X98" s="81" t="str">
        <f t="shared" si="8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9"/>
        <v>0</v>
      </c>
      <c r="R99" s="40" t="str">
        <f t="shared" si="6"/>
        <v>F</v>
      </c>
      <c r="S99" s="41" t="str">
        <f t="shared" si="7"/>
        <v>Kém</v>
      </c>
      <c r="T99" s="42" t="str">
        <f t="shared" si="10"/>
        <v/>
      </c>
      <c r="U99" s="43"/>
      <c r="V99" s="3"/>
      <c r="W99" s="30"/>
      <c r="X99" s="81" t="str">
        <f t="shared" si="8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9"/>
        <v>0</v>
      </c>
      <c r="R100" s="40" t="str">
        <f t="shared" si="6"/>
        <v>F</v>
      </c>
      <c r="S100" s="41" t="str">
        <f t="shared" si="7"/>
        <v>Kém</v>
      </c>
      <c r="T100" s="42" t="str">
        <f t="shared" si="10"/>
        <v/>
      </c>
      <c r="U100" s="43"/>
      <c r="V100" s="3"/>
      <c r="W100" s="30"/>
      <c r="X100" s="81" t="str">
        <f t="shared" si="8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1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89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81" priority="9" operator="greaterThan">
      <formula>10</formula>
    </cfRule>
  </conditionalFormatting>
  <conditionalFormatting sqref="O1:O1048576">
    <cfRule type="duplicateValues" dxfId="80" priority="8"/>
  </conditionalFormatting>
  <conditionalFormatting sqref="C1:C1048576">
    <cfRule type="duplicateValues" dxfId="79" priority="7"/>
  </conditionalFormatting>
  <conditionalFormatting sqref="H11:K11">
    <cfRule type="cellIs" dxfId="78" priority="6" operator="greaterThan">
      <formula>10</formula>
    </cfRule>
  </conditionalFormatting>
  <conditionalFormatting sqref="C11">
    <cfRule type="duplicateValues" dxfId="77" priority="5"/>
  </conditionalFormatting>
  <conditionalFormatting sqref="C11">
    <cfRule type="duplicateValues" dxfId="76" priority="4" stopIfTrue="1"/>
  </conditionalFormatting>
  <conditionalFormatting sqref="H11:K11">
    <cfRule type="cellIs" dxfId="75" priority="1" stopIfTrue="1" operator="greaterThan">
      <formula>10</formula>
    </cfRule>
    <cfRule type="cellIs" dxfId="74" priority="2" stopIfTrue="1" operator="greaterThan">
      <formula>10</formula>
    </cfRule>
    <cfRule type="cellIs" dxfId="73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149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95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143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142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Tài chính doanh nghiệp</v>
      </c>
      <c r="Z9" s="75" t="str">
        <f>+P5</f>
        <v>Mã HP: FIA1325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89</v>
      </c>
      <c r="AI9" s="78">
        <f>+$AH$9/$AA$9</f>
        <v>0.98888888888888893</v>
      </c>
      <c r="AJ9" s="79">
        <f>COUNTIF($X$10:$X$159,"Học lại")</f>
        <v>1</v>
      </c>
      <c r="AK9" s="78">
        <f>+$AJ$9/$AA$9</f>
        <v>1.1111111111111112E-2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95" t="s">
        <v>91</v>
      </c>
      <c r="D11" s="102" t="s">
        <v>92</v>
      </c>
      <c r="E11" s="103" t="s">
        <v>79</v>
      </c>
      <c r="F11" s="98" t="s">
        <v>93</v>
      </c>
      <c r="G11" s="98" t="s">
        <v>94</v>
      </c>
      <c r="H11" s="42">
        <v>5</v>
      </c>
      <c r="I11" s="42">
        <v>7.5</v>
      </c>
      <c r="J11" s="104" t="s">
        <v>29</v>
      </c>
      <c r="K11" s="42">
        <v>8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hidden="1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hidden="1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1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89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72" priority="6" operator="greaterThan">
      <formula>10</formula>
    </cfRule>
  </conditionalFormatting>
  <conditionalFormatting sqref="O1:O1048576">
    <cfRule type="duplicateValues" dxfId="71" priority="5"/>
  </conditionalFormatting>
  <conditionalFormatting sqref="C1:C1048576">
    <cfRule type="duplicateValues" dxfId="70" priority="4"/>
  </conditionalFormatting>
  <conditionalFormatting sqref="H11:K11">
    <cfRule type="cellIs" dxfId="69" priority="3" operator="greaterThan">
      <formula>10</formula>
    </cfRule>
  </conditionalFormatting>
  <conditionalFormatting sqref="C11">
    <cfRule type="duplicateValues" dxfId="68" priority="2"/>
  </conditionalFormatting>
  <conditionalFormatting sqref="C11">
    <cfRule type="duplicateValues" dxfId="67" priority="1" stopIfTrue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149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101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102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137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Kế toán doanh nghiệp thương mại dịch vụ</v>
      </c>
      <c r="Z9" s="75" t="str">
        <f>+P5</f>
        <v>Mã HP:  FIA1407-01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89</v>
      </c>
      <c r="AI9" s="78">
        <f>+$AH$9/$AA$9</f>
        <v>0.98888888888888893</v>
      </c>
      <c r="AJ9" s="79">
        <f>COUNTIF($X$10:$X$159,"Học lại")</f>
        <v>1</v>
      </c>
      <c r="AK9" s="78">
        <f>+$AJ$9/$AA$9</f>
        <v>1.1111111111111112E-2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95" t="s">
        <v>96</v>
      </c>
      <c r="D11" s="102" t="s">
        <v>97</v>
      </c>
      <c r="E11" s="103" t="s">
        <v>98</v>
      </c>
      <c r="F11" s="105" t="s">
        <v>99</v>
      </c>
      <c r="G11" s="98" t="s">
        <v>100</v>
      </c>
      <c r="H11" s="36">
        <v>8</v>
      </c>
      <c r="I11" s="36">
        <v>7</v>
      </c>
      <c r="J11" s="36" t="s">
        <v>29</v>
      </c>
      <c r="K11" s="37">
        <v>9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hidden="1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hidden="1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1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89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66" priority="9" operator="greaterThan">
      <formula>10</formula>
    </cfRule>
  </conditionalFormatting>
  <conditionalFormatting sqref="O1:O1048576">
    <cfRule type="duplicateValues" dxfId="65" priority="8"/>
  </conditionalFormatting>
  <conditionalFormatting sqref="C1:C1048576">
    <cfRule type="duplicateValues" dxfId="64" priority="7"/>
  </conditionalFormatting>
  <conditionalFormatting sqref="H11:K11">
    <cfRule type="cellIs" dxfId="63" priority="6" operator="greaterThan">
      <formula>10</formula>
    </cfRule>
  </conditionalFormatting>
  <conditionalFormatting sqref="C11">
    <cfRule type="duplicateValues" dxfId="62" priority="5"/>
  </conditionalFormatting>
  <conditionalFormatting sqref="C11">
    <cfRule type="duplicateValues" dxfId="61" priority="4" stopIfTrue="1"/>
  </conditionalFormatting>
  <conditionalFormatting sqref="H11:K11">
    <cfRule type="cellIs" dxfId="60" priority="1" stopIfTrue="1" operator="greaterThan">
      <formula>10</formula>
    </cfRule>
    <cfRule type="cellIs" dxfId="59" priority="2" stopIfTrue="1" operator="greaterThan">
      <formula>10</formula>
    </cfRule>
    <cfRule type="cellIs" dxfId="58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D8" sqref="D8:E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148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103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104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142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Kế toán công</v>
      </c>
      <c r="Z9" s="75" t="str">
        <f>+P5</f>
        <v>Mã HP: FIA1405-01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88</v>
      </c>
      <c r="AI9" s="78">
        <f>+$AH$9/$AA$9</f>
        <v>0.97777777777777775</v>
      </c>
      <c r="AJ9" s="79">
        <f>COUNTIF($X$10:$X$159,"Học lại")</f>
        <v>2</v>
      </c>
      <c r="AK9" s="78">
        <f>+$AJ$9/$AA$9</f>
        <v>2.2222222222222223E-2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106" t="s">
        <v>96</v>
      </c>
      <c r="D11" s="107" t="s">
        <v>97</v>
      </c>
      <c r="E11" s="108" t="s">
        <v>98</v>
      </c>
      <c r="F11" s="125" t="s">
        <v>99</v>
      </c>
      <c r="G11" s="109" t="s">
        <v>100</v>
      </c>
      <c r="H11" s="24">
        <v>9</v>
      </c>
      <c r="I11" s="24">
        <v>5</v>
      </c>
      <c r="J11" s="24" t="s">
        <v>29</v>
      </c>
      <c r="K11" s="24">
        <v>7</v>
      </c>
      <c r="L11" s="126"/>
      <c r="M11" s="126"/>
      <c r="N11" s="126"/>
      <c r="O11" s="87"/>
      <c r="P11" s="127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128">
        <v>2</v>
      </c>
      <c r="C12" s="129" t="s">
        <v>105</v>
      </c>
      <c r="D12" s="130" t="s">
        <v>106</v>
      </c>
      <c r="E12" s="131" t="s">
        <v>107</v>
      </c>
      <c r="F12" s="132" t="s">
        <v>108</v>
      </c>
      <c r="G12" s="133" t="s">
        <v>109</v>
      </c>
      <c r="H12" s="134">
        <v>10</v>
      </c>
      <c r="I12" s="134">
        <v>6</v>
      </c>
      <c r="J12" s="134" t="s">
        <v>29</v>
      </c>
      <c r="K12" s="134">
        <v>8</v>
      </c>
      <c r="L12" s="135"/>
      <c r="M12" s="135"/>
      <c r="N12" s="135"/>
      <c r="O12" s="136"/>
      <c r="P12" s="137"/>
      <c r="Q12" s="138">
        <f>ROUND(SUMPRODUCT(H12:P12,$H$10:$P$10)/100,1)</f>
        <v>0</v>
      </c>
      <c r="R12" s="139" t="str">
        <f t="shared" si="0"/>
        <v>F</v>
      </c>
      <c r="S12" s="140" t="str">
        <f t="shared" si="1"/>
        <v>Kém</v>
      </c>
      <c r="T12" s="141" t="str">
        <f>+IF(OR($H12=0,$I12=0,$J12=0,$K12=0),"Không đủ ĐKDT","")</f>
        <v/>
      </c>
      <c r="U12" s="142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hidden="1" customHeight="1">
      <c r="B13" s="111">
        <v>3</v>
      </c>
      <c r="C13" s="112"/>
      <c r="D13" s="113"/>
      <c r="E13" s="114"/>
      <c r="F13" s="115"/>
      <c r="G13" s="112"/>
      <c r="H13" s="116" t="s">
        <v>29</v>
      </c>
      <c r="I13" s="116" t="s">
        <v>29</v>
      </c>
      <c r="J13" s="116" t="s">
        <v>29</v>
      </c>
      <c r="K13" s="116" t="s">
        <v>29</v>
      </c>
      <c r="L13" s="117"/>
      <c r="M13" s="117"/>
      <c r="N13" s="117"/>
      <c r="O13" s="118"/>
      <c r="P13" s="119"/>
      <c r="Q13" s="120">
        <f t="shared" ref="Q13:Q76" si="3">ROUND(SUMPRODUCT(H13:P13,$H$10:$P$10)/100,1)</f>
        <v>0</v>
      </c>
      <c r="R13" s="121" t="str">
        <f t="shared" si="0"/>
        <v>F</v>
      </c>
      <c r="S13" s="122" t="str">
        <f t="shared" si="1"/>
        <v>Kém</v>
      </c>
      <c r="T13" s="123" t="str">
        <f t="shared" ref="T13:T76" si="4">+IF(OR($H13=0,$I13=0,$J13=0,$K13=0),"Không đủ ĐKDT","")</f>
        <v/>
      </c>
      <c r="U13" s="124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2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88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57" priority="16" operator="greaterThan">
      <formula>10</formula>
    </cfRule>
  </conditionalFormatting>
  <conditionalFormatting sqref="O1:O1048576">
    <cfRule type="duplicateValues" dxfId="56" priority="15"/>
  </conditionalFormatting>
  <conditionalFormatting sqref="C1:C1048576">
    <cfRule type="duplicateValues" dxfId="55" priority="14"/>
  </conditionalFormatting>
  <conditionalFormatting sqref="H11:N11 P11">
    <cfRule type="cellIs" dxfId="54" priority="13" operator="greaterThan">
      <formula>10</formula>
    </cfRule>
  </conditionalFormatting>
  <conditionalFormatting sqref="O11">
    <cfRule type="duplicateValues" dxfId="53" priority="12"/>
  </conditionalFormatting>
  <conditionalFormatting sqref="C11">
    <cfRule type="duplicateValues" dxfId="52" priority="11"/>
  </conditionalFormatting>
  <conditionalFormatting sqref="C11">
    <cfRule type="duplicateValues" dxfId="51" priority="10" stopIfTrue="1"/>
  </conditionalFormatting>
  <conditionalFormatting sqref="H11:I11 K11">
    <cfRule type="cellIs" dxfId="50" priority="7" stopIfTrue="1" operator="greaterThan">
      <formula>10</formula>
    </cfRule>
    <cfRule type="cellIs" dxfId="49" priority="8" stopIfTrue="1" operator="greaterThan">
      <formula>10</formula>
    </cfRule>
    <cfRule type="cellIs" dxfId="48" priority="9" stopIfTrue="1" operator="greaterThan">
      <formula>10</formula>
    </cfRule>
  </conditionalFormatting>
  <conditionalFormatting sqref="H12:K12">
    <cfRule type="cellIs" dxfId="47" priority="6" operator="greaterThan">
      <formula>10</formula>
    </cfRule>
  </conditionalFormatting>
  <conditionalFormatting sqref="C12">
    <cfRule type="duplicateValues" dxfId="46" priority="5"/>
  </conditionalFormatting>
  <conditionalFormatting sqref="H12:I12 K12">
    <cfRule type="cellIs" dxfId="45" priority="2" stopIfTrue="1" operator="greaterThan">
      <formula>10</formula>
    </cfRule>
    <cfRule type="cellIs" dxfId="44" priority="3" stopIfTrue="1" operator="greaterThan">
      <formula>10</formula>
    </cfRule>
    <cfRule type="cellIs" dxfId="43" priority="4" stopIfTrue="1" operator="greaterThan">
      <formula>10</formula>
    </cfRule>
  </conditionalFormatting>
  <conditionalFormatting sqref="C12">
    <cfRule type="duplicateValues" dxfId="42" priority="1" stopIfTrue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E6" sqref="E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625" style="1" customWidth="1"/>
    <col min="5" max="5" width="6.25" style="1" customWidth="1"/>
    <col min="6" max="6" width="9.375" style="1" hidden="1" customWidth="1"/>
    <col min="7" max="7" width="12.8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148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110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125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144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Kế toán ngân hàng thương mại</v>
      </c>
      <c r="Z9" s="75" t="str">
        <f>+P5</f>
        <v>Mã HP: FIA1408-0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87</v>
      </c>
      <c r="AI9" s="78">
        <f>+$AH$9/$AA$9</f>
        <v>0.96666666666666667</v>
      </c>
      <c r="AJ9" s="79">
        <f>COUNTIF($X$10:$X$159,"Học lại")</f>
        <v>3</v>
      </c>
      <c r="AK9" s="78">
        <f>+$AJ$9/$AA$9</f>
        <v>3.3333333333333333E-2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100" t="s">
        <v>111</v>
      </c>
      <c r="D11" s="96" t="s">
        <v>112</v>
      </c>
      <c r="E11" s="97" t="s">
        <v>113</v>
      </c>
      <c r="F11" s="110" t="s">
        <v>114</v>
      </c>
      <c r="G11" s="101" t="s">
        <v>115</v>
      </c>
      <c r="H11" s="36">
        <v>8</v>
      </c>
      <c r="I11" s="36">
        <v>8</v>
      </c>
      <c r="J11" s="24" t="s">
        <v>29</v>
      </c>
      <c r="K11" s="24" t="s">
        <v>29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100" t="s">
        <v>117</v>
      </c>
      <c r="D12" s="96" t="s">
        <v>118</v>
      </c>
      <c r="E12" s="97" t="s">
        <v>119</v>
      </c>
      <c r="F12" s="110" t="s">
        <v>120</v>
      </c>
      <c r="G12" s="101" t="s">
        <v>115</v>
      </c>
      <c r="H12" s="36">
        <v>8</v>
      </c>
      <c r="I12" s="36">
        <v>7.5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100" t="s">
        <v>121</v>
      </c>
      <c r="D13" s="96" t="s">
        <v>122</v>
      </c>
      <c r="E13" s="97" t="s">
        <v>123</v>
      </c>
      <c r="F13" s="110" t="s">
        <v>124</v>
      </c>
      <c r="G13" s="101" t="s">
        <v>116</v>
      </c>
      <c r="H13" s="36">
        <v>7.5</v>
      </c>
      <c r="I13" s="36">
        <v>6.5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Học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3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87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41" priority="21" operator="greaterThan">
      <formula>10</formula>
    </cfRule>
  </conditionalFormatting>
  <conditionalFormatting sqref="O1:O1048576">
    <cfRule type="duplicateValues" dxfId="40" priority="20"/>
  </conditionalFormatting>
  <conditionalFormatting sqref="C1:C1048576">
    <cfRule type="duplicateValues" dxfId="39" priority="19"/>
  </conditionalFormatting>
  <conditionalFormatting sqref="H11:I11">
    <cfRule type="cellIs" dxfId="38" priority="18" operator="greaterThan">
      <formula>10</formula>
    </cfRule>
  </conditionalFormatting>
  <conditionalFormatting sqref="C11">
    <cfRule type="duplicateValues" dxfId="37" priority="17"/>
  </conditionalFormatting>
  <conditionalFormatting sqref="H11:I11">
    <cfRule type="cellIs" dxfId="36" priority="14" stopIfTrue="1" operator="greaterThan">
      <formula>10</formula>
    </cfRule>
    <cfRule type="cellIs" dxfId="35" priority="15" stopIfTrue="1" operator="greaterThan">
      <formula>10</formula>
    </cfRule>
    <cfRule type="cellIs" dxfId="34" priority="16" stopIfTrue="1" operator="greaterThan">
      <formula>10</formula>
    </cfRule>
  </conditionalFormatting>
  <conditionalFormatting sqref="C11">
    <cfRule type="duplicateValues" dxfId="33" priority="13" stopIfTrue="1"/>
  </conditionalFormatting>
  <conditionalFormatting sqref="H12:I12">
    <cfRule type="cellIs" dxfId="32" priority="12" operator="greaterThan">
      <formula>10</formula>
    </cfRule>
  </conditionalFormatting>
  <conditionalFormatting sqref="C12">
    <cfRule type="duplicateValues" dxfId="31" priority="11"/>
  </conditionalFormatting>
  <conditionalFormatting sqref="H12:I12">
    <cfRule type="cellIs" dxfId="30" priority="8" stopIfTrue="1" operator="greaterThan">
      <formula>10</formula>
    </cfRule>
    <cfRule type="cellIs" dxfId="29" priority="9" stopIfTrue="1" operator="greaterThan">
      <formula>10</formula>
    </cfRule>
    <cfRule type="cellIs" dxfId="28" priority="10" stopIfTrue="1" operator="greaterThan">
      <formula>10</formula>
    </cfRule>
  </conditionalFormatting>
  <conditionalFormatting sqref="C12">
    <cfRule type="duplicateValues" dxfId="27" priority="7" stopIfTrue="1"/>
  </conditionalFormatting>
  <conditionalFormatting sqref="H13:I13">
    <cfRule type="cellIs" dxfId="26" priority="6" operator="greaterThan">
      <formula>10</formula>
    </cfRule>
  </conditionalFormatting>
  <conditionalFormatting sqref="C13">
    <cfRule type="duplicateValues" dxfId="25" priority="5"/>
  </conditionalFormatting>
  <conditionalFormatting sqref="H13:I13">
    <cfRule type="cellIs" dxfId="24" priority="2" stopIfTrue="1" operator="greaterThan">
      <formula>10</formula>
    </cfRule>
    <cfRule type="cellIs" dxfId="23" priority="3" stopIfTrue="1" operator="greaterThan">
      <formula>10</formula>
    </cfRule>
    <cfRule type="cellIs" dxfId="22" priority="4" stopIfTrue="1" operator="greaterThan">
      <formula>10</formula>
    </cfRule>
  </conditionalFormatting>
  <conditionalFormatting sqref="C13">
    <cfRule type="duplicateValues" dxfId="21" priority="1" stopIfTrue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 t="s">
        <v>146</v>
      </c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 t="s">
        <v>135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136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145</v>
      </c>
      <c r="H6" s="156"/>
      <c r="I6" s="156"/>
      <c r="J6" s="156"/>
      <c r="K6" s="156"/>
      <c r="L6" s="156"/>
      <c r="M6" s="156"/>
      <c r="N6" s="156"/>
      <c r="O6" s="156"/>
      <c r="P6" s="156" t="s">
        <v>138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 t="str">
        <f>+D5</f>
        <v>Phân tích hoạt động kinh doanh</v>
      </c>
      <c r="Z9" s="75" t="str">
        <f>+P5</f>
        <v>Mã HP: BSA1320-0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89</v>
      </c>
      <c r="AI9" s="78">
        <f>+$AH$9/$AA$9</f>
        <v>0.98888888888888893</v>
      </c>
      <c r="AJ9" s="79">
        <f>COUNTIF($X$10:$X$159,"Học lại")</f>
        <v>1</v>
      </c>
      <c r="AK9" s="78">
        <f>+$AJ$9/$AA$9</f>
        <v>1.1111111111111112E-2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143" t="s">
        <v>126</v>
      </c>
      <c r="D11" s="144" t="s">
        <v>127</v>
      </c>
      <c r="E11" s="145" t="s">
        <v>128</v>
      </c>
      <c r="F11" s="146"/>
      <c r="G11" s="143" t="s">
        <v>129</v>
      </c>
      <c r="H11" s="147">
        <v>6</v>
      </c>
      <c r="I11" s="147">
        <v>7</v>
      </c>
      <c r="J11" s="147" t="s">
        <v>29</v>
      </c>
      <c r="K11" s="148">
        <v>7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128">
        <v>2</v>
      </c>
      <c r="C12" s="129" t="s">
        <v>130</v>
      </c>
      <c r="D12" s="130" t="s">
        <v>131</v>
      </c>
      <c r="E12" s="131" t="s">
        <v>132</v>
      </c>
      <c r="F12" s="149" t="s">
        <v>133</v>
      </c>
      <c r="G12" s="133" t="s">
        <v>134</v>
      </c>
      <c r="H12" s="134">
        <v>8</v>
      </c>
      <c r="I12" s="134">
        <v>8</v>
      </c>
      <c r="J12" s="134" t="s">
        <v>29</v>
      </c>
      <c r="K12" s="134">
        <v>8</v>
      </c>
      <c r="L12" s="135"/>
      <c r="M12" s="135"/>
      <c r="N12" s="135"/>
      <c r="O12" s="136"/>
      <c r="P12" s="137"/>
      <c r="Q12" s="138">
        <f>ROUND(SUMPRODUCT(H12:P12,$H$10:$P$10)/100,1)</f>
        <v>0</v>
      </c>
      <c r="R12" s="139" t="str">
        <f t="shared" si="0"/>
        <v>F</v>
      </c>
      <c r="S12" s="140" t="str">
        <f t="shared" si="1"/>
        <v>Kém</v>
      </c>
      <c r="T12" s="141" t="str">
        <f>+IF(OR($H12=0,$I12=0,$J12=0,$K12=0),"Không đủ ĐKDT","")</f>
        <v/>
      </c>
      <c r="U12" s="142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hidden="1" customHeight="1">
      <c r="B13" s="111">
        <v>3</v>
      </c>
      <c r="C13" s="112"/>
      <c r="D13" s="113"/>
      <c r="E13" s="114"/>
      <c r="F13" s="115"/>
      <c r="G13" s="112"/>
      <c r="H13" s="116" t="s">
        <v>29</v>
      </c>
      <c r="I13" s="116" t="s">
        <v>29</v>
      </c>
      <c r="J13" s="116" t="s">
        <v>29</v>
      </c>
      <c r="K13" s="116" t="s">
        <v>29</v>
      </c>
      <c r="L13" s="117"/>
      <c r="M13" s="117"/>
      <c r="N13" s="117"/>
      <c r="O13" s="118"/>
      <c r="P13" s="119"/>
      <c r="Q13" s="120">
        <f t="shared" ref="Q13:Q76" si="3">ROUND(SUMPRODUCT(H13:P13,$H$10:$P$10)/100,1)</f>
        <v>0</v>
      </c>
      <c r="R13" s="121" t="str">
        <f t="shared" si="0"/>
        <v>F</v>
      </c>
      <c r="S13" s="122" t="str">
        <f t="shared" si="1"/>
        <v>Kém</v>
      </c>
      <c r="T13" s="123" t="str">
        <f t="shared" ref="T13:T76" si="4">+IF(OR($H13=0,$I13=0,$J13=0,$K13=0),"Không đủ ĐKDT","")</f>
        <v/>
      </c>
      <c r="U13" s="124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hidden="1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hidden="1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hidden="1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hidden="1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hidden="1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hidden="1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hidden="1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hidden="1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hidden="1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hidden="1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hidden="1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hidden="1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hidden="1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hidden="1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hidden="1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hidden="1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hidden="1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hidden="1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1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89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J117:U117"/>
    <mergeCell ref="F103:O103"/>
    <mergeCell ref="B122:C122"/>
    <mergeCell ref="D122:H122"/>
    <mergeCell ref="B127:C127"/>
    <mergeCell ref="D127:I127"/>
    <mergeCell ref="J127:U127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00 P11:P100">
    <cfRule type="cellIs" dxfId="20" priority="15" operator="greaterThan">
      <formula>10</formula>
    </cfRule>
  </conditionalFormatting>
  <conditionalFormatting sqref="O1:O1048576">
    <cfRule type="duplicateValues" dxfId="19" priority="14"/>
  </conditionalFormatting>
  <conditionalFormatting sqref="C1:C1048576">
    <cfRule type="duplicateValues" dxfId="18" priority="13"/>
  </conditionalFormatting>
  <conditionalFormatting sqref="H11:K11">
    <cfRule type="cellIs" dxfId="17" priority="12" operator="greaterThan">
      <formula>10</formula>
    </cfRule>
  </conditionalFormatting>
  <conditionalFormatting sqref="C11">
    <cfRule type="duplicateValues" dxfId="16" priority="11"/>
  </conditionalFormatting>
  <conditionalFormatting sqref="H11:K11">
    <cfRule type="cellIs" dxfId="15" priority="8" stopIfTrue="1" operator="greaterThan">
      <formula>10</formula>
    </cfRule>
    <cfRule type="cellIs" dxfId="14" priority="9" stopIfTrue="1" operator="greaterThan">
      <formula>10</formula>
    </cfRule>
    <cfRule type="cellIs" dxfId="13" priority="10" stopIfTrue="1" operator="greaterThan">
      <formula>10</formula>
    </cfRule>
  </conditionalFormatting>
  <conditionalFormatting sqref="C11">
    <cfRule type="duplicateValues" dxfId="12" priority="7" stopIfTrue="1"/>
  </conditionalFormatting>
  <conditionalFormatting sqref="H12:K12">
    <cfRule type="cellIs" dxfId="11" priority="6" operator="greaterThan">
      <formula>10</formula>
    </cfRule>
  </conditionalFormatting>
  <conditionalFormatting sqref="C12">
    <cfRule type="duplicateValues" dxfId="10" priority="5"/>
  </conditionalFormatting>
  <conditionalFormatting sqref="C12">
    <cfRule type="duplicateValues" dxfId="9" priority="4" stopIfTrue="1"/>
  </conditionalFormatting>
  <conditionalFormatting sqref="H12:K12">
    <cfRule type="cellIs" dxfId="8" priority="1" stopIfTrue="1" operator="greaterThan">
      <formula>10</formula>
    </cfRule>
    <cfRule type="cellIs" dxfId="7" priority="2" stopIfTrue="1" operator="greaterThan">
      <formula>10</formula>
    </cfRule>
    <cfRule type="cellIs" dxfId="6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D14" sqref="D1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56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54</v>
      </c>
      <c r="H6" s="156"/>
      <c r="I6" s="156"/>
      <c r="J6" s="156"/>
      <c r="K6" s="156"/>
      <c r="L6" s="156"/>
      <c r="M6" s="156"/>
      <c r="N6" s="156"/>
      <c r="O6" s="156"/>
      <c r="P6" s="156" t="s">
        <v>43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>
        <f>+D5</f>
        <v>0</v>
      </c>
      <c r="Z9" s="75" t="str">
        <f>+P5</f>
        <v xml:space="preserve">Mã HP: 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90</v>
      </c>
      <c r="AI9" s="78">
        <f>+$AH$9/$AA$9</f>
        <v>1</v>
      </c>
      <c r="AJ9" s="79">
        <f>COUNTIF($X$10:$X$159,"Học lại")</f>
        <v>0</v>
      </c>
      <c r="AK9" s="78">
        <f>+$AJ$9/$AA$9</f>
        <v>0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/>
      <c r="D11" s="21"/>
      <c r="E11" s="22"/>
      <c r="F11" s="23"/>
      <c r="G11" s="20"/>
      <c r="H11" s="24" t="s">
        <v>29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0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90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J117:U117"/>
    <mergeCell ref="F103:O103"/>
    <mergeCell ref="B122:C122"/>
    <mergeCell ref="D122:H122"/>
    <mergeCell ref="B127:C127"/>
    <mergeCell ref="D127:I127"/>
    <mergeCell ref="J127:U127"/>
  </mergeCells>
  <conditionalFormatting sqref="H11:N100 P11:P100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G16" sqref="G1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150" t="s">
        <v>58</v>
      </c>
      <c r="I1" s="150"/>
      <c r="J1" s="150"/>
      <c r="K1" s="150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2:39" ht="27.75" customHeight="1">
      <c r="B2" s="158" t="s">
        <v>0</v>
      </c>
      <c r="C2" s="158"/>
      <c r="D2" s="158"/>
      <c r="E2" s="158"/>
      <c r="F2" s="158"/>
      <c r="G2" s="158"/>
      <c r="H2" s="159" t="s">
        <v>1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3"/>
    </row>
    <row r="3" spans="2:39" ht="25.5" customHeight="1">
      <c r="B3" s="160" t="s">
        <v>2</v>
      </c>
      <c r="C3" s="160"/>
      <c r="D3" s="160"/>
      <c r="E3" s="160"/>
      <c r="F3" s="160"/>
      <c r="G3" s="160"/>
      <c r="H3" s="161" t="s">
        <v>57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64" t="s">
        <v>3</v>
      </c>
      <c r="C5" s="164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7" t="s">
        <v>56</v>
      </c>
      <c r="Q5" s="157"/>
      <c r="R5" s="157"/>
      <c r="S5" s="157"/>
      <c r="T5" s="157"/>
      <c r="U5" s="157"/>
      <c r="X5" s="69"/>
      <c r="Y5" s="162" t="s">
        <v>50</v>
      </c>
      <c r="Z5" s="162" t="s">
        <v>9</v>
      </c>
      <c r="AA5" s="162" t="s">
        <v>49</v>
      </c>
      <c r="AB5" s="162" t="s">
        <v>48</v>
      </c>
      <c r="AC5" s="162"/>
      <c r="AD5" s="162"/>
      <c r="AE5" s="162"/>
      <c r="AF5" s="162" t="s">
        <v>47</v>
      </c>
      <c r="AG5" s="162"/>
      <c r="AH5" s="162" t="s">
        <v>45</v>
      </c>
      <c r="AI5" s="162"/>
      <c r="AJ5" s="162" t="s">
        <v>46</v>
      </c>
      <c r="AK5" s="162"/>
      <c r="AL5" s="162" t="s">
        <v>44</v>
      </c>
      <c r="AM5" s="162"/>
    </row>
    <row r="6" spans="2:39" ht="17.25" customHeight="1">
      <c r="B6" s="163" t="s">
        <v>4</v>
      </c>
      <c r="C6" s="163"/>
      <c r="D6" s="9"/>
      <c r="G6" s="156" t="s">
        <v>54</v>
      </c>
      <c r="H6" s="156"/>
      <c r="I6" s="156"/>
      <c r="J6" s="156"/>
      <c r="K6" s="156"/>
      <c r="L6" s="156"/>
      <c r="M6" s="156"/>
      <c r="N6" s="156"/>
      <c r="O6" s="156"/>
      <c r="P6" s="156" t="s">
        <v>43</v>
      </c>
      <c r="Q6" s="156"/>
      <c r="R6" s="156"/>
      <c r="S6" s="156"/>
      <c r="T6" s="156"/>
      <c r="U6" s="156"/>
      <c r="X6" s="69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</row>
    <row r="8" spans="2:39" ht="44.25" customHeight="1">
      <c r="B8" s="165" t="s">
        <v>5</v>
      </c>
      <c r="C8" s="167" t="s">
        <v>6</v>
      </c>
      <c r="D8" s="169" t="s">
        <v>7</v>
      </c>
      <c r="E8" s="170"/>
      <c r="F8" s="165" t="s">
        <v>8</v>
      </c>
      <c r="G8" s="165" t="s">
        <v>9</v>
      </c>
      <c r="H8" s="154" t="s">
        <v>10</v>
      </c>
      <c r="I8" s="154" t="s">
        <v>11</v>
      </c>
      <c r="J8" s="154" t="s">
        <v>12</v>
      </c>
      <c r="K8" s="154" t="s">
        <v>13</v>
      </c>
      <c r="L8" s="153" t="s">
        <v>14</v>
      </c>
      <c r="M8" s="153" t="s">
        <v>15</v>
      </c>
      <c r="N8" s="153" t="s">
        <v>16</v>
      </c>
      <c r="O8" s="180" t="s">
        <v>17</v>
      </c>
      <c r="P8" s="153" t="s">
        <v>18</v>
      </c>
      <c r="Q8" s="165" t="s">
        <v>19</v>
      </c>
      <c r="R8" s="153" t="s">
        <v>20</v>
      </c>
      <c r="S8" s="165" t="s">
        <v>21</v>
      </c>
      <c r="T8" s="165" t="s">
        <v>22</v>
      </c>
      <c r="U8" s="165" t="s">
        <v>62</v>
      </c>
      <c r="X8" s="69"/>
      <c r="Y8" s="162"/>
      <c r="Z8" s="162"/>
      <c r="AA8" s="162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166"/>
      <c r="C9" s="168"/>
      <c r="D9" s="171"/>
      <c r="E9" s="172"/>
      <c r="F9" s="166"/>
      <c r="G9" s="166"/>
      <c r="H9" s="154"/>
      <c r="I9" s="154"/>
      <c r="J9" s="154"/>
      <c r="K9" s="154"/>
      <c r="L9" s="153"/>
      <c r="M9" s="153"/>
      <c r="N9" s="153"/>
      <c r="O9" s="180"/>
      <c r="P9" s="153"/>
      <c r="Q9" s="175"/>
      <c r="R9" s="153"/>
      <c r="S9" s="166"/>
      <c r="T9" s="175"/>
      <c r="U9" s="175"/>
      <c r="W9" s="12"/>
      <c r="X9" s="69"/>
      <c r="Y9" s="74">
        <f>+D5</f>
        <v>0</v>
      </c>
      <c r="Z9" s="75" t="str">
        <f>+P5</f>
        <v xml:space="preserve">Mã HP: 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90</v>
      </c>
      <c r="AI9" s="78">
        <f>+$AH$9/$AA$9</f>
        <v>1</v>
      </c>
      <c r="AJ9" s="79">
        <f>COUNTIF($X$10:$X$159,"Học lại")</f>
        <v>0</v>
      </c>
      <c r="AK9" s="78">
        <f>+$AJ$9/$AA$9</f>
        <v>0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176" t="s">
        <v>28</v>
      </c>
      <c r="C10" s="177"/>
      <c r="D10" s="177"/>
      <c r="E10" s="177"/>
      <c r="F10" s="177"/>
      <c r="G10" s="178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66"/>
      <c r="R10" s="18"/>
      <c r="S10" s="18"/>
      <c r="T10" s="166"/>
      <c r="U10" s="166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/>
      <c r="D11" s="21"/>
      <c r="E11" s="22"/>
      <c r="F11" s="23"/>
      <c r="G11" s="20"/>
      <c r="H11" s="24" t="s">
        <v>29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7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8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8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8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8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179" t="s">
        <v>30</v>
      </c>
      <c r="C102" s="179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152" t="s">
        <v>33</v>
      </c>
      <c r="G103" s="152"/>
      <c r="H103" s="152"/>
      <c r="I103" s="152"/>
      <c r="J103" s="152"/>
      <c r="K103" s="152"/>
      <c r="L103" s="152"/>
      <c r="M103" s="152"/>
      <c r="N103" s="152"/>
      <c r="O103" s="15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152" t="s">
        <v>35</v>
      </c>
      <c r="G104" s="152"/>
      <c r="H104" s="152"/>
      <c r="I104" s="152"/>
      <c r="J104" s="152"/>
      <c r="K104" s="152"/>
      <c r="L104" s="152"/>
      <c r="M104" s="152"/>
      <c r="N104" s="152"/>
      <c r="O104" s="15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0</v>
      </c>
      <c r="E105" s="53" t="s">
        <v>32</v>
      </c>
      <c r="F105" s="152" t="s">
        <v>52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9" t="s">
        <v>53</v>
      </c>
      <c r="C107" s="89"/>
      <c r="D107" s="90">
        <f>COUNTIF(X11:X100,"Thi lại")</f>
        <v>90</v>
      </c>
      <c r="E107" s="91" t="s">
        <v>32</v>
      </c>
      <c r="F107" s="3"/>
      <c r="G107" s="3"/>
      <c r="H107" s="3"/>
      <c r="I107" s="3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3"/>
    </row>
    <row r="108" spans="1:39" ht="24.75" hidden="1" customHeight="1">
      <c r="B108" s="89"/>
      <c r="C108" s="89"/>
      <c r="D108" s="90"/>
      <c r="E108" s="91"/>
      <c r="F108" s="3"/>
      <c r="G108" s="3"/>
      <c r="H108" s="3"/>
      <c r="I108" s="3"/>
      <c r="J108" s="181" t="s">
        <v>59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3"/>
    </row>
    <row r="109" spans="1:39" hidden="1">
      <c r="A109" s="59"/>
      <c r="B109" s="173" t="s">
        <v>36</v>
      </c>
      <c r="C109" s="173"/>
      <c r="D109" s="173"/>
      <c r="E109" s="173"/>
      <c r="F109" s="173"/>
      <c r="G109" s="173"/>
      <c r="H109" s="173"/>
      <c r="I109" s="60"/>
      <c r="J109" s="182" t="s">
        <v>37</v>
      </c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173" t="s">
        <v>38</v>
      </c>
      <c r="C111" s="173"/>
      <c r="D111" s="174" t="s">
        <v>39</v>
      </c>
      <c r="E111" s="174"/>
      <c r="F111" s="174"/>
      <c r="G111" s="174"/>
      <c r="H111" s="174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184" t="s">
        <v>40</v>
      </c>
      <c r="C117" s="184"/>
      <c r="D117" s="184" t="s">
        <v>55</v>
      </c>
      <c r="E117" s="184"/>
      <c r="F117" s="184"/>
      <c r="G117" s="184"/>
      <c r="H117" s="184"/>
      <c r="I117" s="184"/>
      <c r="J117" s="184" t="s">
        <v>41</v>
      </c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173" t="s">
        <v>42</v>
      </c>
      <c r="C120" s="173"/>
      <c r="D120" s="173"/>
      <c r="E120" s="173"/>
      <c r="F120" s="173"/>
      <c r="G120" s="173"/>
      <c r="H120" s="173"/>
      <c r="I120" s="60"/>
      <c r="J120" s="185" t="s">
        <v>60</v>
      </c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173" t="s">
        <v>38</v>
      </c>
      <c r="C122" s="173"/>
      <c r="D122" s="174" t="s">
        <v>39</v>
      </c>
      <c r="E122" s="174"/>
      <c r="F122" s="174"/>
      <c r="G122" s="174"/>
      <c r="H122" s="174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183"/>
      <c r="C127" s="183"/>
      <c r="D127" s="183"/>
      <c r="E127" s="183"/>
      <c r="F127" s="183"/>
      <c r="G127" s="183"/>
      <c r="H127" s="183"/>
      <c r="I127" s="183"/>
      <c r="J127" s="183" t="s">
        <v>61</v>
      </c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J117:U117"/>
    <mergeCell ref="F103:O103"/>
    <mergeCell ref="B122:C122"/>
    <mergeCell ref="D122:H122"/>
    <mergeCell ref="B127:C127"/>
    <mergeCell ref="D127:I127"/>
    <mergeCell ref="J127:U127"/>
  </mergeCells>
  <conditionalFormatting sqref="H11:N100 P11:P100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KTQT1</vt:lpstr>
      <vt:lpstr>KTCB</vt:lpstr>
      <vt:lpstr>TCDN</vt:lpstr>
      <vt:lpstr>KTDNTMDV</vt:lpstr>
      <vt:lpstr>KTC</vt:lpstr>
      <vt:lpstr>KTNHTM</vt:lpstr>
      <vt:lpstr>PTHDKD</vt:lpstr>
      <vt:lpstr>Sheet1</vt:lpstr>
      <vt:lpstr>Sheet2</vt:lpstr>
      <vt:lpstr>KTQT1!Print_Titles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2017-02-22T08:08:06Z</cp:lastPrinted>
  <dcterms:created xsi:type="dcterms:W3CDTF">2015-04-17T02:48:53Z</dcterms:created>
  <dcterms:modified xsi:type="dcterms:W3CDTF">2017-03-07T22:59:30Z</dcterms:modified>
</cp:coreProperties>
</file>