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4"/>
  </bookViews>
  <sheets>
    <sheet name="KTQT-n1" sheetId="1" r:id="rId1"/>
    <sheet name="KTQT-n2" sheetId="2" r:id="rId2"/>
    <sheet name="KTQT-n3" sheetId="3" r:id="rId3"/>
    <sheet name="KTQT-m-n1" sheetId="4" r:id="rId4"/>
    <sheet name="KTQTm-n2" sheetId="5" r:id="rId5"/>
    <sheet name="Sheet5" sheetId="6" r:id="rId6"/>
  </sheets>
  <definedNames>
    <definedName name="_xlnm._FilterDatabase" localSheetId="0" hidden="1">'KTQT-n1'!$A$8:$AM$99</definedName>
    <definedName name="_xlnm.Print_Titles" localSheetId="0">'KTQT-n1'!$4:$9</definedName>
  </definedNames>
  <calcPr calcId="124519"/>
</workbook>
</file>

<file path=xl/calcChain.xml><?xml version="1.0" encoding="utf-8"?>
<calcChain xmlns="http://schemas.openxmlformats.org/spreadsheetml/2006/main">
  <c r="T99" i="6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99" i="5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99" i="4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99" i="3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99" i="2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1"/>
  <c r="T10"/>
  <c r="Q99" i="6" l="1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Q99" i="5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Q99" i="4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Q99" i="3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Q99" i="2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P9" i="1"/>
  <c r="S37" i="6" l="1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S37" i="5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S37" i="4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S37" i="3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S37" i="2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81"/>
  <c r="Q83"/>
  <c r="Q85"/>
  <c r="Q87"/>
  <c r="Q89"/>
  <c r="Q91"/>
  <c r="Q93"/>
  <c r="Q95"/>
  <c r="Q97"/>
  <c r="Q99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Q80"/>
  <c r="Q82"/>
  <c r="Q84"/>
  <c r="Q86"/>
  <c r="Q88"/>
  <c r="Q90"/>
  <c r="Q92"/>
  <c r="Q94"/>
  <c r="Q96"/>
  <c r="Q98"/>
  <c r="Q11"/>
  <c r="Z8"/>
  <c r="Y8"/>
  <c r="AH8" i="6" l="1"/>
  <c r="AJ8"/>
  <c r="AL8"/>
  <c r="D104"/>
  <c r="AH8" i="5"/>
  <c r="AJ8"/>
  <c r="AL8"/>
  <c r="D104"/>
  <c r="AH8" i="4"/>
  <c r="AJ8"/>
  <c r="AL8"/>
  <c r="D104"/>
  <c r="AH8" i="3"/>
  <c r="AJ8"/>
  <c r="AL8"/>
  <c r="D104"/>
  <c r="AH8" i="2"/>
  <c r="AJ8"/>
  <c r="AL8"/>
  <c r="D104"/>
  <c r="S98" i="1"/>
  <c r="X98"/>
  <c r="R98"/>
  <c r="S94"/>
  <c r="X94"/>
  <c r="R94"/>
  <c r="S90"/>
  <c r="X90"/>
  <c r="R90"/>
  <c r="S86"/>
  <c r="X86"/>
  <c r="R86"/>
  <c r="S82"/>
  <c r="X82"/>
  <c r="R82"/>
  <c r="S78"/>
  <c r="X78"/>
  <c r="R78"/>
  <c r="S74"/>
  <c r="X74"/>
  <c r="R74"/>
  <c r="S70"/>
  <c r="X70"/>
  <c r="R70"/>
  <c r="S66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97"/>
  <c r="R97"/>
  <c r="X97"/>
  <c r="S93"/>
  <c r="R93"/>
  <c r="X93"/>
  <c r="S89"/>
  <c r="R89"/>
  <c r="X89"/>
  <c r="S85"/>
  <c r="R85"/>
  <c r="X85"/>
  <c r="S81"/>
  <c r="R81"/>
  <c r="X81"/>
  <c r="S77"/>
  <c r="R77"/>
  <c r="X77"/>
  <c r="S73"/>
  <c r="R73"/>
  <c r="X73"/>
  <c r="S69"/>
  <c r="R69"/>
  <c r="X69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96"/>
  <c r="X96"/>
  <c r="R96"/>
  <c r="S92"/>
  <c r="X92"/>
  <c r="R92"/>
  <c r="S88"/>
  <c r="X88"/>
  <c r="R88"/>
  <c r="S84"/>
  <c r="X84"/>
  <c r="R84"/>
  <c r="S80"/>
  <c r="X80"/>
  <c r="R80"/>
  <c r="S76"/>
  <c r="X76"/>
  <c r="R76"/>
  <c r="S72"/>
  <c r="X72"/>
  <c r="R72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99"/>
  <c r="R99"/>
  <c r="X99"/>
  <c r="S95"/>
  <c r="X95"/>
  <c r="R95"/>
  <c r="S91"/>
  <c r="R91"/>
  <c r="X91"/>
  <c r="S87"/>
  <c r="R87"/>
  <c r="X87"/>
  <c r="S83"/>
  <c r="R83"/>
  <c r="X83"/>
  <c r="S79"/>
  <c r="R79"/>
  <c r="X79"/>
  <c r="S75"/>
  <c r="R75"/>
  <c r="X75"/>
  <c r="S71"/>
  <c r="R71"/>
  <c r="X71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103"/>
  <c r="P104"/>
  <c r="AD8"/>
  <c r="AB8"/>
  <c r="AC8"/>
  <c r="D103" i="6" l="1"/>
  <c r="AA8"/>
  <c r="AI8"/>
  <c r="D103" i="5"/>
  <c r="AA8"/>
  <c r="AI8"/>
  <c r="D103" i="4"/>
  <c r="AA8"/>
  <c r="AI8"/>
  <c r="D103" i="3"/>
  <c r="AA8"/>
  <c r="AI8"/>
  <c r="D103" i="2"/>
  <c r="AA8"/>
  <c r="AI8"/>
  <c r="AL8" i="1"/>
  <c r="D103" s="1"/>
  <c r="D106"/>
  <c r="D104"/>
  <c r="AJ8"/>
  <c r="AH8"/>
  <c r="P102" i="6" l="1"/>
  <c r="D102"/>
  <c r="AE8"/>
  <c r="AG8"/>
  <c r="AK8"/>
  <c r="AM8"/>
  <c r="P102" i="5"/>
  <c r="D102"/>
  <c r="AE8"/>
  <c r="AG8"/>
  <c r="AK8"/>
  <c r="AM8"/>
  <c r="P102" i="4"/>
  <c r="D102"/>
  <c r="AE8"/>
  <c r="AG8"/>
  <c r="AK8"/>
  <c r="AM8"/>
  <c r="P102" i="3"/>
  <c r="D102"/>
  <c r="AE8"/>
  <c r="AG8"/>
  <c r="AK8"/>
  <c r="AM8"/>
  <c r="P102" i="2"/>
  <c r="D102"/>
  <c r="AE8"/>
  <c r="AG8"/>
  <c r="AK8"/>
  <c r="AM8"/>
  <c r="AA8" i="1"/>
  <c r="AK8" l="1"/>
  <c r="P102"/>
  <c r="D102"/>
  <c r="AG8"/>
  <c r="AM8"/>
  <c r="AE8"/>
  <c r="AI8"/>
</calcChain>
</file>

<file path=xl/sharedStrings.xml><?xml version="1.0" encoding="utf-8"?>
<sst xmlns="http://schemas.openxmlformats.org/spreadsheetml/2006/main" count="4023" uniqueCount="844">
  <si>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</si>
  <si>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</si>
  <si>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</si>
  <si>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</si>
  <si>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</si>
  <si>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</si>
  <si>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</si>
  <si>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</si>
  <si>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</si>
  <si>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</si>
  <si>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</si>
  <si>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</si>
  <si>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</si>
  <si>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</si>
  <si>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</si>
  <si>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</si>
  <si>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</si>
  <si>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</si>
  <si>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</si>
  <si>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</si>
  <si>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</si>
  <si>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</si>
  <si>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</si>
  <si>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</si>
  <si>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</si>
  <si>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</si>
  <si>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</si>
  <si>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</si>
  <si>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</si>
  <si>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</si>
  <si>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</si>
  <si>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</si>
  <si>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</si>
  <si>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</si>
  <si>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</si>
  <si>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</si>
  <si>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</si>
  <si>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</si>
  <si>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</si>
  <si>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</si>
  <si>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</si>
  <si>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</si>
  <si>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</si>
  <si>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</si>
  <si>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</si>
  <si>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</si>
  <si>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</si>
  <si>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</si>
  <si>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</si>
  <si>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</si>
  <si>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</si>
  <si>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</si>
  <si>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</si>
  <si>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</si>
  <si>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</si>
  <si>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 xml:space="preserve">Nhóm: 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</si>
  <si>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</si>
  <si>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</si>
  <si>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</si>
  <si>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</si>
  <si>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>Kế toán quản trị</t>
  </si>
  <si>
    <t>Ngày thi: '06/6/17</t>
  </si>
  <si>
    <t>Giờ thi: 13h - 15h</t>
  </si>
  <si>
    <t>B13DCQT136</t>
  </si>
  <si>
    <t>Ngô Thị Hoàng</t>
  </si>
  <si>
    <t>Anh</t>
  </si>
  <si>
    <t>23/01/95</t>
  </si>
  <si>
    <t>D14CQQT04-B</t>
  </si>
  <si>
    <t>B14DCQT028</t>
  </si>
  <si>
    <t>Nguyễn Ngọc</t>
  </si>
  <si>
    <t>21/01/96</t>
  </si>
  <si>
    <t>D14CQQT02-B</t>
  </si>
  <si>
    <t>B14DCQT322</t>
  </si>
  <si>
    <t>Trần Thị Phương</t>
  </si>
  <si>
    <t>08/02/96</t>
  </si>
  <si>
    <t>B14DCQT189</t>
  </si>
  <si>
    <t>Vũ Thị Phương</t>
  </si>
  <si>
    <t>01/05/96</t>
  </si>
  <si>
    <t>D14CQQT03-B</t>
  </si>
  <si>
    <t>B14DCQT049</t>
  </si>
  <si>
    <t>Giáp Thị Ngọc</t>
  </si>
  <si>
    <t>ánh</t>
  </si>
  <si>
    <t>21/09/96</t>
  </si>
  <si>
    <t>D14CQQT01-B</t>
  </si>
  <si>
    <t>B14DCQT254</t>
  </si>
  <si>
    <t>Mai Thị</t>
  </si>
  <si>
    <t>19/06/96</t>
  </si>
  <si>
    <t>B12CCQT004</t>
  </si>
  <si>
    <t>Nguyễn Thị Ngọc</t>
  </si>
  <si>
    <t>05/05/94</t>
  </si>
  <si>
    <t>C12CQQT01-B</t>
  </si>
  <si>
    <t>B14DCQT351</t>
  </si>
  <si>
    <t>Trần Ngọc</t>
  </si>
  <si>
    <t>23/11/96</t>
  </si>
  <si>
    <t>B14DCQT064</t>
  </si>
  <si>
    <t>Trần Đức</t>
  </si>
  <si>
    <t>Bình</t>
  </si>
  <si>
    <t>12/08/96</t>
  </si>
  <si>
    <t>B12CCQT005</t>
  </si>
  <si>
    <t>Nguyễn Thị</t>
  </si>
  <si>
    <t>Châm</t>
  </si>
  <si>
    <t>B14DCQT006</t>
  </si>
  <si>
    <t>Phạm Thị</t>
  </si>
  <si>
    <t>Dung</t>
  </si>
  <si>
    <t>28/04/96</t>
  </si>
  <si>
    <t>B14DCQT007</t>
  </si>
  <si>
    <t>Nguyễn Đức</t>
  </si>
  <si>
    <t>Dương</t>
  </si>
  <si>
    <t>27/12/96</t>
  </si>
  <si>
    <t>B14DCQT266</t>
  </si>
  <si>
    <t>Ong Thị Thùy</t>
  </si>
  <si>
    <t>09/06/96</t>
  </si>
  <si>
    <t>B14DCQT063</t>
  </si>
  <si>
    <t>Đặng Thị Thu</t>
  </si>
  <si>
    <t>Hà</t>
  </si>
  <si>
    <t>26/03/96</t>
  </si>
  <si>
    <t>B14DCQT024</t>
  </si>
  <si>
    <t>Đặng Thị Thúy</t>
  </si>
  <si>
    <t>Hằng</t>
  </si>
  <si>
    <t>08/08/96</t>
  </si>
  <si>
    <t>B14DCQT156</t>
  </si>
  <si>
    <t>Hoàng Thị Hồng</t>
  </si>
  <si>
    <t>Hạnh</t>
  </si>
  <si>
    <t>20/03/96</t>
  </si>
  <si>
    <t>B14DCQT037</t>
  </si>
  <si>
    <t>Hiền</t>
  </si>
  <si>
    <t>06/03/96</t>
  </si>
  <si>
    <t>B14DCQT330</t>
  </si>
  <si>
    <t>Hòa</t>
  </si>
  <si>
    <t>26/09/96</t>
  </si>
  <si>
    <t>B14DCQT336</t>
  </si>
  <si>
    <t>Hoàng Thị</t>
  </si>
  <si>
    <t>Hoài</t>
  </si>
  <si>
    <t>05/04/96</t>
  </si>
  <si>
    <t>B14DCQT270</t>
  </si>
  <si>
    <t>Lê Thị</t>
  </si>
  <si>
    <t>Hưởng</t>
  </si>
  <si>
    <t>06/07/96</t>
  </si>
  <si>
    <t>B14DCQT084</t>
  </si>
  <si>
    <t>Phạm Thúy</t>
  </si>
  <si>
    <t>Huyền</t>
  </si>
  <si>
    <t>22/07/96</t>
  </si>
  <si>
    <t>B14DCQT073</t>
  </si>
  <si>
    <t>Chu Sơn</t>
  </si>
  <si>
    <t>Kiệt</t>
  </si>
  <si>
    <t>04/03/95</t>
  </si>
  <si>
    <t>B14DCQT337</t>
  </si>
  <si>
    <t>Nguyễn Thị Nhật</t>
  </si>
  <si>
    <t>Lệ</t>
  </si>
  <si>
    <t>19/11/96</t>
  </si>
  <si>
    <t>B14DCQT209</t>
  </si>
  <si>
    <t>Lê Phương</t>
  </si>
  <si>
    <t>Liên</t>
  </si>
  <si>
    <t>B14DCQT047</t>
  </si>
  <si>
    <t>Nguyễn Mỹ</t>
  </si>
  <si>
    <t>Linh</t>
  </si>
  <si>
    <t>B14DCQT077</t>
  </si>
  <si>
    <t>Phan Việt</t>
  </si>
  <si>
    <t>13/12/96</t>
  </si>
  <si>
    <t>B14DCQT365</t>
  </si>
  <si>
    <t>Trần Thị Thùy</t>
  </si>
  <si>
    <t>03/08/96</t>
  </si>
  <si>
    <t>B14DCQT283</t>
  </si>
  <si>
    <t>Cao Thị Thu</t>
  </si>
  <si>
    <t>Mai</t>
  </si>
  <si>
    <t>24/12/96</t>
  </si>
  <si>
    <t>B14DCQT055</t>
  </si>
  <si>
    <t>07/04/95</t>
  </si>
  <si>
    <t>B14DCQT026</t>
  </si>
  <si>
    <t>Vũ Quang</t>
  </si>
  <si>
    <t>Minh</t>
  </si>
  <si>
    <t>28/09/96</t>
  </si>
  <si>
    <t>B14DCQT227</t>
  </si>
  <si>
    <t>Nguyễn Hà</t>
  </si>
  <si>
    <t>My</t>
  </si>
  <si>
    <t>26/05/96</t>
  </si>
  <si>
    <t>B14DCQT281</t>
  </si>
  <si>
    <t>Đào Hạnh</t>
  </si>
  <si>
    <t>Ngân</t>
  </si>
  <si>
    <t>16/12/96</t>
  </si>
  <si>
    <t>B14DCQT042</t>
  </si>
  <si>
    <t>Tô Thị</t>
  </si>
  <si>
    <t>16/01/96</t>
  </si>
  <si>
    <t>B13DCQT165</t>
  </si>
  <si>
    <t>Lê Bảo</t>
  </si>
  <si>
    <t>Ngọc</t>
  </si>
  <si>
    <t>13/12/94</t>
  </si>
  <si>
    <t>D13QTDN2</t>
  </si>
  <si>
    <t>B14DCQT018</t>
  </si>
  <si>
    <t>Nguyễn Minh Như</t>
  </si>
  <si>
    <t>20/09/96</t>
  </si>
  <si>
    <t>B14DCQT215</t>
  </si>
  <si>
    <t>Nguyệt</t>
  </si>
  <si>
    <t>B14DCQT341</t>
  </si>
  <si>
    <t>Đinh Thị</t>
  </si>
  <si>
    <t>Nhung</t>
  </si>
  <si>
    <t>16/08/96</t>
  </si>
  <si>
    <t>B14DCQT105</t>
  </si>
  <si>
    <t>Trần Hồng</t>
  </si>
  <si>
    <t>05/12/96</t>
  </si>
  <si>
    <t>B14DCQT338</t>
  </si>
  <si>
    <t>Nguyễn Thị Nhã</t>
  </si>
  <si>
    <t>Phương</t>
  </si>
  <si>
    <t>16/05/96</t>
  </si>
  <si>
    <t>B14DCQT290</t>
  </si>
  <si>
    <t>Huỳnh Thị Lệ</t>
  </si>
  <si>
    <t>Quyên</t>
  </si>
  <si>
    <t>19/07/95</t>
  </si>
  <si>
    <t>B14DCQT002</t>
  </si>
  <si>
    <t>Nguyễn Xuân</t>
  </si>
  <si>
    <t>Quyết</t>
  </si>
  <si>
    <t>18/05/96</t>
  </si>
  <si>
    <t>B14DCQT169</t>
  </si>
  <si>
    <t>Nguyễn Thị Phương</t>
  </si>
  <si>
    <t>Thanh</t>
  </si>
  <si>
    <t>09/02/96</t>
  </si>
  <si>
    <t>B14DCQT235</t>
  </si>
  <si>
    <t>Nguyễn Thu</t>
  </si>
  <si>
    <t>Thảo</t>
  </si>
  <si>
    <t>11/12/96</t>
  </si>
  <si>
    <t>B14DCQT352</t>
  </si>
  <si>
    <t>Thúy</t>
  </si>
  <si>
    <t>02/10/96</t>
  </si>
  <si>
    <t>B14DCQT078</t>
  </si>
  <si>
    <t>Vũ Minh</t>
  </si>
  <si>
    <t>22/11/96</t>
  </si>
  <si>
    <t>B14DCQT343</t>
  </si>
  <si>
    <t>Trần Thị</t>
  </si>
  <si>
    <t>Trang</t>
  </si>
  <si>
    <t>B14DCQT059</t>
  </si>
  <si>
    <t>Nguyễn Văn</t>
  </si>
  <si>
    <t>Trường</t>
  </si>
  <si>
    <t>07/06/95</t>
  </si>
  <si>
    <t>B14DCQT242</t>
  </si>
  <si>
    <t>Tú</t>
  </si>
  <si>
    <t>06/06/96</t>
  </si>
  <si>
    <t>B14DCQT306</t>
  </si>
  <si>
    <t>Tô Xuân</t>
  </si>
  <si>
    <t>Tùng</t>
  </si>
  <si>
    <t>04/11/95</t>
  </si>
  <si>
    <t>B14DCQT065</t>
  </si>
  <si>
    <t>Bích</t>
  </si>
  <si>
    <t>17/11/96</t>
  </si>
  <si>
    <t>B14DCQT076</t>
  </si>
  <si>
    <t>Trần Trọng</t>
  </si>
  <si>
    <t>Chiến</t>
  </si>
  <si>
    <t>02/01/96</t>
  </si>
  <si>
    <t>B13DCQT047</t>
  </si>
  <si>
    <t>Đỗ Thị</t>
  </si>
  <si>
    <t>Đan</t>
  </si>
  <si>
    <t>06/01/95</t>
  </si>
  <si>
    <t>D13QTM</t>
  </si>
  <si>
    <t>B14DCQT041</t>
  </si>
  <si>
    <t>26/11/96</t>
  </si>
  <si>
    <t>B14DCQT335</t>
  </si>
  <si>
    <t>Phạm Thanh</t>
  </si>
  <si>
    <t>14/12/96</t>
  </si>
  <si>
    <t>B14DCQT112</t>
  </si>
  <si>
    <t>Nguyễn Thị Hương</t>
  </si>
  <si>
    <t>Giang</t>
  </si>
  <si>
    <t>14/06/95</t>
  </si>
  <si>
    <t>B14DCQT213</t>
  </si>
  <si>
    <t>Nguyễn Hải</t>
  </si>
  <si>
    <t>14/03/96</t>
  </si>
  <si>
    <t>B14DCQT029</t>
  </si>
  <si>
    <t>Tô Thu</t>
  </si>
  <si>
    <t>18/07/96</t>
  </si>
  <si>
    <t>B14DCQT207</t>
  </si>
  <si>
    <t>Đỗ Hồng</t>
  </si>
  <si>
    <t>03/10/96</t>
  </si>
  <si>
    <t>B14DCQT083</t>
  </si>
  <si>
    <t>Nguyễn Thị Mỹ</t>
  </si>
  <si>
    <t>12/06/96</t>
  </si>
  <si>
    <t>B14DCQT053</t>
  </si>
  <si>
    <t>25/05/96</t>
  </si>
  <si>
    <t>B14DCQT068</t>
  </si>
  <si>
    <t>Đào Duy</t>
  </si>
  <si>
    <t>Hiếu</t>
  </si>
  <si>
    <t>B14DCQT127</t>
  </si>
  <si>
    <t>Nguyễn Thế</t>
  </si>
  <si>
    <t>Hoa</t>
  </si>
  <si>
    <t>21/12/96</t>
  </si>
  <si>
    <t>B14DCQT021</t>
  </si>
  <si>
    <t>Nguyễn Trọng</t>
  </si>
  <si>
    <t>Huề</t>
  </si>
  <si>
    <t>14/11/96</t>
  </si>
  <si>
    <t>B14DCQT058</t>
  </si>
  <si>
    <t>Lưu Thị Thanh</t>
  </si>
  <si>
    <t>Hương</t>
  </si>
  <si>
    <t>10/02/96</t>
  </si>
  <si>
    <t>B14DCQT275</t>
  </si>
  <si>
    <t>Ngô Thị</t>
  </si>
  <si>
    <t>B14DCQT089</t>
  </si>
  <si>
    <t>Đỗ Quang</t>
  </si>
  <si>
    <t>23/11/95</t>
  </si>
  <si>
    <t>B14DCQT048</t>
  </si>
  <si>
    <t>Hoàng Thế</t>
  </si>
  <si>
    <t>22/02/96</t>
  </si>
  <si>
    <t>B14DCQT317</t>
  </si>
  <si>
    <t>Nguyễn Thị Thanh</t>
  </si>
  <si>
    <t>Nga</t>
  </si>
  <si>
    <t>27/11/95</t>
  </si>
  <si>
    <t>B14DCQT185</t>
  </si>
  <si>
    <t>09/05/96</t>
  </si>
  <si>
    <t>B14DCQT093</t>
  </si>
  <si>
    <t>Lê Trọng</t>
  </si>
  <si>
    <t>15/10/96</t>
  </si>
  <si>
    <t>B14DCQT011</t>
  </si>
  <si>
    <t>Nguyễn Khắc</t>
  </si>
  <si>
    <t>07/11/96</t>
  </si>
  <si>
    <t>B14DCQT016</t>
  </si>
  <si>
    <t>Trần ánh</t>
  </si>
  <si>
    <t>B14DCQT232</t>
  </si>
  <si>
    <t>24/08/96</t>
  </si>
  <si>
    <t>B14DCQT101</t>
  </si>
  <si>
    <t>Vũ Hồng</t>
  </si>
  <si>
    <t>29/09/96</t>
  </si>
  <si>
    <t>B14DCQT132</t>
  </si>
  <si>
    <t>Dương Minh</t>
  </si>
  <si>
    <t>B14DCQT025</t>
  </si>
  <si>
    <t>05/08/96</t>
  </si>
  <si>
    <t>B14DCQT288</t>
  </si>
  <si>
    <t>Phùng Văn</t>
  </si>
  <si>
    <t>Quân</t>
  </si>
  <si>
    <t>29/07/94</t>
  </si>
  <si>
    <t>B13DCQT173</t>
  </si>
  <si>
    <t>Ngô Trọng</t>
  </si>
  <si>
    <t>Quý</t>
  </si>
  <si>
    <t>13/08/93</t>
  </si>
  <si>
    <t>B14DCQT318</t>
  </si>
  <si>
    <t>16/05/95</t>
  </si>
  <si>
    <t>B14DCQT079</t>
  </si>
  <si>
    <t>Dương Hồng</t>
  </si>
  <si>
    <t>Sơn</t>
  </si>
  <si>
    <t>27/10/96</t>
  </si>
  <si>
    <t>B14DCQT034</t>
  </si>
  <si>
    <t>Phùng Thanh</t>
  </si>
  <si>
    <t>Thản</t>
  </si>
  <si>
    <t>06/01/96</t>
  </si>
  <si>
    <t>B14DCQT097</t>
  </si>
  <si>
    <t>Nguyễn Phương</t>
  </si>
  <si>
    <t>25/12/95</t>
  </si>
  <si>
    <t>B14DCQT031</t>
  </si>
  <si>
    <t>Nguyễn Thị Bích</t>
  </si>
  <si>
    <t>14/12/95</t>
  </si>
  <si>
    <t>B14DCQT291</t>
  </si>
  <si>
    <t>B14DCQT099</t>
  </si>
  <si>
    <t>Thơ</t>
  </si>
  <si>
    <t>28/02/96</t>
  </si>
  <si>
    <t>B14DCQT327</t>
  </si>
  <si>
    <t>Thoa</t>
  </si>
  <si>
    <t>20/07/96</t>
  </si>
  <si>
    <t>B14DCQT329</t>
  </si>
  <si>
    <t>10/09/96</t>
  </si>
  <si>
    <t>B14DCQT304</t>
  </si>
  <si>
    <t>Nguyễn Thanh</t>
  </si>
  <si>
    <t>Thư</t>
  </si>
  <si>
    <t>08/03/96</t>
  </si>
  <si>
    <t>B14DCQT238</t>
  </si>
  <si>
    <t>Hoàng Thanh</t>
  </si>
  <si>
    <t>24/11/96</t>
  </si>
  <si>
    <t>B14DCQT094</t>
  </si>
  <si>
    <t>Lê Thanh</t>
  </si>
  <si>
    <t>Thủy</t>
  </si>
  <si>
    <t>27/06/96</t>
  </si>
  <si>
    <t>B14DCQT340</t>
  </si>
  <si>
    <t>Bùi Thị Thu</t>
  </si>
  <si>
    <t>B14DCQT328</t>
  </si>
  <si>
    <t>21/03/95</t>
  </si>
  <si>
    <t>B14DCQT088</t>
  </si>
  <si>
    <t>Nguyễn Thị Hà</t>
  </si>
  <si>
    <t>14/06/96</t>
  </si>
  <si>
    <t>B14DCQT020</t>
  </si>
  <si>
    <t>Trần Hoài</t>
  </si>
  <si>
    <t>Trinh</t>
  </si>
  <si>
    <t>22/08/96</t>
  </si>
  <si>
    <t>B14DCQT125</t>
  </si>
  <si>
    <t>01/07/96</t>
  </si>
  <si>
    <t>B14DCQT082</t>
  </si>
  <si>
    <t>07/12/96</t>
  </si>
  <si>
    <t>B14DCQT012</t>
  </si>
  <si>
    <t>Phùng Tiến</t>
  </si>
  <si>
    <t>Việt</t>
  </si>
  <si>
    <t>14/08/95</t>
  </si>
  <si>
    <t>B14DCQT320</t>
  </si>
  <si>
    <t>Đinh Thị Lan</t>
  </si>
  <si>
    <t>30/04/96</t>
  </si>
  <si>
    <t>B14DCQT256</t>
  </si>
  <si>
    <t>Đỗ Thị Quỳnh</t>
  </si>
  <si>
    <t>03/12/95</t>
  </si>
  <si>
    <t>B14DCQT092</t>
  </si>
  <si>
    <t>Vương Thị Lan</t>
  </si>
  <si>
    <t>24/10/96</t>
  </si>
  <si>
    <t>B14DCQT114</t>
  </si>
  <si>
    <t>Bùi Ngọc</t>
  </si>
  <si>
    <t>04/12/96</t>
  </si>
  <si>
    <t>B14DCQT323</t>
  </si>
  <si>
    <t>07/09/96</t>
  </si>
  <si>
    <t>B14DCQT150</t>
  </si>
  <si>
    <t>Trần Thị Ngọc</t>
  </si>
  <si>
    <t>29/04/96</t>
  </si>
  <si>
    <t>B13CCQT048</t>
  </si>
  <si>
    <t>Lâm Thị Ngọc</t>
  </si>
  <si>
    <t>23/04/95</t>
  </si>
  <si>
    <t>C13CQQT02-B</t>
  </si>
  <si>
    <t>B14DCQT184</t>
  </si>
  <si>
    <t>Bùi Thị Linh</t>
  </si>
  <si>
    <t>Chi</t>
  </si>
  <si>
    <t>24/02/96</t>
  </si>
  <si>
    <t>B14DCQT056</t>
  </si>
  <si>
    <t>Lương Quang</t>
  </si>
  <si>
    <t>Chung</t>
  </si>
  <si>
    <t>08/09/96</t>
  </si>
  <si>
    <t>B14DCQT347</t>
  </si>
  <si>
    <t>Vũ Ngọc</t>
  </si>
  <si>
    <t>Diễm</t>
  </si>
  <si>
    <t>B14DCQT009</t>
  </si>
  <si>
    <t>Vương Anh</t>
  </si>
  <si>
    <t>Đức</t>
  </si>
  <si>
    <t>B14DCQT263</t>
  </si>
  <si>
    <t>Trần Thị Quỳnh</t>
  </si>
  <si>
    <t>18/09/96</t>
  </si>
  <si>
    <t>B14DCQT003</t>
  </si>
  <si>
    <t>Đỗ Thị Ngọc</t>
  </si>
  <si>
    <t>15/04/96</t>
  </si>
  <si>
    <t>B14DCQT157</t>
  </si>
  <si>
    <t>B13DCQT098</t>
  </si>
  <si>
    <t>Trương Trọng</t>
  </si>
  <si>
    <t>13/03/93</t>
  </si>
  <si>
    <t>B14DCQT364</t>
  </si>
  <si>
    <t>Trương Thị</t>
  </si>
  <si>
    <t>Hồng</t>
  </si>
  <si>
    <t>B13DCQT057</t>
  </si>
  <si>
    <t>Trần Quang</t>
  </si>
  <si>
    <t>Hưng</t>
  </si>
  <si>
    <t>20/05/94</t>
  </si>
  <si>
    <t>D13QTDN1</t>
  </si>
  <si>
    <t>B13DCQT058</t>
  </si>
  <si>
    <t>Nguyễn Thị Thu</t>
  </si>
  <si>
    <t>26/11/94</t>
  </si>
  <si>
    <t>B14DCQT334</t>
  </si>
  <si>
    <t>Hường</t>
  </si>
  <si>
    <t>25/09/96</t>
  </si>
  <si>
    <t>B14DCQT314</t>
  </si>
  <si>
    <t>Phan Thị Thanh</t>
  </si>
  <si>
    <t>06/11/96</t>
  </si>
  <si>
    <t>B14DCQT062</t>
  </si>
  <si>
    <t>Đỗ Thị Thùy</t>
  </si>
  <si>
    <t>29/01/95</t>
  </si>
  <si>
    <t>B12DCQT086</t>
  </si>
  <si>
    <t>Mạc Thị Mỹ</t>
  </si>
  <si>
    <t>14/05/94</t>
  </si>
  <si>
    <t>D12QTDN3</t>
  </si>
  <si>
    <t>B14DCQT303</t>
  </si>
  <si>
    <t>11/02/96</t>
  </si>
  <si>
    <t>B13DCQT158</t>
  </si>
  <si>
    <t>Long</t>
  </si>
  <si>
    <t>08/01/95</t>
  </si>
  <si>
    <t>B14DCQT022</t>
  </si>
  <si>
    <t>Nguyễn Thái</t>
  </si>
  <si>
    <t>Ly</t>
  </si>
  <si>
    <t>19/10/96</t>
  </si>
  <si>
    <t>B14DCQT091</t>
  </si>
  <si>
    <t>Nguyễn Thị Trà</t>
  </si>
  <si>
    <t>18/01/96</t>
  </si>
  <si>
    <t>B13DCQT164</t>
  </si>
  <si>
    <t>Nguyễn Hoàng</t>
  </si>
  <si>
    <t>Nam</t>
  </si>
  <si>
    <t>03/05/94</t>
  </si>
  <si>
    <t>B14DCQT004</t>
  </si>
  <si>
    <t>Nguyễn Thảo</t>
  </si>
  <si>
    <t>31/07/96</t>
  </si>
  <si>
    <t>B14DCQT019</t>
  </si>
  <si>
    <t>Nguyễn Bích</t>
  </si>
  <si>
    <t>07/07/96</t>
  </si>
  <si>
    <t>B14DCQT033</t>
  </si>
  <si>
    <t>Đình Phương</t>
  </si>
  <si>
    <t>Nhi</t>
  </si>
  <si>
    <t>28/08/96</t>
  </si>
  <si>
    <t>B14DCQT356</t>
  </si>
  <si>
    <t>Nguyễn Thị Hồng</t>
  </si>
  <si>
    <t>04/10/96</t>
  </si>
  <si>
    <t>B14DCQT054</t>
  </si>
  <si>
    <t>Bùi Thị</t>
  </si>
  <si>
    <t>B14DCQT014</t>
  </si>
  <si>
    <t>Hoàng Thị Khánh</t>
  </si>
  <si>
    <t>02/11/96</t>
  </si>
  <si>
    <t>B14DCQT269</t>
  </si>
  <si>
    <t>16/02/95</t>
  </si>
  <si>
    <t>B15LDQT004</t>
  </si>
  <si>
    <t>Phạm Hồng</t>
  </si>
  <si>
    <t>20/09/92</t>
  </si>
  <si>
    <t>L15CQQT01-B</t>
  </si>
  <si>
    <t>B13DCQT075</t>
  </si>
  <si>
    <t>03/09/92</t>
  </si>
  <si>
    <t>B14DCQT339</t>
  </si>
  <si>
    <t>B14DCQT040</t>
  </si>
  <si>
    <t>Hồ Anh</t>
  </si>
  <si>
    <t>B13DCQT124</t>
  </si>
  <si>
    <t>Phạm Thị Thanh</t>
  </si>
  <si>
    <t>Thùy</t>
  </si>
  <si>
    <t>24/12/95</t>
  </si>
  <si>
    <t>B14DCQT239</t>
  </si>
  <si>
    <t>Đỗ Thảo</t>
  </si>
  <si>
    <t>19/12/96</t>
  </si>
  <si>
    <t>B14DCQT237</t>
  </si>
  <si>
    <t>Nguyễn Thị Kiều</t>
  </si>
  <si>
    <t>25/10/96</t>
  </si>
  <si>
    <t>B14DCQT030</t>
  </si>
  <si>
    <t>Nguyễn Thị Kim</t>
  </si>
  <si>
    <t>29/04/95</t>
  </si>
  <si>
    <t>B14DCQT172</t>
  </si>
  <si>
    <t>Nguyễn Thùy</t>
  </si>
  <si>
    <t>23/09/96</t>
  </si>
  <si>
    <t>B14DCQT046</t>
  </si>
  <si>
    <t>Chu Văn</t>
  </si>
  <si>
    <t>B14DCQT106</t>
  </si>
  <si>
    <t>Đàm Thị Thanh</t>
  </si>
  <si>
    <t>Vân</t>
  </si>
  <si>
    <t>02/08/96</t>
  </si>
  <si>
    <t>B14DCQT354</t>
  </si>
  <si>
    <t>05/07/96</t>
  </si>
  <si>
    <t>B14DCQT087</t>
  </si>
  <si>
    <t>Trần Lan</t>
  </si>
  <si>
    <t>Vy</t>
  </si>
  <si>
    <t>B14DCQT309</t>
  </si>
  <si>
    <t>Xinh</t>
  </si>
  <si>
    <t>05/03/96</t>
  </si>
  <si>
    <t>B14DCQT057</t>
  </si>
  <si>
    <t>Xuyến</t>
  </si>
  <si>
    <t>18/03/94</t>
  </si>
  <si>
    <t>B14DCQT311</t>
  </si>
  <si>
    <t>Yến</t>
  </si>
  <si>
    <t>B14DCMR222</t>
  </si>
  <si>
    <t>An</t>
  </si>
  <si>
    <t>03/10/95</t>
  </si>
  <si>
    <t>D14CQMR03-B</t>
  </si>
  <si>
    <t>B14DCMR076</t>
  </si>
  <si>
    <t>Lê Thị Lan</t>
  </si>
  <si>
    <t>14/09/96</t>
  </si>
  <si>
    <t>D14CQMR02-B</t>
  </si>
  <si>
    <t>B13DCMR101</t>
  </si>
  <si>
    <t>Nguyễn Hoàng Đức</t>
  </si>
  <si>
    <t>22/04/94</t>
  </si>
  <si>
    <t>D13CQMA03-B</t>
  </si>
  <si>
    <t>B14DCMR100</t>
  </si>
  <si>
    <t>Nguyễn Nam</t>
  </si>
  <si>
    <t>03/08/95</t>
  </si>
  <si>
    <t>D14CQMR01-B</t>
  </si>
  <si>
    <t>B14DCMR077</t>
  </si>
  <si>
    <t>Nguyễn Thị Vân</t>
  </si>
  <si>
    <t>B14DCMR167</t>
  </si>
  <si>
    <t>Trần Minh</t>
  </si>
  <si>
    <t>10/05/94</t>
  </si>
  <si>
    <t>B14DCMR034</t>
  </si>
  <si>
    <t>02/07/96</t>
  </si>
  <si>
    <t>B14DCMR066</t>
  </si>
  <si>
    <t>Vũ Thị Hồng</t>
  </si>
  <si>
    <t>Diệu</t>
  </si>
  <si>
    <t>B14DCMR016</t>
  </si>
  <si>
    <t>Đoàn Thị</t>
  </si>
  <si>
    <t>Duyên</t>
  </si>
  <si>
    <t>B14DCMR006</t>
  </si>
  <si>
    <t>Hoàng Hồng</t>
  </si>
  <si>
    <t>Hải</t>
  </si>
  <si>
    <t>12/05/96</t>
  </si>
  <si>
    <t>B14DCMR244</t>
  </si>
  <si>
    <t>10/03/96</t>
  </si>
  <si>
    <t>B14DCMR221</t>
  </si>
  <si>
    <t>Phan Thị Thu</t>
  </si>
  <si>
    <t>B14DCMR008</t>
  </si>
  <si>
    <t>Lưu Thị Phương</t>
  </si>
  <si>
    <t>30/09/96</t>
  </si>
  <si>
    <t>B14DCMR037</t>
  </si>
  <si>
    <t>Phạm Thị Khánh</t>
  </si>
  <si>
    <t>17/02/96</t>
  </si>
  <si>
    <t>B14DCMR064</t>
  </si>
  <si>
    <t>16/07/96</t>
  </si>
  <si>
    <t>B13DCMR115</t>
  </si>
  <si>
    <t>Nguyễn Lê</t>
  </si>
  <si>
    <t>Hùng</t>
  </si>
  <si>
    <t>26/08/95</t>
  </si>
  <si>
    <t>B14DCMR017</t>
  </si>
  <si>
    <t>Lại Thị</t>
  </si>
  <si>
    <t>B14DCMR092</t>
  </si>
  <si>
    <t>B14DCMR028</t>
  </si>
  <si>
    <t>28/07/96</t>
  </si>
  <si>
    <t>B14DCMR162</t>
  </si>
  <si>
    <t>B14DCMR180</t>
  </si>
  <si>
    <t>06/02/95</t>
  </si>
  <si>
    <t>B14DCMR088</t>
  </si>
  <si>
    <t>Lan</t>
  </si>
  <si>
    <t>14/05/95</t>
  </si>
  <si>
    <t>B14DCMR070</t>
  </si>
  <si>
    <t>Hoàng Thị Ngọc</t>
  </si>
  <si>
    <t>B14DCMR277</t>
  </si>
  <si>
    <t>Đoàn Mỹ</t>
  </si>
  <si>
    <t>21/04/96</t>
  </si>
  <si>
    <t>B14DCMR264</t>
  </si>
  <si>
    <t>Vũ Thị Thùy</t>
  </si>
  <si>
    <t>18/11/96</t>
  </si>
  <si>
    <t>B13DCMR073</t>
  </si>
  <si>
    <t>Vũ Văn</t>
  </si>
  <si>
    <t>30/04/95</t>
  </si>
  <si>
    <t>D13CQMA02-B</t>
  </si>
  <si>
    <t>B14DCMR273</t>
  </si>
  <si>
    <t>Lương Thị</t>
  </si>
  <si>
    <t>B14DCMR029</t>
  </si>
  <si>
    <t>Nguyễn Thị Khánh</t>
  </si>
  <si>
    <t>15/01/96</t>
  </si>
  <si>
    <t>B13DCMR121</t>
  </si>
  <si>
    <t>Nguyến Tiến</t>
  </si>
  <si>
    <t>Mạnh</t>
  </si>
  <si>
    <t>26/10/94</t>
  </si>
  <si>
    <t>B14DCMR177</t>
  </si>
  <si>
    <t>Trần Hà</t>
  </si>
  <si>
    <t>Mi</t>
  </si>
  <si>
    <t>04/08/96</t>
  </si>
  <si>
    <t>B14DCMR019</t>
  </si>
  <si>
    <t>27/07/95</t>
  </si>
  <si>
    <t>B14DCMR181</t>
  </si>
  <si>
    <t>24/10/95</t>
  </si>
  <si>
    <t>B14DCMR176</t>
  </si>
  <si>
    <t>Nguyễn Bạch</t>
  </si>
  <si>
    <t>B14DCMR074</t>
  </si>
  <si>
    <t>28/05/96</t>
  </si>
  <si>
    <t>B14DCMR233</t>
  </si>
  <si>
    <t>Hoàng Thị Thu</t>
  </si>
  <si>
    <t>Nhài</t>
  </si>
  <si>
    <t>01/04/96</t>
  </si>
  <si>
    <t>B13DCMR079</t>
  </si>
  <si>
    <t>Nguyễn Thành</t>
  </si>
  <si>
    <t>Nhân</t>
  </si>
  <si>
    <t>13/02/94</t>
  </si>
  <si>
    <t>B13DCMR033</t>
  </si>
  <si>
    <t>Như</t>
  </si>
  <si>
    <t>08/11/95</t>
  </si>
  <si>
    <t>B14DCMR099</t>
  </si>
  <si>
    <t>Lương Thị Thảo</t>
  </si>
  <si>
    <t>02/08/95</t>
  </si>
  <si>
    <t>B14DCMR235</t>
  </si>
  <si>
    <t>10/10/95</t>
  </si>
  <si>
    <t>B14DCMR015</t>
  </si>
  <si>
    <t>B14DCMR152</t>
  </si>
  <si>
    <t>Quỳnh</t>
  </si>
  <si>
    <t>25/02/96</t>
  </si>
  <si>
    <t>B14DCMR049</t>
  </si>
  <si>
    <t>Sương</t>
  </si>
  <si>
    <t>07/03/95</t>
  </si>
  <si>
    <t>B14DCMR052</t>
  </si>
  <si>
    <t>31/10/96</t>
  </si>
  <si>
    <t>B14DCMR267</t>
  </si>
  <si>
    <t>Nguyễn Thị Hoài</t>
  </si>
  <si>
    <t>Thu</t>
  </si>
  <si>
    <t>B14DCMR193</t>
  </si>
  <si>
    <t>Vũ Thanh</t>
  </si>
  <si>
    <t>B14DCMR009</t>
  </si>
  <si>
    <t>06/02/96</t>
  </si>
  <si>
    <t>B14DCMR038</t>
  </si>
  <si>
    <t>Phùng Thị Thu</t>
  </si>
  <si>
    <t>13/09/96</t>
  </si>
  <si>
    <t>B14DCMR097</t>
  </si>
  <si>
    <t>Trương Thị Hồng</t>
  </si>
  <si>
    <t>22/12/95</t>
  </si>
  <si>
    <t>B14DCMR053</t>
  </si>
  <si>
    <t>26/02/95</t>
  </si>
  <si>
    <t>B14DCMR155</t>
  </si>
  <si>
    <t>Nguyễn Hương</t>
  </si>
  <si>
    <t>04/04/96</t>
  </si>
  <si>
    <t>B14DCMR209</t>
  </si>
  <si>
    <t>Nguyễn Thị Quỳnh</t>
  </si>
  <si>
    <t>01/10/96</t>
  </si>
  <si>
    <t>B14DCMR035</t>
  </si>
  <si>
    <t>B14DCMR072</t>
  </si>
  <si>
    <t>04/02/95</t>
  </si>
  <si>
    <t>B14DCMR287</t>
  </si>
  <si>
    <t>Đàm Phương</t>
  </si>
  <si>
    <t>B14DCMR078</t>
  </si>
  <si>
    <t>Đỗ Thị Phương</t>
  </si>
  <si>
    <t>31/01/96</t>
  </si>
  <si>
    <t>B14DCMR020</t>
  </si>
  <si>
    <t>Uy</t>
  </si>
  <si>
    <t>08/07/96</t>
  </si>
  <si>
    <t>B14DCMR021</t>
  </si>
  <si>
    <t>Từ Quang</t>
  </si>
  <si>
    <t>Vinh</t>
  </si>
  <si>
    <t>17/07/96</t>
  </si>
  <si>
    <t>B14DCMR090</t>
  </si>
  <si>
    <t>Lê Quốc</t>
  </si>
  <si>
    <t>B14DCMR255</t>
  </si>
  <si>
    <t>Lã Thị Ngọc</t>
  </si>
  <si>
    <t>09/10/96</t>
  </si>
  <si>
    <t>B14DCMR214</t>
  </si>
  <si>
    <t>04/11/96</t>
  </si>
  <si>
    <t>B14DCMR091</t>
  </si>
  <si>
    <t>Bùi Thanh</t>
  </si>
  <si>
    <t>25/11/95</t>
  </si>
  <si>
    <t>B14DCMR036</t>
  </si>
  <si>
    <t>Lê Thị Thu</t>
  </si>
  <si>
    <t>21/07/96</t>
  </si>
  <si>
    <t>B14DCMR011</t>
  </si>
  <si>
    <t>Nguyễn Song</t>
  </si>
  <si>
    <t>B14DCMR102</t>
  </si>
  <si>
    <t>15/05/96</t>
  </si>
  <si>
    <t>B14DCMR022</t>
  </si>
  <si>
    <t>Ngô Thị Thu</t>
  </si>
  <si>
    <t>19/09/96</t>
  </si>
  <si>
    <t>B14DCMR018</t>
  </si>
  <si>
    <t>Phạm Thị Nguyệt</t>
  </si>
  <si>
    <t>10/03/95</t>
  </si>
  <si>
    <t>B14DCMR101</t>
  </si>
  <si>
    <t>Nguyễn Thị Nguyên</t>
  </si>
  <si>
    <t>16/09/95</t>
  </si>
  <si>
    <t>B14DCMR218</t>
  </si>
  <si>
    <t>Nguyễn Hồng</t>
  </si>
  <si>
    <t>B14DCMR279</t>
  </si>
  <si>
    <t>20/02/96</t>
  </si>
  <si>
    <t>B14DCMR026</t>
  </si>
  <si>
    <t>Lê Thị Thúy</t>
  </si>
  <si>
    <t>Hoàn</t>
  </si>
  <si>
    <t>B14DCMR089</t>
  </si>
  <si>
    <t>Đậu Xuân</t>
  </si>
  <si>
    <t>Hoàng</t>
  </si>
  <si>
    <t>12/07/96</t>
  </si>
  <si>
    <t>B14DCMR073</t>
  </si>
  <si>
    <t>Kiều Huy</t>
  </si>
  <si>
    <t>24/07/96</t>
  </si>
  <si>
    <t>B14DCMR258</t>
  </si>
  <si>
    <t>Huế</t>
  </si>
  <si>
    <t>27/03/96</t>
  </si>
  <si>
    <t>B14DCMR044</t>
  </si>
  <si>
    <t>29/10/96</t>
  </si>
  <si>
    <t>B14DCMR067</t>
  </si>
  <si>
    <t>Huệ</t>
  </si>
  <si>
    <t>30/11/95</t>
  </si>
  <si>
    <t>B14DCMR083</t>
  </si>
  <si>
    <t>Lê Thu</t>
  </si>
  <si>
    <t>B14DCMR280</t>
  </si>
  <si>
    <t>Nguyễn Thị Lan</t>
  </si>
  <si>
    <t>11/01/96</t>
  </si>
  <si>
    <t>B14DCMR068</t>
  </si>
  <si>
    <t>27/07/96</t>
  </si>
  <si>
    <t>B14DCMR120</t>
  </si>
  <si>
    <t>B14DCMR151</t>
  </si>
  <si>
    <t>B14DCMR261</t>
  </si>
  <si>
    <t>02/09/96</t>
  </si>
  <si>
    <t>B14DCMR286</t>
  </si>
  <si>
    <t>Hoàng Mỹ</t>
  </si>
  <si>
    <t>07/04/96</t>
  </si>
  <si>
    <t>B14DCMR230</t>
  </si>
  <si>
    <t>Hoàng Phương</t>
  </si>
  <si>
    <t>25/07/96</t>
  </si>
  <si>
    <t>B14DCMR265</t>
  </si>
  <si>
    <t>B14DCMR071</t>
  </si>
  <si>
    <t>Vương Minh</t>
  </si>
  <si>
    <t>B14DCMR094</t>
  </si>
  <si>
    <t>Đinh Phương</t>
  </si>
  <si>
    <t>B14DCMR050</t>
  </si>
  <si>
    <t>Đào Ngọc</t>
  </si>
  <si>
    <t>19/07/96</t>
  </si>
  <si>
    <t>B14DCMR229</t>
  </si>
  <si>
    <t>08/11/96</t>
  </si>
  <si>
    <t>B14DCMR148</t>
  </si>
  <si>
    <t>10/01/96</t>
  </si>
  <si>
    <t>B14DCMR027</t>
  </si>
  <si>
    <t>Nguyễn Thị Bình</t>
  </si>
  <si>
    <t>21/02/96</t>
  </si>
  <si>
    <t>B14DCMR065</t>
  </si>
  <si>
    <t>Đinh Thị Trà</t>
  </si>
  <si>
    <t>B14DCMR051</t>
  </si>
  <si>
    <t>Lê Huyền</t>
  </si>
  <si>
    <t>12/01/95</t>
  </si>
  <si>
    <t>B14DCMR174</t>
  </si>
  <si>
    <t>B14DCMR030</t>
  </si>
  <si>
    <t>Ninh Thế</t>
  </si>
  <si>
    <t>Mỹ</t>
  </si>
  <si>
    <t>23/05/96</t>
  </si>
  <si>
    <t>B14DCMR085</t>
  </si>
  <si>
    <t>Văn Kim</t>
  </si>
  <si>
    <t>01/09/96</t>
  </si>
  <si>
    <t>B14DCMR187</t>
  </si>
  <si>
    <t>Đỗ Thị Bích</t>
  </si>
  <si>
    <t>14/01/96</t>
  </si>
  <si>
    <t>B14DCMR096</t>
  </si>
  <si>
    <t>25/01/95</t>
  </si>
  <si>
    <t>B14DCMR057</t>
  </si>
  <si>
    <t>Đào Kiều</t>
  </si>
  <si>
    <t>Oanh</t>
  </si>
  <si>
    <t>06/05/96</t>
  </si>
  <si>
    <t>B14DCMR239</t>
  </si>
  <si>
    <t>01/06/96</t>
  </si>
  <si>
    <t>B14DCMR126</t>
  </si>
  <si>
    <t>Dương Thị</t>
  </si>
  <si>
    <t>29/01/96</t>
  </si>
  <si>
    <t>B14DCMR025</t>
  </si>
  <si>
    <t>27/11/96</t>
  </si>
  <si>
    <t>B14DCMR033</t>
  </si>
  <si>
    <t>Nguyễn Hoàng Mỹ</t>
  </si>
  <si>
    <t>Tâm</t>
  </si>
  <si>
    <t>11/06/96</t>
  </si>
  <si>
    <t>B14DCMR141</t>
  </si>
  <si>
    <t>Thắng</t>
  </si>
  <si>
    <t>23/07/96</t>
  </si>
  <si>
    <t>B14DCMR182</t>
  </si>
  <si>
    <t>06/10/96</t>
  </si>
  <si>
    <t>B14DCMR045</t>
  </si>
  <si>
    <t>B13DCMR133</t>
  </si>
  <si>
    <t>Nguyễn Hoài</t>
  </si>
  <si>
    <t>27/12/95</t>
  </si>
  <si>
    <t>B14DCMR024</t>
  </si>
  <si>
    <t>Nguyễn Gia</t>
  </si>
  <si>
    <t>Toàn</t>
  </si>
  <si>
    <t>03/04/96</t>
  </si>
  <si>
    <t>B14DCMR226</t>
  </si>
  <si>
    <t>Võ Hương</t>
  </si>
  <si>
    <t>Trà</t>
  </si>
  <si>
    <t>26/08/96</t>
  </si>
  <si>
    <t>B14DCMR059</t>
  </si>
  <si>
    <t>12/04/95</t>
  </si>
  <si>
    <t>B14DCMR195</t>
  </si>
  <si>
    <t>Lê Thị Huyền</t>
  </si>
  <si>
    <t>17/09/96</t>
  </si>
  <si>
    <t>B14DCMR048</t>
  </si>
  <si>
    <t>24/09/96</t>
  </si>
  <si>
    <t>B14DCMR063</t>
  </si>
  <si>
    <t>Hoàng Kiều</t>
  </si>
  <si>
    <t>B14DCMR039</t>
  </si>
  <si>
    <t>Đinh Xuân</t>
  </si>
  <si>
    <t>10/11/96</t>
  </si>
  <si>
    <t>B14DCMR032</t>
  </si>
  <si>
    <t>Vũ Thị</t>
  </si>
  <si>
    <t>12/02/96</t>
  </si>
  <si>
    <t>B14DCMR055</t>
  </si>
  <si>
    <t>Đinh Hữu</t>
  </si>
  <si>
    <t>Vương</t>
  </si>
  <si>
    <t>Nhóm:  FIA1332-01</t>
  </si>
  <si>
    <t>Nhóm:  FIA1332-02</t>
  </si>
  <si>
    <t>Nhóm:  FIA1332-03</t>
  </si>
  <si>
    <t>Nhóm: FIA1333-01</t>
  </si>
  <si>
    <t>Nhóm: FIA1333-02</t>
  </si>
  <si>
    <t>501a2</t>
  </si>
  <si>
    <t>FIA1333-01</t>
  </si>
  <si>
    <t>503a2</t>
  </si>
  <si>
    <t>304a2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</si>
</sst>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35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5" fillId="0" borderId="15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14" fontId="5" fillId="0" borderId="15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4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26"/>
  <sheetViews>
    <sheetView workbookViewId="0">
      <pane ySplit="3" topLeftCell="A30" activePane="bottomLeft" state="frozen"/>
      <selection activeCell="A6" sqref="A6:XFD6"/>
      <selection pane="bottomLeft" activeCell="T38" sqref="T38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23" t="s">
        <v>0</v>
      </c>
      <c r="C1" s="123"/>
      <c r="D1" s="123"/>
      <c r="E1" s="123"/>
      <c r="F1" s="123"/>
      <c r="G1" s="123"/>
      <c r="H1" s="124" t="s">
        <v>1</v>
      </c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3"/>
    </row>
    <row r="2" spans="2:39" ht="25.5" customHeight="1">
      <c r="B2" s="125" t="s">
        <v>2</v>
      </c>
      <c r="C2" s="125"/>
      <c r="D2" s="125"/>
      <c r="E2" s="125"/>
      <c r="F2" s="125"/>
      <c r="G2" s="125"/>
      <c r="H2" s="126" t="s">
        <v>59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13" t="s">
        <v>3</v>
      </c>
      <c r="C4" s="113"/>
      <c r="D4" s="127" t="s">
        <v>60</v>
      </c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1" t="s">
        <v>835</v>
      </c>
      <c r="Q4" s="121"/>
      <c r="R4" s="121"/>
      <c r="S4" s="121"/>
      <c r="T4" s="121"/>
      <c r="U4" s="121"/>
      <c r="X4" s="69"/>
      <c r="Y4" s="102" t="s">
        <v>50</v>
      </c>
      <c r="Z4" s="102" t="s">
        <v>9</v>
      </c>
      <c r="AA4" s="102" t="s">
        <v>49</v>
      </c>
      <c r="AB4" s="102" t="s">
        <v>48</v>
      </c>
      <c r="AC4" s="102"/>
      <c r="AD4" s="102"/>
      <c r="AE4" s="102"/>
      <c r="AF4" s="102" t="s">
        <v>47</v>
      </c>
      <c r="AG4" s="102"/>
      <c r="AH4" s="102" t="s">
        <v>45</v>
      </c>
      <c r="AI4" s="102"/>
      <c r="AJ4" s="102" t="s">
        <v>46</v>
      </c>
      <c r="AK4" s="102"/>
      <c r="AL4" s="102" t="s">
        <v>44</v>
      </c>
      <c r="AM4" s="102"/>
    </row>
    <row r="5" spans="2:39" ht="17.25" customHeight="1">
      <c r="B5" s="112" t="s">
        <v>4</v>
      </c>
      <c r="C5" s="112"/>
      <c r="D5" s="9"/>
      <c r="G5" s="122" t="s">
        <v>61</v>
      </c>
      <c r="H5" s="122"/>
      <c r="I5" s="122"/>
      <c r="J5" s="122"/>
      <c r="K5" s="122"/>
      <c r="L5" s="122"/>
      <c r="M5" s="122"/>
      <c r="N5" s="122"/>
      <c r="O5" s="122"/>
      <c r="P5" s="122" t="s">
        <v>62</v>
      </c>
      <c r="Q5" s="122"/>
      <c r="R5" s="122"/>
      <c r="S5" s="122"/>
      <c r="T5" s="122"/>
      <c r="U5" s="122"/>
      <c r="X5" s="69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</row>
    <row r="7" spans="2:39" ht="44.25" customHeight="1">
      <c r="B7" s="103" t="s">
        <v>5</v>
      </c>
      <c r="C7" s="114" t="s">
        <v>6</v>
      </c>
      <c r="D7" s="116" t="s">
        <v>7</v>
      </c>
      <c r="E7" s="117"/>
      <c r="F7" s="103" t="s">
        <v>8</v>
      </c>
      <c r="G7" s="103" t="s">
        <v>9</v>
      </c>
      <c r="H7" s="120" t="s">
        <v>10</v>
      </c>
      <c r="I7" s="120" t="s">
        <v>11</v>
      </c>
      <c r="J7" s="120" t="s">
        <v>12</v>
      </c>
      <c r="K7" s="120" t="s">
        <v>13</v>
      </c>
      <c r="L7" s="110" t="s">
        <v>14</v>
      </c>
      <c r="M7" s="110" t="s">
        <v>15</v>
      </c>
      <c r="N7" s="110" t="s">
        <v>16</v>
      </c>
      <c r="O7" s="111" t="s">
        <v>17</v>
      </c>
      <c r="P7" s="110" t="s">
        <v>18</v>
      </c>
      <c r="Q7" s="103" t="s">
        <v>19</v>
      </c>
      <c r="R7" s="110" t="s">
        <v>20</v>
      </c>
      <c r="S7" s="103" t="s">
        <v>21</v>
      </c>
      <c r="T7" s="103" t="s">
        <v>22</v>
      </c>
      <c r="U7" s="103" t="s">
        <v>23</v>
      </c>
      <c r="X7" s="69"/>
      <c r="Y7" s="102"/>
      <c r="Z7" s="102"/>
      <c r="AA7" s="102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4"/>
      <c r="C8" s="115"/>
      <c r="D8" s="118"/>
      <c r="E8" s="119"/>
      <c r="F8" s="104"/>
      <c r="G8" s="104"/>
      <c r="H8" s="120"/>
      <c r="I8" s="120"/>
      <c r="J8" s="120"/>
      <c r="K8" s="120"/>
      <c r="L8" s="110"/>
      <c r="M8" s="110"/>
      <c r="N8" s="110"/>
      <c r="O8" s="111"/>
      <c r="P8" s="110"/>
      <c r="Q8" s="105"/>
      <c r="R8" s="110"/>
      <c r="S8" s="104"/>
      <c r="T8" s="105"/>
      <c r="U8" s="105"/>
      <c r="W8" s="12"/>
      <c r="X8" s="69"/>
      <c r="Y8" s="74" t="str">
        <f>+D4</f>
        <v>Kế toán quản trị</v>
      </c>
      <c r="Z8" s="75" t="str">
        <f>+P4</f>
        <v>Nhóm:  FIA1332-01</v>
      </c>
      <c r="AA8" s="76">
        <f>+$AJ$8+$AL$8+$AH$8</f>
        <v>90</v>
      </c>
      <c r="AB8" s="70">
        <f>COUNTIF($T$9:$T$159,"Khiển trách")</f>
        <v>0</v>
      </c>
      <c r="AC8" s="70">
        <f>COUNTIF($T$9:$T$159,"Cảnh cáo")</f>
        <v>0</v>
      </c>
      <c r="AD8" s="70">
        <f>COUNTIF($T$9:$T$159,"Đình chỉ thi")</f>
        <v>0</v>
      </c>
      <c r="AE8" s="77">
        <f>+($AB$8+$AC$8+$AD$8)/$AA$8*100%</f>
        <v>0</v>
      </c>
      <c r="AF8" s="70">
        <f>SUM(COUNTIF($T$9:$T$157,"Vắng"),COUNTIF($T$9:$T$157,"Vắng có phép"))</f>
        <v>0</v>
      </c>
      <c r="AG8" s="78">
        <f>+$AF$8/$AA$8</f>
        <v>0</v>
      </c>
      <c r="AH8" s="79">
        <f>COUNTIF($X$9:$X$157,"Thi lại")</f>
        <v>41</v>
      </c>
      <c r="AI8" s="78">
        <f>+$AH$8/$AA$8</f>
        <v>0.45555555555555555</v>
      </c>
      <c r="AJ8" s="79">
        <f>COUNTIF($X$9:$X$158,"Học lại")</f>
        <v>49</v>
      </c>
      <c r="AK8" s="78">
        <f>+$AJ$8/$AA$8</f>
        <v>0.5444444444444444</v>
      </c>
      <c r="AL8" s="70">
        <f>COUNTIF($X$10:$X$158,"Đạt")</f>
        <v>0</v>
      </c>
      <c r="AM8" s="77">
        <f>+$AL$8/$AA$8</f>
        <v>0</v>
      </c>
    </row>
    <row r="9" spans="2:39" ht="14.25" customHeight="1">
      <c r="B9" s="106" t="s">
        <v>29</v>
      </c>
      <c r="C9" s="107"/>
      <c r="D9" s="107"/>
      <c r="E9" s="107"/>
      <c r="F9" s="107"/>
      <c r="G9" s="108"/>
      <c r="H9" s="13"/>
      <c r="I9" s="13"/>
      <c r="J9" s="14"/>
      <c r="K9" s="13"/>
      <c r="L9" s="15"/>
      <c r="M9" s="16"/>
      <c r="N9" s="16"/>
      <c r="O9" s="17"/>
      <c r="P9" s="66">
        <f>100-(H9+I9+J9+K9)</f>
        <v>100</v>
      </c>
      <c r="Q9" s="104"/>
      <c r="R9" s="18"/>
      <c r="S9" s="18"/>
      <c r="T9" s="104"/>
      <c r="U9" s="104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128" t="s">
        <v>63</v>
      </c>
      <c r="D10" s="129" t="s">
        <v>64</v>
      </c>
      <c r="E10" s="130" t="s">
        <v>65</v>
      </c>
      <c r="F10" s="131" t="s">
        <v>66</v>
      </c>
      <c r="G10" s="132" t="s">
        <v>67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843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128" t="s">
        <v>68</v>
      </c>
      <c r="D11" s="133" t="s">
        <v>69</v>
      </c>
      <c r="E11" s="134" t="s">
        <v>65</v>
      </c>
      <c r="F11" s="131" t="s">
        <v>70</v>
      </c>
      <c r="G11" s="132" t="s">
        <v>71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843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128" t="s">
        <v>72</v>
      </c>
      <c r="D12" s="133" t="s">
        <v>73</v>
      </c>
      <c r="E12" s="134" t="s">
        <v>65</v>
      </c>
      <c r="F12" s="131" t="s">
        <v>74</v>
      </c>
      <c r="G12" s="132" t="s">
        <v>67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29" t="s">
        <v>843</v>
      </c>
      <c r="V12" s="3"/>
      <c r="W12" s="30"/>
      <c r="X12" s="81" t="str">
        <f t="shared" si="2"/>
        <v>Học lại</v>
      </c>
      <c r="Y12" s="82"/>
      <c r="Z12" s="82"/>
      <c r="AA12" s="8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128" t="s">
        <v>75</v>
      </c>
      <c r="D13" s="133" t="s">
        <v>76</v>
      </c>
      <c r="E13" s="134" t="s">
        <v>65</v>
      </c>
      <c r="F13" s="131" t="s">
        <v>77</v>
      </c>
      <c r="G13" s="132" t="s">
        <v>78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843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128" t="s">
        <v>79</v>
      </c>
      <c r="D14" s="133" t="s">
        <v>80</v>
      </c>
      <c r="E14" s="134" t="s">
        <v>81</v>
      </c>
      <c r="F14" s="131" t="s">
        <v>82</v>
      </c>
      <c r="G14" s="132" t="s">
        <v>83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29" t="s">
        <v>843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128" t="s">
        <v>84</v>
      </c>
      <c r="D15" s="133" t="s">
        <v>85</v>
      </c>
      <c r="E15" s="134" t="s">
        <v>81</v>
      </c>
      <c r="F15" s="131" t="s">
        <v>86</v>
      </c>
      <c r="G15" s="132" t="s">
        <v>78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843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128" t="s">
        <v>87</v>
      </c>
      <c r="D16" s="133" t="s">
        <v>88</v>
      </c>
      <c r="E16" s="134" t="s">
        <v>81</v>
      </c>
      <c r="F16" s="131" t="s">
        <v>89</v>
      </c>
      <c r="G16" s="132" t="s">
        <v>90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29" t="s">
        <v>843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128" t="s">
        <v>91</v>
      </c>
      <c r="D17" s="133" t="s">
        <v>92</v>
      </c>
      <c r="E17" s="134" t="s">
        <v>81</v>
      </c>
      <c r="F17" s="131" t="s">
        <v>93</v>
      </c>
      <c r="G17" s="132" t="s">
        <v>78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843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128" t="s">
        <v>94</v>
      </c>
      <c r="D18" s="133" t="s">
        <v>95</v>
      </c>
      <c r="E18" s="134" t="s">
        <v>96</v>
      </c>
      <c r="F18" s="131" t="s">
        <v>97</v>
      </c>
      <c r="G18" s="132" t="s">
        <v>71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29" t="s">
        <v>843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128" t="s">
        <v>98</v>
      </c>
      <c r="D19" s="133" t="s">
        <v>99</v>
      </c>
      <c r="E19" s="134" t="s">
        <v>100</v>
      </c>
      <c r="F19" s="131" t="s">
        <v>89</v>
      </c>
      <c r="G19" s="132" t="s">
        <v>90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843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128" t="s">
        <v>101</v>
      </c>
      <c r="D20" s="133" t="s">
        <v>102</v>
      </c>
      <c r="E20" s="134" t="s">
        <v>103</v>
      </c>
      <c r="F20" s="131" t="s">
        <v>104</v>
      </c>
      <c r="G20" s="132" t="s">
        <v>71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29" t="s">
        <v>843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128" t="s">
        <v>105</v>
      </c>
      <c r="D21" s="133" t="s">
        <v>106</v>
      </c>
      <c r="E21" s="134" t="s">
        <v>107</v>
      </c>
      <c r="F21" s="131" t="s">
        <v>108</v>
      </c>
      <c r="G21" s="132" t="s">
        <v>83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843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128" t="s">
        <v>109</v>
      </c>
      <c r="D22" s="133" t="s">
        <v>110</v>
      </c>
      <c r="E22" s="134" t="s">
        <v>107</v>
      </c>
      <c r="F22" s="131" t="s">
        <v>111</v>
      </c>
      <c r="G22" s="132" t="s">
        <v>78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29" t="s">
        <v>843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128" t="s">
        <v>112</v>
      </c>
      <c r="D23" s="133" t="s">
        <v>113</v>
      </c>
      <c r="E23" s="134" t="s">
        <v>114</v>
      </c>
      <c r="F23" s="131" t="s">
        <v>115</v>
      </c>
      <c r="G23" s="132" t="s">
        <v>83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843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128" t="s">
        <v>116</v>
      </c>
      <c r="D24" s="133" t="s">
        <v>117</v>
      </c>
      <c r="E24" s="134" t="s">
        <v>118</v>
      </c>
      <c r="F24" s="131" t="s">
        <v>119</v>
      </c>
      <c r="G24" s="132" t="s">
        <v>71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29" t="s">
        <v>843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128" t="s">
        <v>120</v>
      </c>
      <c r="D25" s="133" t="s">
        <v>121</v>
      </c>
      <c r="E25" s="134" t="s">
        <v>122</v>
      </c>
      <c r="F25" s="131" t="s">
        <v>123</v>
      </c>
      <c r="G25" s="132" t="s">
        <v>78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843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128" t="s">
        <v>124</v>
      </c>
      <c r="D26" s="133" t="s">
        <v>99</v>
      </c>
      <c r="E26" s="134" t="s">
        <v>125</v>
      </c>
      <c r="F26" s="131" t="s">
        <v>126</v>
      </c>
      <c r="G26" s="132" t="s">
        <v>83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29" t="s">
        <v>843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128" t="s">
        <v>127</v>
      </c>
      <c r="D27" s="133" t="s">
        <v>99</v>
      </c>
      <c r="E27" s="134" t="s">
        <v>128</v>
      </c>
      <c r="F27" s="131" t="s">
        <v>129</v>
      </c>
      <c r="G27" s="132" t="s">
        <v>78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843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128" t="s">
        <v>130</v>
      </c>
      <c r="D28" s="133" t="s">
        <v>131</v>
      </c>
      <c r="E28" s="134" t="s">
        <v>132</v>
      </c>
      <c r="F28" s="131" t="s">
        <v>133</v>
      </c>
      <c r="G28" s="132" t="s">
        <v>78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29" t="s">
        <v>843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128" t="s">
        <v>134</v>
      </c>
      <c r="D29" s="133" t="s">
        <v>135</v>
      </c>
      <c r="E29" s="134" t="s">
        <v>136</v>
      </c>
      <c r="F29" s="131" t="s">
        <v>137</v>
      </c>
      <c r="G29" s="132" t="s">
        <v>78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843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128" t="s">
        <v>138</v>
      </c>
      <c r="D30" s="133" t="s">
        <v>139</v>
      </c>
      <c r="E30" s="134" t="s">
        <v>140</v>
      </c>
      <c r="F30" s="131" t="s">
        <v>141</v>
      </c>
      <c r="G30" s="132" t="s">
        <v>71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29" t="s">
        <v>843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128" t="s">
        <v>142</v>
      </c>
      <c r="D31" s="133" t="s">
        <v>143</v>
      </c>
      <c r="E31" s="134" t="s">
        <v>144</v>
      </c>
      <c r="F31" s="131" t="s">
        <v>145</v>
      </c>
      <c r="G31" s="132" t="s">
        <v>83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843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128" t="s">
        <v>146</v>
      </c>
      <c r="D32" s="133" t="s">
        <v>147</v>
      </c>
      <c r="E32" s="134" t="s">
        <v>148</v>
      </c>
      <c r="F32" s="131" t="s">
        <v>149</v>
      </c>
      <c r="G32" s="132" t="s">
        <v>67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29" t="s">
        <v>843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128" t="s">
        <v>150</v>
      </c>
      <c r="D33" s="133" t="s">
        <v>151</v>
      </c>
      <c r="E33" s="134" t="s">
        <v>152</v>
      </c>
      <c r="F33" s="131" t="s">
        <v>129</v>
      </c>
      <c r="G33" s="132" t="s">
        <v>78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843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128" t="s">
        <v>153</v>
      </c>
      <c r="D34" s="133" t="s">
        <v>154</v>
      </c>
      <c r="E34" s="134" t="s">
        <v>155</v>
      </c>
      <c r="F34" s="131" t="s">
        <v>115</v>
      </c>
      <c r="G34" s="132" t="s">
        <v>83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 t="s">
        <v>843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128" t="s">
        <v>156</v>
      </c>
      <c r="D35" s="133" t="s">
        <v>157</v>
      </c>
      <c r="E35" s="134" t="s">
        <v>155</v>
      </c>
      <c r="F35" s="131" t="s">
        <v>158</v>
      </c>
      <c r="G35" s="132" t="s">
        <v>83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843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128" t="s">
        <v>159</v>
      </c>
      <c r="D36" s="133" t="s">
        <v>160</v>
      </c>
      <c r="E36" s="134" t="s">
        <v>155</v>
      </c>
      <c r="F36" s="131" t="s">
        <v>161</v>
      </c>
      <c r="G36" s="132" t="s">
        <v>78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>
        <v>305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128" t="s">
        <v>162</v>
      </c>
      <c r="D37" s="133" t="s">
        <v>163</v>
      </c>
      <c r="E37" s="134" t="s">
        <v>164</v>
      </c>
      <c r="F37" s="131" t="s">
        <v>165</v>
      </c>
      <c r="G37" s="132" t="s">
        <v>67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>
        <v>305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128" t="s">
        <v>166</v>
      </c>
      <c r="D38" s="133" t="s">
        <v>135</v>
      </c>
      <c r="E38" s="134" t="s">
        <v>164</v>
      </c>
      <c r="F38" s="131" t="s">
        <v>167</v>
      </c>
      <c r="G38" s="132" t="s">
        <v>83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>
        <v>305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128" t="s">
        <v>168</v>
      </c>
      <c r="D39" s="133" t="s">
        <v>169</v>
      </c>
      <c r="E39" s="134" t="s">
        <v>170</v>
      </c>
      <c r="F39" s="131" t="s">
        <v>171</v>
      </c>
      <c r="G39" s="132" t="s">
        <v>71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>
        <v>305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128" t="s">
        <v>172</v>
      </c>
      <c r="D40" s="133" t="s">
        <v>173</v>
      </c>
      <c r="E40" s="134" t="s">
        <v>174</v>
      </c>
      <c r="F40" s="131" t="s">
        <v>175</v>
      </c>
      <c r="G40" s="132" t="s">
        <v>78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>
        <v>305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128" t="s">
        <v>176</v>
      </c>
      <c r="D41" s="133" t="s">
        <v>177</v>
      </c>
      <c r="E41" s="134" t="s">
        <v>178</v>
      </c>
      <c r="F41" s="131" t="s">
        <v>179</v>
      </c>
      <c r="G41" s="132" t="s">
        <v>78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>
        <v>305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128" t="s">
        <v>180</v>
      </c>
      <c r="D42" s="133" t="s">
        <v>181</v>
      </c>
      <c r="E42" s="134" t="s">
        <v>178</v>
      </c>
      <c r="F42" s="131" t="s">
        <v>182</v>
      </c>
      <c r="G42" s="132" t="s">
        <v>71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>
        <v>305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128" t="s">
        <v>183</v>
      </c>
      <c r="D43" s="133" t="s">
        <v>184</v>
      </c>
      <c r="E43" s="134" t="s">
        <v>185</v>
      </c>
      <c r="F43" s="131" t="s">
        <v>186</v>
      </c>
      <c r="G43" s="132" t="s">
        <v>187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>
        <v>305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128" t="s">
        <v>188</v>
      </c>
      <c r="D44" s="133" t="s">
        <v>189</v>
      </c>
      <c r="E44" s="134" t="s">
        <v>185</v>
      </c>
      <c r="F44" s="131" t="s">
        <v>190</v>
      </c>
      <c r="G44" s="132" t="s">
        <v>71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>
        <v>305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128" t="s">
        <v>191</v>
      </c>
      <c r="D45" s="133" t="s">
        <v>99</v>
      </c>
      <c r="E45" s="134" t="s">
        <v>192</v>
      </c>
      <c r="F45" s="131" t="s">
        <v>77</v>
      </c>
      <c r="G45" s="132" t="s">
        <v>78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>
        <v>305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128" t="s">
        <v>193</v>
      </c>
      <c r="D46" s="133" t="s">
        <v>194</v>
      </c>
      <c r="E46" s="134" t="s">
        <v>195</v>
      </c>
      <c r="F46" s="131" t="s">
        <v>196</v>
      </c>
      <c r="G46" s="132" t="s">
        <v>78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>
        <v>305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128" t="s">
        <v>197</v>
      </c>
      <c r="D47" s="133" t="s">
        <v>198</v>
      </c>
      <c r="E47" s="134" t="s">
        <v>195</v>
      </c>
      <c r="F47" s="131" t="s">
        <v>199</v>
      </c>
      <c r="G47" s="132" t="s">
        <v>83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>
        <v>305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128" t="s">
        <v>200</v>
      </c>
      <c r="D48" s="133" t="s">
        <v>201</v>
      </c>
      <c r="E48" s="134" t="s">
        <v>202</v>
      </c>
      <c r="F48" s="131" t="s">
        <v>203</v>
      </c>
      <c r="G48" s="132" t="s">
        <v>67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>
        <v>305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128" t="s">
        <v>204</v>
      </c>
      <c r="D49" s="133" t="s">
        <v>205</v>
      </c>
      <c r="E49" s="134" t="s">
        <v>206</v>
      </c>
      <c r="F49" s="131" t="s">
        <v>207</v>
      </c>
      <c r="G49" s="132" t="s">
        <v>67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>
        <v>305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128" t="s">
        <v>208</v>
      </c>
      <c r="D50" s="133" t="s">
        <v>209</v>
      </c>
      <c r="E50" s="134" t="s">
        <v>210</v>
      </c>
      <c r="F50" s="131" t="s">
        <v>211</v>
      </c>
      <c r="G50" s="132" t="s">
        <v>71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>
        <v>305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128" t="s">
        <v>212</v>
      </c>
      <c r="D51" s="133" t="s">
        <v>213</v>
      </c>
      <c r="E51" s="134" t="s">
        <v>214</v>
      </c>
      <c r="F51" s="131" t="s">
        <v>215</v>
      </c>
      <c r="G51" s="132" t="s">
        <v>67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>
        <v>305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128" t="s">
        <v>216</v>
      </c>
      <c r="D52" s="133" t="s">
        <v>217</v>
      </c>
      <c r="E52" s="134" t="s">
        <v>218</v>
      </c>
      <c r="F52" s="131" t="s">
        <v>219</v>
      </c>
      <c r="G52" s="132" t="s">
        <v>67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>
        <v>305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128" t="s">
        <v>220</v>
      </c>
      <c r="D53" s="133" t="s">
        <v>213</v>
      </c>
      <c r="E53" s="134" t="s">
        <v>221</v>
      </c>
      <c r="F53" s="131" t="s">
        <v>222</v>
      </c>
      <c r="G53" s="132" t="s">
        <v>67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>
        <v>305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128" t="s">
        <v>223</v>
      </c>
      <c r="D54" s="133" t="s">
        <v>224</v>
      </c>
      <c r="E54" s="134" t="s">
        <v>221</v>
      </c>
      <c r="F54" s="131" t="s">
        <v>225</v>
      </c>
      <c r="G54" s="132" t="s">
        <v>71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>
        <v>305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128" t="s">
        <v>226</v>
      </c>
      <c r="D55" s="133" t="s">
        <v>227</v>
      </c>
      <c r="E55" s="134" t="s">
        <v>228</v>
      </c>
      <c r="F55" s="131" t="s">
        <v>111</v>
      </c>
      <c r="G55" s="132" t="s">
        <v>67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>
        <v>305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128" t="s">
        <v>229</v>
      </c>
      <c r="D56" s="133" t="s">
        <v>230</v>
      </c>
      <c r="E56" s="134" t="s">
        <v>231</v>
      </c>
      <c r="F56" s="131" t="s">
        <v>232</v>
      </c>
      <c r="G56" s="132" t="s">
        <v>83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>
        <v>305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128" t="s">
        <v>233</v>
      </c>
      <c r="D57" s="133" t="s">
        <v>69</v>
      </c>
      <c r="E57" s="134" t="s">
        <v>234</v>
      </c>
      <c r="F57" s="131" t="s">
        <v>235</v>
      </c>
      <c r="G57" s="132" t="s">
        <v>67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>
        <v>305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128" t="s">
        <v>236</v>
      </c>
      <c r="D58" s="133" t="s">
        <v>237</v>
      </c>
      <c r="E58" s="134" t="s">
        <v>238</v>
      </c>
      <c r="F58" s="131" t="s">
        <v>239</v>
      </c>
      <c r="G58" s="132" t="s">
        <v>78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>
        <v>305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/>
      <c r="D59" s="33"/>
      <c r="E59" s="34"/>
      <c r="F59" s="35"/>
      <c r="G59" s="32"/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/>
      <c r="V59" s="3"/>
      <c r="W59" s="30"/>
      <c r="X59" s="81" t="str">
        <f t="shared" si="2"/>
        <v>Thi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/>
      <c r="D60" s="33"/>
      <c r="E60" s="34"/>
      <c r="F60" s="35"/>
      <c r="G60" s="32"/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/>
      <c r="V60" s="3"/>
      <c r="W60" s="30"/>
      <c r="X60" s="81" t="str">
        <f t="shared" si="2"/>
        <v>Thi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/>
      <c r="D61" s="33"/>
      <c r="E61" s="34"/>
      <c r="F61" s="35"/>
      <c r="G61" s="32"/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/>
      <c r="V61" s="3"/>
      <c r="W61" s="30"/>
      <c r="X61" s="81" t="str">
        <f t="shared" si="2"/>
        <v>Thi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/>
      <c r="D62" s="33"/>
      <c r="E62" s="34"/>
      <c r="F62" s="35"/>
      <c r="G62" s="32"/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/>
      <c r="V62" s="3"/>
      <c r="W62" s="30"/>
      <c r="X62" s="81" t="str">
        <f t="shared" si="2"/>
        <v>Thi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/>
      <c r="D63" s="33"/>
      <c r="E63" s="34"/>
      <c r="F63" s="35"/>
      <c r="G63" s="32"/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/>
      <c r="V63" s="3"/>
      <c r="W63" s="30"/>
      <c r="X63" s="81" t="str">
        <f t="shared" si="2"/>
        <v>Thi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/>
      <c r="D64" s="33"/>
      <c r="E64" s="34"/>
      <c r="F64" s="35"/>
      <c r="G64" s="32"/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/>
      <c r="V64" s="3"/>
      <c r="W64" s="30"/>
      <c r="X64" s="81" t="str">
        <f t="shared" si="2"/>
        <v>Thi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2:39" ht="18.75" customHeight="1">
      <c r="B65" s="31">
        <v>56</v>
      </c>
      <c r="C65" s="32"/>
      <c r="D65" s="33"/>
      <c r="E65" s="34"/>
      <c r="F65" s="35"/>
      <c r="G65" s="32"/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/>
      <c r="V65" s="3"/>
      <c r="W65" s="30"/>
      <c r="X65" s="81" t="str">
        <f t="shared" si="2"/>
        <v>Thi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2:39" ht="18.75" customHeight="1">
      <c r="B66" s="31">
        <v>57</v>
      </c>
      <c r="C66" s="32"/>
      <c r="D66" s="33"/>
      <c r="E66" s="34"/>
      <c r="F66" s="35"/>
      <c r="G66" s="32"/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/>
      <c r="V66" s="3"/>
      <c r="W66" s="30"/>
      <c r="X66" s="81" t="str">
        <f t="shared" si="2"/>
        <v>Thi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ht="18.75" customHeight="1">
      <c r="B67" s="31">
        <v>58</v>
      </c>
      <c r="C67" s="32"/>
      <c r="D67" s="33"/>
      <c r="E67" s="34"/>
      <c r="F67" s="35"/>
      <c r="G67" s="32"/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/>
      <c r="V67" s="3"/>
      <c r="W67" s="30"/>
      <c r="X67" s="81" t="str">
        <f t="shared" si="2"/>
        <v>Thi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2:39" ht="18.75" customHeight="1">
      <c r="B68" s="31">
        <v>59</v>
      </c>
      <c r="C68" s="32"/>
      <c r="D68" s="33"/>
      <c r="E68" s="34"/>
      <c r="F68" s="35"/>
      <c r="G68" s="32"/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/>
      <c r="V68" s="3"/>
      <c r="W68" s="30"/>
      <c r="X68" s="81" t="str">
        <f t="shared" si="2"/>
        <v>Thi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2:39" ht="18.75" customHeight="1">
      <c r="B69" s="31">
        <v>60</v>
      </c>
      <c r="C69" s="32"/>
      <c r="D69" s="33"/>
      <c r="E69" s="34"/>
      <c r="F69" s="35"/>
      <c r="G69" s="32"/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/>
      <c r="V69" s="3"/>
      <c r="W69" s="30"/>
      <c r="X69" s="81" t="str">
        <f t="shared" si="2"/>
        <v>Thi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2:39" ht="18.75" customHeight="1">
      <c r="B70" s="31">
        <v>61</v>
      </c>
      <c r="C70" s="32"/>
      <c r="D70" s="33"/>
      <c r="E70" s="34"/>
      <c r="F70" s="35"/>
      <c r="G70" s="32"/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/>
      <c r="V70" s="3"/>
      <c r="W70" s="30"/>
      <c r="X70" s="81" t="str">
        <f t="shared" si="2"/>
        <v>Thi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2:39" ht="18.75" customHeight="1">
      <c r="B71" s="31">
        <v>62</v>
      </c>
      <c r="C71" s="32"/>
      <c r="D71" s="33"/>
      <c r="E71" s="34"/>
      <c r="F71" s="35"/>
      <c r="G71" s="32"/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/>
      <c r="V71" s="3"/>
      <c r="W71" s="30"/>
      <c r="X71" s="81" t="str">
        <f t="shared" si="2"/>
        <v>Thi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2:39" ht="18.75" customHeight="1">
      <c r="B72" s="31">
        <v>63</v>
      </c>
      <c r="C72" s="32"/>
      <c r="D72" s="33"/>
      <c r="E72" s="34"/>
      <c r="F72" s="35"/>
      <c r="G72" s="32"/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/>
      <c r="V72" s="3"/>
      <c r="W72" s="30"/>
      <c r="X72" s="81" t="str">
        <f t="shared" si="2"/>
        <v>Thi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2:39" ht="18.75" customHeight="1">
      <c r="B73" s="31">
        <v>64</v>
      </c>
      <c r="C73" s="32"/>
      <c r="D73" s="33"/>
      <c r="E73" s="34"/>
      <c r="F73" s="35"/>
      <c r="G73" s="32"/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/>
      <c r="V73" s="3"/>
      <c r="W73" s="30"/>
      <c r="X73" s="81" t="str">
        <f t="shared" si="2"/>
        <v>Thi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2:39" ht="18.75" customHeight="1">
      <c r="B74" s="31">
        <v>65</v>
      </c>
      <c r="C74" s="32"/>
      <c r="D74" s="33"/>
      <c r="E74" s="34"/>
      <c r="F74" s="35"/>
      <c r="G74" s="32"/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/>
      <c r="V74" s="3"/>
      <c r="W74" s="30"/>
      <c r="X74" s="81" t="str">
        <f t="shared" si="2"/>
        <v>Thi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2:39" ht="18.75" customHeight="1">
      <c r="B75" s="31">
        <v>66</v>
      </c>
      <c r="C75" s="32"/>
      <c r="D75" s="33"/>
      <c r="E75" s="34"/>
      <c r="F75" s="35"/>
      <c r="G75" s="32"/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/>
      <c r="V75" s="3"/>
      <c r="W75" s="30"/>
      <c r="X75" s="81" t="str">
        <f t="shared" ref="X75:X90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2:39" ht="18.75" customHeight="1">
      <c r="B76" s="31">
        <v>67</v>
      </c>
      <c r="C76" s="32"/>
      <c r="D76" s="33"/>
      <c r="E76" s="34"/>
      <c r="F76" s="35"/>
      <c r="G76" s="32"/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99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99" si="9">+IF(OR($H76=0,$I76=0,$J76=0,$K76=0),"Không đủ ĐKDT","")</f>
        <v/>
      </c>
      <c r="U76" s="43"/>
      <c r="V76" s="3"/>
      <c r="W76" s="30"/>
      <c r="X76" s="81" t="str">
        <f t="shared" si="7"/>
        <v>Thi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2:39" ht="18.75" customHeight="1">
      <c r="B77" s="31">
        <v>68</v>
      </c>
      <c r="C77" s="32"/>
      <c r="D77" s="33"/>
      <c r="E77" s="34"/>
      <c r="F77" s="35"/>
      <c r="G77" s="32"/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/>
      <c r="V77" s="3"/>
      <c r="W77" s="30"/>
      <c r="X77" s="81" t="str">
        <f t="shared" si="7"/>
        <v>Thi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2:39" ht="18.75" customHeight="1">
      <c r="B78" s="31">
        <v>69</v>
      </c>
      <c r="C78" s="32"/>
      <c r="D78" s="33"/>
      <c r="E78" s="34"/>
      <c r="F78" s="35"/>
      <c r="G78" s="32"/>
      <c r="H78" s="36" t="s">
        <v>30</v>
      </c>
      <c r="I78" s="36" t="s">
        <v>30</v>
      </c>
      <c r="J78" s="36" t="s">
        <v>30</v>
      </c>
      <c r="K78" s="36" t="s">
        <v>30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/>
      <c r="V78" s="3"/>
      <c r="W78" s="30"/>
      <c r="X78" s="81" t="str">
        <f t="shared" si="7"/>
        <v>Thi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2:39" ht="18.75" customHeight="1">
      <c r="B79" s="31">
        <v>70</v>
      </c>
      <c r="C79" s="32"/>
      <c r="D79" s="33"/>
      <c r="E79" s="34"/>
      <c r="F79" s="35"/>
      <c r="G79" s="32"/>
      <c r="H79" s="36" t="s">
        <v>30</v>
      </c>
      <c r="I79" s="36" t="s">
        <v>30</v>
      </c>
      <c r="J79" s="36" t="s">
        <v>30</v>
      </c>
      <c r="K79" s="36" t="s">
        <v>30</v>
      </c>
      <c r="L79" s="44"/>
      <c r="M79" s="44"/>
      <c r="N79" s="44"/>
      <c r="O79" s="88"/>
      <c r="P79" s="38"/>
      <c r="Q79" s="39">
        <f t="shared" si="8"/>
        <v>0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/>
      <c r="V79" s="3"/>
      <c r="W79" s="30"/>
      <c r="X79" s="81" t="str">
        <f t="shared" si="7"/>
        <v>Thi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2:39" ht="18.75" customHeight="1">
      <c r="B80" s="31">
        <v>71</v>
      </c>
      <c r="C80" s="32"/>
      <c r="D80" s="33"/>
      <c r="E80" s="34"/>
      <c r="F80" s="35"/>
      <c r="G80" s="32"/>
      <c r="H80" s="36" t="s">
        <v>30</v>
      </c>
      <c r="I80" s="36" t="s">
        <v>30</v>
      </c>
      <c r="J80" s="36" t="s">
        <v>30</v>
      </c>
      <c r="K80" s="36" t="s">
        <v>30</v>
      </c>
      <c r="L80" s="44"/>
      <c r="M80" s="44"/>
      <c r="N80" s="44"/>
      <c r="O80" s="88"/>
      <c r="P80" s="38"/>
      <c r="Q80" s="39">
        <f t="shared" si="8"/>
        <v>0</v>
      </c>
      <c r="R80" s="40" t="str">
        <f t="shared" si="5"/>
        <v>F</v>
      </c>
      <c r="S80" s="41" t="str">
        <f t="shared" si="6"/>
        <v>Kém</v>
      </c>
      <c r="T80" s="42" t="str">
        <f t="shared" si="9"/>
        <v/>
      </c>
      <c r="U80" s="43"/>
      <c r="V80" s="3"/>
      <c r="W80" s="30"/>
      <c r="X80" s="81" t="str">
        <f t="shared" si="7"/>
        <v>Thi lại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2:39" ht="18.75" customHeight="1">
      <c r="B81" s="31">
        <v>72</v>
      </c>
      <c r="C81" s="32"/>
      <c r="D81" s="33"/>
      <c r="E81" s="34"/>
      <c r="F81" s="35"/>
      <c r="G81" s="32"/>
      <c r="H81" s="36" t="s">
        <v>30</v>
      </c>
      <c r="I81" s="36" t="s">
        <v>30</v>
      </c>
      <c r="J81" s="36" t="s">
        <v>30</v>
      </c>
      <c r="K81" s="36" t="s">
        <v>30</v>
      </c>
      <c r="L81" s="44"/>
      <c r="M81" s="44"/>
      <c r="N81" s="44"/>
      <c r="O81" s="88"/>
      <c r="P81" s="38"/>
      <c r="Q81" s="39">
        <f t="shared" si="8"/>
        <v>0</v>
      </c>
      <c r="R81" s="40" t="str">
        <f t="shared" si="5"/>
        <v>F</v>
      </c>
      <c r="S81" s="41" t="str">
        <f t="shared" si="6"/>
        <v>Kém</v>
      </c>
      <c r="T81" s="42" t="str">
        <f t="shared" si="9"/>
        <v/>
      </c>
      <c r="U81" s="43"/>
      <c r="V81" s="3"/>
      <c r="W81" s="30"/>
      <c r="X81" s="81" t="str">
        <f t="shared" si="7"/>
        <v>Thi lại</v>
      </c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</row>
    <row r="82" spans="2:39" ht="18.75" customHeight="1">
      <c r="B82" s="31">
        <v>73</v>
      </c>
      <c r="C82" s="32"/>
      <c r="D82" s="33"/>
      <c r="E82" s="34"/>
      <c r="F82" s="35"/>
      <c r="G82" s="32"/>
      <c r="H82" s="36" t="s">
        <v>30</v>
      </c>
      <c r="I82" s="36" t="s">
        <v>30</v>
      </c>
      <c r="J82" s="36" t="s">
        <v>30</v>
      </c>
      <c r="K82" s="36" t="s">
        <v>30</v>
      </c>
      <c r="L82" s="44"/>
      <c r="M82" s="44"/>
      <c r="N82" s="44"/>
      <c r="O82" s="88"/>
      <c r="P82" s="38"/>
      <c r="Q82" s="39">
        <f t="shared" si="8"/>
        <v>0</v>
      </c>
      <c r="R82" s="40" t="str">
        <f t="shared" si="5"/>
        <v>F</v>
      </c>
      <c r="S82" s="41" t="str">
        <f t="shared" si="6"/>
        <v>Kém</v>
      </c>
      <c r="T82" s="42" t="str">
        <f t="shared" si="9"/>
        <v/>
      </c>
      <c r="U82" s="43"/>
      <c r="V82" s="3"/>
      <c r="W82" s="30"/>
      <c r="X82" s="81" t="str">
        <f t="shared" si="7"/>
        <v>Thi lại</v>
      </c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</row>
    <row r="83" spans="2:39" ht="18.75" customHeight="1">
      <c r="B83" s="31">
        <v>74</v>
      </c>
      <c r="C83" s="32"/>
      <c r="D83" s="33"/>
      <c r="E83" s="34"/>
      <c r="F83" s="35"/>
      <c r="G83" s="32"/>
      <c r="H83" s="36" t="s">
        <v>30</v>
      </c>
      <c r="I83" s="36" t="s">
        <v>30</v>
      </c>
      <c r="J83" s="36" t="s">
        <v>30</v>
      </c>
      <c r="K83" s="36" t="s">
        <v>30</v>
      </c>
      <c r="L83" s="44"/>
      <c r="M83" s="44"/>
      <c r="N83" s="44"/>
      <c r="O83" s="88"/>
      <c r="P83" s="38"/>
      <c r="Q83" s="39">
        <f t="shared" si="8"/>
        <v>0</v>
      </c>
      <c r="R83" s="40" t="str">
        <f t="shared" si="5"/>
        <v>F</v>
      </c>
      <c r="S83" s="41" t="str">
        <f t="shared" si="6"/>
        <v>Kém</v>
      </c>
      <c r="T83" s="42" t="str">
        <f t="shared" si="9"/>
        <v/>
      </c>
      <c r="U83" s="43"/>
      <c r="V83" s="3"/>
      <c r="W83" s="30"/>
      <c r="X83" s="81" t="str">
        <f t="shared" si="7"/>
        <v>Thi lại</v>
      </c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</row>
    <row r="84" spans="2:39" ht="18.75" customHeight="1">
      <c r="B84" s="31">
        <v>75</v>
      </c>
      <c r="C84" s="32"/>
      <c r="D84" s="33"/>
      <c r="E84" s="34"/>
      <c r="F84" s="35"/>
      <c r="G84" s="32"/>
      <c r="H84" s="36" t="s">
        <v>30</v>
      </c>
      <c r="I84" s="36" t="s">
        <v>30</v>
      </c>
      <c r="J84" s="36" t="s">
        <v>30</v>
      </c>
      <c r="K84" s="36" t="s">
        <v>30</v>
      </c>
      <c r="L84" s="44"/>
      <c r="M84" s="44"/>
      <c r="N84" s="44"/>
      <c r="O84" s="88"/>
      <c r="P84" s="38"/>
      <c r="Q84" s="39">
        <f t="shared" si="8"/>
        <v>0</v>
      </c>
      <c r="R84" s="40" t="str">
        <f t="shared" si="5"/>
        <v>F</v>
      </c>
      <c r="S84" s="41" t="str">
        <f t="shared" si="6"/>
        <v>Kém</v>
      </c>
      <c r="T84" s="42" t="str">
        <f t="shared" si="9"/>
        <v/>
      </c>
      <c r="U84" s="43"/>
      <c r="V84" s="3"/>
      <c r="W84" s="30"/>
      <c r="X84" s="81" t="str">
        <f t="shared" si="7"/>
        <v>Thi lại</v>
      </c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</row>
    <row r="85" spans="2:39" ht="18.75" customHeight="1">
      <c r="B85" s="31">
        <v>76</v>
      </c>
      <c r="C85" s="32"/>
      <c r="D85" s="33"/>
      <c r="E85" s="34"/>
      <c r="F85" s="35"/>
      <c r="G85" s="32"/>
      <c r="H85" s="36" t="s">
        <v>30</v>
      </c>
      <c r="I85" s="36" t="s">
        <v>30</v>
      </c>
      <c r="J85" s="36" t="s">
        <v>30</v>
      </c>
      <c r="K85" s="36" t="s">
        <v>30</v>
      </c>
      <c r="L85" s="44"/>
      <c r="M85" s="44"/>
      <c r="N85" s="44"/>
      <c r="O85" s="88"/>
      <c r="P85" s="38"/>
      <c r="Q85" s="39">
        <f t="shared" si="8"/>
        <v>0</v>
      </c>
      <c r="R85" s="40" t="str">
        <f t="shared" si="5"/>
        <v>F</v>
      </c>
      <c r="S85" s="41" t="str">
        <f t="shared" si="6"/>
        <v>Kém</v>
      </c>
      <c r="T85" s="42" t="str">
        <f t="shared" si="9"/>
        <v/>
      </c>
      <c r="U85" s="43"/>
      <c r="V85" s="3"/>
      <c r="W85" s="30"/>
      <c r="X85" s="81" t="str">
        <f t="shared" si="7"/>
        <v>Thi lại</v>
      </c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</row>
    <row r="86" spans="2:39" ht="18.75" customHeight="1">
      <c r="B86" s="31">
        <v>77</v>
      </c>
      <c r="C86" s="32"/>
      <c r="D86" s="33"/>
      <c r="E86" s="34"/>
      <c r="F86" s="35"/>
      <c r="G86" s="32"/>
      <c r="H86" s="36" t="s">
        <v>30</v>
      </c>
      <c r="I86" s="36" t="s">
        <v>30</v>
      </c>
      <c r="J86" s="36" t="s">
        <v>30</v>
      </c>
      <c r="K86" s="36" t="s">
        <v>30</v>
      </c>
      <c r="L86" s="44"/>
      <c r="M86" s="44"/>
      <c r="N86" s="44"/>
      <c r="O86" s="88"/>
      <c r="P86" s="38"/>
      <c r="Q86" s="39">
        <f t="shared" si="8"/>
        <v>0</v>
      </c>
      <c r="R86" s="40" t="str">
        <f t="shared" si="5"/>
        <v>F</v>
      </c>
      <c r="S86" s="41" t="str">
        <f t="shared" si="6"/>
        <v>Kém</v>
      </c>
      <c r="T86" s="42" t="str">
        <f t="shared" si="9"/>
        <v/>
      </c>
      <c r="U86" s="43"/>
      <c r="V86" s="3"/>
      <c r="W86" s="30"/>
      <c r="X86" s="81" t="str">
        <f t="shared" si="7"/>
        <v>Thi lại</v>
      </c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</row>
    <row r="87" spans="2:39" ht="18.75" customHeight="1">
      <c r="B87" s="31">
        <v>78</v>
      </c>
      <c r="C87" s="32"/>
      <c r="D87" s="33"/>
      <c r="E87" s="34"/>
      <c r="F87" s="35"/>
      <c r="G87" s="32"/>
      <c r="H87" s="36" t="s">
        <v>30</v>
      </c>
      <c r="I87" s="36" t="s">
        <v>30</v>
      </c>
      <c r="J87" s="36" t="s">
        <v>30</v>
      </c>
      <c r="K87" s="36" t="s">
        <v>30</v>
      </c>
      <c r="L87" s="44"/>
      <c r="M87" s="44"/>
      <c r="N87" s="44"/>
      <c r="O87" s="88"/>
      <c r="P87" s="38"/>
      <c r="Q87" s="39">
        <f t="shared" si="8"/>
        <v>0</v>
      </c>
      <c r="R87" s="40" t="str">
        <f t="shared" si="5"/>
        <v>F</v>
      </c>
      <c r="S87" s="41" t="str">
        <f t="shared" si="6"/>
        <v>Kém</v>
      </c>
      <c r="T87" s="42" t="str">
        <f t="shared" si="9"/>
        <v/>
      </c>
      <c r="U87" s="43"/>
      <c r="V87" s="3"/>
      <c r="W87" s="30"/>
      <c r="X87" s="81" t="str">
        <f t="shared" si="7"/>
        <v>Thi lại</v>
      </c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</row>
    <row r="88" spans="2:39" ht="18.75" customHeight="1">
      <c r="B88" s="31">
        <v>79</v>
      </c>
      <c r="C88" s="32"/>
      <c r="D88" s="33"/>
      <c r="E88" s="34"/>
      <c r="F88" s="35"/>
      <c r="G88" s="32"/>
      <c r="H88" s="36" t="s">
        <v>30</v>
      </c>
      <c r="I88" s="36" t="s">
        <v>30</v>
      </c>
      <c r="J88" s="36" t="s">
        <v>30</v>
      </c>
      <c r="K88" s="36" t="s">
        <v>30</v>
      </c>
      <c r="L88" s="44"/>
      <c r="M88" s="44"/>
      <c r="N88" s="44"/>
      <c r="O88" s="88"/>
      <c r="P88" s="38"/>
      <c r="Q88" s="39">
        <f t="shared" si="8"/>
        <v>0</v>
      </c>
      <c r="R88" s="40" t="str">
        <f t="shared" si="5"/>
        <v>F</v>
      </c>
      <c r="S88" s="41" t="str">
        <f t="shared" si="6"/>
        <v>Kém</v>
      </c>
      <c r="T88" s="42" t="str">
        <f t="shared" si="9"/>
        <v/>
      </c>
      <c r="U88" s="43"/>
      <c r="V88" s="3"/>
      <c r="W88" s="30"/>
      <c r="X88" s="81" t="str">
        <f t="shared" si="7"/>
        <v>Thi lại</v>
      </c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</row>
    <row r="89" spans="2:39" ht="18.75" customHeight="1">
      <c r="B89" s="31">
        <v>80</v>
      </c>
      <c r="C89" s="32"/>
      <c r="D89" s="33"/>
      <c r="E89" s="34"/>
      <c r="F89" s="35"/>
      <c r="G89" s="32"/>
      <c r="H89" s="36" t="s">
        <v>30</v>
      </c>
      <c r="I89" s="36" t="s">
        <v>30</v>
      </c>
      <c r="J89" s="36" t="s">
        <v>30</v>
      </c>
      <c r="K89" s="36" t="s">
        <v>30</v>
      </c>
      <c r="L89" s="44"/>
      <c r="M89" s="44"/>
      <c r="N89" s="44"/>
      <c r="O89" s="88"/>
      <c r="P89" s="38"/>
      <c r="Q89" s="39">
        <f t="shared" si="8"/>
        <v>0</v>
      </c>
      <c r="R89" s="40" t="str">
        <f t="shared" si="5"/>
        <v>F</v>
      </c>
      <c r="S89" s="41" t="str">
        <f t="shared" si="6"/>
        <v>Kém</v>
      </c>
      <c r="T89" s="42" t="str">
        <f t="shared" si="9"/>
        <v/>
      </c>
      <c r="U89" s="43"/>
      <c r="V89" s="3"/>
      <c r="W89" s="30"/>
      <c r="X89" s="81" t="str">
        <f t="shared" si="7"/>
        <v>Thi lại</v>
      </c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</row>
    <row r="90" spans="2:39" ht="18.75" customHeight="1">
      <c r="B90" s="31">
        <v>81</v>
      </c>
      <c r="C90" s="32"/>
      <c r="D90" s="33"/>
      <c r="E90" s="34"/>
      <c r="F90" s="35"/>
      <c r="G90" s="32"/>
      <c r="H90" s="36" t="s">
        <v>30</v>
      </c>
      <c r="I90" s="36" t="s">
        <v>30</v>
      </c>
      <c r="J90" s="36" t="s">
        <v>30</v>
      </c>
      <c r="K90" s="36" t="s">
        <v>30</v>
      </c>
      <c r="L90" s="44"/>
      <c r="M90" s="44"/>
      <c r="N90" s="44"/>
      <c r="O90" s="88"/>
      <c r="P90" s="38"/>
      <c r="Q90" s="39">
        <f t="shared" si="8"/>
        <v>0</v>
      </c>
      <c r="R90" s="40" t="str">
        <f t="shared" si="5"/>
        <v>F</v>
      </c>
      <c r="S90" s="41" t="str">
        <f t="shared" si="6"/>
        <v>Kém</v>
      </c>
      <c r="T90" s="42" t="str">
        <f t="shared" si="9"/>
        <v/>
      </c>
      <c r="U90" s="43"/>
      <c r="V90" s="3"/>
      <c r="W90" s="30"/>
      <c r="X90" s="81" t="str">
        <f t="shared" si="7"/>
        <v>Thi lại</v>
      </c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</row>
    <row r="91" spans="2:39" ht="18.75" customHeight="1">
      <c r="B91" s="31">
        <v>82</v>
      </c>
      <c r="C91" s="32"/>
      <c r="D91" s="33"/>
      <c r="E91" s="34"/>
      <c r="F91" s="35"/>
      <c r="G91" s="32"/>
      <c r="H91" s="36" t="s">
        <v>30</v>
      </c>
      <c r="I91" s="36" t="s">
        <v>30</v>
      </c>
      <c r="J91" s="36" t="s">
        <v>30</v>
      </c>
      <c r="K91" s="36" t="s">
        <v>30</v>
      </c>
      <c r="L91" s="44"/>
      <c r="M91" s="44"/>
      <c r="N91" s="44"/>
      <c r="O91" s="88"/>
      <c r="P91" s="38"/>
      <c r="Q91" s="39">
        <f t="shared" si="8"/>
        <v>0</v>
      </c>
      <c r="R91" s="40" t="str">
        <f t="shared" si="5"/>
        <v>F</v>
      </c>
      <c r="S91" s="41" t="str">
        <f t="shared" si="6"/>
        <v>Kém</v>
      </c>
      <c r="T91" s="42" t="str">
        <f t="shared" si="9"/>
        <v/>
      </c>
      <c r="U91" s="43"/>
      <c r="V91" s="3"/>
      <c r="W91" s="30"/>
      <c r="X91" s="81" t="str">
        <f t="shared" ref="X91:X99" si="10">IF(T91="Không đủ ĐKDT","Học lại",IF(T91="Đình chỉ thi","Học lại",IF(AND(MID(G91,2,2)&gt;="12",T91="Vắng"),"Học lại",IF(T91="Vắng có phép", "Thi lại",IF(T91="Nợ học phí", "Thi lại",IF(AND((MID(G91,2,2)&lt;"12"),Q91&lt;4.5),"Thi lại",IF(Q91&lt;4,"Học lại","Đạt")))))))</f>
        <v>Thi lại</v>
      </c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</row>
    <row r="92" spans="2:39" ht="18.75" customHeight="1">
      <c r="B92" s="31">
        <v>83</v>
      </c>
      <c r="C92" s="32"/>
      <c r="D92" s="33"/>
      <c r="E92" s="34"/>
      <c r="F92" s="35"/>
      <c r="G92" s="32"/>
      <c r="H92" s="36" t="s">
        <v>30</v>
      </c>
      <c r="I92" s="36" t="s">
        <v>30</v>
      </c>
      <c r="J92" s="36" t="s">
        <v>30</v>
      </c>
      <c r="K92" s="36" t="s">
        <v>30</v>
      </c>
      <c r="L92" s="44"/>
      <c r="M92" s="44"/>
      <c r="N92" s="44"/>
      <c r="O92" s="88"/>
      <c r="P92" s="38"/>
      <c r="Q92" s="39">
        <f t="shared" si="8"/>
        <v>0</v>
      </c>
      <c r="R92" s="40" t="str">
        <f t="shared" si="5"/>
        <v>F</v>
      </c>
      <c r="S92" s="41" t="str">
        <f t="shared" si="6"/>
        <v>Kém</v>
      </c>
      <c r="T92" s="42" t="str">
        <f t="shared" si="9"/>
        <v/>
      </c>
      <c r="U92" s="43"/>
      <c r="V92" s="3"/>
      <c r="W92" s="30"/>
      <c r="X92" s="81" t="str">
        <f t="shared" si="10"/>
        <v>Thi lại</v>
      </c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</row>
    <row r="93" spans="2:39" ht="18.75" customHeight="1">
      <c r="B93" s="31">
        <v>84</v>
      </c>
      <c r="C93" s="32"/>
      <c r="D93" s="33"/>
      <c r="E93" s="34"/>
      <c r="F93" s="35"/>
      <c r="G93" s="32"/>
      <c r="H93" s="36" t="s">
        <v>30</v>
      </c>
      <c r="I93" s="36" t="s">
        <v>30</v>
      </c>
      <c r="J93" s="36" t="s">
        <v>30</v>
      </c>
      <c r="K93" s="36" t="s">
        <v>30</v>
      </c>
      <c r="L93" s="44"/>
      <c r="M93" s="44"/>
      <c r="N93" s="44"/>
      <c r="O93" s="88"/>
      <c r="P93" s="38"/>
      <c r="Q93" s="39">
        <f t="shared" si="8"/>
        <v>0</v>
      </c>
      <c r="R93" s="40" t="str">
        <f t="shared" si="5"/>
        <v>F</v>
      </c>
      <c r="S93" s="41" t="str">
        <f t="shared" si="6"/>
        <v>Kém</v>
      </c>
      <c r="T93" s="42" t="str">
        <f t="shared" si="9"/>
        <v/>
      </c>
      <c r="U93" s="43"/>
      <c r="V93" s="3"/>
      <c r="W93" s="30"/>
      <c r="X93" s="81" t="str">
        <f t="shared" si="10"/>
        <v>Thi lại</v>
      </c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</row>
    <row r="94" spans="2:39" ht="18.75" customHeight="1">
      <c r="B94" s="31">
        <v>85</v>
      </c>
      <c r="C94" s="32"/>
      <c r="D94" s="33"/>
      <c r="E94" s="34"/>
      <c r="F94" s="35"/>
      <c r="G94" s="32"/>
      <c r="H94" s="36" t="s">
        <v>30</v>
      </c>
      <c r="I94" s="36" t="s">
        <v>30</v>
      </c>
      <c r="J94" s="36" t="s">
        <v>30</v>
      </c>
      <c r="K94" s="36" t="s">
        <v>30</v>
      </c>
      <c r="L94" s="44"/>
      <c r="M94" s="44"/>
      <c r="N94" s="44"/>
      <c r="O94" s="88"/>
      <c r="P94" s="38"/>
      <c r="Q94" s="39">
        <f t="shared" si="8"/>
        <v>0</v>
      </c>
      <c r="R94" s="40" t="str">
        <f t="shared" si="5"/>
        <v>F</v>
      </c>
      <c r="S94" s="41" t="str">
        <f t="shared" si="6"/>
        <v>Kém</v>
      </c>
      <c r="T94" s="42" t="str">
        <f t="shared" si="9"/>
        <v/>
      </c>
      <c r="U94" s="43"/>
      <c r="V94" s="3"/>
      <c r="W94" s="30"/>
      <c r="X94" s="81" t="str">
        <f t="shared" si="10"/>
        <v>Thi lại</v>
      </c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</row>
    <row r="95" spans="2:39" ht="18.75" customHeight="1">
      <c r="B95" s="31">
        <v>86</v>
      </c>
      <c r="C95" s="32"/>
      <c r="D95" s="33"/>
      <c r="E95" s="34"/>
      <c r="F95" s="35"/>
      <c r="G95" s="32"/>
      <c r="H95" s="36" t="s">
        <v>30</v>
      </c>
      <c r="I95" s="36" t="s">
        <v>30</v>
      </c>
      <c r="J95" s="36" t="s">
        <v>30</v>
      </c>
      <c r="K95" s="36" t="s">
        <v>30</v>
      </c>
      <c r="L95" s="44"/>
      <c r="M95" s="44"/>
      <c r="N95" s="44"/>
      <c r="O95" s="88"/>
      <c r="P95" s="38"/>
      <c r="Q95" s="39">
        <f t="shared" si="8"/>
        <v>0</v>
      </c>
      <c r="R95" s="40" t="str">
        <f t="shared" si="5"/>
        <v>F</v>
      </c>
      <c r="S95" s="41" t="str">
        <f t="shared" si="6"/>
        <v>Kém</v>
      </c>
      <c r="T95" s="42" t="str">
        <f t="shared" si="9"/>
        <v/>
      </c>
      <c r="U95" s="43"/>
      <c r="V95" s="3"/>
      <c r="W95" s="30"/>
      <c r="X95" s="81" t="str">
        <f t="shared" si="10"/>
        <v>Thi lại</v>
      </c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</row>
    <row r="96" spans="2:39" ht="18.75" customHeight="1">
      <c r="B96" s="31">
        <v>87</v>
      </c>
      <c r="C96" s="32"/>
      <c r="D96" s="33"/>
      <c r="E96" s="34"/>
      <c r="F96" s="35"/>
      <c r="G96" s="32"/>
      <c r="H96" s="36" t="s">
        <v>30</v>
      </c>
      <c r="I96" s="36" t="s">
        <v>30</v>
      </c>
      <c r="J96" s="36" t="s">
        <v>30</v>
      </c>
      <c r="K96" s="36" t="s">
        <v>30</v>
      </c>
      <c r="L96" s="44"/>
      <c r="M96" s="44"/>
      <c r="N96" s="44"/>
      <c r="O96" s="88"/>
      <c r="P96" s="38"/>
      <c r="Q96" s="39">
        <f t="shared" si="8"/>
        <v>0</v>
      </c>
      <c r="R96" s="40" t="str">
        <f t="shared" si="5"/>
        <v>F</v>
      </c>
      <c r="S96" s="41" t="str">
        <f t="shared" si="6"/>
        <v>Kém</v>
      </c>
      <c r="T96" s="42" t="str">
        <f t="shared" si="9"/>
        <v/>
      </c>
      <c r="U96" s="43"/>
      <c r="V96" s="3"/>
      <c r="W96" s="30"/>
      <c r="X96" s="81" t="str">
        <f t="shared" si="10"/>
        <v>Thi lại</v>
      </c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</row>
    <row r="97" spans="1:39" ht="18.75" customHeight="1">
      <c r="B97" s="31">
        <v>88</v>
      </c>
      <c r="C97" s="32"/>
      <c r="D97" s="33"/>
      <c r="E97" s="34"/>
      <c r="F97" s="35"/>
      <c r="G97" s="32"/>
      <c r="H97" s="36" t="s">
        <v>30</v>
      </c>
      <c r="I97" s="36" t="s">
        <v>30</v>
      </c>
      <c r="J97" s="36" t="s">
        <v>30</v>
      </c>
      <c r="K97" s="36" t="s">
        <v>30</v>
      </c>
      <c r="L97" s="44"/>
      <c r="M97" s="44"/>
      <c r="N97" s="44"/>
      <c r="O97" s="88"/>
      <c r="P97" s="38"/>
      <c r="Q97" s="39">
        <f t="shared" si="8"/>
        <v>0</v>
      </c>
      <c r="R97" s="40" t="str">
        <f t="shared" si="5"/>
        <v>F</v>
      </c>
      <c r="S97" s="41" t="str">
        <f t="shared" si="6"/>
        <v>Kém</v>
      </c>
      <c r="T97" s="42" t="str">
        <f t="shared" si="9"/>
        <v/>
      </c>
      <c r="U97" s="43"/>
      <c r="V97" s="3"/>
      <c r="W97" s="30"/>
      <c r="X97" s="81" t="str">
        <f t="shared" si="10"/>
        <v>Thi lại</v>
      </c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69"/>
      <c r="AM97" s="69"/>
    </row>
    <row r="98" spans="1:39" ht="18.75" customHeight="1">
      <c r="B98" s="31">
        <v>89</v>
      </c>
      <c r="C98" s="32"/>
      <c r="D98" s="33"/>
      <c r="E98" s="34"/>
      <c r="F98" s="35"/>
      <c r="G98" s="32"/>
      <c r="H98" s="36" t="s">
        <v>30</v>
      </c>
      <c r="I98" s="36" t="s">
        <v>30</v>
      </c>
      <c r="J98" s="36" t="s">
        <v>30</v>
      </c>
      <c r="K98" s="36" t="s">
        <v>30</v>
      </c>
      <c r="L98" s="44"/>
      <c r="M98" s="44"/>
      <c r="N98" s="44"/>
      <c r="O98" s="88"/>
      <c r="P98" s="38"/>
      <c r="Q98" s="39">
        <f t="shared" si="8"/>
        <v>0</v>
      </c>
      <c r="R98" s="40" t="str">
        <f t="shared" si="5"/>
        <v>F</v>
      </c>
      <c r="S98" s="41" t="str">
        <f t="shared" si="6"/>
        <v>Kém</v>
      </c>
      <c r="T98" s="42" t="str">
        <f t="shared" si="9"/>
        <v/>
      </c>
      <c r="U98" s="43"/>
      <c r="V98" s="3"/>
      <c r="W98" s="30"/>
      <c r="X98" s="81" t="str">
        <f t="shared" si="10"/>
        <v>Thi lại</v>
      </c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</row>
    <row r="99" spans="1:39" ht="18.75" customHeight="1">
      <c r="B99" s="31">
        <v>90</v>
      </c>
      <c r="C99" s="32"/>
      <c r="D99" s="33"/>
      <c r="E99" s="34"/>
      <c r="F99" s="35"/>
      <c r="G99" s="32"/>
      <c r="H99" s="36" t="s">
        <v>30</v>
      </c>
      <c r="I99" s="36" t="s">
        <v>30</v>
      </c>
      <c r="J99" s="36" t="s">
        <v>30</v>
      </c>
      <c r="K99" s="36" t="s">
        <v>30</v>
      </c>
      <c r="L99" s="44"/>
      <c r="M99" s="44"/>
      <c r="N99" s="44"/>
      <c r="O99" s="88"/>
      <c r="P99" s="38"/>
      <c r="Q99" s="39">
        <f t="shared" si="8"/>
        <v>0</v>
      </c>
      <c r="R99" s="40" t="str">
        <f t="shared" si="5"/>
        <v>F</v>
      </c>
      <c r="S99" s="41" t="str">
        <f t="shared" si="6"/>
        <v>Kém</v>
      </c>
      <c r="T99" s="42" t="str">
        <f t="shared" si="9"/>
        <v/>
      </c>
      <c r="U99" s="43"/>
      <c r="V99" s="3"/>
      <c r="W99" s="30"/>
      <c r="X99" s="81" t="str">
        <f t="shared" si="10"/>
        <v>Thi lại</v>
      </c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</row>
    <row r="100" spans="1:39" ht="9" customHeight="1">
      <c r="A100" s="2"/>
      <c r="B100" s="45"/>
      <c r="C100" s="46"/>
      <c r="D100" s="46"/>
      <c r="E100" s="47"/>
      <c r="F100" s="47"/>
      <c r="G100" s="47"/>
      <c r="H100" s="48"/>
      <c r="I100" s="49"/>
      <c r="J100" s="49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3"/>
    </row>
    <row r="101" spans="1:39" ht="16.5" hidden="1">
      <c r="A101" s="2"/>
      <c r="B101" s="109" t="s">
        <v>31</v>
      </c>
      <c r="C101" s="109"/>
      <c r="D101" s="46"/>
      <c r="E101" s="47"/>
      <c r="F101" s="47"/>
      <c r="G101" s="47"/>
      <c r="H101" s="48"/>
      <c r="I101" s="49"/>
      <c r="J101" s="49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3"/>
    </row>
    <row r="102" spans="1:39" ht="16.5" hidden="1" customHeight="1">
      <c r="A102" s="2"/>
      <c r="B102" s="51" t="s">
        <v>32</v>
      </c>
      <c r="C102" s="51"/>
      <c r="D102" s="52">
        <f>+$AA$8</f>
        <v>90</v>
      </c>
      <c r="E102" s="53" t="s">
        <v>33</v>
      </c>
      <c r="F102" s="96" t="s">
        <v>34</v>
      </c>
      <c r="G102" s="96"/>
      <c r="H102" s="96"/>
      <c r="I102" s="96"/>
      <c r="J102" s="96"/>
      <c r="K102" s="96"/>
      <c r="L102" s="96"/>
      <c r="M102" s="96"/>
      <c r="N102" s="96"/>
      <c r="O102" s="96"/>
      <c r="P102" s="54">
        <f>$AA$8 -COUNTIF($T$9:$T$289,"Vắng") -COUNTIF($T$9:$T$289,"Vắng có phép") - COUNTIF($T$9:$T$289,"Đình chỉ thi") - COUNTIF($T$9:$T$289,"Không đủ ĐKDT")</f>
        <v>90</v>
      </c>
      <c r="Q102" s="54"/>
      <c r="R102" s="54"/>
      <c r="S102" s="55"/>
      <c r="T102" s="56" t="s">
        <v>33</v>
      </c>
      <c r="U102" s="55"/>
      <c r="V102" s="3"/>
    </row>
    <row r="103" spans="1:39" ht="16.5" hidden="1" customHeight="1">
      <c r="A103" s="2"/>
      <c r="B103" s="51" t="s">
        <v>35</v>
      </c>
      <c r="C103" s="51"/>
      <c r="D103" s="52">
        <f>+$AL$8</f>
        <v>0</v>
      </c>
      <c r="E103" s="53" t="s">
        <v>33</v>
      </c>
      <c r="F103" s="96" t="s">
        <v>36</v>
      </c>
      <c r="G103" s="96"/>
      <c r="H103" s="96"/>
      <c r="I103" s="96"/>
      <c r="J103" s="96"/>
      <c r="K103" s="96"/>
      <c r="L103" s="96"/>
      <c r="M103" s="96"/>
      <c r="N103" s="96"/>
      <c r="O103" s="96"/>
      <c r="P103" s="57">
        <f>COUNTIF($T$9:$T$165,"Vắng")</f>
        <v>0</v>
      </c>
      <c r="Q103" s="57"/>
      <c r="R103" s="57"/>
      <c r="S103" s="58"/>
      <c r="T103" s="56" t="s">
        <v>33</v>
      </c>
      <c r="U103" s="58"/>
      <c r="V103" s="3"/>
    </row>
    <row r="104" spans="1:39" ht="16.5" hidden="1" customHeight="1">
      <c r="A104" s="2"/>
      <c r="B104" s="51" t="s">
        <v>51</v>
      </c>
      <c r="C104" s="51"/>
      <c r="D104" s="67">
        <f>COUNTIF(X10:X99,"Học lại")</f>
        <v>49</v>
      </c>
      <c r="E104" s="53" t="s">
        <v>33</v>
      </c>
      <c r="F104" s="96" t="s">
        <v>52</v>
      </c>
      <c r="G104" s="96"/>
      <c r="H104" s="96"/>
      <c r="I104" s="96"/>
      <c r="J104" s="96"/>
      <c r="K104" s="96"/>
      <c r="L104" s="96"/>
      <c r="M104" s="96"/>
      <c r="N104" s="96"/>
      <c r="O104" s="96"/>
      <c r="P104" s="54">
        <f>COUNTIF($T$9:$T$165,"Vắng có phép")</f>
        <v>0</v>
      </c>
      <c r="Q104" s="54"/>
      <c r="R104" s="54"/>
      <c r="S104" s="55"/>
      <c r="T104" s="56" t="s">
        <v>33</v>
      </c>
      <c r="U104" s="55"/>
      <c r="V104" s="3"/>
    </row>
    <row r="105" spans="1:39" ht="3" hidden="1" customHeight="1">
      <c r="A105" s="2"/>
      <c r="B105" s="45"/>
      <c r="C105" s="46"/>
      <c r="D105" s="46"/>
      <c r="E105" s="47"/>
      <c r="F105" s="47"/>
      <c r="G105" s="47"/>
      <c r="H105" s="48"/>
      <c r="I105" s="49"/>
      <c r="J105" s="49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3"/>
    </row>
    <row r="106" spans="1:39" hidden="1">
      <c r="B106" s="89" t="s">
        <v>53</v>
      </c>
      <c r="C106" s="89"/>
      <c r="D106" s="90">
        <f>COUNTIF(X10:X99,"Thi lại")</f>
        <v>41</v>
      </c>
      <c r="E106" s="91" t="s">
        <v>33</v>
      </c>
      <c r="F106" s="3"/>
      <c r="G106" s="3"/>
      <c r="H106" s="3"/>
      <c r="I106" s="3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3"/>
    </row>
    <row r="107" spans="1:39" ht="24.75" hidden="1" customHeight="1">
      <c r="B107" s="89"/>
      <c r="C107" s="89"/>
      <c r="D107" s="90"/>
      <c r="E107" s="91"/>
      <c r="F107" s="3"/>
      <c r="G107" s="3"/>
      <c r="H107" s="3"/>
      <c r="I107" s="3"/>
      <c r="J107" s="101" t="s">
        <v>56</v>
      </c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3"/>
    </row>
    <row r="108" spans="1:39" hidden="1">
      <c r="A108" s="59"/>
      <c r="B108" s="94" t="s">
        <v>37</v>
      </c>
      <c r="C108" s="94"/>
      <c r="D108" s="94"/>
      <c r="E108" s="94"/>
      <c r="F108" s="94"/>
      <c r="G108" s="94"/>
      <c r="H108" s="94"/>
      <c r="I108" s="60"/>
      <c r="J108" s="95" t="s">
        <v>38</v>
      </c>
      <c r="K108" s="95"/>
      <c r="L108" s="95"/>
      <c r="M108" s="95"/>
      <c r="N108" s="95"/>
      <c r="O108" s="95"/>
      <c r="P108" s="95"/>
      <c r="Q108" s="95"/>
      <c r="R108" s="95"/>
      <c r="S108" s="95"/>
      <c r="T108" s="95"/>
      <c r="U108" s="95"/>
      <c r="V108" s="3"/>
    </row>
    <row r="109" spans="1:39" ht="4.5" hidden="1" customHeight="1">
      <c r="A109" s="2"/>
      <c r="B109" s="45"/>
      <c r="C109" s="61"/>
      <c r="D109" s="61"/>
      <c r="E109" s="62"/>
      <c r="F109" s="62"/>
      <c r="G109" s="62"/>
      <c r="H109" s="63"/>
      <c r="I109" s="64"/>
      <c r="J109" s="64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4" t="s">
        <v>39</v>
      </c>
      <c r="C110" s="94"/>
      <c r="D110" s="100" t="s">
        <v>40</v>
      </c>
      <c r="E110" s="100"/>
      <c r="F110" s="100"/>
      <c r="G110" s="100"/>
      <c r="H110" s="100"/>
      <c r="I110" s="64"/>
      <c r="J110" s="64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3"/>
      <c r="X110" s="68"/>
      <c r="Y110" s="68"/>
      <c r="Z110" s="68"/>
      <c r="AA110" s="68"/>
      <c r="AB110" s="68"/>
      <c r="AC110" s="68"/>
      <c r="AD110" s="68"/>
      <c r="AE110" s="68"/>
      <c r="AF110" s="68"/>
      <c r="AG110" s="68"/>
      <c r="AH110" s="68"/>
      <c r="AI110" s="68"/>
      <c r="AJ110" s="68"/>
      <c r="AK110" s="68"/>
      <c r="AL110" s="68"/>
      <c r="AM110" s="68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  <c r="AJ111" s="68"/>
      <c r="AK111" s="68"/>
      <c r="AL111" s="68"/>
      <c r="AM111" s="68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  <c r="AM112" s="68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  <c r="AJ113" s="68"/>
      <c r="AK113" s="68"/>
      <c r="AL113" s="68"/>
      <c r="AM113" s="68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  <c r="AJ114" s="68"/>
      <c r="AK114" s="68"/>
      <c r="AL114" s="68"/>
      <c r="AM114" s="68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  <c r="AM115" s="68"/>
    </row>
    <row r="116" spans="1:39" s="2" customFormat="1" ht="18" hidden="1" customHeight="1">
      <c r="A116" s="1"/>
      <c r="B116" s="98" t="s">
        <v>41</v>
      </c>
      <c r="C116" s="98"/>
      <c r="D116" s="98" t="s">
        <v>54</v>
      </c>
      <c r="E116" s="98"/>
      <c r="F116" s="98"/>
      <c r="G116" s="98"/>
      <c r="H116" s="98"/>
      <c r="I116" s="98"/>
      <c r="J116" s="98" t="s">
        <v>42</v>
      </c>
      <c r="K116" s="98"/>
      <c r="L116" s="98"/>
      <c r="M116" s="98"/>
      <c r="N116" s="98"/>
      <c r="O116" s="98"/>
      <c r="P116" s="98"/>
      <c r="Q116" s="98"/>
      <c r="R116" s="98"/>
      <c r="S116" s="98"/>
      <c r="T116" s="98"/>
      <c r="U116" s="98"/>
      <c r="V116" s="3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  <c r="AJ116" s="68"/>
      <c r="AK116" s="68"/>
      <c r="AL116" s="68"/>
      <c r="AM116" s="68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  <c r="AI118" s="68"/>
      <c r="AJ118" s="68"/>
      <c r="AK118" s="68"/>
      <c r="AL118" s="68"/>
      <c r="AM118" s="68"/>
    </row>
    <row r="119" spans="1:39" s="2" customFormat="1" ht="32.25" customHeight="1">
      <c r="A119" s="1"/>
      <c r="B119" s="94" t="s">
        <v>43</v>
      </c>
      <c r="C119" s="94"/>
      <c r="D119" s="94"/>
      <c r="E119" s="94"/>
      <c r="F119" s="94"/>
      <c r="G119" s="94"/>
      <c r="H119" s="94"/>
      <c r="I119" s="60"/>
      <c r="J119" s="99" t="s">
        <v>57</v>
      </c>
      <c r="K119" s="95"/>
      <c r="L119" s="95"/>
      <c r="M119" s="95"/>
      <c r="N119" s="95"/>
      <c r="O119" s="95"/>
      <c r="P119" s="95"/>
      <c r="Q119" s="95"/>
      <c r="R119" s="95"/>
      <c r="S119" s="95"/>
      <c r="T119" s="95"/>
      <c r="U119" s="95"/>
      <c r="V119" s="3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  <c r="AI119" s="68"/>
      <c r="AJ119" s="68"/>
      <c r="AK119" s="68"/>
      <c r="AL119" s="68"/>
      <c r="AM119" s="68"/>
    </row>
    <row r="120" spans="1:39" s="2" customFormat="1">
      <c r="A120" s="1"/>
      <c r="B120" s="45"/>
      <c r="C120" s="61"/>
      <c r="D120" s="61"/>
      <c r="E120" s="62"/>
      <c r="F120" s="62"/>
      <c r="G120" s="62"/>
      <c r="H120" s="63"/>
      <c r="I120" s="64"/>
      <c r="J120" s="64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8"/>
      <c r="AI120" s="68"/>
      <c r="AJ120" s="68"/>
      <c r="AK120" s="68"/>
      <c r="AL120" s="68"/>
      <c r="AM120" s="68"/>
    </row>
    <row r="121" spans="1:39" s="2" customFormat="1">
      <c r="A121" s="1"/>
      <c r="B121" s="94" t="s">
        <v>39</v>
      </c>
      <c r="C121" s="94"/>
      <c r="D121" s="100" t="s">
        <v>40</v>
      </c>
      <c r="E121" s="100"/>
      <c r="F121" s="100"/>
      <c r="G121" s="100"/>
      <c r="H121" s="100"/>
      <c r="I121" s="64"/>
      <c r="J121" s="64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1"/>
      <c r="X121" s="68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  <c r="AI121" s="68"/>
      <c r="AJ121" s="68"/>
      <c r="AK121" s="68"/>
      <c r="AL121" s="68"/>
      <c r="AM121" s="68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8"/>
      <c r="Y122" s="68"/>
      <c r="Z122" s="68"/>
      <c r="AA122" s="68"/>
      <c r="AB122" s="68"/>
      <c r="AC122" s="68"/>
      <c r="AD122" s="68"/>
      <c r="AE122" s="68"/>
      <c r="AF122" s="68"/>
      <c r="AG122" s="68"/>
      <c r="AH122" s="68"/>
      <c r="AI122" s="68"/>
      <c r="AJ122" s="68"/>
      <c r="AK122" s="68"/>
      <c r="AL122" s="68"/>
      <c r="AM122" s="68"/>
    </row>
    <row r="126" spans="1:39">
      <c r="B126" s="97"/>
      <c r="C126" s="97"/>
      <c r="D126" s="97"/>
      <c r="E126" s="97"/>
      <c r="F126" s="97"/>
      <c r="G126" s="97"/>
      <c r="H126" s="97"/>
      <c r="I126" s="97"/>
      <c r="J126" s="97" t="s">
        <v>58</v>
      </c>
      <c r="K126" s="97"/>
      <c r="L126" s="97"/>
      <c r="M126" s="97"/>
      <c r="N126" s="97"/>
      <c r="O126" s="97"/>
      <c r="P126" s="97"/>
      <c r="Q126" s="97"/>
      <c r="R126" s="97"/>
      <c r="S126" s="97"/>
      <c r="T126" s="97"/>
      <c r="U126" s="97"/>
    </row>
  </sheetData>
  <sheetProtection formatCells="0" formatColumns="0" formatRows="0" insertColumns="0" insertRows="0" insertHyperlinks="0" deleteColumns="0" deleteRows="0" sort="0" autoFilter="0" pivotTables="0"/>
  <autoFilter ref="A8:AM99">
    <filterColumn colId="3" showButton="0"/>
  </autoFilter>
  <mergeCells count="58">
    <mergeCell ref="F102:O102"/>
    <mergeCell ref="F103:O103"/>
    <mergeCell ref="L7:L8"/>
    <mergeCell ref="H7:H8"/>
    <mergeCell ref="D4:O4"/>
    <mergeCell ref="G5:O5"/>
    <mergeCell ref="P4:U4"/>
    <mergeCell ref="P5:U5"/>
    <mergeCell ref="B1:G1"/>
    <mergeCell ref="H1:U1"/>
    <mergeCell ref="B2:G2"/>
    <mergeCell ref="H2:U2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AB4:AE6"/>
    <mergeCell ref="B110:C110"/>
    <mergeCell ref="D110:H110"/>
    <mergeCell ref="S7:S8"/>
    <mergeCell ref="T7:T9"/>
    <mergeCell ref="U7:U9"/>
    <mergeCell ref="B9:G9"/>
    <mergeCell ref="B101:C101"/>
    <mergeCell ref="M7:M8"/>
    <mergeCell ref="N7:N8"/>
    <mergeCell ref="O7:O8"/>
    <mergeCell ref="P7:P8"/>
    <mergeCell ref="Q7:Q9"/>
    <mergeCell ref="R7:R8"/>
    <mergeCell ref="G7:G8"/>
    <mergeCell ref="J106:U106"/>
    <mergeCell ref="B108:H108"/>
    <mergeCell ref="J108:U108"/>
    <mergeCell ref="F104:O104"/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J107:U107"/>
  </mergeCells>
  <conditionalFormatting sqref="H10:N99 P10:P99">
    <cfRule type="cellIs" dxfId="42" priority="11" operator="greaterThan">
      <formula>10</formula>
    </cfRule>
  </conditionalFormatting>
  <conditionalFormatting sqref="O1:O1048576">
    <cfRule type="duplicateValues" dxfId="41" priority="3"/>
  </conditionalFormatting>
  <conditionalFormatting sqref="C1:C1048576">
    <cfRule type="duplicateValues" dxfId="40" priority="2"/>
  </conditionalFormatting>
  <conditionalFormatting sqref="C10:C58">
    <cfRule type="duplicateValues" dxfId="9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126"/>
  <sheetViews>
    <sheetView topLeftCell="A48" workbookViewId="0">
      <selection activeCell="D123" sqref="D123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23" t="s">
        <v>0</v>
      </c>
      <c r="C1" s="123"/>
      <c r="D1" s="123"/>
      <c r="E1" s="123"/>
      <c r="F1" s="123"/>
      <c r="G1" s="123"/>
      <c r="H1" s="124" t="s">
        <v>1</v>
      </c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3"/>
    </row>
    <row r="2" spans="2:39" ht="25.5" customHeight="1">
      <c r="B2" s="125" t="s">
        <v>2</v>
      </c>
      <c r="C2" s="125"/>
      <c r="D2" s="125"/>
      <c r="E2" s="125"/>
      <c r="F2" s="125"/>
      <c r="G2" s="125"/>
      <c r="H2" s="126" t="s">
        <v>59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13" t="s">
        <v>3</v>
      </c>
      <c r="C4" s="113"/>
      <c r="D4" s="127" t="s">
        <v>60</v>
      </c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1" t="s">
        <v>836</v>
      </c>
      <c r="Q4" s="121"/>
      <c r="R4" s="121"/>
      <c r="S4" s="121"/>
      <c r="T4" s="121"/>
      <c r="U4" s="121"/>
      <c r="X4" s="69"/>
      <c r="Y4" s="102" t="s">
        <v>50</v>
      </c>
      <c r="Z4" s="102" t="s">
        <v>9</v>
      </c>
      <c r="AA4" s="102" t="s">
        <v>49</v>
      </c>
      <c r="AB4" s="102" t="s">
        <v>48</v>
      </c>
      <c r="AC4" s="102"/>
      <c r="AD4" s="102"/>
      <c r="AE4" s="102"/>
      <c r="AF4" s="102" t="s">
        <v>47</v>
      </c>
      <c r="AG4" s="102"/>
      <c r="AH4" s="102" t="s">
        <v>45</v>
      </c>
      <c r="AI4" s="102"/>
      <c r="AJ4" s="102" t="s">
        <v>46</v>
      </c>
      <c r="AK4" s="102"/>
      <c r="AL4" s="102" t="s">
        <v>44</v>
      </c>
      <c r="AM4" s="102"/>
    </row>
    <row r="5" spans="2:39" ht="17.25" customHeight="1">
      <c r="B5" s="112" t="s">
        <v>4</v>
      </c>
      <c r="C5" s="112"/>
      <c r="D5" s="9"/>
      <c r="G5" s="122" t="s">
        <v>61</v>
      </c>
      <c r="H5" s="122"/>
      <c r="I5" s="122"/>
      <c r="J5" s="122"/>
      <c r="K5" s="122"/>
      <c r="L5" s="122"/>
      <c r="M5" s="122"/>
      <c r="N5" s="122"/>
      <c r="O5" s="122"/>
      <c r="P5" s="122" t="s">
        <v>62</v>
      </c>
      <c r="Q5" s="122"/>
      <c r="R5" s="122"/>
      <c r="S5" s="122"/>
      <c r="T5" s="122"/>
      <c r="U5" s="122"/>
      <c r="X5" s="69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</row>
    <row r="7" spans="2:39" ht="44.25" customHeight="1">
      <c r="B7" s="103" t="s">
        <v>5</v>
      </c>
      <c r="C7" s="114" t="s">
        <v>6</v>
      </c>
      <c r="D7" s="116" t="s">
        <v>7</v>
      </c>
      <c r="E7" s="117"/>
      <c r="F7" s="103" t="s">
        <v>8</v>
      </c>
      <c r="G7" s="103" t="s">
        <v>9</v>
      </c>
      <c r="H7" s="120" t="s">
        <v>10</v>
      </c>
      <c r="I7" s="120" t="s">
        <v>11</v>
      </c>
      <c r="J7" s="120" t="s">
        <v>12</v>
      </c>
      <c r="K7" s="120" t="s">
        <v>13</v>
      </c>
      <c r="L7" s="110" t="s">
        <v>14</v>
      </c>
      <c r="M7" s="110" t="s">
        <v>15</v>
      </c>
      <c r="N7" s="110" t="s">
        <v>16</v>
      </c>
      <c r="O7" s="111" t="s">
        <v>17</v>
      </c>
      <c r="P7" s="110" t="s">
        <v>18</v>
      </c>
      <c r="Q7" s="103" t="s">
        <v>19</v>
      </c>
      <c r="R7" s="110" t="s">
        <v>20</v>
      </c>
      <c r="S7" s="103" t="s">
        <v>21</v>
      </c>
      <c r="T7" s="103" t="s">
        <v>22</v>
      </c>
      <c r="U7" s="103" t="s">
        <v>23</v>
      </c>
      <c r="X7" s="69"/>
      <c r="Y7" s="102"/>
      <c r="Z7" s="102"/>
      <c r="AA7" s="102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4"/>
      <c r="C8" s="115"/>
      <c r="D8" s="118"/>
      <c r="E8" s="119"/>
      <c r="F8" s="104"/>
      <c r="G8" s="104"/>
      <c r="H8" s="120"/>
      <c r="I8" s="120"/>
      <c r="J8" s="120"/>
      <c r="K8" s="120"/>
      <c r="L8" s="110"/>
      <c r="M8" s="110"/>
      <c r="N8" s="110"/>
      <c r="O8" s="111"/>
      <c r="P8" s="110"/>
      <c r="Q8" s="105"/>
      <c r="R8" s="110"/>
      <c r="S8" s="104"/>
      <c r="T8" s="105"/>
      <c r="U8" s="105"/>
      <c r="W8" s="12"/>
      <c r="X8" s="69"/>
      <c r="Y8" s="74" t="str">
        <f>+D4</f>
        <v>Kế toán quản trị</v>
      </c>
      <c r="Z8" s="75" t="str">
        <f>+P4</f>
        <v>Nhóm:  FIA1332-02</v>
      </c>
      <c r="AA8" s="76">
        <f>+$AJ$8+$AL$8+$AH$8</f>
        <v>90</v>
      </c>
      <c r="AB8" s="70">
        <f>COUNTIF($T$9:$T$159,"Khiển trách")</f>
        <v>0</v>
      </c>
      <c r="AC8" s="70">
        <f>COUNTIF($T$9:$T$159,"Cảnh cáo")</f>
        <v>0</v>
      </c>
      <c r="AD8" s="70">
        <f>COUNTIF($T$9:$T$159,"Đình chỉ thi")</f>
        <v>0</v>
      </c>
      <c r="AE8" s="77">
        <f>+($AB$8+$AC$8+$AD$8)/$AA$8*100%</f>
        <v>0</v>
      </c>
      <c r="AF8" s="70">
        <f>SUM(COUNTIF($T$9:$T$157,"Vắng"),COUNTIF($T$9:$T$157,"Vắng có phép"))</f>
        <v>0</v>
      </c>
      <c r="AG8" s="78">
        <f>+$AF$8/$AA$8</f>
        <v>0</v>
      </c>
      <c r="AH8" s="79">
        <f>COUNTIF($X$9:$X$157,"Thi lại")</f>
        <v>42</v>
      </c>
      <c r="AI8" s="78">
        <f>+$AH$8/$AA$8</f>
        <v>0.46666666666666667</v>
      </c>
      <c r="AJ8" s="79">
        <f>COUNTIF($X$9:$X$158,"Học lại")</f>
        <v>48</v>
      </c>
      <c r="AK8" s="78">
        <f>+$AJ$8/$AA$8</f>
        <v>0.53333333333333333</v>
      </c>
      <c r="AL8" s="70">
        <f>COUNTIF($X$10:$X$158,"Đạt")</f>
        <v>0</v>
      </c>
      <c r="AM8" s="77">
        <f>+$AL$8/$AA$8</f>
        <v>0</v>
      </c>
    </row>
    <row r="9" spans="2:39" ht="14.25" customHeight="1">
      <c r="B9" s="106" t="s">
        <v>29</v>
      </c>
      <c r="C9" s="107"/>
      <c r="D9" s="107"/>
      <c r="E9" s="107"/>
      <c r="F9" s="107"/>
      <c r="G9" s="108"/>
      <c r="H9" s="13"/>
      <c r="I9" s="13"/>
      <c r="J9" s="14"/>
      <c r="K9" s="13"/>
      <c r="L9" s="15"/>
      <c r="M9" s="16"/>
      <c r="N9" s="16"/>
      <c r="O9" s="17"/>
      <c r="P9" s="66">
        <f>100-(H9+I9+J9+K9)</f>
        <v>100</v>
      </c>
      <c r="Q9" s="104"/>
      <c r="R9" s="18"/>
      <c r="S9" s="18"/>
      <c r="T9" s="104"/>
      <c r="U9" s="104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128" t="s">
        <v>240</v>
      </c>
      <c r="D10" s="129" t="s">
        <v>69</v>
      </c>
      <c r="E10" s="130" t="s">
        <v>241</v>
      </c>
      <c r="F10" s="131" t="s">
        <v>242</v>
      </c>
      <c r="G10" s="132" t="s">
        <v>83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>
        <v>401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128" t="s">
        <v>243</v>
      </c>
      <c r="D11" s="133" t="s">
        <v>244</v>
      </c>
      <c r="E11" s="134" t="s">
        <v>245</v>
      </c>
      <c r="F11" s="131" t="s">
        <v>246</v>
      </c>
      <c r="G11" s="132" t="s">
        <v>71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>
        <v>401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128" t="s">
        <v>247</v>
      </c>
      <c r="D12" s="133" t="s">
        <v>248</v>
      </c>
      <c r="E12" s="134" t="s">
        <v>249</v>
      </c>
      <c r="F12" s="131" t="s">
        <v>250</v>
      </c>
      <c r="G12" s="132" t="s">
        <v>251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29">
        <v>401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128" t="s">
        <v>252</v>
      </c>
      <c r="D13" s="133" t="s">
        <v>99</v>
      </c>
      <c r="E13" s="134" t="s">
        <v>103</v>
      </c>
      <c r="F13" s="131" t="s">
        <v>253</v>
      </c>
      <c r="G13" s="132" t="s">
        <v>83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>
        <v>401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128" t="s">
        <v>254</v>
      </c>
      <c r="D14" s="133" t="s">
        <v>255</v>
      </c>
      <c r="E14" s="134" t="s">
        <v>103</v>
      </c>
      <c r="F14" s="131" t="s">
        <v>256</v>
      </c>
      <c r="G14" s="132" t="s">
        <v>78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29">
        <v>401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128" t="s">
        <v>257</v>
      </c>
      <c r="D15" s="133" t="s">
        <v>258</v>
      </c>
      <c r="E15" s="134" t="s">
        <v>259</v>
      </c>
      <c r="F15" s="131" t="s">
        <v>260</v>
      </c>
      <c r="G15" s="132" t="s">
        <v>67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>
        <v>401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128" t="s">
        <v>261</v>
      </c>
      <c r="D16" s="133" t="s">
        <v>262</v>
      </c>
      <c r="E16" s="134" t="s">
        <v>114</v>
      </c>
      <c r="F16" s="131" t="s">
        <v>263</v>
      </c>
      <c r="G16" s="132" t="s">
        <v>78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29">
        <v>401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128" t="s">
        <v>264</v>
      </c>
      <c r="D17" s="133" t="s">
        <v>265</v>
      </c>
      <c r="E17" s="134" t="s">
        <v>114</v>
      </c>
      <c r="F17" s="131" t="s">
        <v>266</v>
      </c>
      <c r="G17" s="132" t="s">
        <v>83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>
        <v>401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128" t="s">
        <v>267</v>
      </c>
      <c r="D18" s="133" t="s">
        <v>268</v>
      </c>
      <c r="E18" s="134" t="s">
        <v>122</v>
      </c>
      <c r="F18" s="131" t="s">
        <v>269</v>
      </c>
      <c r="G18" s="132" t="s">
        <v>78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29">
        <v>401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128" t="s">
        <v>270</v>
      </c>
      <c r="D19" s="133" t="s">
        <v>271</v>
      </c>
      <c r="E19" s="134" t="s">
        <v>122</v>
      </c>
      <c r="F19" s="131" t="s">
        <v>272</v>
      </c>
      <c r="G19" s="132" t="s">
        <v>83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>
        <v>401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128" t="s">
        <v>273</v>
      </c>
      <c r="D20" s="133" t="s">
        <v>135</v>
      </c>
      <c r="E20" s="134" t="s">
        <v>125</v>
      </c>
      <c r="F20" s="131" t="s">
        <v>274</v>
      </c>
      <c r="G20" s="132" t="s">
        <v>83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29">
        <v>401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128" t="s">
        <v>275</v>
      </c>
      <c r="D21" s="133" t="s">
        <v>276</v>
      </c>
      <c r="E21" s="134" t="s">
        <v>277</v>
      </c>
      <c r="F21" s="131" t="s">
        <v>70</v>
      </c>
      <c r="G21" s="132" t="s">
        <v>71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>
        <v>401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128" t="s">
        <v>278</v>
      </c>
      <c r="D22" s="133" t="s">
        <v>279</v>
      </c>
      <c r="E22" s="134" t="s">
        <v>280</v>
      </c>
      <c r="F22" s="131" t="s">
        <v>281</v>
      </c>
      <c r="G22" s="132" t="s">
        <v>67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29">
        <v>401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128" t="s">
        <v>282</v>
      </c>
      <c r="D23" s="133" t="s">
        <v>283</v>
      </c>
      <c r="E23" s="134" t="s">
        <v>284</v>
      </c>
      <c r="F23" s="131" t="s">
        <v>285</v>
      </c>
      <c r="G23" s="132" t="s">
        <v>83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>
        <v>401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128" t="s">
        <v>286</v>
      </c>
      <c r="D24" s="133" t="s">
        <v>287</v>
      </c>
      <c r="E24" s="134" t="s">
        <v>288</v>
      </c>
      <c r="F24" s="131" t="s">
        <v>289</v>
      </c>
      <c r="G24" s="132" t="s">
        <v>71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29">
        <v>401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128" t="s">
        <v>290</v>
      </c>
      <c r="D25" s="133" t="s">
        <v>291</v>
      </c>
      <c r="E25" s="134" t="s">
        <v>140</v>
      </c>
      <c r="F25" s="131" t="s">
        <v>70</v>
      </c>
      <c r="G25" s="132" t="s">
        <v>78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>
        <v>401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128" t="s">
        <v>292</v>
      </c>
      <c r="D26" s="133" t="s">
        <v>293</v>
      </c>
      <c r="E26" s="134" t="s">
        <v>170</v>
      </c>
      <c r="F26" s="131" t="s">
        <v>294</v>
      </c>
      <c r="G26" s="132" t="s">
        <v>83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29">
        <v>401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128" t="s">
        <v>295</v>
      </c>
      <c r="D27" s="133" t="s">
        <v>296</v>
      </c>
      <c r="E27" s="134" t="s">
        <v>170</v>
      </c>
      <c r="F27" s="131" t="s">
        <v>297</v>
      </c>
      <c r="G27" s="132" t="s">
        <v>71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>
        <v>401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128" t="s">
        <v>298</v>
      </c>
      <c r="D28" s="133" t="s">
        <v>299</v>
      </c>
      <c r="E28" s="134" t="s">
        <v>300</v>
      </c>
      <c r="F28" s="131" t="s">
        <v>301</v>
      </c>
      <c r="G28" s="132" t="s">
        <v>78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29">
        <v>401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128" t="s">
        <v>302</v>
      </c>
      <c r="D29" s="133" t="s">
        <v>121</v>
      </c>
      <c r="E29" s="134" t="s">
        <v>185</v>
      </c>
      <c r="F29" s="131" t="s">
        <v>303</v>
      </c>
      <c r="G29" s="132" t="s">
        <v>78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>
        <v>401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128" t="s">
        <v>304</v>
      </c>
      <c r="D30" s="133" t="s">
        <v>305</v>
      </c>
      <c r="E30" s="134" t="s">
        <v>185</v>
      </c>
      <c r="F30" s="131" t="s">
        <v>306</v>
      </c>
      <c r="G30" s="132" t="s">
        <v>83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29">
        <v>401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128" t="s">
        <v>307</v>
      </c>
      <c r="D31" s="133" t="s">
        <v>308</v>
      </c>
      <c r="E31" s="134" t="s">
        <v>185</v>
      </c>
      <c r="F31" s="131" t="s">
        <v>309</v>
      </c>
      <c r="G31" s="132" t="s">
        <v>83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>
        <v>401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128" t="s">
        <v>310</v>
      </c>
      <c r="D32" s="133" t="s">
        <v>311</v>
      </c>
      <c r="E32" s="134" t="s">
        <v>185</v>
      </c>
      <c r="F32" s="131" t="s">
        <v>297</v>
      </c>
      <c r="G32" s="132" t="s">
        <v>71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29">
        <v>401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128" t="s">
        <v>312</v>
      </c>
      <c r="D33" s="133" t="s">
        <v>135</v>
      </c>
      <c r="E33" s="134" t="s">
        <v>192</v>
      </c>
      <c r="F33" s="131" t="s">
        <v>313</v>
      </c>
      <c r="G33" s="132" t="s">
        <v>67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>
        <v>401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128" t="s">
        <v>314</v>
      </c>
      <c r="D34" s="133" t="s">
        <v>315</v>
      </c>
      <c r="E34" s="134" t="s">
        <v>195</v>
      </c>
      <c r="F34" s="131" t="s">
        <v>316</v>
      </c>
      <c r="G34" s="132" t="s">
        <v>83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>
        <v>402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128" t="s">
        <v>317</v>
      </c>
      <c r="D35" s="133" t="s">
        <v>318</v>
      </c>
      <c r="E35" s="134" t="s">
        <v>202</v>
      </c>
      <c r="F35" s="131" t="s">
        <v>222</v>
      </c>
      <c r="G35" s="132" t="s">
        <v>78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>
        <v>402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128" t="s">
        <v>319</v>
      </c>
      <c r="D36" s="133" t="s">
        <v>99</v>
      </c>
      <c r="E36" s="134" t="s">
        <v>202</v>
      </c>
      <c r="F36" s="131" t="s">
        <v>320</v>
      </c>
      <c r="G36" s="132" t="s">
        <v>83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>
        <v>402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128" t="s">
        <v>321</v>
      </c>
      <c r="D37" s="133" t="s">
        <v>322</v>
      </c>
      <c r="E37" s="134" t="s">
        <v>323</v>
      </c>
      <c r="F37" s="131" t="s">
        <v>324</v>
      </c>
      <c r="G37" s="132" t="s">
        <v>78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>
        <v>402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128" t="s">
        <v>325</v>
      </c>
      <c r="D38" s="133" t="s">
        <v>326</v>
      </c>
      <c r="E38" s="134" t="s">
        <v>327</v>
      </c>
      <c r="F38" s="131" t="s">
        <v>328</v>
      </c>
      <c r="G38" s="132" t="s">
        <v>187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>
        <v>402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128" t="s">
        <v>329</v>
      </c>
      <c r="D39" s="133" t="s">
        <v>230</v>
      </c>
      <c r="E39" s="134" t="s">
        <v>327</v>
      </c>
      <c r="F39" s="131" t="s">
        <v>330</v>
      </c>
      <c r="G39" s="132" t="s">
        <v>78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>
        <v>402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128" t="s">
        <v>331</v>
      </c>
      <c r="D40" s="133" t="s">
        <v>332</v>
      </c>
      <c r="E40" s="134" t="s">
        <v>333</v>
      </c>
      <c r="F40" s="131" t="s">
        <v>334</v>
      </c>
      <c r="G40" s="132" t="s">
        <v>83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>
        <v>402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128" t="s">
        <v>335</v>
      </c>
      <c r="D41" s="133" t="s">
        <v>336</v>
      </c>
      <c r="E41" s="134" t="s">
        <v>337</v>
      </c>
      <c r="F41" s="131" t="s">
        <v>338</v>
      </c>
      <c r="G41" s="132" t="s">
        <v>71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>
        <v>402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128" t="s">
        <v>339</v>
      </c>
      <c r="D42" s="133" t="s">
        <v>340</v>
      </c>
      <c r="E42" s="134" t="s">
        <v>218</v>
      </c>
      <c r="F42" s="131" t="s">
        <v>341</v>
      </c>
      <c r="G42" s="132" t="s">
        <v>83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>
        <v>402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128" t="s">
        <v>342</v>
      </c>
      <c r="D43" s="133" t="s">
        <v>343</v>
      </c>
      <c r="E43" s="134" t="s">
        <v>218</v>
      </c>
      <c r="F43" s="131" t="s">
        <v>344</v>
      </c>
      <c r="G43" s="132" t="s">
        <v>83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>
        <v>402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128" t="s">
        <v>345</v>
      </c>
      <c r="D44" s="133" t="s">
        <v>213</v>
      </c>
      <c r="E44" s="134" t="s">
        <v>218</v>
      </c>
      <c r="F44" s="131" t="s">
        <v>126</v>
      </c>
      <c r="G44" s="132" t="s">
        <v>78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>
        <v>402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128" t="s">
        <v>346</v>
      </c>
      <c r="D45" s="133" t="s">
        <v>99</v>
      </c>
      <c r="E45" s="134" t="s">
        <v>347</v>
      </c>
      <c r="F45" s="131" t="s">
        <v>348</v>
      </c>
      <c r="G45" s="132" t="s">
        <v>83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>
        <v>402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128" t="s">
        <v>349</v>
      </c>
      <c r="D46" s="133" t="s">
        <v>99</v>
      </c>
      <c r="E46" s="134" t="s">
        <v>350</v>
      </c>
      <c r="F46" s="131" t="s">
        <v>351</v>
      </c>
      <c r="G46" s="132" t="s">
        <v>78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>
        <v>402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128" t="s">
        <v>352</v>
      </c>
      <c r="D47" s="133" t="s">
        <v>99</v>
      </c>
      <c r="E47" s="134" t="s">
        <v>350</v>
      </c>
      <c r="F47" s="131" t="s">
        <v>353</v>
      </c>
      <c r="G47" s="132" t="s">
        <v>67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>
        <v>402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128" t="s">
        <v>354</v>
      </c>
      <c r="D48" s="133" t="s">
        <v>355</v>
      </c>
      <c r="E48" s="134" t="s">
        <v>356</v>
      </c>
      <c r="F48" s="131" t="s">
        <v>357</v>
      </c>
      <c r="G48" s="132" t="s">
        <v>67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>
        <v>402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128" t="s">
        <v>358</v>
      </c>
      <c r="D49" s="133" t="s">
        <v>359</v>
      </c>
      <c r="E49" s="134" t="s">
        <v>221</v>
      </c>
      <c r="F49" s="131" t="s">
        <v>360</v>
      </c>
      <c r="G49" s="132" t="s">
        <v>67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>
        <v>402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128" t="s">
        <v>361</v>
      </c>
      <c r="D50" s="133" t="s">
        <v>362</v>
      </c>
      <c r="E50" s="134" t="s">
        <v>363</v>
      </c>
      <c r="F50" s="131" t="s">
        <v>364</v>
      </c>
      <c r="G50" s="132" t="s">
        <v>71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>
        <v>402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128" t="s">
        <v>365</v>
      </c>
      <c r="D51" s="133" t="s">
        <v>366</v>
      </c>
      <c r="E51" s="134" t="s">
        <v>228</v>
      </c>
      <c r="F51" s="131" t="s">
        <v>253</v>
      </c>
      <c r="G51" s="132" t="s">
        <v>67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>
        <v>402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128" t="s">
        <v>367</v>
      </c>
      <c r="D52" s="133" t="s">
        <v>135</v>
      </c>
      <c r="E52" s="134" t="s">
        <v>228</v>
      </c>
      <c r="F52" s="131" t="s">
        <v>368</v>
      </c>
      <c r="G52" s="132" t="s">
        <v>67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>
        <v>402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128" t="s">
        <v>369</v>
      </c>
      <c r="D53" s="133" t="s">
        <v>370</v>
      </c>
      <c r="E53" s="134" t="s">
        <v>228</v>
      </c>
      <c r="F53" s="131" t="s">
        <v>371</v>
      </c>
      <c r="G53" s="132" t="s">
        <v>71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>
        <v>402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128" t="s">
        <v>372</v>
      </c>
      <c r="D54" s="133" t="s">
        <v>373</v>
      </c>
      <c r="E54" s="134" t="s">
        <v>374</v>
      </c>
      <c r="F54" s="131" t="s">
        <v>375</v>
      </c>
      <c r="G54" s="132" t="s">
        <v>71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>
        <v>402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128" t="s">
        <v>376</v>
      </c>
      <c r="D55" s="133" t="s">
        <v>355</v>
      </c>
      <c r="E55" s="134" t="s">
        <v>238</v>
      </c>
      <c r="F55" s="131" t="s">
        <v>377</v>
      </c>
      <c r="G55" s="132" t="s">
        <v>67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>
        <v>402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128" t="s">
        <v>378</v>
      </c>
      <c r="D56" s="133" t="s">
        <v>255</v>
      </c>
      <c r="E56" s="134" t="s">
        <v>238</v>
      </c>
      <c r="F56" s="131" t="s">
        <v>379</v>
      </c>
      <c r="G56" s="132" t="s">
        <v>71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>
        <v>402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128" t="s">
        <v>380</v>
      </c>
      <c r="D57" s="133" t="s">
        <v>381</v>
      </c>
      <c r="E57" s="134" t="s">
        <v>382</v>
      </c>
      <c r="F57" s="131" t="s">
        <v>383</v>
      </c>
      <c r="G57" s="132" t="s">
        <v>71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>
        <v>402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hidden="1" customHeight="1">
      <c r="B58" s="31">
        <v>49</v>
      </c>
      <c r="C58" s="32"/>
      <c r="D58" s="33"/>
      <c r="E58" s="34"/>
      <c r="F58" s="35"/>
      <c r="G58" s="32"/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/>
      <c r="V58" s="3"/>
      <c r="W58" s="30"/>
      <c r="X58" s="81" t="str">
        <f t="shared" si="2"/>
        <v>Thi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hidden="1" customHeight="1">
      <c r="B59" s="31">
        <v>50</v>
      </c>
      <c r="C59" s="32"/>
      <c r="D59" s="33"/>
      <c r="E59" s="34"/>
      <c r="F59" s="35"/>
      <c r="G59" s="32"/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/>
      <c r="V59" s="3"/>
      <c r="W59" s="30"/>
      <c r="X59" s="81" t="str">
        <f t="shared" si="2"/>
        <v>Thi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hidden="1" customHeight="1">
      <c r="B60" s="31">
        <v>51</v>
      </c>
      <c r="C60" s="32"/>
      <c r="D60" s="33"/>
      <c r="E60" s="34"/>
      <c r="F60" s="35"/>
      <c r="G60" s="32"/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/>
      <c r="V60" s="3"/>
      <c r="W60" s="30"/>
      <c r="X60" s="81" t="str">
        <f t="shared" si="2"/>
        <v>Thi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hidden="1" customHeight="1">
      <c r="B61" s="31">
        <v>52</v>
      </c>
      <c r="C61" s="32"/>
      <c r="D61" s="33"/>
      <c r="E61" s="34"/>
      <c r="F61" s="35"/>
      <c r="G61" s="32"/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/>
      <c r="V61" s="3"/>
      <c r="W61" s="30"/>
      <c r="X61" s="81" t="str">
        <f t="shared" si="2"/>
        <v>Thi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hidden="1" customHeight="1">
      <c r="B62" s="31">
        <v>53</v>
      </c>
      <c r="C62" s="32"/>
      <c r="D62" s="33"/>
      <c r="E62" s="34"/>
      <c r="F62" s="35"/>
      <c r="G62" s="32"/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/>
      <c r="V62" s="3"/>
      <c r="W62" s="30"/>
      <c r="X62" s="81" t="str">
        <f t="shared" si="2"/>
        <v>Thi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hidden="1" customHeight="1">
      <c r="B63" s="31">
        <v>54</v>
      </c>
      <c r="C63" s="32"/>
      <c r="D63" s="33"/>
      <c r="E63" s="34"/>
      <c r="F63" s="35"/>
      <c r="G63" s="32"/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/>
      <c r="V63" s="3"/>
      <c r="W63" s="30"/>
      <c r="X63" s="81" t="str">
        <f t="shared" si="2"/>
        <v>Thi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hidden="1" customHeight="1">
      <c r="B64" s="31">
        <v>55</v>
      </c>
      <c r="C64" s="32"/>
      <c r="D64" s="33"/>
      <c r="E64" s="34"/>
      <c r="F64" s="35"/>
      <c r="G64" s="32"/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/>
      <c r="V64" s="3"/>
      <c r="W64" s="30"/>
      <c r="X64" s="81" t="str">
        <f t="shared" si="2"/>
        <v>Thi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2:39" ht="18.75" hidden="1" customHeight="1">
      <c r="B65" s="31">
        <v>56</v>
      </c>
      <c r="C65" s="32"/>
      <c r="D65" s="33"/>
      <c r="E65" s="34"/>
      <c r="F65" s="35"/>
      <c r="G65" s="32"/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/>
      <c r="V65" s="3"/>
      <c r="W65" s="30"/>
      <c r="X65" s="81" t="str">
        <f t="shared" si="2"/>
        <v>Thi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2:39" ht="18.75" hidden="1" customHeight="1">
      <c r="B66" s="31">
        <v>57</v>
      </c>
      <c r="C66" s="32"/>
      <c r="D66" s="33"/>
      <c r="E66" s="34"/>
      <c r="F66" s="35"/>
      <c r="G66" s="32"/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/>
      <c r="V66" s="3"/>
      <c r="W66" s="30"/>
      <c r="X66" s="81" t="str">
        <f t="shared" si="2"/>
        <v>Thi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ht="18.75" hidden="1" customHeight="1">
      <c r="B67" s="31">
        <v>58</v>
      </c>
      <c r="C67" s="32"/>
      <c r="D67" s="33"/>
      <c r="E67" s="34"/>
      <c r="F67" s="35"/>
      <c r="G67" s="32"/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/>
      <c r="V67" s="3"/>
      <c r="W67" s="30"/>
      <c r="X67" s="81" t="str">
        <f t="shared" si="2"/>
        <v>Thi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2:39" ht="18.75" hidden="1" customHeight="1">
      <c r="B68" s="31">
        <v>59</v>
      </c>
      <c r="C68" s="32"/>
      <c r="D68" s="33"/>
      <c r="E68" s="34"/>
      <c r="F68" s="35"/>
      <c r="G68" s="32"/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/>
      <c r="V68" s="3"/>
      <c r="W68" s="30"/>
      <c r="X68" s="81" t="str">
        <f t="shared" si="2"/>
        <v>Thi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2:39" ht="18.75" hidden="1" customHeight="1">
      <c r="B69" s="31">
        <v>60</v>
      </c>
      <c r="C69" s="32"/>
      <c r="D69" s="33"/>
      <c r="E69" s="34"/>
      <c r="F69" s="35"/>
      <c r="G69" s="32"/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/>
      <c r="V69" s="3"/>
      <c r="W69" s="30"/>
      <c r="X69" s="81" t="str">
        <f t="shared" si="2"/>
        <v>Thi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2:39" ht="18.75" hidden="1" customHeight="1">
      <c r="B70" s="31">
        <v>61</v>
      </c>
      <c r="C70" s="32"/>
      <c r="D70" s="33"/>
      <c r="E70" s="34"/>
      <c r="F70" s="35"/>
      <c r="G70" s="32"/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/>
      <c r="V70" s="3"/>
      <c r="W70" s="30"/>
      <c r="X70" s="81" t="str">
        <f t="shared" si="2"/>
        <v>Thi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2:39" ht="18.75" hidden="1" customHeight="1">
      <c r="B71" s="31">
        <v>62</v>
      </c>
      <c r="C71" s="32"/>
      <c r="D71" s="33"/>
      <c r="E71" s="34"/>
      <c r="F71" s="35"/>
      <c r="G71" s="32"/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/>
      <c r="V71" s="3"/>
      <c r="W71" s="30"/>
      <c r="X71" s="81" t="str">
        <f t="shared" si="2"/>
        <v>Thi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2:39" ht="18.75" hidden="1" customHeight="1">
      <c r="B72" s="31">
        <v>63</v>
      </c>
      <c r="C72" s="32"/>
      <c r="D72" s="33"/>
      <c r="E72" s="34"/>
      <c r="F72" s="35"/>
      <c r="G72" s="32"/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/>
      <c r="V72" s="3"/>
      <c r="W72" s="30"/>
      <c r="X72" s="81" t="str">
        <f t="shared" si="2"/>
        <v>Thi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2:39" ht="18.75" hidden="1" customHeight="1">
      <c r="B73" s="31">
        <v>64</v>
      </c>
      <c r="C73" s="32"/>
      <c r="D73" s="33"/>
      <c r="E73" s="34"/>
      <c r="F73" s="35"/>
      <c r="G73" s="32"/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/>
      <c r="V73" s="3"/>
      <c r="W73" s="30"/>
      <c r="X73" s="81" t="str">
        <f t="shared" si="2"/>
        <v>Thi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2:39" ht="18.75" hidden="1" customHeight="1">
      <c r="B74" s="31">
        <v>65</v>
      </c>
      <c r="C74" s="32"/>
      <c r="D74" s="33"/>
      <c r="E74" s="34"/>
      <c r="F74" s="35"/>
      <c r="G74" s="32"/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/>
      <c r="V74" s="3"/>
      <c r="W74" s="30"/>
      <c r="X74" s="81" t="str">
        <f t="shared" si="2"/>
        <v>Thi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2:39" ht="18.75" hidden="1" customHeight="1">
      <c r="B75" s="31">
        <v>66</v>
      </c>
      <c r="C75" s="32"/>
      <c r="D75" s="33"/>
      <c r="E75" s="34"/>
      <c r="F75" s="35"/>
      <c r="G75" s="32"/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/>
      <c r="V75" s="3"/>
      <c r="W75" s="30"/>
      <c r="X75" s="81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2:39" ht="18.75" hidden="1" customHeight="1">
      <c r="B76" s="31">
        <v>67</v>
      </c>
      <c r="C76" s="32"/>
      <c r="D76" s="33"/>
      <c r="E76" s="34"/>
      <c r="F76" s="35"/>
      <c r="G76" s="32"/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99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99" si="9">+IF(OR($H76=0,$I76=0,$J76=0,$K76=0),"Không đủ ĐKDT","")</f>
        <v/>
      </c>
      <c r="U76" s="43"/>
      <c r="V76" s="3"/>
      <c r="W76" s="30"/>
      <c r="X76" s="81" t="str">
        <f t="shared" si="7"/>
        <v>Thi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2:39" ht="18.75" hidden="1" customHeight="1">
      <c r="B77" s="31">
        <v>68</v>
      </c>
      <c r="C77" s="32"/>
      <c r="D77" s="33"/>
      <c r="E77" s="34"/>
      <c r="F77" s="35"/>
      <c r="G77" s="32"/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/>
      <c r="V77" s="3"/>
      <c r="W77" s="30"/>
      <c r="X77" s="81" t="str">
        <f t="shared" si="7"/>
        <v>Thi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2:39" ht="18.75" hidden="1" customHeight="1">
      <c r="B78" s="31">
        <v>69</v>
      </c>
      <c r="C78" s="32"/>
      <c r="D78" s="33"/>
      <c r="E78" s="34"/>
      <c r="F78" s="35"/>
      <c r="G78" s="32"/>
      <c r="H78" s="36" t="s">
        <v>30</v>
      </c>
      <c r="I78" s="36" t="s">
        <v>30</v>
      </c>
      <c r="J78" s="36" t="s">
        <v>30</v>
      </c>
      <c r="K78" s="36" t="s">
        <v>30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/>
      <c r="V78" s="3"/>
      <c r="W78" s="30"/>
      <c r="X78" s="81" t="str">
        <f t="shared" si="7"/>
        <v>Thi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2:39" ht="18.75" hidden="1" customHeight="1">
      <c r="B79" s="31">
        <v>70</v>
      </c>
      <c r="C79" s="32"/>
      <c r="D79" s="33"/>
      <c r="E79" s="34"/>
      <c r="F79" s="35"/>
      <c r="G79" s="32"/>
      <c r="H79" s="36" t="s">
        <v>30</v>
      </c>
      <c r="I79" s="36" t="s">
        <v>30</v>
      </c>
      <c r="J79" s="36" t="s">
        <v>30</v>
      </c>
      <c r="K79" s="36" t="s">
        <v>30</v>
      </c>
      <c r="L79" s="44"/>
      <c r="M79" s="44"/>
      <c r="N79" s="44"/>
      <c r="O79" s="88"/>
      <c r="P79" s="38"/>
      <c r="Q79" s="39">
        <f t="shared" si="8"/>
        <v>0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/>
      <c r="V79" s="3"/>
      <c r="W79" s="30"/>
      <c r="X79" s="81" t="str">
        <f t="shared" si="7"/>
        <v>Thi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2:39" ht="18.75" hidden="1" customHeight="1">
      <c r="B80" s="31">
        <v>71</v>
      </c>
      <c r="C80" s="32"/>
      <c r="D80" s="33"/>
      <c r="E80" s="34"/>
      <c r="F80" s="35"/>
      <c r="G80" s="32"/>
      <c r="H80" s="36" t="s">
        <v>30</v>
      </c>
      <c r="I80" s="36" t="s">
        <v>30</v>
      </c>
      <c r="J80" s="36" t="s">
        <v>30</v>
      </c>
      <c r="K80" s="36" t="s">
        <v>30</v>
      </c>
      <c r="L80" s="44"/>
      <c r="M80" s="44"/>
      <c r="N80" s="44"/>
      <c r="O80" s="88"/>
      <c r="P80" s="38"/>
      <c r="Q80" s="39">
        <f t="shared" si="8"/>
        <v>0</v>
      </c>
      <c r="R80" s="40" t="str">
        <f t="shared" si="5"/>
        <v>F</v>
      </c>
      <c r="S80" s="41" t="str">
        <f t="shared" si="6"/>
        <v>Kém</v>
      </c>
      <c r="T80" s="42" t="str">
        <f t="shared" si="9"/>
        <v/>
      </c>
      <c r="U80" s="43"/>
      <c r="V80" s="3"/>
      <c r="W80" s="30"/>
      <c r="X80" s="81" t="str">
        <f t="shared" si="7"/>
        <v>Thi lại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2:39" ht="18.75" hidden="1" customHeight="1">
      <c r="B81" s="31">
        <v>72</v>
      </c>
      <c r="C81" s="32"/>
      <c r="D81" s="33"/>
      <c r="E81" s="34"/>
      <c r="F81" s="35"/>
      <c r="G81" s="32"/>
      <c r="H81" s="36" t="s">
        <v>30</v>
      </c>
      <c r="I81" s="36" t="s">
        <v>30</v>
      </c>
      <c r="J81" s="36" t="s">
        <v>30</v>
      </c>
      <c r="K81" s="36" t="s">
        <v>30</v>
      </c>
      <c r="L81" s="44"/>
      <c r="M81" s="44"/>
      <c r="N81" s="44"/>
      <c r="O81" s="88"/>
      <c r="P81" s="38"/>
      <c r="Q81" s="39">
        <f t="shared" si="8"/>
        <v>0</v>
      </c>
      <c r="R81" s="40" t="str">
        <f t="shared" si="5"/>
        <v>F</v>
      </c>
      <c r="S81" s="41" t="str">
        <f t="shared" si="6"/>
        <v>Kém</v>
      </c>
      <c r="T81" s="42" t="str">
        <f t="shared" si="9"/>
        <v/>
      </c>
      <c r="U81" s="43"/>
      <c r="V81" s="3"/>
      <c r="W81" s="30"/>
      <c r="X81" s="81" t="str">
        <f t="shared" si="7"/>
        <v>Thi lại</v>
      </c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</row>
    <row r="82" spans="2:39" ht="18.75" hidden="1" customHeight="1">
      <c r="B82" s="31">
        <v>73</v>
      </c>
      <c r="C82" s="32"/>
      <c r="D82" s="33"/>
      <c r="E82" s="34"/>
      <c r="F82" s="35"/>
      <c r="G82" s="32"/>
      <c r="H82" s="36" t="s">
        <v>30</v>
      </c>
      <c r="I82" s="36" t="s">
        <v>30</v>
      </c>
      <c r="J82" s="36" t="s">
        <v>30</v>
      </c>
      <c r="K82" s="36" t="s">
        <v>30</v>
      </c>
      <c r="L82" s="44"/>
      <c r="M82" s="44"/>
      <c r="N82" s="44"/>
      <c r="O82" s="88"/>
      <c r="P82" s="38"/>
      <c r="Q82" s="39">
        <f t="shared" si="8"/>
        <v>0</v>
      </c>
      <c r="R82" s="40" t="str">
        <f t="shared" si="5"/>
        <v>F</v>
      </c>
      <c r="S82" s="41" t="str">
        <f t="shared" si="6"/>
        <v>Kém</v>
      </c>
      <c r="T82" s="42" t="str">
        <f t="shared" si="9"/>
        <v/>
      </c>
      <c r="U82" s="43"/>
      <c r="V82" s="3"/>
      <c r="W82" s="30"/>
      <c r="X82" s="81" t="str">
        <f t="shared" si="7"/>
        <v>Thi lại</v>
      </c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</row>
    <row r="83" spans="2:39" ht="18.75" hidden="1" customHeight="1">
      <c r="B83" s="31">
        <v>74</v>
      </c>
      <c r="C83" s="32"/>
      <c r="D83" s="33"/>
      <c r="E83" s="34"/>
      <c r="F83" s="35"/>
      <c r="G83" s="32"/>
      <c r="H83" s="36" t="s">
        <v>30</v>
      </c>
      <c r="I83" s="36" t="s">
        <v>30</v>
      </c>
      <c r="J83" s="36" t="s">
        <v>30</v>
      </c>
      <c r="K83" s="36" t="s">
        <v>30</v>
      </c>
      <c r="L83" s="44"/>
      <c r="M83" s="44"/>
      <c r="N83" s="44"/>
      <c r="O83" s="88"/>
      <c r="P83" s="38"/>
      <c r="Q83" s="39">
        <f t="shared" si="8"/>
        <v>0</v>
      </c>
      <c r="R83" s="40" t="str">
        <f t="shared" si="5"/>
        <v>F</v>
      </c>
      <c r="S83" s="41" t="str">
        <f t="shared" si="6"/>
        <v>Kém</v>
      </c>
      <c r="T83" s="42" t="str">
        <f t="shared" si="9"/>
        <v/>
      </c>
      <c r="U83" s="43"/>
      <c r="V83" s="3"/>
      <c r="W83" s="30"/>
      <c r="X83" s="81" t="str">
        <f t="shared" si="7"/>
        <v>Thi lại</v>
      </c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</row>
    <row r="84" spans="2:39" ht="18.75" hidden="1" customHeight="1">
      <c r="B84" s="31">
        <v>75</v>
      </c>
      <c r="C84" s="32"/>
      <c r="D84" s="33"/>
      <c r="E84" s="34"/>
      <c r="F84" s="35"/>
      <c r="G84" s="32"/>
      <c r="H84" s="36" t="s">
        <v>30</v>
      </c>
      <c r="I84" s="36" t="s">
        <v>30</v>
      </c>
      <c r="J84" s="36" t="s">
        <v>30</v>
      </c>
      <c r="K84" s="36" t="s">
        <v>30</v>
      </c>
      <c r="L84" s="44"/>
      <c r="M84" s="44"/>
      <c r="N84" s="44"/>
      <c r="O84" s="88"/>
      <c r="P84" s="38"/>
      <c r="Q84" s="39">
        <f t="shared" si="8"/>
        <v>0</v>
      </c>
      <c r="R84" s="40" t="str">
        <f t="shared" si="5"/>
        <v>F</v>
      </c>
      <c r="S84" s="41" t="str">
        <f t="shared" si="6"/>
        <v>Kém</v>
      </c>
      <c r="T84" s="42" t="str">
        <f t="shared" si="9"/>
        <v/>
      </c>
      <c r="U84" s="43"/>
      <c r="V84" s="3"/>
      <c r="W84" s="30"/>
      <c r="X84" s="81" t="str">
        <f t="shared" si="7"/>
        <v>Thi lại</v>
      </c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</row>
    <row r="85" spans="2:39" ht="18.75" hidden="1" customHeight="1">
      <c r="B85" s="31">
        <v>76</v>
      </c>
      <c r="C85" s="32"/>
      <c r="D85" s="33"/>
      <c r="E85" s="34"/>
      <c r="F85" s="35"/>
      <c r="G85" s="32"/>
      <c r="H85" s="36" t="s">
        <v>30</v>
      </c>
      <c r="I85" s="36" t="s">
        <v>30</v>
      </c>
      <c r="J85" s="36" t="s">
        <v>30</v>
      </c>
      <c r="K85" s="36" t="s">
        <v>30</v>
      </c>
      <c r="L85" s="44"/>
      <c r="M85" s="44"/>
      <c r="N85" s="44"/>
      <c r="O85" s="88"/>
      <c r="P85" s="38"/>
      <c r="Q85" s="39">
        <f t="shared" si="8"/>
        <v>0</v>
      </c>
      <c r="R85" s="40" t="str">
        <f t="shared" si="5"/>
        <v>F</v>
      </c>
      <c r="S85" s="41" t="str">
        <f t="shared" si="6"/>
        <v>Kém</v>
      </c>
      <c r="T85" s="42" t="str">
        <f t="shared" si="9"/>
        <v/>
      </c>
      <c r="U85" s="43"/>
      <c r="V85" s="3"/>
      <c r="W85" s="30"/>
      <c r="X85" s="81" t="str">
        <f t="shared" si="7"/>
        <v>Thi lại</v>
      </c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</row>
    <row r="86" spans="2:39" ht="18.75" hidden="1" customHeight="1">
      <c r="B86" s="31">
        <v>77</v>
      </c>
      <c r="C86" s="32"/>
      <c r="D86" s="33"/>
      <c r="E86" s="34"/>
      <c r="F86" s="35"/>
      <c r="G86" s="32"/>
      <c r="H86" s="36" t="s">
        <v>30</v>
      </c>
      <c r="I86" s="36" t="s">
        <v>30</v>
      </c>
      <c r="J86" s="36" t="s">
        <v>30</v>
      </c>
      <c r="K86" s="36" t="s">
        <v>30</v>
      </c>
      <c r="L86" s="44"/>
      <c r="M86" s="44"/>
      <c r="N86" s="44"/>
      <c r="O86" s="88"/>
      <c r="P86" s="38"/>
      <c r="Q86" s="39">
        <f t="shared" si="8"/>
        <v>0</v>
      </c>
      <c r="R86" s="40" t="str">
        <f t="shared" si="5"/>
        <v>F</v>
      </c>
      <c r="S86" s="41" t="str">
        <f t="shared" si="6"/>
        <v>Kém</v>
      </c>
      <c r="T86" s="42" t="str">
        <f t="shared" si="9"/>
        <v/>
      </c>
      <c r="U86" s="43"/>
      <c r="V86" s="3"/>
      <c r="W86" s="30"/>
      <c r="X86" s="81" t="str">
        <f t="shared" si="7"/>
        <v>Thi lại</v>
      </c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</row>
    <row r="87" spans="2:39" ht="18.75" hidden="1" customHeight="1">
      <c r="B87" s="31">
        <v>78</v>
      </c>
      <c r="C87" s="32"/>
      <c r="D87" s="33"/>
      <c r="E87" s="34"/>
      <c r="F87" s="35"/>
      <c r="G87" s="32"/>
      <c r="H87" s="36" t="s">
        <v>30</v>
      </c>
      <c r="I87" s="36" t="s">
        <v>30</v>
      </c>
      <c r="J87" s="36" t="s">
        <v>30</v>
      </c>
      <c r="K87" s="36" t="s">
        <v>30</v>
      </c>
      <c r="L87" s="44"/>
      <c r="M87" s="44"/>
      <c r="N87" s="44"/>
      <c r="O87" s="88"/>
      <c r="P87" s="38"/>
      <c r="Q87" s="39">
        <f t="shared" si="8"/>
        <v>0</v>
      </c>
      <c r="R87" s="40" t="str">
        <f t="shared" si="5"/>
        <v>F</v>
      </c>
      <c r="S87" s="41" t="str">
        <f t="shared" si="6"/>
        <v>Kém</v>
      </c>
      <c r="T87" s="42" t="str">
        <f t="shared" si="9"/>
        <v/>
      </c>
      <c r="U87" s="43"/>
      <c r="V87" s="3"/>
      <c r="W87" s="30"/>
      <c r="X87" s="81" t="str">
        <f t="shared" si="7"/>
        <v>Thi lại</v>
      </c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</row>
    <row r="88" spans="2:39" ht="18.75" hidden="1" customHeight="1">
      <c r="B88" s="31">
        <v>79</v>
      </c>
      <c r="C88" s="32"/>
      <c r="D88" s="33"/>
      <c r="E88" s="34"/>
      <c r="F88" s="35"/>
      <c r="G88" s="32"/>
      <c r="H88" s="36" t="s">
        <v>30</v>
      </c>
      <c r="I88" s="36" t="s">
        <v>30</v>
      </c>
      <c r="J88" s="36" t="s">
        <v>30</v>
      </c>
      <c r="K88" s="36" t="s">
        <v>30</v>
      </c>
      <c r="L88" s="44"/>
      <c r="M88" s="44"/>
      <c r="N88" s="44"/>
      <c r="O88" s="88"/>
      <c r="P88" s="38"/>
      <c r="Q88" s="39">
        <f t="shared" si="8"/>
        <v>0</v>
      </c>
      <c r="R88" s="40" t="str">
        <f t="shared" si="5"/>
        <v>F</v>
      </c>
      <c r="S88" s="41" t="str">
        <f t="shared" si="6"/>
        <v>Kém</v>
      </c>
      <c r="T88" s="42" t="str">
        <f t="shared" si="9"/>
        <v/>
      </c>
      <c r="U88" s="43"/>
      <c r="V88" s="3"/>
      <c r="W88" s="30"/>
      <c r="X88" s="81" t="str">
        <f t="shared" si="7"/>
        <v>Thi lại</v>
      </c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</row>
    <row r="89" spans="2:39" ht="18.75" hidden="1" customHeight="1">
      <c r="B89" s="31">
        <v>80</v>
      </c>
      <c r="C89" s="32"/>
      <c r="D89" s="33"/>
      <c r="E89" s="34"/>
      <c r="F89" s="35"/>
      <c r="G89" s="32"/>
      <c r="H89" s="36" t="s">
        <v>30</v>
      </c>
      <c r="I89" s="36" t="s">
        <v>30</v>
      </c>
      <c r="J89" s="36" t="s">
        <v>30</v>
      </c>
      <c r="K89" s="36" t="s">
        <v>30</v>
      </c>
      <c r="L89" s="44"/>
      <c r="M89" s="44"/>
      <c r="N89" s="44"/>
      <c r="O89" s="88"/>
      <c r="P89" s="38"/>
      <c r="Q89" s="39">
        <f t="shared" si="8"/>
        <v>0</v>
      </c>
      <c r="R89" s="40" t="str">
        <f t="shared" si="5"/>
        <v>F</v>
      </c>
      <c r="S89" s="41" t="str">
        <f t="shared" si="6"/>
        <v>Kém</v>
      </c>
      <c r="T89" s="42" t="str">
        <f t="shared" si="9"/>
        <v/>
      </c>
      <c r="U89" s="43"/>
      <c r="V89" s="3"/>
      <c r="W89" s="30"/>
      <c r="X89" s="81" t="str">
        <f t="shared" si="7"/>
        <v>Thi lại</v>
      </c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</row>
    <row r="90" spans="2:39" ht="18.75" hidden="1" customHeight="1">
      <c r="B90" s="31">
        <v>81</v>
      </c>
      <c r="C90" s="32"/>
      <c r="D90" s="33"/>
      <c r="E90" s="34"/>
      <c r="F90" s="35"/>
      <c r="G90" s="32"/>
      <c r="H90" s="36" t="s">
        <v>30</v>
      </c>
      <c r="I90" s="36" t="s">
        <v>30</v>
      </c>
      <c r="J90" s="36" t="s">
        <v>30</v>
      </c>
      <c r="K90" s="36" t="s">
        <v>30</v>
      </c>
      <c r="L90" s="44"/>
      <c r="M90" s="44"/>
      <c r="N90" s="44"/>
      <c r="O90" s="88"/>
      <c r="P90" s="38"/>
      <c r="Q90" s="39">
        <f t="shared" si="8"/>
        <v>0</v>
      </c>
      <c r="R90" s="40" t="str">
        <f t="shared" si="5"/>
        <v>F</v>
      </c>
      <c r="S90" s="41" t="str">
        <f t="shared" si="6"/>
        <v>Kém</v>
      </c>
      <c r="T90" s="42" t="str">
        <f t="shared" si="9"/>
        <v/>
      </c>
      <c r="U90" s="43"/>
      <c r="V90" s="3"/>
      <c r="W90" s="30"/>
      <c r="X90" s="81" t="str">
        <f t="shared" si="7"/>
        <v>Thi lại</v>
      </c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</row>
    <row r="91" spans="2:39" ht="18.75" hidden="1" customHeight="1">
      <c r="B91" s="31">
        <v>82</v>
      </c>
      <c r="C91" s="32"/>
      <c r="D91" s="33"/>
      <c r="E91" s="34"/>
      <c r="F91" s="35"/>
      <c r="G91" s="32"/>
      <c r="H91" s="36" t="s">
        <v>30</v>
      </c>
      <c r="I91" s="36" t="s">
        <v>30</v>
      </c>
      <c r="J91" s="36" t="s">
        <v>30</v>
      </c>
      <c r="K91" s="36" t="s">
        <v>30</v>
      </c>
      <c r="L91" s="44"/>
      <c r="M91" s="44"/>
      <c r="N91" s="44"/>
      <c r="O91" s="88"/>
      <c r="P91" s="38"/>
      <c r="Q91" s="39">
        <f t="shared" si="8"/>
        <v>0</v>
      </c>
      <c r="R91" s="40" t="str">
        <f t="shared" si="5"/>
        <v>F</v>
      </c>
      <c r="S91" s="41" t="str">
        <f t="shared" si="6"/>
        <v>Kém</v>
      </c>
      <c r="T91" s="42" t="str">
        <f t="shared" si="9"/>
        <v/>
      </c>
      <c r="U91" s="43"/>
      <c r="V91" s="3"/>
      <c r="W91" s="30"/>
      <c r="X91" s="81" t="str">
        <f t="shared" si="7"/>
        <v>Thi lại</v>
      </c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</row>
    <row r="92" spans="2:39" ht="18.75" hidden="1" customHeight="1">
      <c r="B92" s="31">
        <v>83</v>
      </c>
      <c r="C92" s="32"/>
      <c r="D92" s="33"/>
      <c r="E92" s="34"/>
      <c r="F92" s="35"/>
      <c r="G92" s="32"/>
      <c r="H92" s="36" t="s">
        <v>30</v>
      </c>
      <c r="I92" s="36" t="s">
        <v>30</v>
      </c>
      <c r="J92" s="36" t="s">
        <v>30</v>
      </c>
      <c r="K92" s="36" t="s">
        <v>30</v>
      </c>
      <c r="L92" s="44"/>
      <c r="M92" s="44"/>
      <c r="N92" s="44"/>
      <c r="O92" s="88"/>
      <c r="P92" s="38"/>
      <c r="Q92" s="39">
        <f t="shared" si="8"/>
        <v>0</v>
      </c>
      <c r="R92" s="40" t="str">
        <f t="shared" si="5"/>
        <v>F</v>
      </c>
      <c r="S92" s="41" t="str">
        <f t="shared" si="6"/>
        <v>Kém</v>
      </c>
      <c r="T92" s="42" t="str">
        <f t="shared" si="9"/>
        <v/>
      </c>
      <c r="U92" s="43"/>
      <c r="V92" s="3"/>
      <c r="W92" s="30"/>
      <c r="X92" s="81" t="str">
        <f t="shared" si="7"/>
        <v>Thi lại</v>
      </c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</row>
    <row r="93" spans="2:39" ht="18.75" hidden="1" customHeight="1">
      <c r="B93" s="31">
        <v>84</v>
      </c>
      <c r="C93" s="32"/>
      <c r="D93" s="33"/>
      <c r="E93" s="34"/>
      <c r="F93" s="35"/>
      <c r="G93" s="32"/>
      <c r="H93" s="36" t="s">
        <v>30</v>
      </c>
      <c r="I93" s="36" t="s">
        <v>30</v>
      </c>
      <c r="J93" s="36" t="s">
        <v>30</v>
      </c>
      <c r="K93" s="36" t="s">
        <v>30</v>
      </c>
      <c r="L93" s="44"/>
      <c r="M93" s="44"/>
      <c r="N93" s="44"/>
      <c r="O93" s="88"/>
      <c r="P93" s="38"/>
      <c r="Q93" s="39">
        <f t="shared" si="8"/>
        <v>0</v>
      </c>
      <c r="R93" s="40" t="str">
        <f t="shared" si="5"/>
        <v>F</v>
      </c>
      <c r="S93" s="41" t="str">
        <f t="shared" si="6"/>
        <v>Kém</v>
      </c>
      <c r="T93" s="42" t="str">
        <f t="shared" si="9"/>
        <v/>
      </c>
      <c r="U93" s="43"/>
      <c r="V93" s="3"/>
      <c r="W93" s="30"/>
      <c r="X93" s="81" t="str">
        <f t="shared" si="7"/>
        <v>Thi lại</v>
      </c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</row>
    <row r="94" spans="2:39" ht="18.75" hidden="1" customHeight="1">
      <c r="B94" s="31">
        <v>85</v>
      </c>
      <c r="C94" s="32"/>
      <c r="D94" s="33"/>
      <c r="E94" s="34"/>
      <c r="F94" s="35"/>
      <c r="G94" s="32"/>
      <c r="H94" s="36" t="s">
        <v>30</v>
      </c>
      <c r="I94" s="36" t="s">
        <v>30</v>
      </c>
      <c r="J94" s="36" t="s">
        <v>30</v>
      </c>
      <c r="K94" s="36" t="s">
        <v>30</v>
      </c>
      <c r="L94" s="44"/>
      <c r="M94" s="44"/>
      <c r="N94" s="44"/>
      <c r="O94" s="88"/>
      <c r="P94" s="38"/>
      <c r="Q94" s="39">
        <f t="shared" si="8"/>
        <v>0</v>
      </c>
      <c r="R94" s="40" t="str">
        <f t="shared" si="5"/>
        <v>F</v>
      </c>
      <c r="S94" s="41" t="str">
        <f t="shared" si="6"/>
        <v>Kém</v>
      </c>
      <c r="T94" s="42" t="str">
        <f t="shared" si="9"/>
        <v/>
      </c>
      <c r="U94" s="43"/>
      <c r="V94" s="3"/>
      <c r="W94" s="30"/>
      <c r="X94" s="81" t="str">
        <f t="shared" si="7"/>
        <v>Thi lại</v>
      </c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</row>
    <row r="95" spans="2:39" ht="18.75" hidden="1" customHeight="1">
      <c r="B95" s="31">
        <v>86</v>
      </c>
      <c r="C95" s="32"/>
      <c r="D95" s="33"/>
      <c r="E95" s="34"/>
      <c r="F95" s="35"/>
      <c r="G95" s="32"/>
      <c r="H95" s="36" t="s">
        <v>30</v>
      </c>
      <c r="I95" s="36" t="s">
        <v>30</v>
      </c>
      <c r="J95" s="36" t="s">
        <v>30</v>
      </c>
      <c r="K95" s="36" t="s">
        <v>30</v>
      </c>
      <c r="L95" s="44"/>
      <c r="M95" s="44"/>
      <c r="N95" s="44"/>
      <c r="O95" s="88"/>
      <c r="P95" s="38"/>
      <c r="Q95" s="39">
        <f t="shared" si="8"/>
        <v>0</v>
      </c>
      <c r="R95" s="40" t="str">
        <f t="shared" si="5"/>
        <v>F</v>
      </c>
      <c r="S95" s="41" t="str">
        <f t="shared" si="6"/>
        <v>Kém</v>
      </c>
      <c r="T95" s="42" t="str">
        <f t="shared" si="9"/>
        <v/>
      </c>
      <c r="U95" s="43"/>
      <c r="V95" s="3"/>
      <c r="W95" s="30"/>
      <c r="X95" s="81" t="str">
        <f t="shared" si="7"/>
        <v>Thi lại</v>
      </c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</row>
    <row r="96" spans="2:39" ht="18.75" hidden="1" customHeight="1">
      <c r="B96" s="31">
        <v>87</v>
      </c>
      <c r="C96" s="32"/>
      <c r="D96" s="33"/>
      <c r="E96" s="34"/>
      <c r="F96" s="35"/>
      <c r="G96" s="32"/>
      <c r="H96" s="36" t="s">
        <v>30</v>
      </c>
      <c r="I96" s="36" t="s">
        <v>30</v>
      </c>
      <c r="J96" s="36" t="s">
        <v>30</v>
      </c>
      <c r="K96" s="36" t="s">
        <v>30</v>
      </c>
      <c r="L96" s="44"/>
      <c r="M96" s="44"/>
      <c r="N96" s="44"/>
      <c r="O96" s="88"/>
      <c r="P96" s="38"/>
      <c r="Q96" s="39">
        <f t="shared" si="8"/>
        <v>0</v>
      </c>
      <c r="R96" s="40" t="str">
        <f t="shared" si="5"/>
        <v>F</v>
      </c>
      <c r="S96" s="41" t="str">
        <f t="shared" si="6"/>
        <v>Kém</v>
      </c>
      <c r="T96" s="42" t="str">
        <f t="shared" si="9"/>
        <v/>
      </c>
      <c r="U96" s="43"/>
      <c r="V96" s="3"/>
      <c r="W96" s="30"/>
      <c r="X96" s="81" t="str">
        <f t="shared" si="7"/>
        <v>Thi lại</v>
      </c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</row>
    <row r="97" spans="1:39" ht="18.75" hidden="1" customHeight="1">
      <c r="B97" s="31">
        <v>88</v>
      </c>
      <c r="C97" s="32"/>
      <c r="D97" s="33"/>
      <c r="E97" s="34"/>
      <c r="F97" s="35"/>
      <c r="G97" s="32"/>
      <c r="H97" s="36" t="s">
        <v>30</v>
      </c>
      <c r="I97" s="36" t="s">
        <v>30</v>
      </c>
      <c r="J97" s="36" t="s">
        <v>30</v>
      </c>
      <c r="K97" s="36" t="s">
        <v>30</v>
      </c>
      <c r="L97" s="44"/>
      <c r="M97" s="44"/>
      <c r="N97" s="44"/>
      <c r="O97" s="88"/>
      <c r="P97" s="38"/>
      <c r="Q97" s="39">
        <f t="shared" si="8"/>
        <v>0</v>
      </c>
      <c r="R97" s="40" t="str">
        <f t="shared" si="5"/>
        <v>F</v>
      </c>
      <c r="S97" s="41" t="str">
        <f t="shared" si="6"/>
        <v>Kém</v>
      </c>
      <c r="T97" s="42" t="str">
        <f t="shared" si="9"/>
        <v/>
      </c>
      <c r="U97" s="43"/>
      <c r="V97" s="3"/>
      <c r="W97" s="30"/>
      <c r="X97" s="81" t="str">
        <f t="shared" si="7"/>
        <v>Thi lại</v>
      </c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69"/>
      <c r="AM97" s="69"/>
    </row>
    <row r="98" spans="1:39" ht="18.75" hidden="1" customHeight="1">
      <c r="B98" s="31">
        <v>89</v>
      </c>
      <c r="C98" s="32"/>
      <c r="D98" s="33"/>
      <c r="E98" s="34"/>
      <c r="F98" s="35"/>
      <c r="G98" s="32"/>
      <c r="H98" s="36" t="s">
        <v>30</v>
      </c>
      <c r="I98" s="36" t="s">
        <v>30</v>
      </c>
      <c r="J98" s="36" t="s">
        <v>30</v>
      </c>
      <c r="K98" s="36" t="s">
        <v>30</v>
      </c>
      <c r="L98" s="44"/>
      <c r="M98" s="44"/>
      <c r="N98" s="44"/>
      <c r="O98" s="88"/>
      <c r="P98" s="38"/>
      <c r="Q98" s="39">
        <f t="shared" si="8"/>
        <v>0</v>
      </c>
      <c r="R98" s="40" t="str">
        <f t="shared" si="5"/>
        <v>F</v>
      </c>
      <c r="S98" s="41" t="str">
        <f t="shared" si="6"/>
        <v>Kém</v>
      </c>
      <c r="T98" s="42" t="str">
        <f t="shared" si="9"/>
        <v/>
      </c>
      <c r="U98" s="43"/>
      <c r="V98" s="3"/>
      <c r="W98" s="30"/>
      <c r="X98" s="81" t="str">
        <f t="shared" si="7"/>
        <v>Thi lại</v>
      </c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</row>
    <row r="99" spans="1:39" ht="18.75" hidden="1" customHeight="1">
      <c r="B99" s="31">
        <v>90</v>
      </c>
      <c r="C99" s="32"/>
      <c r="D99" s="33"/>
      <c r="E99" s="34"/>
      <c r="F99" s="35"/>
      <c r="G99" s="32"/>
      <c r="H99" s="36" t="s">
        <v>30</v>
      </c>
      <c r="I99" s="36" t="s">
        <v>30</v>
      </c>
      <c r="J99" s="36" t="s">
        <v>30</v>
      </c>
      <c r="K99" s="36" t="s">
        <v>30</v>
      </c>
      <c r="L99" s="44"/>
      <c r="M99" s="44"/>
      <c r="N99" s="44"/>
      <c r="O99" s="88"/>
      <c r="P99" s="38"/>
      <c r="Q99" s="39">
        <f t="shared" si="8"/>
        <v>0</v>
      </c>
      <c r="R99" s="40" t="str">
        <f t="shared" si="5"/>
        <v>F</v>
      </c>
      <c r="S99" s="41" t="str">
        <f t="shared" si="6"/>
        <v>Kém</v>
      </c>
      <c r="T99" s="42" t="str">
        <f t="shared" si="9"/>
        <v/>
      </c>
      <c r="U99" s="43"/>
      <c r="V99" s="3"/>
      <c r="W99" s="30"/>
      <c r="X99" s="81" t="str">
        <f t="shared" si="7"/>
        <v>Thi lại</v>
      </c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</row>
    <row r="100" spans="1:39" ht="9" customHeight="1">
      <c r="A100" s="2"/>
      <c r="B100" s="45"/>
      <c r="C100" s="46"/>
      <c r="D100" s="46"/>
      <c r="E100" s="47"/>
      <c r="F100" s="47"/>
      <c r="G100" s="47"/>
      <c r="H100" s="48"/>
      <c r="I100" s="49"/>
      <c r="J100" s="49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3"/>
    </row>
    <row r="101" spans="1:39" ht="16.5" hidden="1">
      <c r="A101" s="2"/>
      <c r="B101" s="109" t="s">
        <v>31</v>
      </c>
      <c r="C101" s="109"/>
      <c r="D101" s="46"/>
      <c r="E101" s="47"/>
      <c r="F101" s="47"/>
      <c r="G101" s="47"/>
      <c r="H101" s="48"/>
      <c r="I101" s="49"/>
      <c r="J101" s="49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3"/>
    </row>
    <row r="102" spans="1:39" ht="16.5" hidden="1" customHeight="1">
      <c r="A102" s="2"/>
      <c r="B102" s="51" t="s">
        <v>32</v>
      </c>
      <c r="C102" s="51"/>
      <c r="D102" s="52">
        <f>+$AA$8</f>
        <v>90</v>
      </c>
      <c r="E102" s="53" t="s">
        <v>33</v>
      </c>
      <c r="F102" s="96" t="s">
        <v>34</v>
      </c>
      <c r="G102" s="96"/>
      <c r="H102" s="96"/>
      <c r="I102" s="96"/>
      <c r="J102" s="96"/>
      <c r="K102" s="96"/>
      <c r="L102" s="96"/>
      <c r="M102" s="96"/>
      <c r="N102" s="96"/>
      <c r="O102" s="96"/>
      <c r="P102" s="54">
        <f>$AA$8 -COUNTIF($T$9:$T$289,"Vắng") -COUNTIF($T$9:$T$289,"Vắng có phép") - COUNTIF($T$9:$T$289,"Đình chỉ thi") - COUNTIF($T$9:$T$289,"Không đủ ĐKDT")</f>
        <v>90</v>
      </c>
      <c r="Q102" s="54"/>
      <c r="R102" s="54"/>
      <c r="S102" s="55"/>
      <c r="T102" s="56" t="s">
        <v>33</v>
      </c>
      <c r="U102" s="55"/>
      <c r="V102" s="3"/>
    </row>
    <row r="103" spans="1:39" ht="16.5" hidden="1" customHeight="1">
      <c r="A103" s="2"/>
      <c r="B103" s="51" t="s">
        <v>35</v>
      </c>
      <c r="C103" s="51"/>
      <c r="D103" s="52">
        <f>+$AL$8</f>
        <v>0</v>
      </c>
      <c r="E103" s="53" t="s">
        <v>33</v>
      </c>
      <c r="F103" s="96" t="s">
        <v>36</v>
      </c>
      <c r="G103" s="96"/>
      <c r="H103" s="96"/>
      <c r="I103" s="96"/>
      <c r="J103" s="96"/>
      <c r="K103" s="96"/>
      <c r="L103" s="96"/>
      <c r="M103" s="96"/>
      <c r="N103" s="96"/>
      <c r="O103" s="96"/>
      <c r="P103" s="57">
        <f>COUNTIF($T$9:$T$165,"Vắng")</f>
        <v>0</v>
      </c>
      <c r="Q103" s="57"/>
      <c r="R103" s="57"/>
      <c r="S103" s="58"/>
      <c r="T103" s="56" t="s">
        <v>33</v>
      </c>
      <c r="U103" s="58"/>
      <c r="V103" s="3"/>
    </row>
    <row r="104" spans="1:39" ht="16.5" hidden="1" customHeight="1">
      <c r="A104" s="2"/>
      <c r="B104" s="51" t="s">
        <v>51</v>
      </c>
      <c r="C104" s="51"/>
      <c r="D104" s="67">
        <f>COUNTIF(X10:X99,"Học lại")</f>
        <v>48</v>
      </c>
      <c r="E104" s="53" t="s">
        <v>33</v>
      </c>
      <c r="F104" s="96" t="s">
        <v>52</v>
      </c>
      <c r="G104" s="96"/>
      <c r="H104" s="96"/>
      <c r="I104" s="96"/>
      <c r="J104" s="96"/>
      <c r="K104" s="96"/>
      <c r="L104" s="96"/>
      <c r="M104" s="96"/>
      <c r="N104" s="96"/>
      <c r="O104" s="96"/>
      <c r="P104" s="54">
        <f>COUNTIF($T$9:$T$165,"Vắng có phép")</f>
        <v>0</v>
      </c>
      <c r="Q104" s="54"/>
      <c r="R104" s="54"/>
      <c r="S104" s="55"/>
      <c r="T104" s="56" t="s">
        <v>33</v>
      </c>
      <c r="U104" s="55"/>
      <c r="V104" s="3"/>
    </row>
    <row r="105" spans="1:39" ht="3" hidden="1" customHeight="1">
      <c r="A105" s="2"/>
      <c r="B105" s="45"/>
      <c r="C105" s="46"/>
      <c r="D105" s="46"/>
      <c r="E105" s="47"/>
      <c r="F105" s="47"/>
      <c r="G105" s="47"/>
      <c r="H105" s="48"/>
      <c r="I105" s="49"/>
      <c r="J105" s="49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3"/>
    </row>
    <row r="106" spans="1:39" hidden="1">
      <c r="B106" s="89" t="s">
        <v>53</v>
      </c>
      <c r="C106" s="89"/>
      <c r="D106" s="90">
        <f>COUNTIF(X10:X99,"Thi lại")</f>
        <v>42</v>
      </c>
      <c r="E106" s="91" t="s">
        <v>33</v>
      </c>
      <c r="F106" s="3"/>
      <c r="G106" s="3"/>
      <c r="H106" s="3"/>
      <c r="I106" s="3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3"/>
    </row>
    <row r="107" spans="1:39" ht="24.75" hidden="1" customHeight="1">
      <c r="B107" s="89"/>
      <c r="C107" s="89"/>
      <c r="D107" s="90"/>
      <c r="E107" s="91"/>
      <c r="F107" s="3"/>
      <c r="G107" s="3"/>
      <c r="H107" s="3"/>
      <c r="I107" s="3"/>
      <c r="J107" s="101" t="s">
        <v>56</v>
      </c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3"/>
    </row>
    <row r="108" spans="1:39" hidden="1">
      <c r="A108" s="59"/>
      <c r="B108" s="94" t="s">
        <v>37</v>
      </c>
      <c r="C108" s="94"/>
      <c r="D108" s="94"/>
      <c r="E108" s="94"/>
      <c r="F108" s="94"/>
      <c r="G108" s="94"/>
      <c r="H108" s="94"/>
      <c r="I108" s="60"/>
      <c r="J108" s="95" t="s">
        <v>38</v>
      </c>
      <c r="K108" s="95"/>
      <c r="L108" s="95"/>
      <c r="M108" s="95"/>
      <c r="N108" s="95"/>
      <c r="O108" s="95"/>
      <c r="P108" s="95"/>
      <c r="Q108" s="95"/>
      <c r="R108" s="95"/>
      <c r="S108" s="95"/>
      <c r="T108" s="95"/>
      <c r="U108" s="95"/>
      <c r="V108" s="3"/>
    </row>
    <row r="109" spans="1:39" ht="4.5" hidden="1" customHeight="1">
      <c r="A109" s="2"/>
      <c r="B109" s="45"/>
      <c r="C109" s="61"/>
      <c r="D109" s="61"/>
      <c r="E109" s="62"/>
      <c r="F109" s="62"/>
      <c r="G109" s="62"/>
      <c r="H109" s="63"/>
      <c r="I109" s="64"/>
      <c r="J109" s="64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4" t="s">
        <v>39</v>
      </c>
      <c r="C110" s="94"/>
      <c r="D110" s="100" t="s">
        <v>40</v>
      </c>
      <c r="E110" s="100"/>
      <c r="F110" s="100"/>
      <c r="G110" s="100"/>
      <c r="H110" s="100"/>
      <c r="I110" s="64"/>
      <c r="J110" s="64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3"/>
      <c r="X110" s="68"/>
      <c r="Y110" s="68"/>
      <c r="Z110" s="68"/>
      <c r="AA110" s="68"/>
      <c r="AB110" s="68"/>
      <c r="AC110" s="68"/>
      <c r="AD110" s="68"/>
      <c r="AE110" s="68"/>
      <c r="AF110" s="68"/>
      <c r="AG110" s="68"/>
      <c r="AH110" s="68"/>
      <c r="AI110" s="68"/>
      <c r="AJ110" s="68"/>
      <c r="AK110" s="68"/>
      <c r="AL110" s="68"/>
      <c r="AM110" s="68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  <c r="AJ111" s="68"/>
      <c r="AK111" s="68"/>
      <c r="AL111" s="68"/>
      <c r="AM111" s="68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  <c r="AM112" s="68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  <c r="AJ113" s="68"/>
      <c r="AK113" s="68"/>
      <c r="AL113" s="68"/>
      <c r="AM113" s="68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  <c r="AJ114" s="68"/>
      <c r="AK114" s="68"/>
      <c r="AL114" s="68"/>
      <c r="AM114" s="68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  <c r="AM115" s="68"/>
    </row>
    <row r="116" spans="1:39" s="2" customFormat="1" ht="18" hidden="1" customHeight="1">
      <c r="A116" s="1"/>
      <c r="B116" s="98" t="s">
        <v>41</v>
      </c>
      <c r="C116" s="98"/>
      <c r="D116" s="98" t="s">
        <v>54</v>
      </c>
      <c r="E116" s="98"/>
      <c r="F116" s="98"/>
      <c r="G116" s="98"/>
      <c r="H116" s="98"/>
      <c r="I116" s="98"/>
      <c r="J116" s="98" t="s">
        <v>42</v>
      </c>
      <c r="K116" s="98"/>
      <c r="L116" s="98"/>
      <c r="M116" s="98"/>
      <c r="N116" s="98"/>
      <c r="O116" s="98"/>
      <c r="P116" s="98"/>
      <c r="Q116" s="98"/>
      <c r="R116" s="98"/>
      <c r="S116" s="98"/>
      <c r="T116" s="98"/>
      <c r="U116" s="98"/>
      <c r="V116" s="3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  <c r="AJ116" s="68"/>
      <c r="AK116" s="68"/>
      <c r="AL116" s="68"/>
      <c r="AM116" s="68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  <c r="AI118" s="68"/>
      <c r="AJ118" s="68"/>
      <c r="AK118" s="68"/>
      <c r="AL118" s="68"/>
      <c r="AM118" s="68"/>
    </row>
    <row r="119" spans="1:39" s="2" customFormat="1" ht="32.25" customHeight="1">
      <c r="A119" s="1"/>
      <c r="B119" s="94" t="s">
        <v>43</v>
      </c>
      <c r="C119" s="94"/>
      <c r="D119" s="94"/>
      <c r="E119" s="94"/>
      <c r="F119" s="94"/>
      <c r="G119" s="94"/>
      <c r="H119" s="94"/>
      <c r="I119" s="60"/>
      <c r="J119" s="99" t="s">
        <v>57</v>
      </c>
      <c r="K119" s="95"/>
      <c r="L119" s="95"/>
      <c r="M119" s="95"/>
      <c r="N119" s="95"/>
      <c r="O119" s="95"/>
      <c r="P119" s="95"/>
      <c r="Q119" s="95"/>
      <c r="R119" s="95"/>
      <c r="S119" s="95"/>
      <c r="T119" s="95"/>
      <c r="U119" s="95"/>
      <c r="V119" s="3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  <c r="AI119" s="68"/>
      <c r="AJ119" s="68"/>
      <c r="AK119" s="68"/>
      <c r="AL119" s="68"/>
      <c r="AM119" s="68"/>
    </row>
    <row r="120" spans="1:39" s="2" customFormat="1">
      <c r="A120" s="1"/>
      <c r="B120" s="45"/>
      <c r="C120" s="61"/>
      <c r="D120" s="61"/>
      <c r="E120" s="62"/>
      <c r="F120" s="62"/>
      <c r="G120" s="62"/>
      <c r="H120" s="63"/>
      <c r="I120" s="64"/>
      <c r="J120" s="64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8"/>
      <c r="AI120" s="68"/>
      <c r="AJ120" s="68"/>
      <c r="AK120" s="68"/>
      <c r="AL120" s="68"/>
      <c r="AM120" s="68"/>
    </row>
    <row r="121" spans="1:39" s="2" customFormat="1">
      <c r="A121" s="1"/>
      <c r="B121" s="94" t="s">
        <v>39</v>
      </c>
      <c r="C121" s="94"/>
      <c r="D121" s="100" t="s">
        <v>40</v>
      </c>
      <c r="E121" s="100"/>
      <c r="F121" s="100"/>
      <c r="G121" s="100"/>
      <c r="H121" s="100"/>
      <c r="I121" s="64"/>
      <c r="J121" s="64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1"/>
      <c r="X121" s="68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  <c r="AI121" s="68"/>
      <c r="AJ121" s="68"/>
      <c r="AK121" s="68"/>
      <c r="AL121" s="68"/>
      <c r="AM121" s="68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8"/>
      <c r="Y122" s="68"/>
      <c r="Z122" s="68"/>
      <c r="AA122" s="68"/>
      <c r="AB122" s="68"/>
      <c r="AC122" s="68"/>
      <c r="AD122" s="68"/>
      <c r="AE122" s="68"/>
      <c r="AF122" s="68"/>
      <c r="AG122" s="68"/>
      <c r="AH122" s="68"/>
      <c r="AI122" s="68"/>
      <c r="AJ122" s="68"/>
      <c r="AK122" s="68"/>
      <c r="AL122" s="68"/>
      <c r="AM122" s="68"/>
    </row>
    <row r="126" spans="1:39">
      <c r="B126" s="97"/>
      <c r="C126" s="97"/>
      <c r="D126" s="97"/>
      <c r="E126" s="97"/>
      <c r="F126" s="97"/>
      <c r="G126" s="97"/>
      <c r="H126" s="97"/>
      <c r="I126" s="97"/>
      <c r="J126" s="97" t="s">
        <v>58</v>
      </c>
      <c r="K126" s="97"/>
      <c r="L126" s="97"/>
      <c r="M126" s="97"/>
      <c r="N126" s="97"/>
      <c r="O126" s="97"/>
      <c r="P126" s="97"/>
      <c r="Q126" s="97"/>
      <c r="R126" s="97"/>
      <c r="S126" s="97"/>
      <c r="T126" s="97"/>
      <c r="U126" s="97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39" priority="4" operator="greaterThan">
      <formula>10</formula>
    </cfRule>
  </conditionalFormatting>
  <conditionalFormatting sqref="O1:O1048576">
    <cfRule type="duplicateValues" dxfId="37" priority="3"/>
  </conditionalFormatting>
  <conditionalFormatting sqref="C1:C1048576">
    <cfRule type="duplicateValues" dxfId="35" priority="2"/>
  </conditionalFormatting>
  <conditionalFormatting sqref="C10:C57">
    <cfRule type="duplicateValues" dxfId="7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126"/>
  <sheetViews>
    <sheetView topLeftCell="A50" workbookViewId="0">
      <selection activeCell="E123" sqref="E123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23" t="s">
        <v>0</v>
      </c>
      <c r="C1" s="123"/>
      <c r="D1" s="123"/>
      <c r="E1" s="123"/>
      <c r="F1" s="123"/>
      <c r="G1" s="123"/>
      <c r="H1" s="124" t="s">
        <v>1</v>
      </c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3"/>
    </row>
    <row r="2" spans="2:39" ht="25.5" customHeight="1">
      <c r="B2" s="125" t="s">
        <v>2</v>
      </c>
      <c r="C2" s="125"/>
      <c r="D2" s="125"/>
      <c r="E2" s="125"/>
      <c r="F2" s="125"/>
      <c r="G2" s="125"/>
      <c r="H2" s="126" t="s">
        <v>59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13" t="s">
        <v>3</v>
      </c>
      <c r="C4" s="113"/>
      <c r="D4" s="127" t="s">
        <v>60</v>
      </c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1" t="s">
        <v>837</v>
      </c>
      <c r="Q4" s="121"/>
      <c r="R4" s="121"/>
      <c r="S4" s="121"/>
      <c r="T4" s="121"/>
      <c r="U4" s="121"/>
      <c r="X4" s="69"/>
      <c r="Y4" s="102" t="s">
        <v>50</v>
      </c>
      <c r="Z4" s="102" t="s">
        <v>9</v>
      </c>
      <c r="AA4" s="102" t="s">
        <v>49</v>
      </c>
      <c r="AB4" s="102" t="s">
        <v>48</v>
      </c>
      <c r="AC4" s="102"/>
      <c r="AD4" s="102"/>
      <c r="AE4" s="102"/>
      <c r="AF4" s="102" t="s">
        <v>47</v>
      </c>
      <c r="AG4" s="102"/>
      <c r="AH4" s="102" t="s">
        <v>45</v>
      </c>
      <c r="AI4" s="102"/>
      <c r="AJ4" s="102" t="s">
        <v>46</v>
      </c>
      <c r="AK4" s="102"/>
      <c r="AL4" s="102" t="s">
        <v>44</v>
      </c>
      <c r="AM4" s="102"/>
    </row>
    <row r="5" spans="2:39" ht="17.25" customHeight="1">
      <c r="B5" s="112" t="s">
        <v>4</v>
      </c>
      <c r="C5" s="112"/>
      <c r="D5" s="9"/>
      <c r="G5" s="122" t="s">
        <v>61</v>
      </c>
      <c r="H5" s="122"/>
      <c r="I5" s="122"/>
      <c r="J5" s="122"/>
      <c r="K5" s="122"/>
      <c r="L5" s="122"/>
      <c r="M5" s="122"/>
      <c r="N5" s="122"/>
      <c r="O5" s="122"/>
      <c r="P5" s="122" t="s">
        <v>62</v>
      </c>
      <c r="Q5" s="122"/>
      <c r="R5" s="122"/>
      <c r="S5" s="122"/>
      <c r="T5" s="122"/>
      <c r="U5" s="122"/>
      <c r="X5" s="69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</row>
    <row r="7" spans="2:39" ht="44.25" customHeight="1">
      <c r="B7" s="103" t="s">
        <v>5</v>
      </c>
      <c r="C7" s="114" t="s">
        <v>6</v>
      </c>
      <c r="D7" s="116" t="s">
        <v>7</v>
      </c>
      <c r="E7" s="117"/>
      <c r="F7" s="103" t="s">
        <v>8</v>
      </c>
      <c r="G7" s="103" t="s">
        <v>9</v>
      </c>
      <c r="H7" s="120" t="s">
        <v>10</v>
      </c>
      <c r="I7" s="120" t="s">
        <v>11</v>
      </c>
      <c r="J7" s="120" t="s">
        <v>12</v>
      </c>
      <c r="K7" s="120" t="s">
        <v>13</v>
      </c>
      <c r="L7" s="110" t="s">
        <v>14</v>
      </c>
      <c r="M7" s="110" t="s">
        <v>15</v>
      </c>
      <c r="N7" s="110" t="s">
        <v>16</v>
      </c>
      <c r="O7" s="111" t="s">
        <v>17</v>
      </c>
      <c r="P7" s="110" t="s">
        <v>18</v>
      </c>
      <c r="Q7" s="103" t="s">
        <v>19</v>
      </c>
      <c r="R7" s="110" t="s">
        <v>20</v>
      </c>
      <c r="S7" s="103" t="s">
        <v>21</v>
      </c>
      <c r="T7" s="103" t="s">
        <v>22</v>
      </c>
      <c r="U7" s="103" t="s">
        <v>23</v>
      </c>
      <c r="X7" s="69"/>
      <c r="Y7" s="102"/>
      <c r="Z7" s="102"/>
      <c r="AA7" s="102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4"/>
      <c r="C8" s="115"/>
      <c r="D8" s="118"/>
      <c r="E8" s="119"/>
      <c r="F8" s="104"/>
      <c r="G8" s="104"/>
      <c r="H8" s="120"/>
      <c r="I8" s="120"/>
      <c r="J8" s="120"/>
      <c r="K8" s="120"/>
      <c r="L8" s="110"/>
      <c r="M8" s="110"/>
      <c r="N8" s="110"/>
      <c r="O8" s="111"/>
      <c r="P8" s="110"/>
      <c r="Q8" s="105"/>
      <c r="R8" s="110"/>
      <c r="S8" s="104"/>
      <c r="T8" s="105"/>
      <c r="U8" s="105"/>
      <c r="W8" s="12"/>
      <c r="X8" s="69"/>
      <c r="Y8" s="74" t="str">
        <f>+D4</f>
        <v>Kế toán quản trị</v>
      </c>
      <c r="Z8" s="75" t="str">
        <f>+P4</f>
        <v>Nhóm:  FIA1332-03</v>
      </c>
      <c r="AA8" s="76">
        <f>+$AJ$8+$AL$8+$AH$8</f>
        <v>90</v>
      </c>
      <c r="AB8" s="70">
        <f>COUNTIF($T$9:$T$159,"Khiển trách")</f>
        <v>0</v>
      </c>
      <c r="AC8" s="70">
        <f>COUNTIF($T$9:$T$159,"Cảnh cáo")</f>
        <v>0</v>
      </c>
      <c r="AD8" s="70">
        <f>COUNTIF($T$9:$T$159,"Đình chỉ thi")</f>
        <v>0</v>
      </c>
      <c r="AE8" s="77">
        <f>+($AB$8+$AC$8+$AD$8)/$AA$8*100%</f>
        <v>0</v>
      </c>
      <c r="AF8" s="70">
        <f>SUM(COUNTIF($T$9:$T$157,"Vắng"),COUNTIF($T$9:$T$157,"Vắng có phép"))</f>
        <v>0</v>
      </c>
      <c r="AG8" s="78">
        <f>+$AF$8/$AA$8</f>
        <v>0</v>
      </c>
      <c r="AH8" s="79">
        <f>COUNTIF($X$9:$X$157,"Thi lại")</f>
        <v>40</v>
      </c>
      <c r="AI8" s="78">
        <f>+$AH$8/$AA$8</f>
        <v>0.44444444444444442</v>
      </c>
      <c r="AJ8" s="79">
        <f>COUNTIF($X$9:$X$158,"Học lại")</f>
        <v>50</v>
      </c>
      <c r="AK8" s="78">
        <f>+$AJ$8/$AA$8</f>
        <v>0.55555555555555558</v>
      </c>
      <c r="AL8" s="70">
        <f>COUNTIF($X$10:$X$158,"Đạt")</f>
        <v>0</v>
      </c>
      <c r="AM8" s="77">
        <f>+$AL$8/$AA$8</f>
        <v>0</v>
      </c>
    </row>
    <row r="9" spans="2:39" ht="14.25" customHeight="1">
      <c r="B9" s="106" t="s">
        <v>29</v>
      </c>
      <c r="C9" s="107"/>
      <c r="D9" s="107"/>
      <c r="E9" s="107"/>
      <c r="F9" s="107"/>
      <c r="G9" s="108"/>
      <c r="H9" s="13"/>
      <c r="I9" s="13"/>
      <c r="J9" s="14"/>
      <c r="K9" s="13"/>
      <c r="L9" s="15"/>
      <c r="M9" s="16"/>
      <c r="N9" s="16"/>
      <c r="O9" s="17"/>
      <c r="P9" s="66">
        <f>100-(H9+I9+J9+K9)</f>
        <v>100</v>
      </c>
      <c r="Q9" s="104"/>
      <c r="R9" s="18"/>
      <c r="S9" s="18"/>
      <c r="T9" s="104"/>
      <c r="U9" s="104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128" t="s">
        <v>384</v>
      </c>
      <c r="D10" s="129" t="s">
        <v>385</v>
      </c>
      <c r="E10" s="130" t="s">
        <v>65</v>
      </c>
      <c r="F10" s="131" t="s">
        <v>386</v>
      </c>
      <c r="G10" s="132" t="s">
        <v>78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>
        <v>403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128" t="s">
        <v>387</v>
      </c>
      <c r="D11" s="133" t="s">
        <v>388</v>
      </c>
      <c r="E11" s="134" t="s">
        <v>65</v>
      </c>
      <c r="F11" s="131" t="s">
        <v>389</v>
      </c>
      <c r="G11" s="132" t="s">
        <v>67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>
        <v>403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128" t="s">
        <v>390</v>
      </c>
      <c r="D12" s="133" t="s">
        <v>391</v>
      </c>
      <c r="E12" s="134" t="s">
        <v>65</v>
      </c>
      <c r="F12" s="131" t="s">
        <v>392</v>
      </c>
      <c r="G12" s="132" t="s">
        <v>71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29">
        <v>403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128" t="s">
        <v>393</v>
      </c>
      <c r="D13" s="133" t="s">
        <v>394</v>
      </c>
      <c r="E13" s="134" t="s">
        <v>81</v>
      </c>
      <c r="F13" s="131" t="s">
        <v>395</v>
      </c>
      <c r="G13" s="132" t="s">
        <v>78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>
        <v>403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128" t="s">
        <v>396</v>
      </c>
      <c r="D14" s="133" t="s">
        <v>147</v>
      </c>
      <c r="E14" s="134" t="s">
        <v>81</v>
      </c>
      <c r="F14" s="131" t="s">
        <v>397</v>
      </c>
      <c r="G14" s="132" t="s">
        <v>78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29">
        <v>403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128" t="s">
        <v>398</v>
      </c>
      <c r="D15" s="133" t="s">
        <v>399</v>
      </c>
      <c r="E15" s="134" t="s">
        <v>81</v>
      </c>
      <c r="F15" s="131" t="s">
        <v>400</v>
      </c>
      <c r="G15" s="132" t="s">
        <v>78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>
        <v>403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128" t="s">
        <v>401</v>
      </c>
      <c r="D16" s="133" t="s">
        <v>402</v>
      </c>
      <c r="E16" s="134" t="s">
        <v>241</v>
      </c>
      <c r="F16" s="131" t="s">
        <v>403</v>
      </c>
      <c r="G16" s="132" t="s">
        <v>404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29">
        <v>403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128" t="s">
        <v>405</v>
      </c>
      <c r="D17" s="133" t="s">
        <v>406</v>
      </c>
      <c r="E17" s="134" t="s">
        <v>407</v>
      </c>
      <c r="F17" s="131" t="s">
        <v>408</v>
      </c>
      <c r="G17" s="132" t="s">
        <v>67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>
        <v>403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128" t="s">
        <v>409</v>
      </c>
      <c r="D18" s="133" t="s">
        <v>410</v>
      </c>
      <c r="E18" s="134" t="s">
        <v>411</v>
      </c>
      <c r="F18" s="131" t="s">
        <v>412</v>
      </c>
      <c r="G18" s="132" t="s">
        <v>71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29">
        <v>403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128" t="s">
        <v>413</v>
      </c>
      <c r="D19" s="133" t="s">
        <v>414</v>
      </c>
      <c r="E19" s="134" t="s">
        <v>415</v>
      </c>
      <c r="F19" s="131" t="s">
        <v>82</v>
      </c>
      <c r="G19" s="132" t="s">
        <v>78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>
        <v>403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128" t="s">
        <v>416</v>
      </c>
      <c r="D20" s="133" t="s">
        <v>417</v>
      </c>
      <c r="E20" s="134" t="s">
        <v>418</v>
      </c>
      <c r="F20" s="131" t="s">
        <v>269</v>
      </c>
      <c r="G20" s="132" t="s">
        <v>83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29">
        <v>403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128" t="s">
        <v>419</v>
      </c>
      <c r="D21" s="133" t="s">
        <v>420</v>
      </c>
      <c r="E21" s="134" t="s">
        <v>259</v>
      </c>
      <c r="F21" s="131" t="s">
        <v>421</v>
      </c>
      <c r="G21" s="132" t="s">
        <v>78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>
        <v>403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128" t="s">
        <v>422</v>
      </c>
      <c r="D22" s="133" t="s">
        <v>423</v>
      </c>
      <c r="E22" s="134" t="s">
        <v>114</v>
      </c>
      <c r="F22" s="131" t="s">
        <v>424</v>
      </c>
      <c r="G22" s="132" t="s">
        <v>83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29">
        <v>403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128" t="s">
        <v>425</v>
      </c>
      <c r="D23" s="133" t="s">
        <v>271</v>
      </c>
      <c r="E23" s="134" t="s">
        <v>122</v>
      </c>
      <c r="F23" s="131" t="s">
        <v>379</v>
      </c>
      <c r="G23" s="132" t="s">
        <v>67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>
        <v>403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128" t="s">
        <v>426</v>
      </c>
      <c r="D24" s="133" t="s">
        <v>427</v>
      </c>
      <c r="E24" s="134" t="s">
        <v>128</v>
      </c>
      <c r="F24" s="131" t="s">
        <v>428</v>
      </c>
      <c r="G24" s="132" t="s">
        <v>187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29">
        <v>403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128" t="s">
        <v>429</v>
      </c>
      <c r="D25" s="133" t="s">
        <v>430</v>
      </c>
      <c r="E25" s="134" t="s">
        <v>431</v>
      </c>
      <c r="F25" s="131" t="s">
        <v>371</v>
      </c>
      <c r="G25" s="132" t="s">
        <v>67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>
        <v>403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128" t="s">
        <v>432</v>
      </c>
      <c r="D26" s="133" t="s">
        <v>433</v>
      </c>
      <c r="E26" s="134" t="s">
        <v>434</v>
      </c>
      <c r="F26" s="131" t="s">
        <v>435</v>
      </c>
      <c r="G26" s="132" t="s">
        <v>436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29">
        <v>403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128" t="s">
        <v>437</v>
      </c>
      <c r="D27" s="133" t="s">
        <v>438</v>
      </c>
      <c r="E27" s="134" t="s">
        <v>288</v>
      </c>
      <c r="F27" s="131" t="s">
        <v>439</v>
      </c>
      <c r="G27" s="132" t="s">
        <v>436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>
        <v>403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128" t="s">
        <v>440</v>
      </c>
      <c r="D28" s="133" t="s">
        <v>99</v>
      </c>
      <c r="E28" s="134" t="s">
        <v>441</v>
      </c>
      <c r="F28" s="131" t="s">
        <v>442</v>
      </c>
      <c r="G28" s="132" t="s">
        <v>67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29">
        <v>403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128" t="s">
        <v>443</v>
      </c>
      <c r="D29" s="133" t="s">
        <v>444</v>
      </c>
      <c r="E29" s="134" t="s">
        <v>140</v>
      </c>
      <c r="F29" s="131" t="s">
        <v>445</v>
      </c>
      <c r="G29" s="132" t="s">
        <v>78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>
        <v>403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128" t="s">
        <v>446</v>
      </c>
      <c r="D30" s="133" t="s">
        <v>447</v>
      </c>
      <c r="E30" s="134" t="s">
        <v>155</v>
      </c>
      <c r="F30" s="131" t="s">
        <v>448</v>
      </c>
      <c r="G30" s="132" t="s">
        <v>71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29">
        <v>403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128" t="s">
        <v>449</v>
      </c>
      <c r="D31" s="133" t="s">
        <v>450</v>
      </c>
      <c r="E31" s="134" t="s">
        <v>155</v>
      </c>
      <c r="F31" s="131" t="s">
        <v>451</v>
      </c>
      <c r="G31" s="132" t="s">
        <v>452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>
        <v>403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128" t="s">
        <v>453</v>
      </c>
      <c r="D32" s="133" t="s">
        <v>99</v>
      </c>
      <c r="E32" s="134" t="s">
        <v>155</v>
      </c>
      <c r="F32" s="131" t="s">
        <v>454</v>
      </c>
      <c r="G32" s="132" t="s">
        <v>78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29">
        <v>403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128" t="s">
        <v>455</v>
      </c>
      <c r="D33" s="133" t="s">
        <v>209</v>
      </c>
      <c r="E33" s="134" t="s">
        <v>456</v>
      </c>
      <c r="F33" s="131" t="s">
        <v>457</v>
      </c>
      <c r="G33" s="132" t="s">
        <v>187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>
        <v>403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128" t="s">
        <v>458</v>
      </c>
      <c r="D34" s="133" t="s">
        <v>459</v>
      </c>
      <c r="E34" s="134" t="s">
        <v>460</v>
      </c>
      <c r="F34" s="131" t="s">
        <v>461</v>
      </c>
      <c r="G34" s="132" t="s">
        <v>71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>
        <v>404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128" t="s">
        <v>462</v>
      </c>
      <c r="D35" s="133" t="s">
        <v>463</v>
      </c>
      <c r="E35" s="134" t="s">
        <v>174</v>
      </c>
      <c r="F35" s="131" t="s">
        <v>464</v>
      </c>
      <c r="G35" s="132" t="s">
        <v>83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>
        <v>404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128" t="s">
        <v>465</v>
      </c>
      <c r="D36" s="133" t="s">
        <v>466</v>
      </c>
      <c r="E36" s="134" t="s">
        <v>467</v>
      </c>
      <c r="F36" s="131" t="s">
        <v>468</v>
      </c>
      <c r="G36" s="132" t="s">
        <v>187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>
        <v>404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128" t="s">
        <v>469</v>
      </c>
      <c r="D37" s="133" t="s">
        <v>470</v>
      </c>
      <c r="E37" s="134" t="s">
        <v>178</v>
      </c>
      <c r="F37" s="131" t="s">
        <v>471</v>
      </c>
      <c r="G37" s="132" t="s">
        <v>71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>
        <v>404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128" t="s">
        <v>472</v>
      </c>
      <c r="D38" s="133" t="s">
        <v>473</v>
      </c>
      <c r="E38" s="134" t="s">
        <v>185</v>
      </c>
      <c r="F38" s="131" t="s">
        <v>474</v>
      </c>
      <c r="G38" s="132" t="s">
        <v>83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>
        <v>404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128" t="s">
        <v>475</v>
      </c>
      <c r="D39" s="133" t="s">
        <v>476</v>
      </c>
      <c r="E39" s="134" t="s">
        <v>477</v>
      </c>
      <c r="F39" s="131" t="s">
        <v>478</v>
      </c>
      <c r="G39" s="132" t="s">
        <v>83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>
        <v>404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128" t="s">
        <v>479</v>
      </c>
      <c r="D40" s="133" t="s">
        <v>480</v>
      </c>
      <c r="E40" s="134" t="s">
        <v>195</v>
      </c>
      <c r="F40" s="131" t="s">
        <v>481</v>
      </c>
      <c r="G40" s="132" t="s">
        <v>78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>
        <v>404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128" t="s">
        <v>482</v>
      </c>
      <c r="D41" s="133" t="s">
        <v>483</v>
      </c>
      <c r="E41" s="134" t="s">
        <v>202</v>
      </c>
      <c r="F41" s="131" t="s">
        <v>306</v>
      </c>
      <c r="G41" s="132" t="s">
        <v>71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>
        <v>404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128" t="s">
        <v>484</v>
      </c>
      <c r="D42" s="133" t="s">
        <v>485</v>
      </c>
      <c r="E42" s="134" t="s">
        <v>202</v>
      </c>
      <c r="F42" s="131" t="s">
        <v>486</v>
      </c>
      <c r="G42" s="132" t="s">
        <v>71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>
        <v>404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128" t="s">
        <v>487</v>
      </c>
      <c r="D43" s="133" t="s">
        <v>355</v>
      </c>
      <c r="E43" s="134" t="s">
        <v>202</v>
      </c>
      <c r="F43" s="131" t="s">
        <v>488</v>
      </c>
      <c r="G43" s="132" t="s">
        <v>67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>
        <v>404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128" t="s">
        <v>489</v>
      </c>
      <c r="D44" s="133" t="s">
        <v>490</v>
      </c>
      <c r="E44" s="134" t="s">
        <v>333</v>
      </c>
      <c r="F44" s="131" t="s">
        <v>491</v>
      </c>
      <c r="G44" s="132" t="s">
        <v>492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>
        <v>404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128" t="s">
        <v>493</v>
      </c>
      <c r="D45" s="133" t="s">
        <v>102</v>
      </c>
      <c r="E45" s="134" t="s">
        <v>214</v>
      </c>
      <c r="F45" s="131" t="s">
        <v>494</v>
      </c>
      <c r="G45" s="132" t="s">
        <v>251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>
        <v>404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128" t="s">
        <v>495</v>
      </c>
      <c r="D46" s="133" t="s">
        <v>299</v>
      </c>
      <c r="E46" s="134" t="s">
        <v>218</v>
      </c>
      <c r="F46" s="131" t="s">
        <v>281</v>
      </c>
      <c r="G46" s="132" t="s">
        <v>78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>
        <v>404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128" t="s">
        <v>496</v>
      </c>
      <c r="D47" s="133" t="s">
        <v>497</v>
      </c>
      <c r="E47" s="134" t="s">
        <v>356</v>
      </c>
      <c r="F47" s="131" t="s">
        <v>471</v>
      </c>
      <c r="G47" s="132" t="s">
        <v>71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>
        <v>404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128" t="s">
        <v>498</v>
      </c>
      <c r="D48" s="133" t="s">
        <v>499</v>
      </c>
      <c r="E48" s="134" t="s">
        <v>500</v>
      </c>
      <c r="F48" s="131" t="s">
        <v>501</v>
      </c>
      <c r="G48" s="132" t="s">
        <v>78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>
        <v>404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128" t="s">
        <v>502</v>
      </c>
      <c r="D49" s="133" t="s">
        <v>503</v>
      </c>
      <c r="E49" s="134" t="s">
        <v>228</v>
      </c>
      <c r="F49" s="131" t="s">
        <v>504</v>
      </c>
      <c r="G49" s="132" t="s">
        <v>67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>
        <v>404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128" t="s">
        <v>505</v>
      </c>
      <c r="D50" s="133" t="s">
        <v>506</v>
      </c>
      <c r="E50" s="134" t="s">
        <v>228</v>
      </c>
      <c r="F50" s="131" t="s">
        <v>507</v>
      </c>
      <c r="G50" s="132" t="s">
        <v>78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>
        <v>404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128" t="s">
        <v>508</v>
      </c>
      <c r="D51" s="133" t="s">
        <v>509</v>
      </c>
      <c r="E51" s="134" t="s">
        <v>228</v>
      </c>
      <c r="F51" s="131" t="s">
        <v>510</v>
      </c>
      <c r="G51" s="132" t="s">
        <v>71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>
        <v>404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128" t="s">
        <v>511</v>
      </c>
      <c r="D52" s="133" t="s">
        <v>512</v>
      </c>
      <c r="E52" s="134" t="s">
        <v>228</v>
      </c>
      <c r="F52" s="131" t="s">
        <v>513</v>
      </c>
      <c r="G52" s="132" t="s">
        <v>67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>
        <v>404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128" t="s">
        <v>514</v>
      </c>
      <c r="D53" s="133" t="s">
        <v>515</v>
      </c>
      <c r="E53" s="134" t="s">
        <v>238</v>
      </c>
      <c r="F53" s="131" t="s">
        <v>108</v>
      </c>
      <c r="G53" s="132" t="s">
        <v>71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>
        <v>404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128" t="s">
        <v>516</v>
      </c>
      <c r="D54" s="133" t="s">
        <v>517</v>
      </c>
      <c r="E54" s="134" t="s">
        <v>518</v>
      </c>
      <c r="F54" s="131" t="s">
        <v>519</v>
      </c>
      <c r="G54" s="132" t="s">
        <v>83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>
        <v>404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128" t="s">
        <v>520</v>
      </c>
      <c r="D55" s="133" t="s">
        <v>227</v>
      </c>
      <c r="E55" s="134" t="s">
        <v>518</v>
      </c>
      <c r="F55" s="131" t="s">
        <v>521</v>
      </c>
      <c r="G55" s="132" t="s">
        <v>78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>
        <v>404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128" t="s">
        <v>522</v>
      </c>
      <c r="D56" s="133" t="s">
        <v>523</v>
      </c>
      <c r="E56" s="134" t="s">
        <v>524</v>
      </c>
      <c r="F56" s="131" t="s">
        <v>320</v>
      </c>
      <c r="G56" s="132" t="s">
        <v>83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>
        <v>404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128" t="s">
        <v>525</v>
      </c>
      <c r="D57" s="133" t="s">
        <v>102</v>
      </c>
      <c r="E57" s="134" t="s">
        <v>526</v>
      </c>
      <c r="F57" s="131" t="s">
        <v>527</v>
      </c>
      <c r="G57" s="132" t="s">
        <v>78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>
        <v>404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128" t="s">
        <v>528</v>
      </c>
      <c r="D58" s="133" t="s">
        <v>99</v>
      </c>
      <c r="E58" s="134" t="s">
        <v>529</v>
      </c>
      <c r="F58" s="131" t="s">
        <v>530</v>
      </c>
      <c r="G58" s="132" t="s">
        <v>83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>
        <v>404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128" t="s">
        <v>531</v>
      </c>
      <c r="D59" s="133" t="s">
        <v>99</v>
      </c>
      <c r="E59" s="134" t="s">
        <v>532</v>
      </c>
      <c r="F59" s="131" t="s">
        <v>285</v>
      </c>
      <c r="G59" s="132" t="s">
        <v>67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>
        <v>404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hidden="1" customHeight="1">
      <c r="B60" s="31">
        <v>51</v>
      </c>
      <c r="C60" s="32"/>
      <c r="D60" s="33"/>
      <c r="E60" s="34"/>
      <c r="F60" s="35"/>
      <c r="G60" s="32"/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/>
      <c r="V60" s="3"/>
      <c r="W60" s="30"/>
      <c r="X60" s="81" t="str">
        <f t="shared" si="2"/>
        <v>Thi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hidden="1" customHeight="1">
      <c r="B61" s="31">
        <v>52</v>
      </c>
      <c r="C61" s="32"/>
      <c r="D61" s="33"/>
      <c r="E61" s="34"/>
      <c r="F61" s="35"/>
      <c r="G61" s="32"/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/>
      <c r="V61" s="3"/>
      <c r="W61" s="30"/>
      <c r="X61" s="81" t="str">
        <f t="shared" si="2"/>
        <v>Thi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hidden="1" customHeight="1">
      <c r="B62" s="31">
        <v>53</v>
      </c>
      <c r="C62" s="32"/>
      <c r="D62" s="33"/>
      <c r="E62" s="34"/>
      <c r="F62" s="35"/>
      <c r="G62" s="32"/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/>
      <c r="V62" s="3"/>
      <c r="W62" s="30"/>
      <c r="X62" s="81" t="str">
        <f t="shared" si="2"/>
        <v>Thi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hidden="1" customHeight="1">
      <c r="B63" s="31">
        <v>54</v>
      </c>
      <c r="C63" s="32"/>
      <c r="D63" s="33"/>
      <c r="E63" s="34"/>
      <c r="F63" s="35"/>
      <c r="G63" s="32"/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/>
      <c r="V63" s="3"/>
      <c r="W63" s="30"/>
      <c r="X63" s="81" t="str">
        <f t="shared" si="2"/>
        <v>Thi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hidden="1" customHeight="1">
      <c r="B64" s="31">
        <v>55</v>
      </c>
      <c r="C64" s="32"/>
      <c r="D64" s="33"/>
      <c r="E64" s="34"/>
      <c r="F64" s="35"/>
      <c r="G64" s="32"/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/>
      <c r="V64" s="3"/>
      <c r="W64" s="30"/>
      <c r="X64" s="81" t="str">
        <f t="shared" si="2"/>
        <v>Thi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2:39" ht="18.75" hidden="1" customHeight="1">
      <c r="B65" s="31">
        <v>56</v>
      </c>
      <c r="C65" s="32"/>
      <c r="D65" s="33"/>
      <c r="E65" s="34"/>
      <c r="F65" s="35"/>
      <c r="G65" s="32"/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/>
      <c r="V65" s="3"/>
      <c r="W65" s="30"/>
      <c r="X65" s="81" t="str">
        <f t="shared" si="2"/>
        <v>Thi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2:39" ht="18.75" hidden="1" customHeight="1">
      <c r="B66" s="31">
        <v>57</v>
      </c>
      <c r="C66" s="32"/>
      <c r="D66" s="33"/>
      <c r="E66" s="34"/>
      <c r="F66" s="35"/>
      <c r="G66" s="32"/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/>
      <c r="V66" s="3"/>
      <c r="W66" s="30"/>
      <c r="X66" s="81" t="str">
        <f t="shared" si="2"/>
        <v>Thi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ht="18.75" hidden="1" customHeight="1">
      <c r="B67" s="31">
        <v>58</v>
      </c>
      <c r="C67" s="32"/>
      <c r="D67" s="33"/>
      <c r="E67" s="34"/>
      <c r="F67" s="35"/>
      <c r="G67" s="32"/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/>
      <c r="V67" s="3"/>
      <c r="W67" s="30"/>
      <c r="X67" s="81" t="str">
        <f t="shared" si="2"/>
        <v>Thi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2:39" ht="18.75" hidden="1" customHeight="1">
      <c r="B68" s="31">
        <v>59</v>
      </c>
      <c r="C68" s="32"/>
      <c r="D68" s="33"/>
      <c r="E68" s="34"/>
      <c r="F68" s="35"/>
      <c r="G68" s="32"/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/>
      <c r="V68" s="3"/>
      <c r="W68" s="30"/>
      <c r="X68" s="81" t="str">
        <f t="shared" si="2"/>
        <v>Thi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2:39" ht="18.75" hidden="1" customHeight="1">
      <c r="B69" s="31">
        <v>60</v>
      </c>
      <c r="C69" s="32"/>
      <c r="D69" s="33"/>
      <c r="E69" s="34"/>
      <c r="F69" s="35"/>
      <c r="G69" s="32"/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/>
      <c r="V69" s="3"/>
      <c r="W69" s="30"/>
      <c r="X69" s="81" t="str">
        <f t="shared" si="2"/>
        <v>Thi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2:39" ht="18.75" hidden="1" customHeight="1">
      <c r="B70" s="31">
        <v>61</v>
      </c>
      <c r="C70" s="32"/>
      <c r="D70" s="33"/>
      <c r="E70" s="34"/>
      <c r="F70" s="35"/>
      <c r="G70" s="32"/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/>
      <c r="V70" s="3"/>
      <c r="W70" s="30"/>
      <c r="X70" s="81" t="str">
        <f t="shared" si="2"/>
        <v>Thi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2:39" ht="18.75" hidden="1" customHeight="1">
      <c r="B71" s="31">
        <v>62</v>
      </c>
      <c r="C71" s="32"/>
      <c r="D71" s="33"/>
      <c r="E71" s="34"/>
      <c r="F71" s="35"/>
      <c r="G71" s="32"/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/>
      <c r="V71" s="3"/>
      <c r="W71" s="30"/>
      <c r="X71" s="81" t="str">
        <f t="shared" si="2"/>
        <v>Thi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2:39" ht="18.75" hidden="1" customHeight="1">
      <c r="B72" s="31">
        <v>63</v>
      </c>
      <c r="C72" s="32"/>
      <c r="D72" s="33"/>
      <c r="E72" s="34"/>
      <c r="F72" s="35"/>
      <c r="G72" s="32"/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/>
      <c r="V72" s="3"/>
      <c r="W72" s="30"/>
      <c r="X72" s="81" t="str">
        <f t="shared" si="2"/>
        <v>Thi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2:39" ht="18.75" hidden="1" customHeight="1">
      <c r="B73" s="31">
        <v>64</v>
      </c>
      <c r="C73" s="32"/>
      <c r="D73" s="33"/>
      <c r="E73" s="34"/>
      <c r="F73" s="35"/>
      <c r="G73" s="32"/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/>
      <c r="V73" s="3"/>
      <c r="W73" s="30"/>
      <c r="X73" s="81" t="str">
        <f t="shared" si="2"/>
        <v>Thi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2:39" ht="18.75" hidden="1" customHeight="1">
      <c r="B74" s="31">
        <v>65</v>
      </c>
      <c r="C74" s="32"/>
      <c r="D74" s="33"/>
      <c r="E74" s="34"/>
      <c r="F74" s="35"/>
      <c r="G74" s="32"/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/>
      <c r="V74" s="3"/>
      <c r="W74" s="30"/>
      <c r="X74" s="81" t="str">
        <f t="shared" si="2"/>
        <v>Thi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2:39" ht="18.75" hidden="1" customHeight="1">
      <c r="B75" s="31">
        <v>66</v>
      </c>
      <c r="C75" s="32"/>
      <c r="D75" s="33"/>
      <c r="E75" s="34"/>
      <c r="F75" s="35"/>
      <c r="G75" s="32"/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/>
      <c r="V75" s="3"/>
      <c r="W75" s="30"/>
      <c r="X75" s="81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2:39" ht="18.75" hidden="1" customHeight="1">
      <c r="B76" s="31">
        <v>67</v>
      </c>
      <c r="C76" s="32"/>
      <c r="D76" s="33"/>
      <c r="E76" s="34"/>
      <c r="F76" s="35"/>
      <c r="G76" s="32"/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99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99" si="9">+IF(OR($H76=0,$I76=0,$J76=0,$K76=0),"Không đủ ĐKDT","")</f>
        <v/>
      </c>
      <c r="U76" s="43"/>
      <c r="V76" s="3"/>
      <c r="W76" s="30"/>
      <c r="X76" s="81" t="str">
        <f t="shared" si="7"/>
        <v>Thi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2:39" ht="18.75" hidden="1" customHeight="1">
      <c r="B77" s="31">
        <v>68</v>
      </c>
      <c r="C77" s="32"/>
      <c r="D77" s="33"/>
      <c r="E77" s="34"/>
      <c r="F77" s="35"/>
      <c r="G77" s="32"/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/>
      <c r="V77" s="3"/>
      <c r="W77" s="30"/>
      <c r="X77" s="81" t="str">
        <f t="shared" si="7"/>
        <v>Thi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2:39" ht="18.75" hidden="1" customHeight="1">
      <c r="B78" s="31">
        <v>69</v>
      </c>
      <c r="C78" s="32"/>
      <c r="D78" s="33"/>
      <c r="E78" s="34"/>
      <c r="F78" s="35"/>
      <c r="G78" s="32"/>
      <c r="H78" s="36" t="s">
        <v>30</v>
      </c>
      <c r="I78" s="36" t="s">
        <v>30</v>
      </c>
      <c r="J78" s="36" t="s">
        <v>30</v>
      </c>
      <c r="K78" s="36" t="s">
        <v>30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/>
      <c r="V78" s="3"/>
      <c r="W78" s="30"/>
      <c r="X78" s="81" t="str">
        <f t="shared" si="7"/>
        <v>Thi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2:39" ht="18.75" hidden="1" customHeight="1">
      <c r="B79" s="31">
        <v>70</v>
      </c>
      <c r="C79" s="32"/>
      <c r="D79" s="33"/>
      <c r="E79" s="34"/>
      <c r="F79" s="35"/>
      <c r="G79" s="32"/>
      <c r="H79" s="36" t="s">
        <v>30</v>
      </c>
      <c r="I79" s="36" t="s">
        <v>30</v>
      </c>
      <c r="J79" s="36" t="s">
        <v>30</v>
      </c>
      <c r="K79" s="36" t="s">
        <v>30</v>
      </c>
      <c r="L79" s="44"/>
      <c r="M79" s="44"/>
      <c r="N79" s="44"/>
      <c r="O79" s="88"/>
      <c r="P79" s="38"/>
      <c r="Q79" s="39">
        <f t="shared" si="8"/>
        <v>0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/>
      <c r="V79" s="3"/>
      <c r="W79" s="30"/>
      <c r="X79" s="81" t="str">
        <f t="shared" si="7"/>
        <v>Thi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2:39" ht="18.75" hidden="1" customHeight="1">
      <c r="B80" s="31">
        <v>71</v>
      </c>
      <c r="C80" s="32"/>
      <c r="D80" s="33"/>
      <c r="E80" s="34"/>
      <c r="F80" s="35"/>
      <c r="G80" s="32"/>
      <c r="H80" s="36" t="s">
        <v>30</v>
      </c>
      <c r="I80" s="36" t="s">
        <v>30</v>
      </c>
      <c r="J80" s="36" t="s">
        <v>30</v>
      </c>
      <c r="K80" s="36" t="s">
        <v>30</v>
      </c>
      <c r="L80" s="44"/>
      <c r="M80" s="44"/>
      <c r="N80" s="44"/>
      <c r="O80" s="88"/>
      <c r="P80" s="38"/>
      <c r="Q80" s="39">
        <f t="shared" si="8"/>
        <v>0</v>
      </c>
      <c r="R80" s="40" t="str">
        <f t="shared" si="5"/>
        <v>F</v>
      </c>
      <c r="S80" s="41" t="str">
        <f t="shared" si="6"/>
        <v>Kém</v>
      </c>
      <c r="T80" s="42" t="str">
        <f t="shared" si="9"/>
        <v/>
      </c>
      <c r="U80" s="43"/>
      <c r="V80" s="3"/>
      <c r="W80" s="30"/>
      <c r="X80" s="81" t="str">
        <f t="shared" si="7"/>
        <v>Thi lại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2:39" ht="18.75" hidden="1" customHeight="1">
      <c r="B81" s="31">
        <v>72</v>
      </c>
      <c r="C81" s="32"/>
      <c r="D81" s="33"/>
      <c r="E81" s="34"/>
      <c r="F81" s="35"/>
      <c r="G81" s="32"/>
      <c r="H81" s="36" t="s">
        <v>30</v>
      </c>
      <c r="I81" s="36" t="s">
        <v>30</v>
      </c>
      <c r="J81" s="36" t="s">
        <v>30</v>
      </c>
      <c r="K81" s="36" t="s">
        <v>30</v>
      </c>
      <c r="L81" s="44"/>
      <c r="M81" s="44"/>
      <c r="N81" s="44"/>
      <c r="O81" s="88"/>
      <c r="P81" s="38"/>
      <c r="Q81" s="39">
        <f t="shared" si="8"/>
        <v>0</v>
      </c>
      <c r="R81" s="40" t="str">
        <f t="shared" si="5"/>
        <v>F</v>
      </c>
      <c r="S81" s="41" t="str">
        <f t="shared" si="6"/>
        <v>Kém</v>
      </c>
      <c r="T81" s="42" t="str">
        <f t="shared" si="9"/>
        <v/>
      </c>
      <c r="U81" s="43"/>
      <c r="V81" s="3"/>
      <c r="W81" s="30"/>
      <c r="X81" s="81" t="str">
        <f t="shared" si="7"/>
        <v>Thi lại</v>
      </c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</row>
    <row r="82" spans="2:39" ht="18.75" hidden="1" customHeight="1">
      <c r="B82" s="31">
        <v>73</v>
      </c>
      <c r="C82" s="32"/>
      <c r="D82" s="33"/>
      <c r="E82" s="34"/>
      <c r="F82" s="35"/>
      <c r="G82" s="32"/>
      <c r="H82" s="36" t="s">
        <v>30</v>
      </c>
      <c r="I82" s="36" t="s">
        <v>30</v>
      </c>
      <c r="J82" s="36" t="s">
        <v>30</v>
      </c>
      <c r="K82" s="36" t="s">
        <v>30</v>
      </c>
      <c r="L82" s="44"/>
      <c r="M82" s="44"/>
      <c r="N82" s="44"/>
      <c r="O82" s="88"/>
      <c r="P82" s="38"/>
      <c r="Q82" s="39">
        <f t="shared" si="8"/>
        <v>0</v>
      </c>
      <c r="R82" s="40" t="str">
        <f t="shared" si="5"/>
        <v>F</v>
      </c>
      <c r="S82" s="41" t="str">
        <f t="shared" si="6"/>
        <v>Kém</v>
      </c>
      <c r="T82" s="42" t="str">
        <f t="shared" si="9"/>
        <v/>
      </c>
      <c r="U82" s="43"/>
      <c r="V82" s="3"/>
      <c r="W82" s="30"/>
      <c r="X82" s="81" t="str">
        <f t="shared" si="7"/>
        <v>Thi lại</v>
      </c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</row>
    <row r="83" spans="2:39" ht="18.75" hidden="1" customHeight="1">
      <c r="B83" s="31">
        <v>74</v>
      </c>
      <c r="C83" s="32"/>
      <c r="D83" s="33"/>
      <c r="E83" s="34"/>
      <c r="F83" s="35"/>
      <c r="G83" s="32"/>
      <c r="H83" s="36" t="s">
        <v>30</v>
      </c>
      <c r="I83" s="36" t="s">
        <v>30</v>
      </c>
      <c r="J83" s="36" t="s">
        <v>30</v>
      </c>
      <c r="K83" s="36" t="s">
        <v>30</v>
      </c>
      <c r="L83" s="44"/>
      <c r="M83" s="44"/>
      <c r="N83" s="44"/>
      <c r="O83" s="88"/>
      <c r="P83" s="38"/>
      <c r="Q83" s="39">
        <f t="shared" si="8"/>
        <v>0</v>
      </c>
      <c r="R83" s="40" t="str">
        <f t="shared" si="5"/>
        <v>F</v>
      </c>
      <c r="S83" s="41" t="str">
        <f t="shared" si="6"/>
        <v>Kém</v>
      </c>
      <c r="T83" s="42" t="str">
        <f t="shared" si="9"/>
        <v/>
      </c>
      <c r="U83" s="43"/>
      <c r="V83" s="3"/>
      <c r="W83" s="30"/>
      <c r="X83" s="81" t="str">
        <f t="shared" si="7"/>
        <v>Thi lại</v>
      </c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</row>
    <row r="84" spans="2:39" ht="18.75" hidden="1" customHeight="1">
      <c r="B84" s="31">
        <v>75</v>
      </c>
      <c r="C84" s="32"/>
      <c r="D84" s="33"/>
      <c r="E84" s="34"/>
      <c r="F84" s="35"/>
      <c r="G84" s="32"/>
      <c r="H84" s="36" t="s">
        <v>30</v>
      </c>
      <c r="I84" s="36" t="s">
        <v>30</v>
      </c>
      <c r="J84" s="36" t="s">
        <v>30</v>
      </c>
      <c r="K84" s="36" t="s">
        <v>30</v>
      </c>
      <c r="L84" s="44"/>
      <c r="M84" s="44"/>
      <c r="N84" s="44"/>
      <c r="O84" s="88"/>
      <c r="P84" s="38"/>
      <c r="Q84" s="39">
        <f t="shared" si="8"/>
        <v>0</v>
      </c>
      <c r="R84" s="40" t="str">
        <f t="shared" si="5"/>
        <v>F</v>
      </c>
      <c r="S84" s="41" t="str">
        <f t="shared" si="6"/>
        <v>Kém</v>
      </c>
      <c r="T84" s="42" t="str">
        <f t="shared" si="9"/>
        <v/>
      </c>
      <c r="U84" s="43"/>
      <c r="V84" s="3"/>
      <c r="W84" s="30"/>
      <c r="X84" s="81" t="str">
        <f t="shared" si="7"/>
        <v>Thi lại</v>
      </c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</row>
    <row r="85" spans="2:39" ht="18.75" hidden="1" customHeight="1">
      <c r="B85" s="31">
        <v>76</v>
      </c>
      <c r="C85" s="32"/>
      <c r="D85" s="33"/>
      <c r="E85" s="34"/>
      <c r="F85" s="35"/>
      <c r="G85" s="32"/>
      <c r="H85" s="36" t="s">
        <v>30</v>
      </c>
      <c r="I85" s="36" t="s">
        <v>30</v>
      </c>
      <c r="J85" s="36" t="s">
        <v>30</v>
      </c>
      <c r="K85" s="36" t="s">
        <v>30</v>
      </c>
      <c r="L85" s="44"/>
      <c r="M85" s="44"/>
      <c r="N85" s="44"/>
      <c r="O85" s="88"/>
      <c r="P85" s="38"/>
      <c r="Q85" s="39">
        <f t="shared" si="8"/>
        <v>0</v>
      </c>
      <c r="R85" s="40" t="str">
        <f t="shared" si="5"/>
        <v>F</v>
      </c>
      <c r="S85" s="41" t="str">
        <f t="shared" si="6"/>
        <v>Kém</v>
      </c>
      <c r="T85" s="42" t="str">
        <f t="shared" si="9"/>
        <v/>
      </c>
      <c r="U85" s="43"/>
      <c r="V85" s="3"/>
      <c r="W85" s="30"/>
      <c r="X85" s="81" t="str">
        <f t="shared" si="7"/>
        <v>Thi lại</v>
      </c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</row>
    <row r="86" spans="2:39" ht="18.75" hidden="1" customHeight="1">
      <c r="B86" s="31">
        <v>77</v>
      </c>
      <c r="C86" s="32"/>
      <c r="D86" s="33"/>
      <c r="E86" s="34"/>
      <c r="F86" s="35"/>
      <c r="G86" s="32"/>
      <c r="H86" s="36" t="s">
        <v>30</v>
      </c>
      <c r="I86" s="36" t="s">
        <v>30</v>
      </c>
      <c r="J86" s="36" t="s">
        <v>30</v>
      </c>
      <c r="K86" s="36" t="s">
        <v>30</v>
      </c>
      <c r="L86" s="44"/>
      <c r="M86" s="44"/>
      <c r="N86" s="44"/>
      <c r="O86" s="88"/>
      <c r="P86" s="38"/>
      <c r="Q86" s="39">
        <f t="shared" si="8"/>
        <v>0</v>
      </c>
      <c r="R86" s="40" t="str">
        <f t="shared" si="5"/>
        <v>F</v>
      </c>
      <c r="S86" s="41" t="str">
        <f t="shared" si="6"/>
        <v>Kém</v>
      </c>
      <c r="T86" s="42" t="str">
        <f t="shared" si="9"/>
        <v/>
      </c>
      <c r="U86" s="43"/>
      <c r="V86" s="3"/>
      <c r="W86" s="30"/>
      <c r="X86" s="81" t="str">
        <f t="shared" si="7"/>
        <v>Thi lại</v>
      </c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</row>
    <row r="87" spans="2:39" ht="18.75" hidden="1" customHeight="1">
      <c r="B87" s="31">
        <v>78</v>
      </c>
      <c r="C87" s="32"/>
      <c r="D87" s="33"/>
      <c r="E87" s="34"/>
      <c r="F87" s="35"/>
      <c r="G87" s="32"/>
      <c r="H87" s="36" t="s">
        <v>30</v>
      </c>
      <c r="I87" s="36" t="s">
        <v>30</v>
      </c>
      <c r="J87" s="36" t="s">
        <v>30</v>
      </c>
      <c r="K87" s="36" t="s">
        <v>30</v>
      </c>
      <c r="L87" s="44"/>
      <c r="M87" s="44"/>
      <c r="N87" s="44"/>
      <c r="O87" s="88"/>
      <c r="P87" s="38"/>
      <c r="Q87" s="39">
        <f t="shared" si="8"/>
        <v>0</v>
      </c>
      <c r="R87" s="40" t="str">
        <f t="shared" si="5"/>
        <v>F</v>
      </c>
      <c r="S87" s="41" t="str">
        <f t="shared" si="6"/>
        <v>Kém</v>
      </c>
      <c r="T87" s="42" t="str">
        <f t="shared" si="9"/>
        <v/>
      </c>
      <c r="U87" s="43"/>
      <c r="V87" s="3"/>
      <c r="W87" s="30"/>
      <c r="X87" s="81" t="str">
        <f t="shared" si="7"/>
        <v>Thi lại</v>
      </c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</row>
    <row r="88" spans="2:39" ht="18.75" hidden="1" customHeight="1">
      <c r="B88" s="31">
        <v>79</v>
      </c>
      <c r="C88" s="32"/>
      <c r="D88" s="33"/>
      <c r="E88" s="34"/>
      <c r="F88" s="35"/>
      <c r="G88" s="32"/>
      <c r="H88" s="36" t="s">
        <v>30</v>
      </c>
      <c r="I88" s="36" t="s">
        <v>30</v>
      </c>
      <c r="J88" s="36" t="s">
        <v>30</v>
      </c>
      <c r="K88" s="36" t="s">
        <v>30</v>
      </c>
      <c r="L88" s="44"/>
      <c r="M88" s="44"/>
      <c r="N88" s="44"/>
      <c r="O88" s="88"/>
      <c r="P88" s="38"/>
      <c r="Q88" s="39">
        <f t="shared" si="8"/>
        <v>0</v>
      </c>
      <c r="R88" s="40" t="str">
        <f t="shared" si="5"/>
        <v>F</v>
      </c>
      <c r="S88" s="41" t="str">
        <f t="shared" si="6"/>
        <v>Kém</v>
      </c>
      <c r="T88" s="42" t="str">
        <f t="shared" si="9"/>
        <v/>
      </c>
      <c r="U88" s="43"/>
      <c r="V88" s="3"/>
      <c r="W88" s="30"/>
      <c r="X88" s="81" t="str">
        <f t="shared" si="7"/>
        <v>Thi lại</v>
      </c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</row>
    <row r="89" spans="2:39" ht="18.75" hidden="1" customHeight="1">
      <c r="B89" s="31">
        <v>80</v>
      </c>
      <c r="C89" s="32"/>
      <c r="D89" s="33"/>
      <c r="E89" s="34"/>
      <c r="F89" s="35"/>
      <c r="G89" s="32"/>
      <c r="H89" s="36" t="s">
        <v>30</v>
      </c>
      <c r="I89" s="36" t="s">
        <v>30</v>
      </c>
      <c r="J89" s="36" t="s">
        <v>30</v>
      </c>
      <c r="K89" s="36" t="s">
        <v>30</v>
      </c>
      <c r="L89" s="44"/>
      <c r="M89" s="44"/>
      <c r="N89" s="44"/>
      <c r="O89" s="88"/>
      <c r="P89" s="38"/>
      <c r="Q89" s="39">
        <f t="shared" si="8"/>
        <v>0</v>
      </c>
      <c r="R89" s="40" t="str">
        <f t="shared" si="5"/>
        <v>F</v>
      </c>
      <c r="S89" s="41" t="str">
        <f t="shared" si="6"/>
        <v>Kém</v>
      </c>
      <c r="T89" s="42" t="str">
        <f t="shared" si="9"/>
        <v/>
      </c>
      <c r="U89" s="43"/>
      <c r="V89" s="3"/>
      <c r="W89" s="30"/>
      <c r="X89" s="81" t="str">
        <f t="shared" si="7"/>
        <v>Thi lại</v>
      </c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</row>
    <row r="90" spans="2:39" ht="18.75" hidden="1" customHeight="1">
      <c r="B90" s="31">
        <v>81</v>
      </c>
      <c r="C90" s="32"/>
      <c r="D90" s="33"/>
      <c r="E90" s="34"/>
      <c r="F90" s="35"/>
      <c r="G90" s="32"/>
      <c r="H90" s="36" t="s">
        <v>30</v>
      </c>
      <c r="I90" s="36" t="s">
        <v>30</v>
      </c>
      <c r="J90" s="36" t="s">
        <v>30</v>
      </c>
      <c r="K90" s="36" t="s">
        <v>30</v>
      </c>
      <c r="L90" s="44"/>
      <c r="M90" s="44"/>
      <c r="N90" s="44"/>
      <c r="O90" s="88"/>
      <c r="P90" s="38"/>
      <c r="Q90" s="39">
        <f t="shared" si="8"/>
        <v>0</v>
      </c>
      <c r="R90" s="40" t="str">
        <f t="shared" si="5"/>
        <v>F</v>
      </c>
      <c r="S90" s="41" t="str">
        <f t="shared" si="6"/>
        <v>Kém</v>
      </c>
      <c r="T90" s="42" t="str">
        <f t="shared" si="9"/>
        <v/>
      </c>
      <c r="U90" s="43"/>
      <c r="V90" s="3"/>
      <c r="W90" s="30"/>
      <c r="X90" s="81" t="str">
        <f t="shared" si="7"/>
        <v>Thi lại</v>
      </c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</row>
    <row r="91" spans="2:39" ht="18.75" hidden="1" customHeight="1">
      <c r="B91" s="31">
        <v>82</v>
      </c>
      <c r="C91" s="32"/>
      <c r="D91" s="33"/>
      <c r="E91" s="34"/>
      <c r="F91" s="35"/>
      <c r="G91" s="32"/>
      <c r="H91" s="36" t="s">
        <v>30</v>
      </c>
      <c r="I91" s="36" t="s">
        <v>30</v>
      </c>
      <c r="J91" s="36" t="s">
        <v>30</v>
      </c>
      <c r="K91" s="36" t="s">
        <v>30</v>
      </c>
      <c r="L91" s="44"/>
      <c r="M91" s="44"/>
      <c r="N91" s="44"/>
      <c r="O91" s="88"/>
      <c r="P91" s="38"/>
      <c r="Q91" s="39">
        <f t="shared" si="8"/>
        <v>0</v>
      </c>
      <c r="R91" s="40" t="str">
        <f t="shared" si="5"/>
        <v>F</v>
      </c>
      <c r="S91" s="41" t="str">
        <f t="shared" si="6"/>
        <v>Kém</v>
      </c>
      <c r="T91" s="42" t="str">
        <f t="shared" si="9"/>
        <v/>
      </c>
      <c r="U91" s="43"/>
      <c r="V91" s="3"/>
      <c r="W91" s="30"/>
      <c r="X91" s="81" t="str">
        <f t="shared" si="7"/>
        <v>Thi lại</v>
      </c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</row>
    <row r="92" spans="2:39" ht="18.75" hidden="1" customHeight="1">
      <c r="B92" s="31">
        <v>83</v>
      </c>
      <c r="C92" s="32"/>
      <c r="D92" s="33"/>
      <c r="E92" s="34"/>
      <c r="F92" s="35"/>
      <c r="G92" s="32"/>
      <c r="H92" s="36" t="s">
        <v>30</v>
      </c>
      <c r="I92" s="36" t="s">
        <v>30</v>
      </c>
      <c r="J92" s="36" t="s">
        <v>30</v>
      </c>
      <c r="K92" s="36" t="s">
        <v>30</v>
      </c>
      <c r="L92" s="44"/>
      <c r="M92" s="44"/>
      <c r="N92" s="44"/>
      <c r="O92" s="88"/>
      <c r="P92" s="38"/>
      <c r="Q92" s="39">
        <f t="shared" si="8"/>
        <v>0</v>
      </c>
      <c r="R92" s="40" t="str">
        <f t="shared" si="5"/>
        <v>F</v>
      </c>
      <c r="S92" s="41" t="str">
        <f t="shared" si="6"/>
        <v>Kém</v>
      </c>
      <c r="T92" s="42" t="str">
        <f t="shared" si="9"/>
        <v/>
      </c>
      <c r="U92" s="43"/>
      <c r="V92" s="3"/>
      <c r="W92" s="30"/>
      <c r="X92" s="81" t="str">
        <f t="shared" si="7"/>
        <v>Thi lại</v>
      </c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</row>
    <row r="93" spans="2:39" ht="18.75" hidden="1" customHeight="1">
      <c r="B93" s="31">
        <v>84</v>
      </c>
      <c r="C93" s="32"/>
      <c r="D93" s="33"/>
      <c r="E93" s="34"/>
      <c r="F93" s="35"/>
      <c r="G93" s="32"/>
      <c r="H93" s="36" t="s">
        <v>30</v>
      </c>
      <c r="I93" s="36" t="s">
        <v>30</v>
      </c>
      <c r="J93" s="36" t="s">
        <v>30</v>
      </c>
      <c r="K93" s="36" t="s">
        <v>30</v>
      </c>
      <c r="L93" s="44"/>
      <c r="M93" s="44"/>
      <c r="N93" s="44"/>
      <c r="O93" s="88"/>
      <c r="P93" s="38"/>
      <c r="Q93" s="39">
        <f t="shared" si="8"/>
        <v>0</v>
      </c>
      <c r="R93" s="40" t="str">
        <f t="shared" si="5"/>
        <v>F</v>
      </c>
      <c r="S93" s="41" t="str">
        <f t="shared" si="6"/>
        <v>Kém</v>
      </c>
      <c r="T93" s="42" t="str">
        <f t="shared" si="9"/>
        <v/>
      </c>
      <c r="U93" s="43"/>
      <c r="V93" s="3"/>
      <c r="W93" s="30"/>
      <c r="X93" s="81" t="str">
        <f t="shared" si="7"/>
        <v>Thi lại</v>
      </c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</row>
    <row r="94" spans="2:39" ht="18.75" hidden="1" customHeight="1">
      <c r="B94" s="31">
        <v>85</v>
      </c>
      <c r="C94" s="32"/>
      <c r="D94" s="33"/>
      <c r="E94" s="34"/>
      <c r="F94" s="35"/>
      <c r="G94" s="32"/>
      <c r="H94" s="36" t="s">
        <v>30</v>
      </c>
      <c r="I94" s="36" t="s">
        <v>30</v>
      </c>
      <c r="J94" s="36" t="s">
        <v>30</v>
      </c>
      <c r="K94" s="36" t="s">
        <v>30</v>
      </c>
      <c r="L94" s="44"/>
      <c r="M94" s="44"/>
      <c r="N94" s="44"/>
      <c r="O94" s="88"/>
      <c r="P94" s="38"/>
      <c r="Q94" s="39">
        <f t="shared" si="8"/>
        <v>0</v>
      </c>
      <c r="R94" s="40" t="str">
        <f t="shared" si="5"/>
        <v>F</v>
      </c>
      <c r="S94" s="41" t="str">
        <f t="shared" si="6"/>
        <v>Kém</v>
      </c>
      <c r="T94" s="42" t="str">
        <f t="shared" si="9"/>
        <v/>
      </c>
      <c r="U94" s="43"/>
      <c r="V94" s="3"/>
      <c r="W94" s="30"/>
      <c r="X94" s="81" t="str">
        <f t="shared" si="7"/>
        <v>Thi lại</v>
      </c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</row>
    <row r="95" spans="2:39" ht="18.75" hidden="1" customHeight="1">
      <c r="B95" s="31">
        <v>86</v>
      </c>
      <c r="C95" s="32"/>
      <c r="D95" s="33"/>
      <c r="E95" s="34"/>
      <c r="F95" s="35"/>
      <c r="G95" s="32"/>
      <c r="H95" s="36" t="s">
        <v>30</v>
      </c>
      <c r="I95" s="36" t="s">
        <v>30</v>
      </c>
      <c r="J95" s="36" t="s">
        <v>30</v>
      </c>
      <c r="K95" s="36" t="s">
        <v>30</v>
      </c>
      <c r="L95" s="44"/>
      <c r="M95" s="44"/>
      <c r="N95" s="44"/>
      <c r="O95" s="88"/>
      <c r="P95" s="38"/>
      <c r="Q95" s="39">
        <f t="shared" si="8"/>
        <v>0</v>
      </c>
      <c r="R95" s="40" t="str">
        <f t="shared" si="5"/>
        <v>F</v>
      </c>
      <c r="S95" s="41" t="str">
        <f t="shared" si="6"/>
        <v>Kém</v>
      </c>
      <c r="T95" s="42" t="str">
        <f t="shared" si="9"/>
        <v/>
      </c>
      <c r="U95" s="43"/>
      <c r="V95" s="3"/>
      <c r="W95" s="30"/>
      <c r="X95" s="81" t="str">
        <f t="shared" si="7"/>
        <v>Thi lại</v>
      </c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</row>
    <row r="96" spans="2:39" ht="18.75" hidden="1" customHeight="1">
      <c r="B96" s="31">
        <v>87</v>
      </c>
      <c r="C96" s="32"/>
      <c r="D96" s="33"/>
      <c r="E96" s="34"/>
      <c r="F96" s="35"/>
      <c r="G96" s="32"/>
      <c r="H96" s="36" t="s">
        <v>30</v>
      </c>
      <c r="I96" s="36" t="s">
        <v>30</v>
      </c>
      <c r="J96" s="36" t="s">
        <v>30</v>
      </c>
      <c r="K96" s="36" t="s">
        <v>30</v>
      </c>
      <c r="L96" s="44"/>
      <c r="M96" s="44"/>
      <c r="N96" s="44"/>
      <c r="O96" s="88"/>
      <c r="P96" s="38"/>
      <c r="Q96" s="39">
        <f t="shared" si="8"/>
        <v>0</v>
      </c>
      <c r="R96" s="40" t="str">
        <f t="shared" si="5"/>
        <v>F</v>
      </c>
      <c r="S96" s="41" t="str">
        <f t="shared" si="6"/>
        <v>Kém</v>
      </c>
      <c r="T96" s="42" t="str">
        <f t="shared" si="9"/>
        <v/>
      </c>
      <c r="U96" s="43"/>
      <c r="V96" s="3"/>
      <c r="W96" s="30"/>
      <c r="X96" s="81" t="str">
        <f t="shared" si="7"/>
        <v>Thi lại</v>
      </c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</row>
    <row r="97" spans="1:39" ht="18.75" hidden="1" customHeight="1">
      <c r="B97" s="31">
        <v>88</v>
      </c>
      <c r="C97" s="32"/>
      <c r="D97" s="33"/>
      <c r="E97" s="34"/>
      <c r="F97" s="35"/>
      <c r="G97" s="32"/>
      <c r="H97" s="36" t="s">
        <v>30</v>
      </c>
      <c r="I97" s="36" t="s">
        <v>30</v>
      </c>
      <c r="J97" s="36" t="s">
        <v>30</v>
      </c>
      <c r="K97" s="36" t="s">
        <v>30</v>
      </c>
      <c r="L97" s="44"/>
      <c r="M97" s="44"/>
      <c r="N97" s="44"/>
      <c r="O97" s="88"/>
      <c r="P97" s="38"/>
      <c r="Q97" s="39">
        <f t="shared" si="8"/>
        <v>0</v>
      </c>
      <c r="R97" s="40" t="str">
        <f t="shared" si="5"/>
        <v>F</v>
      </c>
      <c r="S97" s="41" t="str">
        <f t="shared" si="6"/>
        <v>Kém</v>
      </c>
      <c r="T97" s="42" t="str">
        <f t="shared" si="9"/>
        <v/>
      </c>
      <c r="U97" s="43"/>
      <c r="V97" s="3"/>
      <c r="W97" s="30"/>
      <c r="X97" s="81" t="str">
        <f t="shared" si="7"/>
        <v>Thi lại</v>
      </c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69"/>
      <c r="AM97" s="69"/>
    </row>
    <row r="98" spans="1:39" ht="18.75" hidden="1" customHeight="1">
      <c r="B98" s="31">
        <v>89</v>
      </c>
      <c r="C98" s="32"/>
      <c r="D98" s="33"/>
      <c r="E98" s="34"/>
      <c r="F98" s="35"/>
      <c r="G98" s="32"/>
      <c r="H98" s="36" t="s">
        <v>30</v>
      </c>
      <c r="I98" s="36" t="s">
        <v>30</v>
      </c>
      <c r="J98" s="36" t="s">
        <v>30</v>
      </c>
      <c r="K98" s="36" t="s">
        <v>30</v>
      </c>
      <c r="L98" s="44"/>
      <c r="M98" s="44"/>
      <c r="N98" s="44"/>
      <c r="O98" s="88"/>
      <c r="P98" s="38"/>
      <c r="Q98" s="39">
        <f t="shared" si="8"/>
        <v>0</v>
      </c>
      <c r="R98" s="40" t="str">
        <f t="shared" si="5"/>
        <v>F</v>
      </c>
      <c r="S98" s="41" t="str">
        <f t="shared" si="6"/>
        <v>Kém</v>
      </c>
      <c r="T98" s="42" t="str">
        <f t="shared" si="9"/>
        <v/>
      </c>
      <c r="U98" s="43"/>
      <c r="V98" s="3"/>
      <c r="W98" s="30"/>
      <c r="X98" s="81" t="str">
        <f t="shared" si="7"/>
        <v>Thi lại</v>
      </c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</row>
    <row r="99" spans="1:39" ht="18.75" hidden="1" customHeight="1">
      <c r="B99" s="31">
        <v>90</v>
      </c>
      <c r="C99" s="32"/>
      <c r="D99" s="33"/>
      <c r="E99" s="34"/>
      <c r="F99" s="35"/>
      <c r="G99" s="32"/>
      <c r="H99" s="36" t="s">
        <v>30</v>
      </c>
      <c r="I99" s="36" t="s">
        <v>30</v>
      </c>
      <c r="J99" s="36" t="s">
        <v>30</v>
      </c>
      <c r="K99" s="36" t="s">
        <v>30</v>
      </c>
      <c r="L99" s="44"/>
      <c r="M99" s="44"/>
      <c r="N99" s="44"/>
      <c r="O99" s="88"/>
      <c r="P99" s="38"/>
      <c r="Q99" s="39">
        <f t="shared" si="8"/>
        <v>0</v>
      </c>
      <c r="R99" s="40" t="str">
        <f t="shared" si="5"/>
        <v>F</v>
      </c>
      <c r="S99" s="41" t="str">
        <f t="shared" si="6"/>
        <v>Kém</v>
      </c>
      <c r="T99" s="42" t="str">
        <f t="shared" si="9"/>
        <v/>
      </c>
      <c r="U99" s="43"/>
      <c r="V99" s="3"/>
      <c r="W99" s="30"/>
      <c r="X99" s="81" t="str">
        <f t="shared" si="7"/>
        <v>Thi lại</v>
      </c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</row>
    <row r="100" spans="1:39" ht="9" customHeight="1">
      <c r="A100" s="2"/>
      <c r="B100" s="45"/>
      <c r="C100" s="46"/>
      <c r="D100" s="46"/>
      <c r="E100" s="47"/>
      <c r="F100" s="47"/>
      <c r="G100" s="47"/>
      <c r="H100" s="48"/>
      <c r="I100" s="49"/>
      <c r="J100" s="49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3"/>
    </row>
    <row r="101" spans="1:39" ht="16.5" hidden="1">
      <c r="A101" s="2"/>
      <c r="B101" s="109" t="s">
        <v>31</v>
      </c>
      <c r="C101" s="109"/>
      <c r="D101" s="46"/>
      <c r="E101" s="47"/>
      <c r="F101" s="47"/>
      <c r="G101" s="47"/>
      <c r="H101" s="48"/>
      <c r="I101" s="49"/>
      <c r="J101" s="49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3"/>
    </row>
    <row r="102" spans="1:39" ht="16.5" hidden="1" customHeight="1">
      <c r="A102" s="2"/>
      <c r="B102" s="51" t="s">
        <v>32</v>
      </c>
      <c r="C102" s="51"/>
      <c r="D102" s="52">
        <f>+$AA$8</f>
        <v>90</v>
      </c>
      <c r="E102" s="53" t="s">
        <v>33</v>
      </c>
      <c r="F102" s="96" t="s">
        <v>34</v>
      </c>
      <c r="G102" s="96"/>
      <c r="H102" s="96"/>
      <c r="I102" s="96"/>
      <c r="J102" s="96"/>
      <c r="K102" s="96"/>
      <c r="L102" s="96"/>
      <c r="M102" s="96"/>
      <c r="N102" s="96"/>
      <c r="O102" s="96"/>
      <c r="P102" s="54">
        <f>$AA$8 -COUNTIF($T$9:$T$289,"Vắng") -COUNTIF($T$9:$T$289,"Vắng có phép") - COUNTIF($T$9:$T$289,"Đình chỉ thi") - COUNTIF($T$9:$T$289,"Không đủ ĐKDT")</f>
        <v>90</v>
      </c>
      <c r="Q102" s="54"/>
      <c r="R102" s="54"/>
      <c r="S102" s="55"/>
      <c r="T102" s="56" t="s">
        <v>33</v>
      </c>
      <c r="U102" s="55"/>
      <c r="V102" s="3"/>
    </row>
    <row r="103" spans="1:39" ht="16.5" hidden="1" customHeight="1">
      <c r="A103" s="2"/>
      <c r="B103" s="51" t="s">
        <v>35</v>
      </c>
      <c r="C103" s="51"/>
      <c r="D103" s="52">
        <f>+$AL$8</f>
        <v>0</v>
      </c>
      <c r="E103" s="53" t="s">
        <v>33</v>
      </c>
      <c r="F103" s="96" t="s">
        <v>36</v>
      </c>
      <c r="G103" s="96"/>
      <c r="H103" s="96"/>
      <c r="I103" s="96"/>
      <c r="J103" s="96"/>
      <c r="K103" s="96"/>
      <c r="L103" s="96"/>
      <c r="M103" s="96"/>
      <c r="N103" s="96"/>
      <c r="O103" s="96"/>
      <c r="P103" s="57">
        <f>COUNTIF($T$9:$T$165,"Vắng")</f>
        <v>0</v>
      </c>
      <c r="Q103" s="57"/>
      <c r="R103" s="57"/>
      <c r="S103" s="58"/>
      <c r="T103" s="56" t="s">
        <v>33</v>
      </c>
      <c r="U103" s="58"/>
      <c r="V103" s="3"/>
    </row>
    <row r="104" spans="1:39" ht="16.5" hidden="1" customHeight="1">
      <c r="A104" s="2"/>
      <c r="B104" s="51" t="s">
        <v>51</v>
      </c>
      <c r="C104" s="51"/>
      <c r="D104" s="67">
        <f>COUNTIF(X10:X99,"Học lại")</f>
        <v>50</v>
      </c>
      <c r="E104" s="53" t="s">
        <v>33</v>
      </c>
      <c r="F104" s="96" t="s">
        <v>52</v>
      </c>
      <c r="G104" s="96"/>
      <c r="H104" s="96"/>
      <c r="I104" s="96"/>
      <c r="J104" s="96"/>
      <c r="K104" s="96"/>
      <c r="L104" s="96"/>
      <c r="M104" s="96"/>
      <c r="N104" s="96"/>
      <c r="O104" s="96"/>
      <c r="P104" s="54">
        <f>COUNTIF($T$9:$T$165,"Vắng có phép")</f>
        <v>0</v>
      </c>
      <c r="Q104" s="54"/>
      <c r="R104" s="54"/>
      <c r="S104" s="55"/>
      <c r="T104" s="56" t="s">
        <v>33</v>
      </c>
      <c r="U104" s="55"/>
      <c r="V104" s="3"/>
    </row>
    <row r="105" spans="1:39" ht="3" hidden="1" customHeight="1">
      <c r="A105" s="2"/>
      <c r="B105" s="45"/>
      <c r="C105" s="46"/>
      <c r="D105" s="46"/>
      <c r="E105" s="47"/>
      <c r="F105" s="47"/>
      <c r="G105" s="47"/>
      <c r="H105" s="48"/>
      <c r="I105" s="49"/>
      <c r="J105" s="49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3"/>
    </row>
    <row r="106" spans="1:39" hidden="1">
      <c r="B106" s="89" t="s">
        <v>53</v>
      </c>
      <c r="C106" s="89"/>
      <c r="D106" s="90">
        <f>COUNTIF(X10:X99,"Thi lại")</f>
        <v>40</v>
      </c>
      <c r="E106" s="91" t="s">
        <v>33</v>
      </c>
      <c r="F106" s="3"/>
      <c r="G106" s="3"/>
      <c r="H106" s="3"/>
      <c r="I106" s="3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3"/>
    </row>
    <row r="107" spans="1:39" ht="24.75" hidden="1" customHeight="1">
      <c r="B107" s="89"/>
      <c r="C107" s="89"/>
      <c r="D107" s="90"/>
      <c r="E107" s="91"/>
      <c r="F107" s="3"/>
      <c r="G107" s="3"/>
      <c r="H107" s="3"/>
      <c r="I107" s="3"/>
      <c r="J107" s="101" t="s">
        <v>56</v>
      </c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3"/>
    </row>
    <row r="108" spans="1:39" hidden="1">
      <c r="A108" s="59"/>
      <c r="B108" s="94" t="s">
        <v>37</v>
      </c>
      <c r="C108" s="94"/>
      <c r="D108" s="94"/>
      <c r="E108" s="94"/>
      <c r="F108" s="94"/>
      <c r="G108" s="94"/>
      <c r="H108" s="94"/>
      <c r="I108" s="60"/>
      <c r="J108" s="95" t="s">
        <v>38</v>
      </c>
      <c r="K108" s="95"/>
      <c r="L108" s="95"/>
      <c r="M108" s="95"/>
      <c r="N108" s="95"/>
      <c r="O108" s="95"/>
      <c r="P108" s="95"/>
      <c r="Q108" s="95"/>
      <c r="R108" s="95"/>
      <c r="S108" s="95"/>
      <c r="T108" s="95"/>
      <c r="U108" s="95"/>
      <c r="V108" s="3"/>
    </row>
    <row r="109" spans="1:39" ht="4.5" hidden="1" customHeight="1">
      <c r="A109" s="2"/>
      <c r="B109" s="45"/>
      <c r="C109" s="61"/>
      <c r="D109" s="61"/>
      <c r="E109" s="62"/>
      <c r="F109" s="62"/>
      <c r="G109" s="62"/>
      <c r="H109" s="63"/>
      <c r="I109" s="64"/>
      <c r="J109" s="64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4" t="s">
        <v>39</v>
      </c>
      <c r="C110" s="94"/>
      <c r="D110" s="100" t="s">
        <v>40</v>
      </c>
      <c r="E110" s="100"/>
      <c r="F110" s="100"/>
      <c r="G110" s="100"/>
      <c r="H110" s="100"/>
      <c r="I110" s="64"/>
      <c r="J110" s="64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3"/>
      <c r="X110" s="68"/>
      <c r="Y110" s="68"/>
      <c r="Z110" s="68"/>
      <c r="AA110" s="68"/>
      <c r="AB110" s="68"/>
      <c r="AC110" s="68"/>
      <c r="AD110" s="68"/>
      <c r="AE110" s="68"/>
      <c r="AF110" s="68"/>
      <c r="AG110" s="68"/>
      <c r="AH110" s="68"/>
      <c r="AI110" s="68"/>
      <c r="AJ110" s="68"/>
      <c r="AK110" s="68"/>
      <c r="AL110" s="68"/>
      <c r="AM110" s="68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  <c r="AJ111" s="68"/>
      <c r="AK111" s="68"/>
      <c r="AL111" s="68"/>
      <c r="AM111" s="68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  <c r="AM112" s="68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  <c r="AJ113" s="68"/>
      <c r="AK113" s="68"/>
      <c r="AL113" s="68"/>
      <c r="AM113" s="68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  <c r="AJ114" s="68"/>
      <c r="AK114" s="68"/>
      <c r="AL114" s="68"/>
      <c r="AM114" s="68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  <c r="AM115" s="68"/>
    </row>
    <row r="116" spans="1:39" s="2" customFormat="1" ht="18" hidden="1" customHeight="1">
      <c r="A116" s="1"/>
      <c r="B116" s="98" t="s">
        <v>41</v>
      </c>
      <c r="C116" s="98"/>
      <c r="D116" s="98" t="s">
        <v>54</v>
      </c>
      <c r="E116" s="98"/>
      <c r="F116" s="98"/>
      <c r="G116" s="98"/>
      <c r="H116" s="98"/>
      <c r="I116" s="98"/>
      <c r="J116" s="98" t="s">
        <v>42</v>
      </c>
      <c r="K116" s="98"/>
      <c r="L116" s="98"/>
      <c r="M116" s="98"/>
      <c r="N116" s="98"/>
      <c r="O116" s="98"/>
      <c r="P116" s="98"/>
      <c r="Q116" s="98"/>
      <c r="R116" s="98"/>
      <c r="S116" s="98"/>
      <c r="T116" s="98"/>
      <c r="U116" s="98"/>
      <c r="V116" s="3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  <c r="AJ116" s="68"/>
      <c r="AK116" s="68"/>
      <c r="AL116" s="68"/>
      <c r="AM116" s="68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  <c r="AI118" s="68"/>
      <c r="AJ118" s="68"/>
      <c r="AK118" s="68"/>
      <c r="AL118" s="68"/>
      <c r="AM118" s="68"/>
    </row>
    <row r="119" spans="1:39" s="2" customFormat="1" ht="32.25" customHeight="1">
      <c r="A119" s="1"/>
      <c r="B119" s="94" t="s">
        <v>43</v>
      </c>
      <c r="C119" s="94"/>
      <c r="D119" s="94"/>
      <c r="E119" s="94"/>
      <c r="F119" s="94"/>
      <c r="G119" s="94"/>
      <c r="H119" s="94"/>
      <c r="I119" s="60"/>
      <c r="J119" s="99" t="s">
        <v>57</v>
      </c>
      <c r="K119" s="95"/>
      <c r="L119" s="95"/>
      <c r="M119" s="95"/>
      <c r="N119" s="95"/>
      <c r="O119" s="95"/>
      <c r="P119" s="95"/>
      <c r="Q119" s="95"/>
      <c r="R119" s="95"/>
      <c r="S119" s="95"/>
      <c r="T119" s="95"/>
      <c r="U119" s="95"/>
      <c r="V119" s="3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  <c r="AI119" s="68"/>
      <c r="AJ119" s="68"/>
      <c r="AK119" s="68"/>
      <c r="AL119" s="68"/>
      <c r="AM119" s="68"/>
    </row>
    <row r="120" spans="1:39" s="2" customFormat="1">
      <c r="A120" s="1"/>
      <c r="B120" s="45"/>
      <c r="C120" s="61"/>
      <c r="D120" s="61"/>
      <c r="E120" s="62"/>
      <c r="F120" s="62"/>
      <c r="G120" s="62"/>
      <c r="H120" s="63"/>
      <c r="I120" s="64"/>
      <c r="J120" s="64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8"/>
      <c r="AI120" s="68"/>
      <c r="AJ120" s="68"/>
      <c r="AK120" s="68"/>
      <c r="AL120" s="68"/>
      <c r="AM120" s="68"/>
    </row>
    <row r="121" spans="1:39" s="2" customFormat="1">
      <c r="A121" s="1"/>
      <c r="B121" s="94" t="s">
        <v>39</v>
      </c>
      <c r="C121" s="94"/>
      <c r="D121" s="100" t="s">
        <v>40</v>
      </c>
      <c r="E121" s="100"/>
      <c r="F121" s="100"/>
      <c r="G121" s="100"/>
      <c r="H121" s="100"/>
      <c r="I121" s="64"/>
      <c r="J121" s="64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1"/>
      <c r="X121" s="68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  <c r="AI121" s="68"/>
      <c r="AJ121" s="68"/>
      <c r="AK121" s="68"/>
      <c r="AL121" s="68"/>
      <c r="AM121" s="68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8"/>
      <c r="Y122" s="68"/>
      <c r="Z122" s="68"/>
      <c r="AA122" s="68"/>
      <c r="AB122" s="68"/>
      <c r="AC122" s="68"/>
      <c r="AD122" s="68"/>
      <c r="AE122" s="68"/>
      <c r="AF122" s="68"/>
      <c r="AG122" s="68"/>
      <c r="AH122" s="68"/>
      <c r="AI122" s="68"/>
      <c r="AJ122" s="68"/>
      <c r="AK122" s="68"/>
      <c r="AL122" s="68"/>
      <c r="AM122" s="68"/>
    </row>
    <row r="126" spans="1:39">
      <c r="B126" s="97"/>
      <c r="C126" s="97"/>
      <c r="D126" s="97"/>
      <c r="E126" s="97"/>
      <c r="F126" s="97"/>
      <c r="G126" s="97"/>
      <c r="H126" s="97"/>
      <c r="I126" s="97"/>
      <c r="J126" s="97" t="s">
        <v>58</v>
      </c>
      <c r="K126" s="97"/>
      <c r="L126" s="97"/>
      <c r="M126" s="97"/>
      <c r="N126" s="97"/>
      <c r="O126" s="97"/>
      <c r="P126" s="97"/>
      <c r="Q126" s="97"/>
      <c r="R126" s="97"/>
      <c r="S126" s="97"/>
      <c r="T126" s="97"/>
      <c r="U126" s="97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33" priority="4" operator="greaterThan">
      <formula>10</formula>
    </cfRule>
  </conditionalFormatting>
  <conditionalFormatting sqref="O1:O1048576">
    <cfRule type="duplicateValues" dxfId="31" priority="3"/>
  </conditionalFormatting>
  <conditionalFormatting sqref="C1:C1048576">
    <cfRule type="duplicateValues" dxfId="29" priority="2"/>
  </conditionalFormatting>
  <conditionalFormatting sqref="C10:C59">
    <cfRule type="duplicateValues" dxfId="5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M126"/>
  <sheetViews>
    <sheetView topLeftCell="A57" workbookViewId="0">
      <selection activeCell="D121" sqref="D121:H121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23" t="s">
        <v>0</v>
      </c>
      <c r="C1" s="123"/>
      <c r="D1" s="123"/>
      <c r="E1" s="123"/>
      <c r="F1" s="123"/>
      <c r="G1" s="123"/>
      <c r="H1" s="124" t="s">
        <v>1</v>
      </c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3"/>
    </row>
    <row r="2" spans="2:39" ht="25.5" customHeight="1">
      <c r="B2" s="125" t="s">
        <v>2</v>
      </c>
      <c r="C2" s="125"/>
      <c r="D2" s="125"/>
      <c r="E2" s="125"/>
      <c r="F2" s="125"/>
      <c r="G2" s="125"/>
      <c r="H2" s="126" t="s">
        <v>59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13" t="s">
        <v>3</v>
      </c>
      <c r="C4" s="113"/>
      <c r="D4" s="127" t="s">
        <v>60</v>
      </c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1" t="s">
        <v>838</v>
      </c>
      <c r="Q4" s="121"/>
      <c r="R4" s="121"/>
      <c r="S4" s="121"/>
      <c r="T4" s="121"/>
      <c r="U4" s="121"/>
      <c r="X4" s="69"/>
      <c r="Y4" s="102" t="s">
        <v>50</v>
      </c>
      <c r="Z4" s="102" t="s">
        <v>9</v>
      </c>
      <c r="AA4" s="102" t="s">
        <v>49</v>
      </c>
      <c r="AB4" s="102" t="s">
        <v>48</v>
      </c>
      <c r="AC4" s="102"/>
      <c r="AD4" s="102"/>
      <c r="AE4" s="102"/>
      <c r="AF4" s="102" t="s">
        <v>47</v>
      </c>
      <c r="AG4" s="102"/>
      <c r="AH4" s="102" t="s">
        <v>45</v>
      </c>
      <c r="AI4" s="102"/>
      <c r="AJ4" s="102" t="s">
        <v>46</v>
      </c>
      <c r="AK4" s="102"/>
      <c r="AL4" s="102" t="s">
        <v>44</v>
      </c>
      <c r="AM4" s="102"/>
    </row>
    <row r="5" spans="2:39" ht="17.25" customHeight="1">
      <c r="B5" s="112" t="s">
        <v>4</v>
      </c>
      <c r="C5" s="112"/>
      <c r="D5" s="9"/>
      <c r="G5" s="122" t="s">
        <v>61</v>
      </c>
      <c r="H5" s="122"/>
      <c r="I5" s="122"/>
      <c r="J5" s="122"/>
      <c r="K5" s="122"/>
      <c r="L5" s="122"/>
      <c r="M5" s="122"/>
      <c r="N5" s="122"/>
      <c r="O5" s="122"/>
      <c r="P5" s="122" t="s">
        <v>62</v>
      </c>
      <c r="Q5" s="122"/>
      <c r="R5" s="122"/>
      <c r="S5" s="122"/>
      <c r="T5" s="122"/>
      <c r="U5" s="122"/>
      <c r="X5" s="69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</row>
    <row r="7" spans="2:39" ht="44.25" customHeight="1">
      <c r="B7" s="103" t="s">
        <v>5</v>
      </c>
      <c r="C7" s="114" t="s">
        <v>6</v>
      </c>
      <c r="D7" s="116" t="s">
        <v>7</v>
      </c>
      <c r="E7" s="117"/>
      <c r="F7" s="103" t="s">
        <v>8</v>
      </c>
      <c r="G7" s="103" t="s">
        <v>9</v>
      </c>
      <c r="H7" s="120" t="s">
        <v>10</v>
      </c>
      <c r="I7" s="120" t="s">
        <v>11</v>
      </c>
      <c r="J7" s="120" t="s">
        <v>12</v>
      </c>
      <c r="K7" s="120" t="s">
        <v>13</v>
      </c>
      <c r="L7" s="110" t="s">
        <v>14</v>
      </c>
      <c r="M7" s="110" t="s">
        <v>15</v>
      </c>
      <c r="N7" s="110" t="s">
        <v>16</v>
      </c>
      <c r="O7" s="111" t="s">
        <v>17</v>
      </c>
      <c r="P7" s="110" t="s">
        <v>18</v>
      </c>
      <c r="Q7" s="103" t="s">
        <v>19</v>
      </c>
      <c r="R7" s="110" t="s">
        <v>20</v>
      </c>
      <c r="S7" s="103" t="s">
        <v>21</v>
      </c>
      <c r="T7" s="103" t="s">
        <v>22</v>
      </c>
      <c r="U7" s="103" t="s">
        <v>23</v>
      </c>
      <c r="X7" s="69"/>
      <c r="Y7" s="102"/>
      <c r="Z7" s="102"/>
      <c r="AA7" s="102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4"/>
      <c r="C8" s="115"/>
      <c r="D8" s="118"/>
      <c r="E8" s="119"/>
      <c r="F8" s="104"/>
      <c r="G8" s="104"/>
      <c r="H8" s="120"/>
      <c r="I8" s="120"/>
      <c r="J8" s="120"/>
      <c r="K8" s="120"/>
      <c r="L8" s="110"/>
      <c r="M8" s="110"/>
      <c r="N8" s="110"/>
      <c r="O8" s="111"/>
      <c r="P8" s="110"/>
      <c r="Q8" s="105"/>
      <c r="R8" s="110"/>
      <c r="S8" s="104"/>
      <c r="T8" s="105"/>
      <c r="U8" s="105"/>
      <c r="W8" s="12"/>
      <c r="X8" s="69"/>
      <c r="Y8" s="74" t="str">
        <f>+D4</f>
        <v>Kế toán quản trị</v>
      </c>
      <c r="Z8" s="75" t="str">
        <f>+P4</f>
        <v>Nhóm: FIA1333-01</v>
      </c>
      <c r="AA8" s="76">
        <f>+$AJ$8+$AL$8+$AH$8</f>
        <v>90</v>
      </c>
      <c r="AB8" s="70">
        <f>COUNTIF($T$9:$T$159,"Khiển trách")</f>
        <v>0</v>
      </c>
      <c r="AC8" s="70">
        <f>COUNTIF($T$9:$T$159,"Cảnh cáo")</f>
        <v>0</v>
      </c>
      <c r="AD8" s="70">
        <f>COUNTIF($T$9:$T$159,"Đình chỉ thi")</f>
        <v>0</v>
      </c>
      <c r="AE8" s="77">
        <f>+($AB$8+$AC$8+$AD$8)/$AA$8*100%</f>
        <v>0</v>
      </c>
      <c r="AF8" s="70">
        <f>SUM(COUNTIF($T$9:$T$157,"Vắng"),COUNTIF($T$9:$T$157,"Vắng có phép"))</f>
        <v>0</v>
      </c>
      <c r="AG8" s="78">
        <f>+$AF$8/$AA$8</f>
        <v>0</v>
      </c>
      <c r="AH8" s="79">
        <f>COUNTIF($X$9:$X$157,"Thi lại")</f>
        <v>33</v>
      </c>
      <c r="AI8" s="78">
        <f>+$AH$8/$AA$8</f>
        <v>0.36666666666666664</v>
      </c>
      <c r="AJ8" s="79">
        <f>COUNTIF($X$9:$X$158,"Học lại")</f>
        <v>57</v>
      </c>
      <c r="AK8" s="78">
        <f>+$AJ$8/$AA$8</f>
        <v>0.6333333333333333</v>
      </c>
      <c r="AL8" s="70">
        <f>COUNTIF($X$10:$X$158,"Đạt")</f>
        <v>0</v>
      </c>
      <c r="AM8" s="77">
        <f>+$AL$8/$AA$8</f>
        <v>0</v>
      </c>
    </row>
    <row r="9" spans="2:39" ht="14.25" customHeight="1">
      <c r="B9" s="106" t="s">
        <v>29</v>
      </c>
      <c r="C9" s="107"/>
      <c r="D9" s="107"/>
      <c r="E9" s="107"/>
      <c r="F9" s="107"/>
      <c r="G9" s="108"/>
      <c r="H9" s="13"/>
      <c r="I9" s="13"/>
      <c r="J9" s="14"/>
      <c r="K9" s="13"/>
      <c r="L9" s="15"/>
      <c r="M9" s="16"/>
      <c r="N9" s="16"/>
      <c r="O9" s="17"/>
      <c r="P9" s="66">
        <f>100-(H9+I9+J9+K9)</f>
        <v>100</v>
      </c>
      <c r="Q9" s="104"/>
      <c r="R9" s="18"/>
      <c r="S9" s="18"/>
      <c r="T9" s="104"/>
      <c r="U9" s="104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128" t="s">
        <v>533</v>
      </c>
      <c r="D10" s="129" t="s">
        <v>102</v>
      </c>
      <c r="E10" s="130" t="s">
        <v>534</v>
      </c>
      <c r="F10" s="131" t="s">
        <v>535</v>
      </c>
      <c r="G10" s="132" t="s">
        <v>536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840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128" t="s">
        <v>537</v>
      </c>
      <c r="D11" s="133" t="s">
        <v>538</v>
      </c>
      <c r="E11" s="134" t="s">
        <v>65</v>
      </c>
      <c r="F11" s="131" t="s">
        <v>539</v>
      </c>
      <c r="G11" s="132" t="s">
        <v>540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840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128" t="s">
        <v>541</v>
      </c>
      <c r="D12" s="133" t="s">
        <v>542</v>
      </c>
      <c r="E12" s="134" t="s">
        <v>65</v>
      </c>
      <c r="F12" s="131" t="s">
        <v>543</v>
      </c>
      <c r="G12" s="132" t="s">
        <v>544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29" t="s">
        <v>840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128" t="s">
        <v>545</v>
      </c>
      <c r="D13" s="133" t="s">
        <v>546</v>
      </c>
      <c r="E13" s="134" t="s">
        <v>65</v>
      </c>
      <c r="F13" s="131" t="s">
        <v>547</v>
      </c>
      <c r="G13" s="132" t="s">
        <v>548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 t="s">
        <v>840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128" t="s">
        <v>549</v>
      </c>
      <c r="D14" s="133" t="s">
        <v>550</v>
      </c>
      <c r="E14" s="134" t="s">
        <v>65</v>
      </c>
      <c r="F14" s="131" t="s">
        <v>539</v>
      </c>
      <c r="G14" s="132" t="s">
        <v>548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29" t="s">
        <v>840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128" t="s">
        <v>551</v>
      </c>
      <c r="D15" s="133" t="s">
        <v>552</v>
      </c>
      <c r="E15" s="134" t="s">
        <v>65</v>
      </c>
      <c r="F15" s="131" t="s">
        <v>553</v>
      </c>
      <c r="G15" s="132" t="s">
        <v>536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 t="s">
        <v>840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128" t="s">
        <v>554</v>
      </c>
      <c r="D16" s="133" t="s">
        <v>88</v>
      </c>
      <c r="E16" s="134" t="s">
        <v>100</v>
      </c>
      <c r="F16" s="131" t="s">
        <v>555</v>
      </c>
      <c r="G16" s="132" t="s">
        <v>540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29" t="s">
        <v>840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128" t="s">
        <v>556</v>
      </c>
      <c r="D17" s="133" t="s">
        <v>557</v>
      </c>
      <c r="E17" s="134" t="s">
        <v>558</v>
      </c>
      <c r="F17" s="131" t="s">
        <v>392</v>
      </c>
      <c r="G17" s="132" t="s">
        <v>540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840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128" t="s">
        <v>559</v>
      </c>
      <c r="D18" s="133" t="s">
        <v>560</v>
      </c>
      <c r="E18" s="134" t="s">
        <v>561</v>
      </c>
      <c r="F18" s="131" t="s">
        <v>353</v>
      </c>
      <c r="G18" s="132" t="s">
        <v>540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29" t="s">
        <v>840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128" t="s">
        <v>562</v>
      </c>
      <c r="D19" s="133" t="s">
        <v>563</v>
      </c>
      <c r="E19" s="134" t="s">
        <v>564</v>
      </c>
      <c r="F19" s="131" t="s">
        <v>565</v>
      </c>
      <c r="G19" s="132" t="s">
        <v>540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 t="s">
        <v>840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128" t="s">
        <v>566</v>
      </c>
      <c r="D20" s="133" t="s">
        <v>217</v>
      </c>
      <c r="E20" s="134" t="s">
        <v>125</v>
      </c>
      <c r="F20" s="131" t="s">
        <v>567</v>
      </c>
      <c r="G20" s="132" t="s">
        <v>536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29" t="s">
        <v>840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128" t="s">
        <v>568</v>
      </c>
      <c r="D21" s="133" t="s">
        <v>569</v>
      </c>
      <c r="E21" s="134" t="s">
        <v>125</v>
      </c>
      <c r="F21" s="131" t="s">
        <v>565</v>
      </c>
      <c r="G21" s="132" t="s">
        <v>536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 t="s">
        <v>840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128" t="s">
        <v>570</v>
      </c>
      <c r="D22" s="133" t="s">
        <v>571</v>
      </c>
      <c r="E22" s="134" t="s">
        <v>128</v>
      </c>
      <c r="F22" s="131" t="s">
        <v>572</v>
      </c>
      <c r="G22" s="132" t="s">
        <v>540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29" t="s">
        <v>840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128" t="s">
        <v>573</v>
      </c>
      <c r="D23" s="133" t="s">
        <v>574</v>
      </c>
      <c r="E23" s="134" t="s">
        <v>128</v>
      </c>
      <c r="F23" s="131" t="s">
        <v>575</v>
      </c>
      <c r="G23" s="132" t="s">
        <v>548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840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128" t="s">
        <v>576</v>
      </c>
      <c r="D24" s="133" t="s">
        <v>99</v>
      </c>
      <c r="E24" s="134" t="s">
        <v>132</v>
      </c>
      <c r="F24" s="131" t="s">
        <v>577</v>
      </c>
      <c r="G24" s="132" t="s">
        <v>540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29" t="s">
        <v>840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128" t="s">
        <v>578</v>
      </c>
      <c r="D25" s="133" t="s">
        <v>579</v>
      </c>
      <c r="E25" s="134" t="s">
        <v>580</v>
      </c>
      <c r="F25" s="131" t="s">
        <v>581</v>
      </c>
      <c r="G25" s="132" t="s">
        <v>544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 t="s">
        <v>840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128" t="s">
        <v>582</v>
      </c>
      <c r="D26" s="133" t="s">
        <v>583</v>
      </c>
      <c r="E26" s="134" t="s">
        <v>288</v>
      </c>
      <c r="F26" s="131" t="s">
        <v>104</v>
      </c>
      <c r="G26" s="132" t="s">
        <v>548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29" t="s">
        <v>840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128" t="s">
        <v>584</v>
      </c>
      <c r="D27" s="133" t="s">
        <v>135</v>
      </c>
      <c r="E27" s="134" t="s">
        <v>288</v>
      </c>
      <c r="F27" s="131" t="s">
        <v>165</v>
      </c>
      <c r="G27" s="132" t="s">
        <v>540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 t="s">
        <v>840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128" t="s">
        <v>585</v>
      </c>
      <c r="D28" s="133" t="s">
        <v>438</v>
      </c>
      <c r="E28" s="134" t="s">
        <v>288</v>
      </c>
      <c r="F28" s="131" t="s">
        <v>586</v>
      </c>
      <c r="G28" s="132" t="s">
        <v>540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29" t="s">
        <v>840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128" t="s">
        <v>587</v>
      </c>
      <c r="D29" s="133" t="s">
        <v>438</v>
      </c>
      <c r="E29" s="134" t="s">
        <v>288</v>
      </c>
      <c r="F29" s="131" t="s">
        <v>371</v>
      </c>
      <c r="G29" s="132" t="s">
        <v>536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840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128" t="s">
        <v>588</v>
      </c>
      <c r="D30" s="133" t="s">
        <v>438</v>
      </c>
      <c r="E30" s="134" t="s">
        <v>441</v>
      </c>
      <c r="F30" s="131" t="s">
        <v>589</v>
      </c>
      <c r="G30" s="132" t="s">
        <v>536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29" t="s">
        <v>840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128" t="s">
        <v>590</v>
      </c>
      <c r="D31" s="133" t="s">
        <v>102</v>
      </c>
      <c r="E31" s="134" t="s">
        <v>591</v>
      </c>
      <c r="F31" s="131" t="s">
        <v>592</v>
      </c>
      <c r="G31" s="132" t="s">
        <v>540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 t="s">
        <v>840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128" t="s">
        <v>593</v>
      </c>
      <c r="D32" s="133" t="s">
        <v>594</v>
      </c>
      <c r="E32" s="134" t="s">
        <v>152</v>
      </c>
      <c r="F32" s="131" t="s">
        <v>274</v>
      </c>
      <c r="G32" s="132" t="s">
        <v>540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29" t="s">
        <v>840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128" t="s">
        <v>595</v>
      </c>
      <c r="D33" s="133" t="s">
        <v>596</v>
      </c>
      <c r="E33" s="134" t="s">
        <v>155</v>
      </c>
      <c r="F33" s="131" t="s">
        <v>597</v>
      </c>
      <c r="G33" s="132" t="s">
        <v>536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 t="s">
        <v>840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128" t="s">
        <v>598</v>
      </c>
      <c r="D34" s="133" t="s">
        <v>599</v>
      </c>
      <c r="E34" s="134" t="s">
        <v>155</v>
      </c>
      <c r="F34" s="131" t="s">
        <v>600</v>
      </c>
      <c r="G34" s="132" t="s">
        <v>536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29" t="s">
        <v>840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128" t="s">
        <v>601</v>
      </c>
      <c r="D35" s="133" t="s">
        <v>602</v>
      </c>
      <c r="E35" s="134" t="s">
        <v>155</v>
      </c>
      <c r="F35" s="131" t="s">
        <v>603</v>
      </c>
      <c r="G35" s="132" t="s">
        <v>604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840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128" t="s">
        <v>605</v>
      </c>
      <c r="D36" s="133" t="s">
        <v>606</v>
      </c>
      <c r="E36" s="134" t="s">
        <v>460</v>
      </c>
      <c r="F36" s="131" t="s">
        <v>386</v>
      </c>
      <c r="G36" s="132" t="s">
        <v>536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29" t="s">
        <v>840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128" t="s">
        <v>607</v>
      </c>
      <c r="D37" s="133" t="s">
        <v>608</v>
      </c>
      <c r="E37" s="134" t="s">
        <v>460</v>
      </c>
      <c r="F37" s="131" t="s">
        <v>609</v>
      </c>
      <c r="G37" s="132" t="s">
        <v>548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 t="s">
        <v>840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128" t="s">
        <v>610</v>
      </c>
      <c r="D38" s="133" t="s">
        <v>611</v>
      </c>
      <c r="E38" s="134" t="s">
        <v>612</v>
      </c>
      <c r="F38" s="131" t="s">
        <v>613</v>
      </c>
      <c r="G38" s="132" t="s">
        <v>544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29" t="s">
        <v>840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128" t="s">
        <v>614</v>
      </c>
      <c r="D39" s="133" t="s">
        <v>615</v>
      </c>
      <c r="E39" s="134" t="s">
        <v>616</v>
      </c>
      <c r="F39" s="131" t="s">
        <v>617</v>
      </c>
      <c r="G39" s="132" t="s">
        <v>536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>
        <v>502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128" t="s">
        <v>618</v>
      </c>
      <c r="D40" s="133" t="s">
        <v>88</v>
      </c>
      <c r="E40" s="134" t="s">
        <v>174</v>
      </c>
      <c r="F40" s="131" t="s">
        <v>619</v>
      </c>
      <c r="G40" s="132" t="s">
        <v>548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>
        <v>502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128" t="s">
        <v>620</v>
      </c>
      <c r="D41" s="133" t="s">
        <v>99</v>
      </c>
      <c r="E41" s="134" t="s">
        <v>300</v>
      </c>
      <c r="F41" s="131" t="s">
        <v>621</v>
      </c>
      <c r="G41" s="132" t="s">
        <v>536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>
        <v>502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128" t="s">
        <v>622</v>
      </c>
      <c r="D42" s="133" t="s">
        <v>623</v>
      </c>
      <c r="E42" s="134" t="s">
        <v>185</v>
      </c>
      <c r="F42" s="131" t="s">
        <v>589</v>
      </c>
      <c r="G42" s="132" t="s">
        <v>536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>
        <v>502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128" t="s">
        <v>624</v>
      </c>
      <c r="D43" s="133" t="s">
        <v>99</v>
      </c>
      <c r="E43" s="134" t="s">
        <v>185</v>
      </c>
      <c r="F43" s="131" t="s">
        <v>625</v>
      </c>
      <c r="G43" s="132" t="s">
        <v>540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>
        <v>502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128" t="s">
        <v>626</v>
      </c>
      <c r="D44" s="133" t="s">
        <v>627</v>
      </c>
      <c r="E44" s="134" t="s">
        <v>628</v>
      </c>
      <c r="F44" s="131" t="s">
        <v>629</v>
      </c>
      <c r="G44" s="132" t="s">
        <v>536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>
        <v>502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128" t="s">
        <v>630</v>
      </c>
      <c r="D45" s="133" t="s">
        <v>631</v>
      </c>
      <c r="E45" s="134" t="s">
        <v>632</v>
      </c>
      <c r="F45" s="131" t="s">
        <v>633</v>
      </c>
      <c r="G45" s="132" t="s">
        <v>604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>
        <v>502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128" t="s">
        <v>634</v>
      </c>
      <c r="D46" s="133" t="s">
        <v>262</v>
      </c>
      <c r="E46" s="134" t="s">
        <v>635</v>
      </c>
      <c r="F46" s="131" t="s">
        <v>636</v>
      </c>
      <c r="G46" s="132" t="s">
        <v>548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>
        <v>502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128" t="s">
        <v>637</v>
      </c>
      <c r="D47" s="133" t="s">
        <v>638</v>
      </c>
      <c r="E47" s="134" t="s">
        <v>202</v>
      </c>
      <c r="F47" s="131" t="s">
        <v>639</v>
      </c>
      <c r="G47" s="132" t="s">
        <v>540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>
        <v>502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128" t="s">
        <v>640</v>
      </c>
      <c r="D48" s="133" t="s">
        <v>99</v>
      </c>
      <c r="E48" s="134" t="s">
        <v>202</v>
      </c>
      <c r="F48" s="131" t="s">
        <v>641</v>
      </c>
      <c r="G48" s="132" t="s">
        <v>536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>
        <v>502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128" t="s">
        <v>642</v>
      </c>
      <c r="D49" s="133" t="s">
        <v>227</v>
      </c>
      <c r="E49" s="134" t="s">
        <v>206</v>
      </c>
      <c r="F49" s="131" t="s">
        <v>486</v>
      </c>
      <c r="G49" s="132" t="s">
        <v>548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>
        <v>502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128" t="s">
        <v>643</v>
      </c>
      <c r="D50" s="133" t="s">
        <v>69</v>
      </c>
      <c r="E50" s="134" t="s">
        <v>644</v>
      </c>
      <c r="F50" s="131" t="s">
        <v>645</v>
      </c>
      <c r="G50" s="132" t="s">
        <v>536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>
        <v>502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128" t="s">
        <v>646</v>
      </c>
      <c r="D51" s="133" t="s">
        <v>99</v>
      </c>
      <c r="E51" s="134" t="s">
        <v>647</v>
      </c>
      <c r="F51" s="131" t="s">
        <v>648</v>
      </c>
      <c r="G51" s="132" t="s">
        <v>548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>
        <v>502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128" t="s">
        <v>649</v>
      </c>
      <c r="D52" s="133" t="s">
        <v>340</v>
      </c>
      <c r="E52" s="134" t="s">
        <v>218</v>
      </c>
      <c r="F52" s="131" t="s">
        <v>650</v>
      </c>
      <c r="G52" s="132" t="s">
        <v>540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>
        <v>502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128" t="s">
        <v>651</v>
      </c>
      <c r="D53" s="133" t="s">
        <v>652</v>
      </c>
      <c r="E53" s="134" t="s">
        <v>653</v>
      </c>
      <c r="F53" s="131" t="s">
        <v>199</v>
      </c>
      <c r="G53" s="132" t="s">
        <v>536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>
        <v>502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128" t="s">
        <v>654</v>
      </c>
      <c r="D54" s="133" t="s">
        <v>655</v>
      </c>
      <c r="E54" s="134" t="s">
        <v>653</v>
      </c>
      <c r="F54" s="131" t="s">
        <v>421</v>
      </c>
      <c r="G54" s="132" t="s">
        <v>536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>
        <v>502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128" t="s">
        <v>656</v>
      </c>
      <c r="D55" s="133" t="s">
        <v>343</v>
      </c>
      <c r="E55" s="134" t="s">
        <v>363</v>
      </c>
      <c r="F55" s="131" t="s">
        <v>657</v>
      </c>
      <c r="G55" s="132" t="s">
        <v>548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>
        <v>502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128" t="s">
        <v>658</v>
      </c>
      <c r="D56" s="133" t="s">
        <v>659</v>
      </c>
      <c r="E56" s="134" t="s">
        <v>363</v>
      </c>
      <c r="F56" s="131" t="s">
        <v>660</v>
      </c>
      <c r="G56" s="132" t="s">
        <v>540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>
        <v>502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128" t="s">
        <v>661</v>
      </c>
      <c r="D57" s="133" t="s">
        <v>662</v>
      </c>
      <c r="E57" s="134" t="s">
        <v>363</v>
      </c>
      <c r="F57" s="131" t="s">
        <v>663</v>
      </c>
      <c r="G57" s="132" t="s">
        <v>548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>
        <v>502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128" t="s">
        <v>664</v>
      </c>
      <c r="D58" s="133" t="s">
        <v>135</v>
      </c>
      <c r="E58" s="134" t="s">
        <v>228</v>
      </c>
      <c r="F58" s="131" t="s">
        <v>665</v>
      </c>
      <c r="G58" s="132" t="s">
        <v>548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>
        <v>502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128" t="s">
        <v>666</v>
      </c>
      <c r="D59" s="133" t="s">
        <v>667</v>
      </c>
      <c r="E59" s="134" t="s">
        <v>228</v>
      </c>
      <c r="F59" s="131" t="s">
        <v>668</v>
      </c>
      <c r="G59" s="132" t="s">
        <v>536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>
        <v>502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128" t="s">
        <v>669</v>
      </c>
      <c r="D60" s="133" t="s">
        <v>670</v>
      </c>
      <c r="E60" s="134" t="s">
        <v>228</v>
      </c>
      <c r="F60" s="131" t="s">
        <v>671</v>
      </c>
      <c r="G60" s="132" t="s">
        <v>536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>
        <v>502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128" t="s">
        <v>672</v>
      </c>
      <c r="D61" s="133" t="s">
        <v>438</v>
      </c>
      <c r="E61" s="134" t="s">
        <v>228</v>
      </c>
      <c r="F61" s="131" t="s">
        <v>371</v>
      </c>
      <c r="G61" s="132" t="s">
        <v>548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>
        <v>502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128" t="s">
        <v>673</v>
      </c>
      <c r="D62" s="133" t="s">
        <v>420</v>
      </c>
      <c r="E62" s="134" t="s">
        <v>228</v>
      </c>
      <c r="F62" s="131" t="s">
        <v>674</v>
      </c>
      <c r="G62" s="132" t="s">
        <v>540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>
        <v>502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128" t="s">
        <v>675</v>
      </c>
      <c r="D63" s="133" t="s">
        <v>676</v>
      </c>
      <c r="E63" s="134" t="s">
        <v>374</v>
      </c>
      <c r="F63" s="131" t="s">
        <v>461</v>
      </c>
      <c r="G63" s="132" t="s">
        <v>536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>
        <v>502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128" t="s">
        <v>677</v>
      </c>
      <c r="D64" s="133" t="s">
        <v>678</v>
      </c>
      <c r="E64" s="134" t="s">
        <v>374</v>
      </c>
      <c r="F64" s="131" t="s">
        <v>679</v>
      </c>
      <c r="G64" s="132" t="s">
        <v>540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>
        <v>502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2:39" ht="18.75" customHeight="1">
      <c r="B65" s="31">
        <v>56</v>
      </c>
      <c r="C65" s="128" t="s">
        <v>680</v>
      </c>
      <c r="D65" s="133" t="s">
        <v>279</v>
      </c>
      <c r="E65" s="134" t="s">
        <v>681</v>
      </c>
      <c r="F65" s="131" t="s">
        <v>682</v>
      </c>
      <c r="G65" s="132" t="s">
        <v>540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>
        <v>502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2:39" ht="18.75" customHeight="1">
      <c r="B66" s="31">
        <v>57</v>
      </c>
      <c r="C66" s="128" t="s">
        <v>683</v>
      </c>
      <c r="D66" s="133" t="s">
        <v>684</v>
      </c>
      <c r="E66" s="134" t="s">
        <v>685</v>
      </c>
      <c r="F66" s="131" t="s">
        <v>686</v>
      </c>
      <c r="G66" s="132" t="s">
        <v>548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>
        <v>502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ht="18.75" hidden="1" customHeight="1">
      <c r="B67" s="31">
        <v>58</v>
      </c>
      <c r="C67" s="32"/>
      <c r="D67" s="33"/>
      <c r="E67" s="34"/>
      <c r="F67" s="35"/>
      <c r="G67" s="32"/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/>
      <c r="V67" s="3"/>
      <c r="W67" s="30"/>
      <c r="X67" s="81" t="str">
        <f t="shared" si="2"/>
        <v>Thi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2:39" ht="18.75" hidden="1" customHeight="1">
      <c r="B68" s="31">
        <v>59</v>
      </c>
      <c r="C68" s="32"/>
      <c r="D68" s="33"/>
      <c r="E68" s="34"/>
      <c r="F68" s="35"/>
      <c r="G68" s="32"/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/>
      <c r="V68" s="3"/>
      <c r="W68" s="30"/>
      <c r="X68" s="81" t="str">
        <f t="shared" si="2"/>
        <v>Thi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2:39" ht="18.75" hidden="1" customHeight="1">
      <c r="B69" s="31">
        <v>60</v>
      </c>
      <c r="C69" s="32"/>
      <c r="D69" s="33"/>
      <c r="E69" s="34"/>
      <c r="F69" s="35"/>
      <c r="G69" s="32"/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/>
      <c r="V69" s="3"/>
      <c r="W69" s="30"/>
      <c r="X69" s="81" t="str">
        <f t="shared" si="2"/>
        <v>Thi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2:39" ht="18.75" hidden="1" customHeight="1">
      <c r="B70" s="31">
        <v>61</v>
      </c>
      <c r="C70" s="32"/>
      <c r="D70" s="33"/>
      <c r="E70" s="34"/>
      <c r="F70" s="35"/>
      <c r="G70" s="32"/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/>
      <c r="V70" s="3"/>
      <c r="W70" s="30"/>
      <c r="X70" s="81" t="str">
        <f t="shared" si="2"/>
        <v>Thi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2:39" ht="18.75" hidden="1" customHeight="1">
      <c r="B71" s="31">
        <v>62</v>
      </c>
      <c r="C71" s="32"/>
      <c r="D71" s="33"/>
      <c r="E71" s="34"/>
      <c r="F71" s="35"/>
      <c r="G71" s="32"/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/>
      <c r="V71" s="3"/>
      <c r="W71" s="30"/>
      <c r="X71" s="81" t="str">
        <f t="shared" si="2"/>
        <v>Thi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2:39" ht="18.75" hidden="1" customHeight="1">
      <c r="B72" s="31">
        <v>63</v>
      </c>
      <c r="C72" s="32"/>
      <c r="D72" s="33"/>
      <c r="E72" s="34"/>
      <c r="F72" s="35"/>
      <c r="G72" s="32"/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/>
      <c r="V72" s="3"/>
      <c r="W72" s="30"/>
      <c r="X72" s="81" t="str">
        <f t="shared" si="2"/>
        <v>Thi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2:39" ht="18.75" hidden="1" customHeight="1">
      <c r="B73" s="31">
        <v>64</v>
      </c>
      <c r="C73" s="32"/>
      <c r="D73" s="33"/>
      <c r="E73" s="34"/>
      <c r="F73" s="35"/>
      <c r="G73" s="32"/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/>
      <c r="V73" s="3"/>
      <c r="W73" s="30"/>
      <c r="X73" s="81" t="str">
        <f t="shared" si="2"/>
        <v>Thi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2:39" ht="18.75" hidden="1" customHeight="1">
      <c r="B74" s="31">
        <v>65</v>
      </c>
      <c r="C74" s="32"/>
      <c r="D74" s="33"/>
      <c r="E74" s="34"/>
      <c r="F74" s="35"/>
      <c r="G74" s="32"/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/>
      <c r="V74" s="3"/>
      <c r="W74" s="30"/>
      <c r="X74" s="81" t="str">
        <f t="shared" si="2"/>
        <v>Thi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2:39" ht="18.75" hidden="1" customHeight="1">
      <c r="B75" s="31">
        <v>66</v>
      </c>
      <c r="C75" s="32"/>
      <c r="D75" s="33"/>
      <c r="E75" s="34"/>
      <c r="F75" s="35"/>
      <c r="G75" s="32"/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/>
      <c r="V75" s="3"/>
      <c r="W75" s="30"/>
      <c r="X75" s="81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2:39" ht="18.75" hidden="1" customHeight="1">
      <c r="B76" s="31">
        <v>67</v>
      </c>
      <c r="C76" s="32"/>
      <c r="D76" s="33"/>
      <c r="E76" s="34"/>
      <c r="F76" s="35"/>
      <c r="G76" s="32"/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99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99" si="9">+IF(OR($H76=0,$I76=0,$J76=0,$K76=0),"Không đủ ĐKDT","")</f>
        <v/>
      </c>
      <c r="U76" s="43"/>
      <c r="V76" s="3"/>
      <c r="W76" s="30"/>
      <c r="X76" s="81" t="str">
        <f t="shared" si="7"/>
        <v>Thi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2:39" ht="18.75" hidden="1" customHeight="1">
      <c r="B77" s="31">
        <v>68</v>
      </c>
      <c r="C77" s="32"/>
      <c r="D77" s="33"/>
      <c r="E77" s="34"/>
      <c r="F77" s="35"/>
      <c r="G77" s="32"/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/>
      <c r="V77" s="3"/>
      <c r="W77" s="30"/>
      <c r="X77" s="81" t="str">
        <f t="shared" si="7"/>
        <v>Thi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2:39" ht="18.75" hidden="1" customHeight="1">
      <c r="B78" s="31">
        <v>69</v>
      </c>
      <c r="C78" s="32"/>
      <c r="D78" s="33"/>
      <c r="E78" s="34"/>
      <c r="F78" s="35"/>
      <c r="G78" s="32"/>
      <c r="H78" s="36" t="s">
        <v>30</v>
      </c>
      <c r="I78" s="36" t="s">
        <v>30</v>
      </c>
      <c r="J78" s="36" t="s">
        <v>30</v>
      </c>
      <c r="K78" s="36" t="s">
        <v>30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/>
      <c r="V78" s="3"/>
      <c r="W78" s="30"/>
      <c r="X78" s="81" t="str">
        <f t="shared" si="7"/>
        <v>Thi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2:39" ht="18.75" hidden="1" customHeight="1">
      <c r="B79" s="31">
        <v>70</v>
      </c>
      <c r="C79" s="32"/>
      <c r="D79" s="33"/>
      <c r="E79" s="34"/>
      <c r="F79" s="35"/>
      <c r="G79" s="32"/>
      <c r="H79" s="36" t="s">
        <v>30</v>
      </c>
      <c r="I79" s="36" t="s">
        <v>30</v>
      </c>
      <c r="J79" s="36" t="s">
        <v>30</v>
      </c>
      <c r="K79" s="36" t="s">
        <v>30</v>
      </c>
      <c r="L79" s="44"/>
      <c r="M79" s="44"/>
      <c r="N79" s="44"/>
      <c r="O79" s="88"/>
      <c r="P79" s="38"/>
      <c r="Q79" s="39">
        <f t="shared" si="8"/>
        <v>0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/>
      <c r="V79" s="3"/>
      <c r="W79" s="30"/>
      <c r="X79" s="81" t="str">
        <f t="shared" si="7"/>
        <v>Thi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2:39" ht="18.75" hidden="1" customHeight="1">
      <c r="B80" s="31">
        <v>71</v>
      </c>
      <c r="C80" s="32"/>
      <c r="D80" s="33"/>
      <c r="E80" s="34"/>
      <c r="F80" s="35"/>
      <c r="G80" s="32"/>
      <c r="H80" s="36" t="s">
        <v>30</v>
      </c>
      <c r="I80" s="36" t="s">
        <v>30</v>
      </c>
      <c r="J80" s="36" t="s">
        <v>30</v>
      </c>
      <c r="K80" s="36" t="s">
        <v>30</v>
      </c>
      <c r="L80" s="44"/>
      <c r="M80" s="44"/>
      <c r="N80" s="44"/>
      <c r="O80" s="88"/>
      <c r="P80" s="38"/>
      <c r="Q80" s="39">
        <f t="shared" si="8"/>
        <v>0</v>
      </c>
      <c r="R80" s="40" t="str">
        <f t="shared" si="5"/>
        <v>F</v>
      </c>
      <c r="S80" s="41" t="str">
        <f t="shared" si="6"/>
        <v>Kém</v>
      </c>
      <c r="T80" s="42" t="str">
        <f t="shared" si="9"/>
        <v/>
      </c>
      <c r="U80" s="43"/>
      <c r="V80" s="3"/>
      <c r="W80" s="30"/>
      <c r="X80" s="81" t="str">
        <f t="shared" si="7"/>
        <v>Thi lại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2:39" ht="18.75" hidden="1" customHeight="1">
      <c r="B81" s="31">
        <v>72</v>
      </c>
      <c r="C81" s="32"/>
      <c r="D81" s="33"/>
      <c r="E81" s="34"/>
      <c r="F81" s="35"/>
      <c r="G81" s="32"/>
      <c r="H81" s="36" t="s">
        <v>30</v>
      </c>
      <c r="I81" s="36" t="s">
        <v>30</v>
      </c>
      <c r="J81" s="36" t="s">
        <v>30</v>
      </c>
      <c r="K81" s="36" t="s">
        <v>30</v>
      </c>
      <c r="L81" s="44"/>
      <c r="M81" s="44"/>
      <c r="N81" s="44"/>
      <c r="O81" s="88"/>
      <c r="P81" s="38"/>
      <c r="Q81" s="39">
        <f t="shared" si="8"/>
        <v>0</v>
      </c>
      <c r="R81" s="40" t="str">
        <f t="shared" si="5"/>
        <v>F</v>
      </c>
      <c r="S81" s="41" t="str">
        <f t="shared" si="6"/>
        <v>Kém</v>
      </c>
      <c r="T81" s="42" t="str">
        <f t="shared" si="9"/>
        <v/>
      </c>
      <c r="U81" s="43"/>
      <c r="V81" s="3"/>
      <c r="W81" s="30"/>
      <c r="X81" s="81" t="str">
        <f t="shared" si="7"/>
        <v>Thi lại</v>
      </c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</row>
    <row r="82" spans="2:39" ht="18.75" hidden="1" customHeight="1">
      <c r="B82" s="31">
        <v>73</v>
      </c>
      <c r="C82" s="32"/>
      <c r="D82" s="33"/>
      <c r="E82" s="34"/>
      <c r="F82" s="35"/>
      <c r="G82" s="32"/>
      <c r="H82" s="36" t="s">
        <v>30</v>
      </c>
      <c r="I82" s="36" t="s">
        <v>30</v>
      </c>
      <c r="J82" s="36" t="s">
        <v>30</v>
      </c>
      <c r="K82" s="36" t="s">
        <v>30</v>
      </c>
      <c r="L82" s="44"/>
      <c r="M82" s="44"/>
      <c r="N82" s="44"/>
      <c r="O82" s="88"/>
      <c r="P82" s="38"/>
      <c r="Q82" s="39">
        <f t="shared" si="8"/>
        <v>0</v>
      </c>
      <c r="R82" s="40" t="str">
        <f t="shared" si="5"/>
        <v>F</v>
      </c>
      <c r="S82" s="41" t="str">
        <f t="shared" si="6"/>
        <v>Kém</v>
      </c>
      <c r="T82" s="42" t="str">
        <f t="shared" si="9"/>
        <v/>
      </c>
      <c r="U82" s="43"/>
      <c r="V82" s="3"/>
      <c r="W82" s="30"/>
      <c r="X82" s="81" t="str">
        <f t="shared" si="7"/>
        <v>Thi lại</v>
      </c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</row>
    <row r="83" spans="2:39" ht="18.75" hidden="1" customHeight="1">
      <c r="B83" s="31">
        <v>74</v>
      </c>
      <c r="C83" s="32"/>
      <c r="D83" s="33"/>
      <c r="E83" s="34"/>
      <c r="F83" s="35"/>
      <c r="G83" s="32"/>
      <c r="H83" s="36" t="s">
        <v>30</v>
      </c>
      <c r="I83" s="36" t="s">
        <v>30</v>
      </c>
      <c r="J83" s="36" t="s">
        <v>30</v>
      </c>
      <c r="K83" s="36" t="s">
        <v>30</v>
      </c>
      <c r="L83" s="44"/>
      <c r="M83" s="44"/>
      <c r="N83" s="44"/>
      <c r="O83" s="88"/>
      <c r="P83" s="38"/>
      <c r="Q83" s="39">
        <f t="shared" si="8"/>
        <v>0</v>
      </c>
      <c r="R83" s="40" t="str">
        <f t="shared" si="5"/>
        <v>F</v>
      </c>
      <c r="S83" s="41" t="str">
        <f t="shared" si="6"/>
        <v>Kém</v>
      </c>
      <c r="T83" s="42" t="str">
        <f t="shared" si="9"/>
        <v/>
      </c>
      <c r="U83" s="43"/>
      <c r="V83" s="3"/>
      <c r="W83" s="30"/>
      <c r="X83" s="81" t="str">
        <f t="shared" si="7"/>
        <v>Thi lại</v>
      </c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</row>
    <row r="84" spans="2:39" ht="18.75" hidden="1" customHeight="1">
      <c r="B84" s="31">
        <v>75</v>
      </c>
      <c r="C84" s="32"/>
      <c r="D84" s="33"/>
      <c r="E84" s="34"/>
      <c r="F84" s="35"/>
      <c r="G84" s="32"/>
      <c r="H84" s="36" t="s">
        <v>30</v>
      </c>
      <c r="I84" s="36" t="s">
        <v>30</v>
      </c>
      <c r="J84" s="36" t="s">
        <v>30</v>
      </c>
      <c r="K84" s="36" t="s">
        <v>30</v>
      </c>
      <c r="L84" s="44"/>
      <c r="M84" s="44"/>
      <c r="N84" s="44"/>
      <c r="O84" s="88"/>
      <c r="P84" s="38"/>
      <c r="Q84" s="39">
        <f t="shared" si="8"/>
        <v>0</v>
      </c>
      <c r="R84" s="40" t="str">
        <f t="shared" si="5"/>
        <v>F</v>
      </c>
      <c r="S84" s="41" t="str">
        <f t="shared" si="6"/>
        <v>Kém</v>
      </c>
      <c r="T84" s="42" t="str">
        <f t="shared" si="9"/>
        <v/>
      </c>
      <c r="U84" s="43"/>
      <c r="V84" s="3"/>
      <c r="W84" s="30"/>
      <c r="X84" s="81" t="str">
        <f t="shared" si="7"/>
        <v>Thi lại</v>
      </c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</row>
    <row r="85" spans="2:39" ht="18.75" hidden="1" customHeight="1">
      <c r="B85" s="31">
        <v>76</v>
      </c>
      <c r="C85" s="32"/>
      <c r="D85" s="33"/>
      <c r="E85" s="34"/>
      <c r="F85" s="35"/>
      <c r="G85" s="32"/>
      <c r="H85" s="36" t="s">
        <v>30</v>
      </c>
      <c r="I85" s="36" t="s">
        <v>30</v>
      </c>
      <c r="J85" s="36" t="s">
        <v>30</v>
      </c>
      <c r="K85" s="36" t="s">
        <v>30</v>
      </c>
      <c r="L85" s="44"/>
      <c r="M85" s="44"/>
      <c r="N85" s="44"/>
      <c r="O85" s="88"/>
      <c r="P85" s="38"/>
      <c r="Q85" s="39">
        <f t="shared" si="8"/>
        <v>0</v>
      </c>
      <c r="R85" s="40" t="str">
        <f t="shared" si="5"/>
        <v>F</v>
      </c>
      <c r="S85" s="41" t="str">
        <f t="shared" si="6"/>
        <v>Kém</v>
      </c>
      <c r="T85" s="42" t="str">
        <f t="shared" si="9"/>
        <v/>
      </c>
      <c r="U85" s="43"/>
      <c r="V85" s="3"/>
      <c r="W85" s="30"/>
      <c r="X85" s="81" t="str">
        <f t="shared" si="7"/>
        <v>Thi lại</v>
      </c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</row>
    <row r="86" spans="2:39" ht="18.75" hidden="1" customHeight="1">
      <c r="B86" s="31">
        <v>77</v>
      </c>
      <c r="C86" s="32"/>
      <c r="D86" s="33"/>
      <c r="E86" s="34"/>
      <c r="F86" s="35"/>
      <c r="G86" s="32"/>
      <c r="H86" s="36" t="s">
        <v>30</v>
      </c>
      <c r="I86" s="36" t="s">
        <v>30</v>
      </c>
      <c r="J86" s="36" t="s">
        <v>30</v>
      </c>
      <c r="K86" s="36" t="s">
        <v>30</v>
      </c>
      <c r="L86" s="44"/>
      <c r="M86" s="44"/>
      <c r="N86" s="44"/>
      <c r="O86" s="88"/>
      <c r="P86" s="38"/>
      <c r="Q86" s="39">
        <f t="shared" si="8"/>
        <v>0</v>
      </c>
      <c r="R86" s="40" t="str">
        <f t="shared" si="5"/>
        <v>F</v>
      </c>
      <c r="S86" s="41" t="str">
        <f t="shared" si="6"/>
        <v>Kém</v>
      </c>
      <c r="T86" s="42" t="str">
        <f t="shared" si="9"/>
        <v/>
      </c>
      <c r="U86" s="43"/>
      <c r="V86" s="3"/>
      <c r="W86" s="30"/>
      <c r="X86" s="81" t="str">
        <f t="shared" si="7"/>
        <v>Thi lại</v>
      </c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</row>
    <row r="87" spans="2:39" ht="18.75" hidden="1" customHeight="1">
      <c r="B87" s="31">
        <v>78</v>
      </c>
      <c r="C87" s="32"/>
      <c r="D87" s="33"/>
      <c r="E87" s="34"/>
      <c r="F87" s="35"/>
      <c r="G87" s="32"/>
      <c r="H87" s="36" t="s">
        <v>30</v>
      </c>
      <c r="I87" s="36" t="s">
        <v>30</v>
      </c>
      <c r="J87" s="36" t="s">
        <v>30</v>
      </c>
      <c r="K87" s="36" t="s">
        <v>30</v>
      </c>
      <c r="L87" s="44"/>
      <c r="M87" s="44"/>
      <c r="N87" s="44"/>
      <c r="O87" s="88"/>
      <c r="P87" s="38"/>
      <c r="Q87" s="39">
        <f t="shared" si="8"/>
        <v>0</v>
      </c>
      <c r="R87" s="40" t="str">
        <f t="shared" si="5"/>
        <v>F</v>
      </c>
      <c r="S87" s="41" t="str">
        <f t="shared" si="6"/>
        <v>Kém</v>
      </c>
      <c r="T87" s="42" t="str">
        <f t="shared" si="9"/>
        <v/>
      </c>
      <c r="U87" s="43"/>
      <c r="V87" s="3"/>
      <c r="W87" s="30"/>
      <c r="X87" s="81" t="str">
        <f t="shared" si="7"/>
        <v>Thi lại</v>
      </c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</row>
    <row r="88" spans="2:39" ht="18.75" hidden="1" customHeight="1">
      <c r="B88" s="31">
        <v>79</v>
      </c>
      <c r="C88" s="32"/>
      <c r="D88" s="33"/>
      <c r="E88" s="34"/>
      <c r="F88" s="35"/>
      <c r="G88" s="32"/>
      <c r="H88" s="36" t="s">
        <v>30</v>
      </c>
      <c r="I88" s="36" t="s">
        <v>30</v>
      </c>
      <c r="J88" s="36" t="s">
        <v>30</v>
      </c>
      <c r="K88" s="36" t="s">
        <v>30</v>
      </c>
      <c r="L88" s="44"/>
      <c r="M88" s="44"/>
      <c r="N88" s="44"/>
      <c r="O88" s="88"/>
      <c r="P88" s="38"/>
      <c r="Q88" s="39">
        <f t="shared" si="8"/>
        <v>0</v>
      </c>
      <c r="R88" s="40" t="str">
        <f t="shared" si="5"/>
        <v>F</v>
      </c>
      <c r="S88" s="41" t="str">
        <f t="shared" si="6"/>
        <v>Kém</v>
      </c>
      <c r="T88" s="42" t="str">
        <f t="shared" si="9"/>
        <v/>
      </c>
      <c r="U88" s="43"/>
      <c r="V88" s="3"/>
      <c r="W88" s="30"/>
      <c r="X88" s="81" t="str">
        <f t="shared" si="7"/>
        <v>Thi lại</v>
      </c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</row>
    <row r="89" spans="2:39" ht="18.75" hidden="1" customHeight="1">
      <c r="B89" s="31">
        <v>80</v>
      </c>
      <c r="C89" s="32"/>
      <c r="D89" s="33"/>
      <c r="E89" s="34"/>
      <c r="F89" s="35"/>
      <c r="G89" s="32"/>
      <c r="H89" s="36" t="s">
        <v>30</v>
      </c>
      <c r="I89" s="36" t="s">
        <v>30</v>
      </c>
      <c r="J89" s="36" t="s">
        <v>30</v>
      </c>
      <c r="K89" s="36" t="s">
        <v>30</v>
      </c>
      <c r="L89" s="44"/>
      <c r="M89" s="44"/>
      <c r="N89" s="44"/>
      <c r="O89" s="88"/>
      <c r="P89" s="38"/>
      <c r="Q89" s="39">
        <f t="shared" si="8"/>
        <v>0</v>
      </c>
      <c r="R89" s="40" t="str">
        <f t="shared" si="5"/>
        <v>F</v>
      </c>
      <c r="S89" s="41" t="str">
        <f t="shared" si="6"/>
        <v>Kém</v>
      </c>
      <c r="T89" s="42" t="str">
        <f t="shared" si="9"/>
        <v/>
      </c>
      <c r="U89" s="43"/>
      <c r="V89" s="3"/>
      <c r="W89" s="30"/>
      <c r="X89" s="81" t="str">
        <f t="shared" si="7"/>
        <v>Thi lại</v>
      </c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</row>
    <row r="90" spans="2:39" ht="18.75" hidden="1" customHeight="1">
      <c r="B90" s="31">
        <v>81</v>
      </c>
      <c r="C90" s="32"/>
      <c r="D90" s="33"/>
      <c r="E90" s="34"/>
      <c r="F90" s="35"/>
      <c r="G90" s="32"/>
      <c r="H90" s="36" t="s">
        <v>30</v>
      </c>
      <c r="I90" s="36" t="s">
        <v>30</v>
      </c>
      <c r="J90" s="36" t="s">
        <v>30</v>
      </c>
      <c r="K90" s="36" t="s">
        <v>30</v>
      </c>
      <c r="L90" s="44"/>
      <c r="M90" s="44"/>
      <c r="N90" s="44"/>
      <c r="O90" s="88"/>
      <c r="P90" s="38"/>
      <c r="Q90" s="39">
        <f t="shared" si="8"/>
        <v>0</v>
      </c>
      <c r="R90" s="40" t="str">
        <f t="shared" si="5"/>
        <v>F</v>
      </c>
      <c r="S90" s="41" t="str">
        <f t="shared" si="6"/>
        <v>Kém</v>
      </c>
      <c r="T90" s="42" t="str">
        <f t="shared" si="9"/>
        <v/>
      </c>
      <c r="U90" s="43"/>
      <c r="V90" s="3"/>
      <c r="W90" s="30"/>
      <c r="X90" s="81" t="str">
        <f t="shared" si="7"/>
        <v>Thi lại</v>
      </c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</row>
    <row r="91" spans="2:39" ht="18.75" hidden="1" customHeight="1">
      <c r="B91" s="31">
        <v>82</v>
      </c>
      <c r="C91" s="32"/>
      <c r="D91" s="33"/>
      <c r="E91" s="34"/>
      <c r="F91" s="35"/>
      <c r="G91" s="32"/>
      <c r="H91" s="36" t="s">
        <v>30</v>
      </c>
      <c r="I91" s="36" t="s">
        <v>30</v>
      </c>
      <c r="J91" s="36" t="s">
        <v>30</v>
      </c>
      <c r="K91" s="36" t="s">
        <v>30</v>
      </c>
      <c r="L91" s="44"/>
      <c r="M91" s="44"/>
      <c r="N91" s="44"/>
      <c r="O91" s="88"/>
      <c r="P91" s="38"/>
      <c r="Q91" s="39">
        <f t="shared" si="8"/>
        <v>0</v>
      </c>
      <c r="R91" s="40" t="str">
        <f t="shared" si="5"/>
        <v>F</v>
      </c>
      <c r="S91" s="41" t="str">
        <f t="shared" si="6"/>
        <v>Kém</v>
      </c>
      <c r="T91" s="42" t="str">
        <f t="shared" si="9"/>
        <v/>
      </c>
      <c r="U91" s="43"/>
      <c r="V91" s="3"/>
      <c r="W91" s="30"/>
      <c r="X91" s="81" t="str">
        <f t="shared" si="7"/>
        <v>Thi lại</v>
      </c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</row>
    <row r="92" spans="2:39" ht="18.75" hidden="1" customHeight="1">
      <c r="B92" s="31">
        <v>83</v>
      </c>
      <c r="C92" s="32"/>
      <c r="D92" s="33"/>
      <c r="E92" s="34"/>
      <c r="F92" s="35"/>
      <c r="G92" s="32"/>
      <c r="H92" s="36" t="s">
        <v>30</v>
      </c>
      <c r="I92" s="36" t="s">
        <v>30</v>
      </c>
      <c r="J92" s="36" t="s">
        <v>30</v>
      </c>
      <c r="K92" s="36" t="s">
        <v>30</v>
      </c>
      <c r="L92" s="44"/>
      <c r="M92" s="44"/>
      <c r="N92" s="44"/>
      <c r="O92" s="88"/>
      <c r="P92" s="38"/>
      <c r="Q92" s="39">
        <f t="shared" si="8"/>
        <v>0</v>
      </c>
      <c r="R92" s="40" t="str">
        <f t="shared" si="5"/>
        <v>F</v>
      </c>
      <c r="S92" s="41" t="str">
        <f t="shared" si="6"/>
        <v>Kém</v>
      </c>
      <c r="T92" s="42" t="str">
        <f t="shared" si="9"/>
        <v/>
      </c>
      <c r="U92" s="43"/>
      <c r="V92" s="3"/>
      <c r="W92" s="30"/>
      <c r="X92" s="81" t="str">
        <f t="shared" si="7"/>
        <v>Thi lại</v>
      </c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</row>
    <row r="93" spans="2:39" ht="18.75" hidden="1" customHeight="1">
      <c r="B93" s="31">
        <v>84</v>
      </c>
      <c r="C93" s="32"/>
      <c r="D93" s="33"/>
      <c r="E93" s="34"/>
      <c r="F93" s="35"/>
      <c r="G93" s="32"/>
      <c r="H93" s="36" t="s">
        <v>30</v>
      </c>
      <c r="I93" s="36" t="s">
        <v>30</v>
      </c>
      <c r="J93" s="36" t="s">
        <v>30</v>
      </c>
      <c r="K93" s="36" t="s">
        <v>30</v>
      </c>
      <c r="L93" s="44"/>
      <c r="M93" s="44"/>
      <c r="N93" s="44"/>
      <c r="O93" s="88"/>
      <c r="P93" s="38"/>
      <c r="Q93" s="39">
        <f t="shared" si="8"/>
        <v>0</v>
      </c>
      <c r="R93" s="40" t="str">
        <f t="shared" si="5"/>
        <v>F</v>
      </c>
      <c r="S93" s="41" t="str">
        <f t="shared" si="6"/>
        <v>Kém</v>
      </c>
      <c r="T93" s="42" t="str">
        <f t="shared" si="9"/>
        <v/>
      </c>
      <c r="U93" s="43"/>
      <c r="V93" s="3"/>
      <c r="W93" s="30"/>
      <c r="X93" s="81" t="str">
        <f t="shared" si="7"/>
        <v>Thi lại</v>
      </c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</row>
    <row r="94" spans="2:39" ht="18.75" hidden="1" customHeight="1">
      <c r="B94" s="31">
        <v>85</v>
      </c>
      <c r="C94" s="32"/>
      <c r="D94" s="33"/>
      <c r="E94" s="34"/>
      <c r="F94" s="35"/>
      <c r="G94" s="32"/>
      <c r="H94" s="36" t="s">
        <v>30</v>
      </c>
      <c r="I94" s="36" t="s">
        <v>30</v>
      </c>
      <c r="J94" s="36" t="s">
        <v>30</v>
      </c>
      <c r="K94" s="36" t="s">
        <v>30</v>
      </c>
      <c r="L94" s="44"/>
      <c r="M94" s="44"/>
      <c r="N94" s="44"/>
      <c r="O94" s="88"/>
      <c r="P94" s="38"/>
      <c r="Q94" s="39">
        <f t="shared" si="8"/>
        <v>0</v>
      </c>
      <c r="R94" s="40" t="str">
        <f t="shared" si="5"/>
        <v>F</v>
      </c>
      <c r="S94" s="41" t="str">
        <f t="shared" si="6"/>
        <v>Kém</v>
      </c>
      <c r="T94" s="42" t="str">
        <f t="shared" si="9"/>
        <v/>
      </c>
      <c r="U94" s="43"/>
      <c r="V94" s="3"/>
      <c r="W94" s="30"/>
      <c r="X94" s="81" t="str">
        <f t="shared" si="7"/>
        <v>Thi lại</v>
      </c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</row>
    <row r="95" spans="2:39" ht="18.75" hidden="1" customHeight="1">
      <c r="B95" s="31">
        <v>86</v>
      </c>
      <c r="C95" s="32"/>
      <c r="D95" s="33"/>
      <c r="E95" s="34"/>
      <c r="F95" s="35"/>
      <c r="G95" s="32"/>
      <c r="H95" s="36" t="s">
        <v>30</v>
      </c>
      <c r="I95" s="36" t="s">
        <v>30</v>
      </c>
      <c r="J95" s="36" t="s">
        <v>30</v>
      </c>
      <c r="K95" s="36" t="s">
        <v>30</v>
      </c>
      <c r="L95" s="44"/>
      <c r="M95" s="44"/>
      <c r="N95" s="44"/>
      <c r="O95" s="88"/>
      <c r="P95" s="38"/>
      <c r="Q95" s="39">
        <f t="shared" si="8"/>
        <v>0</v>
      </c>
      <c r="R95" s="40" t="str">
        <f t="shared" si="5"/>
        <v>F</v>
      </c>
      <c r="S95" s="41" t="str">
        <f t="shared" si="6"/>
        <v>Kém</v>
      </c>
      <c r="T95" s="42" t="str">
        <f t="shared" si="9"/>
        <v/>
      </c>
      <c r="U95" s="43"/>
      <c r="V95" s="3"/>
      <c r="W95" s="30"/>
      <c r="X95" s="81" t="str">
        <f t="shared" si="7"/>
        <v>Thi lại</v>
      </c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</row>
    <row r="96" spans="2:39" ht="18.75" hidden="1" customHeight="1">
      <c r="B96" s="31">
        <v>87</v>
      </c>
      <c r="C96" s="32"/>
      <c r="D96" s="33"/>
      <c r="E96" s="34"/>
      <c r="F96" s="35"/>
      <c r="G96" s="32"/>
      <c r="H96" s="36" t="s">
        <v>30</v>
      </c>
      <c r="I96" s="36" t="s">
        <v>30</v>
      </c>
      <c r="J96" s="36" t="s">
        <v>30</v>
      </c>
      <c r="K96" s="36" t="s">
        <v>30</v>
      </c>
      <c r="L96" s="44"/>
      <c r="M96" s="44"/>
      <c r="N96" s="44"/>
      <c r="O96" s="88"/>
      <c r="P96" s="38"/>
      <c r="Q96" s="39">
        <f t="shared" si="8"/>
        <v>0</v>
      </c>
      <c r="R96" s="40" t="str">
        <f t="shared" si="5"/>
        <v>F</v>
      </c>
      <c r="S96" s="41" t="str">
        <f t="shared" si="6"/>
        <v>Kém</v>
      </c>
      <c r="T96" s="42" t="str">
        <f t="shared" si="9"/>
        <v/>
      </c>
      <c r="U96" s="43"/>
      <c r="V96" s="3"/>
      <c r="W96" s="30"/>
      <c r="X96" s="81" t="str">
        <f t="shared" si="7"/>
        <v>Thi lại</v>
      </c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</row>
    <row r="97" spans="1:39" ht="18.75" hidden="1" customHeight="1">
      <c r="B97" s="31">
        <v>88</v>
      </c>
      <c r="C97" s="32"/>
      <c r="D97" s="33"/>
      <c r="E97" s="34"/>
      <c r="F97" s="35"/>
      <c r="G97" s="32"/>
      <c r="H97" s="36" t="s">
        <v>30</v>
      </c>
      <c r="I97" s="36" t="s">
        <v>30</v>
      </c>
      <c r="J97" s="36" t="s">
        <v>30</v>
      </c>
      <c r="K97" s="36" t="s">
        <v>30</v>
      </c>
      <c r="L97" s="44"/>
      <c r="M97" s="44"/>
      <c r="N97" s="44"/>
      <c r="O97" s="88"/>
      <c r="P97" s="38"/>
      <c r="Q97" s="39">
        <f t="shared" si="8"/>
        <v>0</v>
      </c>
      <c r="R97" s="40" t="str">
        <f t="shared" si="5"/>
        <v>F</v>
      </c>
      <c r="S97" s="41" t="str">
        <f t="shared" si="6"/>
        <v>Kém</v>
      </c>
      <c r="T97" s="42" t="str">
        <f t="shared" si="9"/>
        <v/>
      </c>
      <c r="U97" s="43"/>
      <c r="V97" s="3"/>
      <c r="W97" s="30"/>
      <c r="X97" s="81" t="str">
        <f t="shared" si="7"/>
        <v>Thi lại</v>
      </c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69"/>
      <c r="AM97" s="69"/>
    </row>
    <row r="98" spans="1:39" ht="18.75" hidden="1" customHeight="1">
      <c r="B98" s="31">
        <v>89</v>
      </c>
      <c r="C98" s="32"/>
      <c r="D98" s="33"/>
      <c r="E98" s="34"/>
      <c r="F98" s="35"/>
      <c r="G98" s="32"/>
      <c r="H98" s="36" t="s">
        <v>30</v>
      </c>
      <c r="I98" s="36" t="s">
        <v>30</v>
      </c>
      <c r="J98" s="36" t="s">
        <v>30</v>
      </c>
      <c r="K98" s="36" t="s">
        <v>30</v>
      </c>
      <c r="L98" s="44"/>
      <c r="M98" s="44"/>
      <c r="N98" s="44"/>
      <c r="O98" s="88"/>
      <c r="P98" s="38"/>
      <c r="Q98" s="39">
        <f t="shared" si="8"/>
        <v>0</v>
      </c>
      <c r="R98" s="40" t="str">
        <f t="shared" si="5"/>
        <v>F</v>
      </c>
      <c r="S98" s="41" t="str">
        <f t="shared" si="6"/>
        <v>Kém</v>
      </c>
      <c r="T98" s="42" t="str">
        <f t="shared" si="9"/>
        <v/>
      </c>
      <c r="U98" s="43"/>
      <c r="V98" s="3"/>
      <c r="W98" s="30"/>
      <c r="X98" s="81" t="str">
        <f t="shared" si="7"/>
        <v>Thi lại</v>
      </c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</row>
    <row r="99" spans="1:39" ht="18.75" hidden="1" customHeight="1">
      <c r="B99" s="31">
        <v>90</v>
      </c>
      <c r="C99" s="32"/>
      <c r="D99" s="33"/>
      <c r="E99" s="34"/>
      <c r="F99" s="35"/>
      <c r="G99" s="32"/>
      <c r="H99" s="36" t="s">
        <v>30</v>
      </c>
      <c r="I99" s="36" t="s">
        <v>30</v>
      </c>
      <c r="J99" s="36" t="s">
        <v>30</v>
      </c>
      <c r="K99" s="36" t="s">
        <v>30</v>
      </c>
      <c r="L99" s="44"/>
      <c r="M99" s="44"/>
      <c r="N99" s="44"/>
      <c r="O99" s="88"/>
      <c r="P99" s="38"/>
      <c r="Q99" s="39">
        <f t="shared" si="8"/>
        <v>0</v>
      </c>
      <c r="R99" s="40" t="str">
        <f t="shared" si="5"/>
        <v>F</v>
      </c>
      <c r="S99" s="41" t="str">
        <f t="shared" si="6"/>
        <v>Kém</v>
      </c>
      <c r="T99" s="42" t="str">
        <f t="shared" si="9"/>
        <v/>
      </c>
      <c r="U99" s="43"/>
      <c r="V99" s="3"/>
      <c r="W99" s="30"/>
      <c r="X99" s="81" t="str">
        <f t="shared" si="7"/>
        <v>Thi lại</v>
      </c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</row>
    <row r="100" spans="1:39" ht="9" customHeight="1">
      <c r="A100" s="2"/>
      <c r="B100" s="45"/>
      <c r="C100" s="46"/>
      <c r="D100" s="46"/>
      <c r="E100" s="47"/>
      <c r="F100" s="47"/>
      <c r="G100" s="47"/>
      <c r="H100" s="48"/>
      <c r="I100" s="49"/>
      <c r="J100" s="49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3"/>
    </row>
    <row r="101" spans="1:39" ht="16.5" hidden="1">
      <c r="A101" s="2"/>
      <c r="B101" s="109" t="s">
        <v>31</v>
      </c>
      <c r="C101" s="109"/>
      <c r="D101" s="46"/>
      <c r="E101" s="47"/>
      <c r="F101" s="47"/>
      <c r="G101" s="47"/>
      <c r="H101" s="48"/>
      <c r="I101" s="49"/>
      <c r="J101" s="49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3"/>
    </row>
    <row r="102" spans="1:39" ht="16.5" hidden="1" customHeight="1">
      <c r="A102" s="2"/>
      <c r="B102" s="51" t="s">
        <v>32</v>
      </c>
      <c r="C102" s="51"/>
      <c r="D102" s="52">
        <f>+$AA$8</f>
        <v>90</v>
      </c>
      <c r="E102" s="53" t="s">
        <v>33</v>
      </c>
      <c r="F102" s="96" t="s">
        <v>34</v>
      </c>
      <c r="G102" s="96"/>
      <c r="H102" s="96"/>
      <c r="I102" s="96"/>
      <c r="J102" s="96"/>
      <c r="K102" s="96"/>
      <c r="L102" s="96"/>
      <c r="M102" s="96"/>
      <c r="N102" s="96"/>
      <c r="O102" s="96"/>
      <c r="P102" s="54">
        <f>$AA$8 -COUNTIF($T$9:$T$289,"Vắng") -COUNTIF($T$9:$T$289,"Vắng có phép") - COUNTIF($T$9:$T$289,"Đình chỉ thi") - COUNTIF($T$9:$T$289,"Không đủ ĐKDT")</f>
        <v>90</v>
      </c>
      <c r="Q102" s="54"/>
      <c r="R102" s="54"/>
      <c r="S102" s="55"/>
      <c r="T102" s="56" t="s">
        <v>33</v>
      </c>
      <c r="U102" s="55"/>
      <c r="V102" s="3"/>
    </row>
    <row r="103" spans="1:39" ht="16.5" hidden="1" customHeight="1">
      <c r="A103" s="2"/>
      <c r="B103" s="51" t="s">
        <v>35</v>
      </c>
      <c r="C103" s="51"/>
      <c r="D103" s="52">
        <f>+$AL$8</f>
        <v>0</v>
      </c>
      <c r="E103" s="53" t="s">
        <v>33</v>
      </c>
      <c r="F103" s="96" t="s">
        <v>36</v>
      </c>
      <c r="G103" s="96"/>
      <c r="H103" s="96"/>
      <c r="I103" s="96"/>
      <c r="J103" s="96"/>
      <c r="K103" s="96"/>
      <c r="L103" s="96"/>
      <c r="M103" s="96"/>
      <c r="N103" s="96"/>
      <c r="O103" s="96"/>
      <c r="P103" s="57">
        <f>COUNTIF($T$9:$T$165,"Vắng")</f>
        <v>0</v>
      </c>
      <c r="Q103" s="57"/>
      <c r="R103" s="57"/>
      <c r="S103" s="58"/>
      <c r="T103" s="56" t="s">
        <v>33</v>
      </c>
      <c r="U103" s="58"/>
      <c r="V103" s="3"/>
    </row>
    <row r="104" spans="1:39" ht="16.5" hidden="1" customHeight="1">
      <c r="A104" s="2"/>
      <c r="B104" s="51" t="s">
        <v>51</v>
      </c>
      <c r="C104" s="51"/>
      <c r="D104" s="67">
        <f>COUNTIF(X10:X99,"Học lại")</f>
        <v>57</v>
      </c>
      <c r="E104" s="53" t="s">
        <v>33</v>
      </c>
      <c r="F104" s="96" t="s">
        <v>52</v>
      </c>
      <c r="G104" s="96"/>
      <c r="H104" s="96"/>
      <c r="I104" s="96"/>
      <c r="J104" s="96"/>
      <c r="K104" s="96"/>
      <c r="L104" s="96"/>
      <c r="M104" s="96"/>
      <c r="N104" s="96"/>
      <c r="O104" s="96"/>
      <c r="P104" s="54">
        <f>COUNTIF($T$9:$T$165,"Vắng có phép")</f>
        <v>0</v>
      </c>
      <c r="Q104" s="54"/>
      <c r="R104" s="54"/>
      <c r="S104" s="55"/>
      <c r="T104" s="56" t="s">
        <v>33</v>
      </c>
      <c r="U104" s="55"/>
      <c r="V104" s="3"/>
    </row>
    <row r="105" spans="1:39" ht="3" hidden="1" customHeight="1">
      <c r="A105" s="2"/>
      <c r="B105" s="45"/>
      <c r="C105" s="46"/>
      <c r="D105" s="46"/>
      <c r="E105" s="47"/>
      <c r="F105" s="47"/>
      <c r="G105" s="47"/>
      <c r="H105" s="48"/>
      <c r="I105" s="49"/>
      <c r="J105" s="49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3"/>
    </row>
    <row r="106" spans="1:39" hidden="1">
      <c r="B106" s="89" t="s">
        <v>53</v>
      </c>
      <c r="C106" s="89"/>
      <c r="D106" s="90">
        <f>COUNTIF(X10:X99,"Thi lại")</f>
        <v>33</v>
      </c>
      <c r="E106" s="91" t="s">
        <v>33</v>
      </c>
      <c r="F106" s="3"/>
      <c r="G106" s="3"/>
      <c r="H106" s="3"/>
      <c r="I106" s="3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3"/>
    </row>
    <row r="107" spans="1:39" ht="24.75" hidden="1" customHeight="1">
      <c r="B107" s="89"/>
      <c r="C107" s="89"/>
      <c r="D107" s="90"/>
      <c r="E107" s="91"/>
      <c r="F107" s="3"/>
      <c r="G107" s="3"/>
      <c r="H107" s="3"/>
      <c r="I107" s="3"/>
      <c r="J107" s="101" t="s">
        <v>56</v>
      </c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3"/>
    </row>
    <row r="108" spans="1:39" hidden="1">
      <c r="A108" s="59"/>
      <c r="B108" s="94" t="s">
        <v>37</v>
      </c>
      <c r="C108" s="94"/>
      <c r="D108" s="94"/>
      <c r="E108" s="94"/>
      <c r="F108" s="94"/>
      <c r="G108" s="94"/>
      <c r="H108" s="94"/>
      <c r="I108" s="60"/>
      <c r="J108" s="95" t="s">
        <v>38</v>
      </c>
      <c r="K108" s="95"/>
      <c r="L108" s="95"/>
      <c r="M108" s="95"/>
      <c r="N108" s="95"/>
      <c r="O108" s="95"/>
      <c r="P108" s="95"/>
      <c r="Q108" s="95"/>
      <c r="R108" s="95"/>
      <c r="S108" s="95"/>
      <c r="T108" s="95"/>
      <c r="U108" s="95"/>
      <c r="V108" s="3"/>
    </row>
    <row r="109" spans="1:39" ht="4.5" hidden="1" customHeight="1">
      <c r="A109" s="2"/>
      <c r="B109" s="45"/>
      <c r="C109" s="61"/>
      <c r="D109" s="61"/>
      <c r="E109" s="62"/>
      <c r="F109" s="62"/>
      <c r="G109" s="62"/>
      <c r="H109" s="63"/>
      <c r="I109" s="64"/>
      <c r="J109" s="64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4" t="s">
        <v>39</v>
      </c>
      <c r="C110" s="94"/>
      <c r="D110" s="100" t="s">
        <v>40</v>
      </c>
      <c r="E110" s="100"/>
      <c r="F110" s="100"/>
      <c r="G110" s="100"/>
      <c r="H110" s="100"/>
      <c r="I110" s="64"/>
      <c r="J110" s="64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3"/>
      <c r="X110" s="68"/>
      <c r="Y110" s="68"/>
      <c r="Z110" s="68"/>
      <c r="AA110" s="68"/>
      <c r="AB110" s="68"/>
      <c r="AC110" s="68"/>
      <c r="AD110" s="68"/>
      <c r="AE110" s="68"/>
      <c r="AF110" s="68"/>
      <c r="AG110" s="68"/>
      <c r="AH110" s="68"/>
      <c r="AI110" s="68"/>
      <c r="AJ110" s="68"/>
      <c r="AK110" s="68"/>
      <c r="AL110" s="68"/>
      <c r="AM110" s="68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  <c r="AJ111" s="68"/>
      <c r="AK111" s="68"/>
      <c r="AL111" s="68"/>
      <c r="AM111" s="68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  <c r="AM112" s="68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  <c r="AJ113" s="68"/>
      <c r="AK113" s="68"/>
      <c r="AL113" s="68"/>
      <c r="AM113" s="68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  <c r="AJ114" s="68"/>
      <c r="AK114" s="68"/>
      <c r="AL114" s="68"/>
      <c r="AM114" s="68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  <c r="AM115" s="68"/>
    </row>
    <row r="116" spans="1:39" s="2" customFormat="1" ht="18" hidden="1" customHeight="1">
      <c r="A116" s="1"/>
      <c r="B116" s="98" t="s">
        <v>41</v>
      </c>
      <c r="C116" s="98"/>
      <c r="D116" s="98" t="s">
        <v>54</v>
      </c>
      <c r="E116" s="98"/>
      <c r="F116" s="98"/>
      <c r="G116" s="98"/>
      <c r="H116" s="98"/>
      <c r="I116" s="98"/>
      <c r="J116" s="98" t="s">
        <v>42</v>
      </c>
      <c r="K116" s="98"/>
      <c r="L116" s="98"/>
      <c r="M116" s="98"/>
      <c r="N116" s="98"/>
      <c r="O116" s="98"/>
      <c r="P116" s="98"/>
      <c r="Q116" s="98"/>
      <c r="R116" s="98"/>
      <c r="S116" s="98"/>
      <c r="T116" s="98"/>
      <c r="U116" s="98"/>
      <c r="V116" s="3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  <c r="AJ116" s="68"/>
      <c r="AK116" s="68"/>
      <c r="AL116" s="68"/>
      <c r="AM116" s="68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  <c r="AI118" s="68"/>
      <c r="AJ118" s="68"/>
      <c r="AK118" s="68"/>
      <c r="AL118" s="68"/>
      <c r="AM118" s="68"/>
    </row>
    <row r="119" spans="1:39" s="2" customFormat="1" ht="32.25" customHeight="1">
      <c r="A119" s="1"/>
      <c r="B119" s="94" t="s">
        <v>43</v>
      </c>
      <c r="C119" s="94"/>
      <c r="D119" s="94"/>
      <c r="E119" s="94"/>
      <c r="F119" s="94"/>
      <c r="G119" s="94"/>
      <c r="H119" s="94"/>
      <c r="I119" s="60"/>
      <c r="J119" s="99" t="s">
        <v>57</v>
      </c>
      <c r="K119" s="95"/>
      <c r="L119" s="95"/>
      <c r="M119" s="95"/>
      <c r="N119" s="95"/>
      <c r="O119" s="95"/>
      <c r="P119" s="95"/>
      <c r="Q119" s="95"/>
      <c r="R119" s="95"/>
      <c r="S119" s="95"/>
      <c r="T119" s="95"/>
      <c r="U119" s="95"/>
      <c r="V119" s="3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  <c r="AI119" s="68"/>
      <c r="AJ119" s="68"/>
      <c r="AK119" s="68"/>
      <c r="AL119" s="68"/>
      <c r="AM119" s="68"/>
    </row>
    <row r="120" spans="1:39" s="2" customFormat="1">
      <c r="A120" s="1"/>
      <c r="B120" s="45"/>
      <c r="C120" s="61"/>
      <c r="D120" s="61"/>
      <c r="E120" s="62"/>
      <c r="F120" s="62"/>
      <c r="G120" s="62"/>
      <c r="H120" s="63"/>
      <c r="I120" s="64"/>
      <c r="J120" s="64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8"/>
      <c r="AI120" s="68"/>
      <c r="AJ120" s="68"/>
      <c r="AK120" s="68"/>
      <c r="AL120" s="68"/>
      <c r="AM120" s="68"/>
    </row>
    <row r="121" spans="1:39" s="2" customFormat="1">
      <c r="A121" s="1"/>
      <c r="B121" s="94" t="s">
        <v>39</v>
      </c>
      <c r="C121" s="94"/>
      <c r="D121" s="100" t="s">
        <v>40</v>
      </c>
      <c r="E121" s="100"/>
      <c r="F121" s="100"/>
      <c r="G121" s="100"/>
      <c r="H121" s="100"/>
      <c r="I121" s="64"/>
      <c r="J121" s="64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1"/>
      <c r="X121" s="68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  <c r="AI121" s="68"/>
      <c r="AJ121" s="68"/>
      <c r="AK121" s="68"/>
      <c r="AL121" s="68"/>
      <c r="AM121" s="68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8"/>
      <c r="Y122" s="68"/>
      <c r="Z122" s="68"/>
      <c r="AA122" s="68"/>
      <c r="AB122" s="68"/>
      <c r="AC122" s="68"/>
      <c r="AD122" s="68"/>
      <c r="AE122" s="68"/>
      <c r="AF122" s="68"/>
      <c r="AG122" s="68"/>
      <c r="AH122" s="68"/>
      <c r="AI122" s="68"/>
      <c r="AJ122" s="68"/>
      <c r="AK122" s="68"/>
      <c r="AL122" s="68"/>
      <c r="AM122" s="68"/>
    </row>
    <row r="126" spans="1:39">
      <c r="B126" s="97"/>
      <c r="C126" s="97"/>
      <c r="D126" s="97"/>
      <c r="E126" s="97"/>
      <c r="F126" s="97"/>
      <c r="G126" s="97"/>
      <c r="H126" s="97"/>
      <c r="I126" s="97"/>
      <c r="J126" s="97" t="s">
        <v>58</v>
      </c>
      <c r="K126" s="97"/>
      <c r="L126" s="97"/>
      <c r="M126" s="97"/>
      <c r="N126" s="97"/>
      <c r="O126" s="97"/>
      <c r="P126" s="97"/>
      <c r="Q126" s="97"/>
      <c r="R126" s="97"/>
      <c r="S126" s="97"/>
      <c r="T126" s="97"/>
      <c r="U126" s="97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27" priority="4" operator="greaterThan">
      <formula>10</formula>
    </cfRule>
  </conditionalFormatting>
  <conditionalFormatting sqref="O1:O1048576">
    <cfRule type="duplicateValues" dxfId="25" priority="3"/>
  </conditionalFormatting>
  <conditionalFormatting sqref="C1:C1048576">
    <cfRule type="duplicateValues" dxfId="23" priority="2"/>
  </conditionalFormatting>
  <conditionalFormatting sqref="C10:C66">
    <cfRule type="duplicateValues" dxfId="3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M126"/>
  <sheetViews>
    <sheetView tabSelected="1" topLeftCell="A48" workbookViewId="0">
      <selection activeCell="W60" sqref="W60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2.7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23" t="s">
        <v>0</v>
      </c>
      <c r="C1" s="123"/>
      <c r="D1" s="123"/>
      <c r="E1" s="123"/>
      <c r="F1" s="123"/>
      <c r="G1" s="123"/>
      <c r="H1" s="124" t="s">
        <v>1</v>
      </c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3"/>
    </row>
    <row r="2" spans="2:39" ht="25.5" customHeight="1">
      <c r="B2" s="125" t="s">
        <v>2</v>
      </c>
      <c r="C2" s="125"/>
      <c r="D2" s="125"/>
      <c r="E2" s="125"/>
      <c r="F2" s="125"/>
      <c r="G2" s="125"/>
      <c r="H2" s="126" t="s">
        <v>59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13" t="s">
        <v>3</v>
      </c>
      <c r="C4" s="113"/>
      <c r="D4" s="127" t="s">
        <v>60</v>
      </c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1" t="s">
        <v>839</v>
      </c>
      <c r="Q4" s="121"/>
      <c r="R4" s="121"/>
      <c r="S4" s="121"/>
      <c r="T4" s="121"/>
      <c r="U4" s="121"/>
      <c r="X4" s="69"/>
      <c r="Y4" s="102" t="s">
        <v>50</v>
      </c>
      <c r="Z4" s="102" t="s">
        <v>9</v>
      </c>
      <c r="AA4" s="102" t="s">
        <v>49</v>
      </c>
      <c r="AB4" s="102" t="s">
        <v>48</v>
      </c>
      <c r="AC4" s="102"/>
      <c r="AD4" s="102"/>
      <c r="AE4" s="102"/>
      <c r="AF4" s="102" t="s">
        <v>47</v>
      </c>
      <c r="AG4" s="102"/>
      <c r="AH4" s="102" t="s">
        <v>45</v>
      </c>
      <c r="AI4" s="102"/>
      <c r="AJ4" s="102" t="s">
        <v>46</v>
      </c>
      <c r="AK4" s="102"/>
      <c r="AL4" s="102" t="s">
        <v>44</v>
      </c>
      <c r="AM4" s="102"/>
    </row>
    <row r="5" spans="2:39" ht="17.25" customHeight="1">
      <c r="B5" s="112" t="s">
        <v>4</v>
      </c>
      <c r="C5" s="112"/>
      <c r="D5" s="9"/>
      <c r="G5" s="122" t="s">
        <v>61</v>
      </c>
      <c r="H5" s="122"/>
      <c r="I5" s="122"/>
      <c r="J5" s="122"/>
      <c r="K5" s="122"/>
      <c r="L5" s="122"/>
      <c r="M5" s="122"/>
      <c r="N5" s="122"/>
      <c r="O5" s="122"/>
      <c r="P5" s="122" t="s">
        <v>62</v>
      </c>
      <c r="Q5" s="122"/>
      <c r="R5" s="122"/>
      <c r="S5" s="122"/>
      <c r="T5" s="122"/>
      <c r="U5" s="122"/>
      <c r="X5" s="69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</row>
    <row r="7" spans="2:39" ht="44.25" customHeight="1">
      <c r="B7" s="103" t="s">
        <v>5</v>
      </c>
      <c r="C7" s="114" t="s">
        <v>6</v>
      </c>
      <c r="D7" s="116" t="s">
        <v>7</v>
      </c>
      <c r="E7" s="117"/>
      <c r="F7" s="103" t="s">
        <v>8</v>
      </c>
      <c r="G7" s="103" t="s">
        <v>9</v>
      </c>
      <c r="H7" s="120" t="s">
        <v>10</v>
      </c>
      <c r="I7" s="120" t="s">
        <v>11</v>
      </c>
      <c r="J7" s="120" t="s">
        <v>12</v>
      </c>
      <c r="K7" s="120" t="s">
        <v>13</v>
      </c>
      <c r="L7" s="110" t="s">
        <v>14</v>
      </c>
      <c r="M7" s="110" t="s">
        <v>15</v>
      </c>
      <c r="N7" s="110" t="s">
        <v>16</v>
      </c>
      <c r="O7" s="111" t="s">
        <v>17</v>
      </c>
      <c r="P7" s="110" t="s">
        <v>18</v>
      </c>
      <c r="Q7" s="103" t="s">
        <v>19</v>
      </c>
      <c r="R7" s="110" t="s">
        <v>20</v>
      </c>
      <c r="S7" s="103" t="s">
        <v>21</v>
      </c>
      <c r="T7" s="103" t="s">
        <v>22</v>
      </c>
      <c r="U7" s="103" t="s">
        <v>23</v>
      </c>
      <c r="X7" s="69"/>
      <c r="Y7" s="102"/>
      <c r="Z7" s="102"/>
      <c r="AA7" s="102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4"/>
      <c r="C8" s="115"/>
      <c r="D8" s="118"/>
      <c r="E8" s="119"/>
      <c r="F8" s="104"/>
      <c r="G8" s="104"/>
      <c r="H8" s="120"/>
      <c r="I8" s="120"/>
      <c r="J8" s="120"/>
      <c r="K8" s="120"/>
      <c r="L8" s="110"/>
      <c r="M8" s="110"/>
      <c r="N8" s="110"/>
      <c r="O8" s="111"/>
      <c r="P8" s="110"/>
      <c r="Q8" s="105"/>
      <c r="R8" s="110"/>
      <c r="S8" s="104"/>
      <c r="T8" s="105"/>
      <c r="U8" s="105"/>
      <c r="W8" s="12"/>
      <c r="X8" s="69"/>
      <c r="Y8" s="74" t="str">
        <f>+D4</f>
        <v>Kế toán quản trị</v>
      </c>
      <c r="Z8" s="75" t="str">
        <f>+P4</f>
        <v>Nhóm: FIA1333-02</v>
      </c>
      <c r="AA8" s="76">
        <f>+$AJ$8+$AL$8+$AH$8</f>
        <v>90</v>
      </c>
      <c r="AB8" s="70">
        <f>COUNTIF($T$9:$T$159,"Khiển trách")</f>
        <v>0</v>
      </c>
      <c r="AC8" s="70">
        <f>COUNTIF($T$9:$T$159,"Cảnh cáo")</f>
        <v>0</v>
      </c>
      <c r="AD8" s="70">
        <f>COUNTIF($T$9:$T$159,"Đình chỉ thi")</f>
        <v>0</v>
      </c>
      <c r="AE8" s="77">
        <f>+($AB$8+$AC$8+$AD$8)/$AA$8*100%</f>
        <v>0</v>
      </c>
      <c r="AF8" s="70">
        <f>SUM(COUNTIF($T$9:$T$157,"Vắng"),COUNTIF($T$9:$T$157,"Vắng có phép"))</f>
        <v>0</v>
      </c>
      <c r="AG8" s="78">
        <f>+$AF$8/$AA$8</f>
        <v>0</v>
      </c>
      <c r="AH8" s="79">
        <f>COUNTIF($X$9:$X$157,"Thi lại")</f>
        <v>32</v>
      </c>
      <c r="AI8" s="78">
        <f>+$AH$8/$AA$8</f>
        <v>0.35555555555555557</v>
      </c>
      <c r="AJ8" s="79">
        <f>COUNTIF($X$9:$X$158,"Học lại")</f>
        <v>58</v>
      </c>
      <c r="AK8" s="78">
        <f>+$AJ$8/$AA$8</f>
        <v>0.64444444444444449</v>
      </c>
      <c r="AL8" s="70">
        <f>COUNTIF($X$10:$X$158,"Đạt")</f>
        <v>0</v>
      </c>
      <c r="AM8" s="77">
        <f>+$AL$8/$AA$8</f>
        <v>0</v>
      </c>
    </row>
    <row r="9" spans="2:39" ht="14.25" customHeight="1">
      <c r="B9" s="106" t="s">
        <v>29</v>
      </c>
      <c r="C9" s="107"/>
      <c r="D9" s="107"/>
      <c r="E9" s="107"/>
      <c r="F9" s="107"/>
      <c r="G9" s="108"/>
      <c r="H9" s="13"/>
      <c r="I9" s="13"/>
      <c r="J9" s="14"/>
      <c r="K9" s="13"/>
      <c r="L9" s="15"/>
      <c r="M9" s="16"/>
      <c r="N9" s="16"/>
      <c r="O9" s="17"/>
      <c r="P9" s="66">
        <f>100-(H9+I9+J9+K9)</f>
        <v>100</v>
      </c>
      <c r="Q9" s="104"/>
      <c r="R9" s="18"/>
      <c r="S9" s="18"/>
      <c r="T9" s="104"/>
      <c r="U9" s="104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128" t="s">
        <v>687</v>
      </c>
      <c r="D10" s="129" t="s">
        <v>688</v>
      </c>
      <c r="E10" s="130" t="s">
        <v>65</v>
      </c>
      <c r="F10" s="131" t="s">
        <v>663</v>
      </c>
      <c r="G10" s="132" t="s">
        <v>540</v>
      </c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 t="s">
        <v>842</v>
      </c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128" t="s">
        <v>689</v>
      </c>
      <c r="D11" s="133" t="s">
        <v>690</v>
      </c>
      <c r="E11" s="134" t="s">
        <v>241</v>
      </c>
      <c r="F11" s="131" t="s">
        <v>691</v>
      </c>
      <c r="G11" s="132" t="s">
        <v>536</v>
      </c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 t="s">
        <v>842</v>
      </c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128" t="s">
        <v>692</v>
      </c>
      <c r="D12" s="133" t="s">
        <v>444</v>
      </c>
      <c r="E12" s="134" t="s">
        <v>96</v>
      </c>
      <c r="F12" s="131" t="s">
        <v>693</v>
      </c>
      <c r="G12" s="132" t="s">
        <v>536</v>
      </c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29" t="s">
        <v>842</v>
      </c>
      <c r="V12" s="3"/>
      <c r="W12" s="30"/>
      <c r="X12" s="81" t="str">
        <f t="shared" si="2"/>
        <v>Học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128" t="s">
        <v>694</v>
      </c>
      <c r="D13" s="133" t="s">
        <v>695</v>
      </c>
      <c r="E13" s="134" t="s">
        <v>114</v>
      </c>
      <c r="F13" s="131" t="s">
        <v>696</v>
      </c>
      <c r="G13" s="132" t="s">
        <v>548</v>
      </c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29" t="s">
        <v>842</v>
      </c>
      <c r="V13" s="3"/>
      <c r="W13" s="30"/>
      <c r="X13" s="81" t="str">
        <f t="shared" si="2"/>
        <v>Học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128" t="s">
        <v>697</v>
      </c>
      <c r="D14" s="133" t="s">
        <v>698</v>
      </c>
      <c r="E14" s="134" t="s">
        <v>114</v>
      </c>
      <c r="F14" s="131" t="s">
        <v>699</v>
      </c>
      <c r="G14" s="132" t="s">
        <v>540</v>
      </c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 t="s">
        <v>842</v>
      </c>
      <c r="V14" s="3"/>
      <c r="W14" s="30"/>
      <c r="X14" s="81" t="str">
        <f t="shared" si="2"/>
        <v>Học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128" t="s">
        <v>700</v>
      </c>
      <c r="D15" s="133" t="s">
        <v>701</v>
      </c>
      <c r="E15" s="134" t="s">
        <v>114</v>
      </c>
      <c r="F15" s="131" t="s">
        <v>600</v>
      </c>
      <c r="G15" s="132" t="s">
        <v>548</v>
      </c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29" t="s">
        <v>842</v>
      </c>
      <c r="V15" s="3"/>
      <c r="W15" s="30"/>
      <c r="X15" s="81" t="str">
        <f t="shared" si="2"/>
        <v>Học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128" t="s">
        <v>702</v>
      </c>
      <c r="D16" s="133" t="s">
        <v>217</v>
      </c>
      <c r="E16" s="134" t="s">
        <v>114</v>
      </c>
      <c r="F16" s="131" t="s">
        <v>703</v>
      </c>
      <c r="G16" s="132" t="s">
        <v>548</v>
      </c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29" t="s">
        <v>842</v>
      </c>
      <c r="V16" s="3"/>
      <c r="W16" s="30"/>
      <c r="X16" s="81" t="str">
        <f t="shared" si="2"/>
        <v>Học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128" t="s">
        <v>704</v>
      </c>
      <c r="D17" s="133" t="s">
        <v>705</v>
      </c>
      <c r="E17" s="134" t="s">
        <v>118</v>
      </c>
      <c r="F17" s="131" t="s">
        <v>706</v>
      </c>
      <c r="G17" s="132" t="s">
        <v>540</v>
      </c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 t="s">
        <v>842</v>
      </c>
      <c r="V17" s="3"/>
      <c r="W17" s="30"/>
      <c r="X17" s="81" t="str">
        <f t="shared" si="2"/>
        <v>Học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128" t="s">
        <v>707</v>
      </c>
      <c r="D18" s="133" t="s">
        <v>708</v>
      </c>
      <c r="E18" s="134" t="s">
        <v>118</v>
      </c>
      <c r="F18" s="131" t="s">
        <v>709</v>
      </c>
      <c r="G18" s="132" t="s">
        <v>540</v>
      </c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29" t="s">
        <v>842</v>
      </c>
      <c r="V18" s="3"/>
      <c r="W18" s="30"/>
      <c r="X18" s="81" t="str">
        <f t="shared" si="2"/>
        <v>Học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128" t="s">
        <v>710</v>
      </c>
      <c r="D19" s="133" t="s">
        <v>711</v>
      </c>
      <c r="E19" s="134" t="s">
        <v>122</v>
      </c>
      <c r="F19" s="131" t="s">
        <v>712</v>
      </c>
      <c r="G19" s="132" t="s">
        <v>540</v>
      </c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29" t="s">
        <v>842</v>
      </c>
      <c r="V19" s="3"/>
      <c r="W19" s="30"/>
      <c r="X19" s="81" t="str">
        <f t="shared" si="2"/>
        <v>Học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128" t="s">
        <v>713</v>
      </c>
      <c r="D20" s="133" t="s">
        <v>714</v>
      </c>
      <c r="E20" s="134" t="s">
        <v>280</v>
      </c>
      <c r="F20" s="131" t="s">
        <v>395</v>
      </c>
      <c r="G20" s="132" t="s">
        <v>536</v>
      </c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 t="s">
        <v>842</v>
      </c>
      <c r="V20" s="3"/>
      <c r="W20" s="30"/>
      <c r="X20" s="81" t="str">
        <f t="shared" si="2"/>
        <v>Học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128" t="s">
        <v>715</v>
      </c>
      <c r="D21" s="133" t="s">
        <v>102</v>
      </c>
      <c r="E21" s="134" t="s">
        <v>132</v>
      </c>
      <c r="F21" s="131" t="s">
        <v>716</v>
      </c>
      <c r="G21" s="132" t="s">
        <v>536</v>
      </c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29" t="s">
        <v>842</v>
      </c>
      <c r="V21" s="3"/>
      <c r="W21" s="30"/>
      <c r="X21" s="81" t="str">
        <f t="shared" si="2"/>
        <v>Học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128" t="s">
        <v>717</v>
      </c>
      <c r="D22" s="133" t="s">
        <v>718</v>
      </c>
      <c r="E22" s="134" t="s">
        <v>719</v>
      </c>
      <c r="F22" s="131" t="s">
        <v>104</v>
      </c>
      <c r="G22" s="132" t="s">
        <v>540</v>
      </c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29" t="s">
        <v>842</v>
      </c>
      <c r="V22" s="3"/>
      <c r="W22" s="30"/>
      <c r="X22" s="81" t="str">
        <f t="shared" si="2"/>
        <v>Học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128" t="s">
        <v>720</v>
      </c>
      <c r="D23" s="133" t="s">
        <v>721</v>
      </c>
      <c r="E23" s="134" t="s">
        <v>722</v>
      </c>
      <c r="F23" s="131" t="s">
        <v>723</v>
      </c>
      <c r="G23" s="132" t="s">
        <v>548</v>
      </c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 t="s">
        <v>842</v>
      </c>
      <c r="V23" s="3"/>
      <c r="W23" s="30"/>
      <c r="X23" s="81" t="str">
        <f t="shared" si="2"/>
        <v>Học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128" t="s">
        <v>724</v>
      </c>
      <c r="D24" s="133" t="s">
        <v>725</v>
      </c>
      <c r="E24" s="134" t="s">
        <v>722</v>
      </c>
      <c r="F24" s="131" t="s">
        <v>726</v>
      </c>
      <c r="G24" s="132" t="s">
        <v>548</v>
      </c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29" t="s">
        <v>842</v>
      </c>
      <c r="V24" s="3"/>
      <c r="W24" s="30"/>
      <c r="X24" s="81" t="str">
        <f t="shared" si="2"/>
        <v>Học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128" t="s">
        <v>727</v>
      </c>
      <c r="D25" s="133" t="s">
        <v>509</v>
      </c>
      <c r="E25" s="134" t="s">
        <v>728</v>
      </c>
      <c r="F25" s="131" t="s">
        <v>729</v>
      </c>
      <c r="G25" s="132" t="s">
        <v>536</v>
      </c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29" t="s">
        <v>842</v>
      </c>
      <c r="V25" s="3"/>
      <c r="W25" s="30"/>
      <c r="X25" s="81" t="str">
        <f t="shared" si="2"/>
        <v>Học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128" t="s">
        <v>730</v>
      </c>
      <c r="D26" s="133" t="s">
        <v>227</v>
      </c>
      <c r="E26" s="134" t="s">
        <v>728</v>
      </c>
      <c r="F26" s="131" t="s">
        <v>731</v>
      </c>
      <c r="G26" s="132" t="s">
        <v>540</v>
      </c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 t="s">
        <v>842</v>
      </c>
      <c r="V26" s="3"/>
      <c r="W26" s="30"/>
      <c r="X26" s="81" t="str">
        <f t="shared" si="2"/>
        <v>Học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128" t="s">
        <v>732</v>
      </c>
      <c r="D27" s="133" t="s">
        <v>99</v>
      </c>
      <c r="E27" s="134" t="s">
        <v>733</v>
      </c>
      <c r="F27" s="131" t="s">
        <v>734</v>
      </c>
      <c r="G27" s="132" t="s">
        <v>548</v>
      </c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29" t="s">
        <v>842</v>
      </c>
      <c r="V27" s="3"/>
      <c r="W27" s="30"/>
      <c r="X27" s="81" t="str">
        <f t="shared" si="2"/>
        <v>Học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128" t="s">
        <v>735</v>
      </c>
      <c r="D28" s="133" t="s">
        <v>736</v>
      </c>
      <c r="E28" s="134" t="s">
        <v>288</v>
      </c>
      <c r="F28" s="131" t="s">
        <v>527</v>
      </c>
      <c r="G28" s="132" t="s">
        <v>548</v>
      </c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29" t="s">
        <v>842</v>
      </c>
      <c r="V28" s="3"/>
      <c r="W28" s="30"/>
      <c r="X28" s="81" t="str">
        <f t="shared" si="2"/>
        <v>Học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128" t="s">
        <v>737</v>
      </c>
      <c r="D29" s="133" t="s">
        <v>738</v>
      </c>
      <c r="E29" s="134" t="s">
        <v>288</v>
      </c>
      <c r="F29" s="131" t="s">
        <v>739</v>
      </c>
      <c r="G29" s="132" t="s">
        <v>536</v>
      </c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 t="s">
        <v>842</v>
      </c>
      <c r="V29" s="3"/>
      <c r="W29" s="30"/>
      <c r="X29" s="81" t="str">
        <f t="shared" si="2"/>
        <v>Học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128" t="s">
        <v>740</v>
      </c>
      <c r="D30" s="133" t="s">
        <v>438</v>
      </c>
      <c r="E30" s="134" t="s">
        <v>288</v>
      </c>
      <c r="F30" s="131" t="s">
        <v>741</v>
      </c>
      <c r="G30" s="132" t="s">
        <v>540</v>
      </c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29" t="s">
        <v>842</v>
      </c>
      <c r="V30" s="3"/>
      <c r="W30" s="30"/>
      <c r="X30" s="81" t="str">
        <f t="shared" si="2"/>
        <v>Học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128" t="s">
        <v>742</v>
      </c>
      <c r="D31" s="133" t="s">
        <v>560</v>
      </c>
      <c r="E31" s="134" t="s">
        <v>140</v>
      </c>
      <c r="F31" s="131" t="s">
        <v>74</v>
      </c>
      <c r="G31" s="132" t="s">
        <v>536</v>
      </c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29" t="s">
        <v>842</v>
      </c>
      <c r="V31" s="3"/>
      <c r="W31" s="30"/>
      <c r="X31" s="81" t="str">
        <f t="shared" si="2"/>
        <v>Học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128" t="s">
        <v>743</v>
      </c>
      <c r="D32" s="133" t="s">
        <v>99</v>
      </c>
      <c r="E32" s="134" t="s">
        <v>140</v>
      </c>
      <c r="F32" s="131" t="s">
        <v>375</v>
      </c>
      <c r="G32" s="132" t="s">
        <v>536</v>
      </c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 t="s">
        <v>842</v>
      </c>
      <c r="V32" s="3"/>
      <c r="W32" s="30"/>
      <c r="X32" s="81" t="str">
        <f t="shared" si="2"/>
        <v>Học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128" t="s">
        <v>744</v>
      </c>
      <c r="D33" s="133" t="s">
        <v>99</v>
      </c>
      <c r="E33" s="134" t="s">
        <v>591</v>
      </c>
      <c r="F33" s="131" t="s">
        <v>745</v>
      </c>
      <c r="G33" s="132" t="s">
        <v>536</v>
      </c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29" t="s">
        <v>842</v>
      </c>
      <c r="V33" s="3"/>
      <c r="W33" s="30"/>
      <c r="X33" s="81" t="str">
        <f t="shared" si="2"/>
        <v>Học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128" t="s">
        <v>746</v>
      </c>
      <c r="D34" s="133" t="s">
        <v>747</v>
      </c>
      <c r="E34" s="134" t="s">
        <v>155</v>
      </c>
      <c r="F34" s="131" t="s">
        <v>748</v>
      </c>
      <c r="G34" s="132" t="s">
        <v>536</v>
      </c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29" t="s">
        <v>842</v>
      </c>
      <c r="V34" s="3"/>
      <c r="W34" s="30"/>
      <c r="X34" s="81" t="str">
        <f t="shared" si="2"/>
        <v>Học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128" t="s">
        <v>749</v>
      </c>
      <c r="D35" s="133" t="s">
        <v>750</v>
      </c>
      <c r="E35" s="134" t="s">
        <v>155</v>
      </c>
      <c r="F35" s="131" t="s">
        <v>751</v>
      </c>
      <c r="G35" s="132" t="s">
        <v>536</v>
      </c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 t="s">
        <v>842</v>
      </c>
      <c r="V35" s="3"/>
      <c r="W35" s="30"/>
      <c r="X35" s="81" t="str">
        <f t="shared" si="2"/>
        <v>Học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128" t="s">
        <v>752</v>
      </c>
      <c r="D36" s="133" t="s">
        <v>470</v>
      </c>
      <c r="E36" s="134" t="s">
        <v>155</v>
      </c>
      <c r="F36" s="131" t="s">
        <v>222</v>
      </c>
      <c r="G36" s="132" t="s">
        <v>536</v>
      </c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29" t="s">
        <v>842</v>
      </c>
      <c r="V36" s="3"/>
      <c r="W36" s="30"/>
      <c r="X36" s="81" t="str">
        <f t="shared" si="2"/>
        <v>Học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128" t="s">
        <v>753</v>
      </c>
      <c r="D37" s="133" t="s">
        <v>754</v>
      </c>
      <c r="E37" s="134" t="s">
        <v>456</v>
      </c>
      <c r="F37" s="131" t="s">
        <v>108</v>
      </c>
      <c r="G37" s="132" t="s">
        <v>548</v>
      </c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29" t="s">
        <v>842</v>
      </c>
      <c r="V37" s="3"/>
      <c r="W37" s="30"/>
      <c r="X37" s="81" t="str">
        <f t="shared" si="2"/>
        <v>Học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128" t="s">
        <v>755</v>
      </c>
      <c r="D38" s="133" t="s">
        <v>756</v>
      </c>
      <c r="E38" s="134" t="s">
        <v>460</v>
      </c>
      <c r="F38" s="131" t="s">
        <v>726</v>
      </c>
      <c r="G38" s="132" t="s">
        <v>540</v>
      </c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29" t="s">
        <v>842</v>
      </c>
      <c r="V38" s="3"/>
      <c r="W38" s="30"/>
      <c r="X38" s="81" t="str">
        <f t="shared" si="2"/>
        <v>Học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128" t="s">
        <v>757</v>
      </c>
      <c r="D39" s="133" t="s">
        <v>758</v>
      </c>
      <c r="E39" s="134" t="s">
        <v>164</v>
      </c>
      <c r="F39" s="131" t="s">
        <v>759</v>
      </c>
      <c r="G39" s="132" t="s">
        <v>540</v>
      </c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>
        <v>505</v>
      </c>
      <c r="V39" s="3"/>
      <c r="W39" s="30"/>
      <c r="X39" s="81" t="str">
        <f t="shared" si="2"/>
        <v>Học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128" t="s">
        <v>760</v>
      </c>
      <c r="D40" s="133" t="s">
        <v>80</v>
      </c>
      <c r="E40" s="134" t="s">
        <v>164</v>
      </c>
      <c r="F40" s="131" t="s">
        <v>761</v>
      </c>
      <c r="G40" s="132" t="s">
        <v>536</v>
      </c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>
        <v>505</v>
      </c>
      <c r="V40" s="3"/>
      <c r="W40" s="30"/>
      <c r="X40" s="81" t="str">
        <f t="shared" si="2"/>
        <v>Học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128" t="s">
        <v>762</v>
      </c>
      <c r="D41" s="133" t="s">
        <v>99</v>
      </c>
      <c r="E41" s="134" t="s">
        <v>164</v>
      </c>
      <c r="F41" s="131" t="s">
        <v>763</v>
      </c>
      <c r="G41" s="132" t="s">
        <v>536</v>
      </c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>
        <v>505</v>
      </c>
      <c r="V41" s="3"/>
      <c r="W41" s="30"/>
      <c r="X41" s="81" t="str">
        <f t="shared" si="2"/>
        <v>Học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128" t="s">
        <v>764</v>
      </c>
      <c r="D42" s="133" t="s">
        <v>765</v>
      </c>
      <c r="E42" s="134" t="s">
        <v>170</v>
      </c>
      <c r="F42" s="131" t="s">
        <v>766</v>
      </c>
      <c r="G42" s="132" t="s">
        <v>548</v>
      </c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>
        <v>505</v>
      </c>
      <c r="V42" s="3"/>
      <c r="W42" s="30"/>
      <c r="X42" s="81" t="str">
        <f t="shared" si="2"/>
        <v>Học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128" t="s">
        <v>767</v>
      </c>
      <c r="D43" s="133" t="s">
        <v>768</v>
      </c>
      <c r="E43" s="134" t="s">
        <v>174</v>
      </c>
      <c r="F43" s="131" t="s">
        <v>759</v>
      </c>
      <c r="G43" s="132" t="s">
        <v>548</v>
      </c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>
        <v>505</v>
      </c>
      <c r="V43" s="3"/>
      <c r="W43" s="30"/>
      <c r="X43" s="81" t="str">
        <f t="shared" si="2"/>
        <v>Học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128" t="s">
        <v>769</v>
      </c>
      <c r="D44" s="133" t="s">
        <v>770</v>
      </c>
      <c r="E44" s="134" t="s">
        <v>174</v>
      </c>
      <c r="F44" s="131" t="s">
        <v>771</v>
      </c>
      <c r="G44" s="132" t="s">
        <v>548</v>
      </c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>
        <v>505</v>
      </c>
      <c r="V44" s="3"/>
      <c r="W44" s="30"/>
      <c r="X44" s="81" t="str">
        <f t="shared" si="2"/>
        <v>Học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128" t="s">
        <v>772</v>
      </c>
      <c r="D45" s="133" t="s">
        <v>463</v>
      </c>
      <c r="E45" s="134" t="s">
        <v>174</v>
      </c>
      <c r="F45" s="131" t="s">
        <v>256</v>
      </c>
      <c r="G45" s="132" t="s">
        <v>536</v>
      </c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>
        <v>505</v>
      </c>
      <c r="V45" s="3"/>
      <c r="W45" s="30"/>
      <c r="X45" s="81" t="str">
        <f t="shared" si="2"/>
        <v>Học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128" t="s">
        <v>773</v>
      </c>
      <c r="D46" s="133" t="s">
        <v>774</v>
      </c>
      <c r="E46" s="134" t="s">
        <v>775</v>
      </c>
      <c r="F46" s="131" t="s">
        <v>776</v>
      </c>
      <c r="G46" s="132" t="s">
        <v>540</v>
      </c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>
        <v>505</v>
      </c>
      <c r="V46" s="3"/>
      <c r="W46" s="30"/>
      <c r="X46" s="81" t="str">
        <f t="shared" si="2"/>
        <v>Học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128" t="s">
        <v>777</v>
      </c>
      <c r="D47" s="133" t="s">
        <v>778</v>
      </c>
      <c r="E47" s="134" t="s">
        <v>178</v>
      </c>
      <c r="F47" s="131" t="s">
        <v>779</v>
      </c>
      <c r="G47" s="132" t="s">
        <v>548</v>
      </c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>
        <v>505</v>
      </c>
      <c r="V47" s="3"/>
      <c r="W47" s="30"/>
      <c r="X47" s="81" t="str">
        <f t="shared" si="2"/>
        <v>Học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128" t="s">
        <v>780</v>
      </c>
      <c r="D48" s="133" t="s">
        <v>781</v>
      </c>
      <c r="E48" s="134" t="s">
        <v>185</v>
      </c>
      <c r="F48" s="131" t="s">
        <v>782</v>
      </c>
      <c r="G48" s="132" t="s">
        <v>536</v>
      </c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>
        <v>505</v>
      </c>
      <c r="V48" s="3"/>
      <c r="W48" s="30"/>
      <c r="X48" s="81" t="str">
        <f t="shared" si="2"/>
        <v>Học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128" t="s">
        <v>783</v>
      </c>
      <c r="D49" s="133" t="s">
        <v>480</v>
      </c>
      <c r="E49" s="134" t="s">
        <v>195</v>
      </c>
      <c r="F49" s="131" t="s">
        <v>784</v>
      </c>
      <c r="G49" s="132" t="s">
        <v>540</v>
      </c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>
        <v>505</v>
      </c>
      <c r="V49" s="3"/>
      <c r="W49" s="30"/>
      <c r="X49" s="81" t="str">
        <f t="shared" si="2"/>
        <v>Học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128" t="s">
        <v>785</v>
      </c>
      <c r="D50" s="133" t="s">
        <v>786</v>
      </c>
      <c r="E50" s="134" t="s">
        <v>787</v>
      </c>
      <c r="F50" s="131" t="s">
        <v>788</v>
      </c>
      <c r="G50" s="132" t="s">
        <v>548</v>
      </c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>
        <v>505</v>
      </c>
      <c r="V50" s="3"/>
      <c r="W50" s="30"/>
      <c r="X50" s="81" t="str">
        <f t="shared" si="2"/>
        <v>Học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128" t="s">
        <v>789</v>
      </c>
      <c r="D51" s="133" t="s">
        <v>99</v>
      </c>
      <c r="E51" s="134" t="s">
        <v>787</v>
      </c>
      <c r="F51" s="131" t="s">
        <v>790</v>
      </c>
      <c r="G51" s="132" t="s">
        <v>536</v>
      </c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>
        <v>505</v>
      </c>
      <c r="V51" s="3"/>
      <c r="W51" s="30"/>
      <c r="X51" s="81" t="str">
        <f t="shared" si="2"/>
        <v>Học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128" t="s">
        <v>791</v>
      </c>
      <c r="D52" s="133" t="s">
        <v>792</v>
      </c>
      <c r="E52" s="134" t="s">
        <v>202</v>
      </c>
      <c r="F52" s="131" t="s">
        <v>793</v>
      </c>
      <c r="G52" s="132" t="s">
        <v>536</v>
      </c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>
        <v>505</v>
      </c>
      <c r="V52" s="3"/>
      <c r="W52" s="30"/>
      <c r="X52" s="81" t="str">
        <f t="shared" si="2"/>
        <v>Học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128" t="s">
        <v>794</v>
      </c>
      <c r="D53" s="133" t="s">
        <v>705</v>
      </c>
      <c r="E53" s="134" t="s">
        <v>644</v>
      </c>
      <c r="F53" s="131" t="s">
        <v>795</v>
      </c>
      <c r="G53" s="132" t="s">
        <v>548</v>
      </c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>
        <v>505</v>
      </c>
      <c r="V53" s="3"/>
      <c r="W53" s="30"/>
      <c r="X53" s="81" t="str">
        <f t="shared" si="2"/>
        <v>Học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128" t="s">
        <v>796</v>
      </c>
      <c r="D54" s="133" t="s">
        <v>797</v>
      </c>
      <c r="E54" s="134" t="s">
        <v>798</v>
      </c>
      <c r="F54" s="131" t="s">
        <v>799</v>
      </c>
      <c r="G54" s="132" t="s">
        <v>548</v>
      </c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>
        <v>505</v>
      </c>
      <c r="V54" s="3"/>
      <c r="W54" s="30"/>
      <c r="X54" s="81" t="str">
        <f t="shared" si="2"/>
        <v>Học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128" t="s">
        <v>800</v>
      </c>
      <c r="D55" s="133" t="s">
        <v>230</v>
      </c>
      <c r="E55" s="134" t="s">
        <v>801</v>
      </c>
      <c r="F55" s="131" t="s">
        <v>802</v>
      </c>
      <c r="G55" s="132" t="s">
        <v>536</v>
      </c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>
        <v>505</v>
      </c>
      <c r="V55" s="3"/>
      <c r="W55" s="30"/>
      <c r="X55" s="81" t="str">
        <f t="shared" si="2"/>
        <v>Học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128" t="s">
        <v>803</v>
      </c>
      <c r="D56" s="133" t="s">
        <v>509</v>
      </c>
      <c r="E56" s="134" t="s">
        <v>214</v>
      </c>
      <c r="F56" s="131" t="s">
        <v>804</v>
      </c>
      <c r="G56" s="132" t="s">
        <v>536</v>
      </c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>
        <v>505</v>
      </c>
      <c r="V56" s="3"/>
      <c r="W56" s="30"/>
      <c r="X56" s="81" t="str">
        <f t="shared" si="2"/>
        <v>Học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128" t="s">
        <v>805</v>
      </c>
      <c r="D57" s="133" t="s">
        <v>291</v>
      </c>
      <c r="E57" s="134" t="s">
        <v>218</v>
      </c>
      <c r="F57" s="131" t="s">
        <v>521</v>
      </c>
      <c r="G57" s="132" t="s">
        <v>548</v>
      </c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>
        <v>505</v>
      </c>
      <c r="V57" s="3"/>
      <c r="W57" s="30"/>
      <c r="X57" s="81" t="str">
        <f t="shared" si="2"/>
        <v>Học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128" t="s">
        <v>806</v>
      </c>
      <c r="D58" s="133" t="s">
        <v>807</v>
      </c>
      <c r="E58" s="134" t="s">
        <v>653</v>
      </c>
      <c r="F58" s="131" t="s">
        <v>808</v>
      </c>
      <c r="G58" s="132" t="s">
        <v>540</v>
      </c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>
        <v>505</v>
      </c>
      <c r="V58" s="3"/>
      <c r="W58" s="30"/>
      <c r="X58" s="81" t="str">
        <f t="shared" si="2"/>
        <v>Học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128" t="s">
        <v>809</v>
      </c>
      <c r="D59" s="133" t="s">
        <v>810</v>
      </c>
      <c r="E59" s="134" t="s">
        <v>811</v>
      </c>
      <c r="F59" s="131" t="s">
        <v>812</v>
      </c>
      <c r="G59" s="132" t="s">
        <v>540</v>
      </c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>
        <v>505</v>
      </c>
      <c r="V59" s="3"/>
      <c r="W59" s="30"/>
      <c r="X59" s="81" t="str">
        <f t="shared" si="2"/>
        <v>Học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128" t="s">
        <v>813</v>
      </c>
      <c r="D60" s="133" t="s">
        <v>814</v>
      </c>
      <c r="E60" s="134" t="s">
        <v>815</v>
      </c>
      <c r="F60" s="131" t="s">
        <v>816</v>
      </c>
      <c r="G60" s="132" t="s">
        <v>536</v>
      </c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>
        <v>505</v>
      </c>
      <c r="V60" s="3"/>
      <c r="W60" s="30"/>
      <c r="X60" s="81" t="str">
        <f t="shared" si="2"/>
        <v>Học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128" t="s">
        <v>817</v>
      </c>
      <c r="D61" s="133" t="s">
        <v>770</v>
      </c>
      <c r="E61" s="134" t="s">
        <v>228</v>
      </c>
      <c r="F61" s="131" t="s">
        <v>818</v>
      </c>
      <c r="G61" s="132" t="s">
        <v>548</v>
      </c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>
        <v>505</v>
      </c>
      <c r="V61" s="3"/>
      <c r="W61" s="30"/>
      <c r="X61" s="81" t="str">
        <f t="shared" si="2"/>
        <v>Học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128" t="s">
        <v>819</v>
      </c>
      <c r="D62" s="133" t="s">
        <v>820</v>
      </c>
      <c r="E62" s="134" t="s">
        <v>228</v>
      </c>
      <c r="F62" s="131" t="s">
        <v>821</v>
      </c>
      <c r="G62" s="132" t="s">
        <v>536</v>
      </c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>
        <v>505</v>
      </c>
      <c r="V62" s="3"/>
      <c r="W62" s="30"/>
      <c r="X62" s="81" t="str">
        <f t="shared" si="2"/>
        <v>Học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128" t="s">
        <v>822</v>
      </c>
      <c r="D63" s="133" t="s">
        <v>173</v>
      </c>
      <c r="E63" s="134" t="s">
        <v>228</v>
      </c>
      <c r="F63" s="131" t="s">
        <v>823</v>
      </c>
      <c r="G63" s="132" t="s">
        <v>540</v>
      </c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>
        <v>505</v>
      </c>
      <c r="V63" s="3"/>
      <c r="W63" s="30"/>
      <c r="X63" s="81" t="str">
        <f t="shared" si="2"/>
        <v>Học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128" t="s">
        <v>824</v>
      </c>
      <c r="D64" s="133" t="s">
        <v>825</v>
      </c>
      <c r="E64" s="134" t="s">
        <v>374</v>
      </c>
      <c r="F64" s="131" t="s">
        <v>565</v>
      </c>
      <c r="G64" s="132" t="s">
        <v>548</v>
      </c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>
        <v>505</v>
      </c>
      <c r="V64" s="3"/>
      <c r="W64" s="30"/>
      <c r="X64" s="81" t="str">
        <f t="shared" si="2"/>
        <v>Học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1:39" ht="18.75" customHeight="1">
      <c r="B65" s="31">
        <v>56</v>
      </c>
      <c r="C65" s="128" t="s">
        <v>826</v>
      </c>
      <c r="D65" s="133" t="s">
        <v>827</v>
      </c>
      <c r="E65" s="134" t="s">
        <v>231</v>
      </c>
      <c r="F65" s="131" t="s">
        <v>828</v>
      </c>
      <c r="G65" s="132" t="s">
        <v>548</v>
      </c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>
        <v>505</v>
      </c>
      <c r="V65" s="3"/>
      <c r="W65" s="30"/>
      <c r="X65" s="81" t="str">
        <f t="shared" si="2"/>
        <v>Học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1:39" ht="18.75" customHeight="1">
      <c r="B66" s="31">
        <v>57</v>
      </c>
      <c r="C66" s="128" t="s">
        <v>829</v>
      </c>
      <c r="D66" s="133" t="s">
        <v>830</v>
      </c>
      <c r="E66" s="134" t="s">
        <v>518</v>
      </c>
      <c r="F66" s="131" t="s">
        <v>831</v>
      </c>
      <c r="G66" s="132" t="s">
        <v>540</v>
      </c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>
        <v>505</v>
      </c>
      <c r="V66" s="3"/>
      <c r="W66" s="30"/>
      <c r="X66" s="81" t="str">
        <f t="shared" si="2"/>
        <v>Học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1:39" ht="18.75" customHeight="1">
      <c r="B67" s="31">
        <v>58</v>
      </c>
      <c r="C67" s="128" t="s">
        <v>832</v>
      </c>
      <c r="D67" s="133" t="s">
        <v>833</v>
      </c>
      <c r="E67" s="134" t="s">
        <v>834</v>
      </c>
      <c r="F67" s="131" t="s">
        <v>397</v>
      </c>
      <c r="G67" s="132" t="s">
        <v>548</v>
      </c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>
        <v>505</v>
      </c>
      <c r="V67" s="3"/>
      <c r="W67" s="30"/>
      <c r="X67" s="81" t="str">
        <f t="shared" si="2"/>
        <v>Học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1:39" ht="18.75" hidden="1" customHeight="1">
      <c r="A68" s="1" t="s">
        <v>841</v>
      </c>
      <c r="B68" s="31">
        <v>59</v>
      </c>
      <c r="C68" s="32"/>
      <c r="D68" s="33"/>
      <c r="E68" s="34"/>
      <c r="F68" s="35"/>
      <c r="G68" s="32"/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/>
      <c r="V68" s="3"/>
      <c r="W68" s="30"/>
      <c r="X68" s="81" t="str">
        <f t="shared" si="2"/>
        <v>Thi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1:39" ht="18.75" hidden="1" customHeight="1">
      <c r="B69" s="31">
        <v>60</v>
      </c>
      <c r="C69" s="32"/>
      <c r="D69" s="33"/>
      <c r="E69" s="34"/>
      <c r="F69" s="35"/>
      <c r="G69" s="32"/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/>
      <c r="V69" s="3"/>
      <c r="W69" s="30"/>
      <c r="X69" s="81" t="str">
        <f t="shared" si="2"/>
        <v>Thi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1:39" ht="18.75" hidden="1" customHeight="1">
      <c r="B70" s="31">
        <v>61</v>
      </c>
      <c r="C70" s="32"/>
      <c r="D70" s="33"/>
      <c r="E70" s="34"/>
      <c r="F70" s="35"/>
      <c r="G70" s="32"/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/>
      <c r="V70" s="3"/>
      <c r="W70" s="30"/>
      <c r="X70" s="81" t="str">
        <f t="shared" si="2"/>
        <v>Thi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1:39" ht="18.75" hidden="1" customHeight="1">
      <c r="B71" s="31">
        <v>62</v>
      </c>
      <c r="C71" s="32"/>
      <c r="D71" s="33"/>
      <c r="E71" s="34"/>
      <c r="F71" s="35"/>
      <c r="G71" s="32"/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/>
      <c r="V71" s="3"/>
      <c r="W71" s="30"/>
      <c r="X71" s="81" t="str">
        <f t="shared" si="2"/>
        <v>Thi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1:39" ht="18.75" hidden="1" customHeight="1">
      <c r="B72" s="31">
        <v>63</v>
      </c>
      <c r="C72" s="32"/>
      <c r="D72" s="33"/>
      <c r="E72" s="34"/>
      <c r="F72" s="35"/>
      <c r="G72" s="32"/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/>
      <c r="V72" s="3"/>
      <c r="W72" s="30"/>
      <c r="X72" s="81" t="str">
        <f t="shared" si="2"/>
        <v>Thi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1:39" ht="18.75" hidden="1" customHeight="1">
      <c r="B73" s="31">
        <v>64</v>
      </c>
      <c r="C73" s="32"/>
      <c r="D73" s="33"/>
      <c r="E73" s="34"/>
      <c r="F73" s="35"/>
      <c r="G73" s="32"/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/>
      <c r="V73" s="3"/>
      <c r="W73" s="30"/>
      <c r="X73" s="81" t="str">
        <f t="shared" si="2"/>
        <v>Thi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1:39" ht="18.75" hidden="1" customHeight="1">
      <c r="B74" s="31">
        <v>65</v>
      </c>
      <c r="C74" s="32"/>
      <c r="D74" s="33"/>
      <c r="E74" s="34"/>
      <c r="F74" s="35"/>
      <c r="G74" s="32"/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/>
      <c r="V74" s="3"/>
      <c r="W74" s="30"/>
      <c r="X74" s="81" t="str">
        <f t="shared" si="2"/>
        <v>Thi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1:39" ht="18.75" hidden="1" customHeight="1">
      <c r="B75" s="31">
        <v>66</v>
      </c>
      <c r="C75" s="32"/>
      <c r="D75" s="33"/>
      <c r="E75" s="34"/>
      <c r="F75" s="35"/>
      <c r="G75" s="32"/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/>
      <c r="V75" s="3"/>
      <c r="W75" s="30"/>
      <c r="X75" s="81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1:39" ht="18.75" hidden="1" customHeight="1">
      <c r="B76" s="31">
        <v>67</v>
      </c>
      <c r="C76" s="32"/>
      <c r="D76" s="33"/>
      <c r="E76" s="34"/>
      <c r="F76" s="35"/>
      <c r="G76" s="32"/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99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99" si="9">+IF(OR($H76=0,$I76=0,$J76=0,$K76=0),"Không đủ ĐKDT","")</f>
        <v/>
      </c>
      <c r="U76" s="43"/>
      <c r="V76" s="3"/>
      <c r="W76" s="30"/>
      <c r="X76" s="81" t="str">
        <f t="shared" si="7"/>
        <v>Thi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1:39" ht="18.75" hidden="1" customHeight="1">
      <c r="B77" s="31">
        <v>68</v>
      </c>
      <c r="C77" s="32"/>
      <c r="D77" s="33"/>
      <c r="E77" s="34"/>
      <c r="F77" s="35"/>
      <c r="G77" s="32"/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/>
      <c r="V77" s="3"/>
      <c r="W77" s="30"/>
      <c r="X77" s="81" t="str">
        <f t="shared" si="7"/>
        <v>Thi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1:39" ht="18.75" hidden="1" customHeight="1">
      <c r="B78" s="31">
        <v>69</v>
      </c>
      <c r="C78" s="32"/>
      <c r="D78" s="33"/>
      <c r="E78" s="34"/>
      <c r="F78" s="35"/>
      <c r="G78" s="32"/>
      <c r="H78" s="36" t="s">
        <v>30</v>
      </c>
      <c r="I78" s="36" t="s">
        <v>30</v>
      </c>
      <c r="J78" s="36" t="s">
        <v>30</v>
      </c>
      <c r="K78" s="36" t="s">
        <v>30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/>
      <c r="V78" s="3"/>
      <c r="W78" s="30"/>
      <c r="X78" s="81" t="str">
        <f t="shared" si="7"/>
        <v>Thi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1:39" ht="18.75" hidden="1" customHeight="1">
      <c r="B79" s="31">
        <v>70</v>
      </c>
      <c r="C79" s="32"/>
      <c r="D79" s="33"/>
      <c r="E79" s="34"/>
      <c r="F79" s="35"/>
      <c r="G79" s="32"/>
      <c r="H79" s="36" t="s">
        <v>30</v>
      </c>
      <c r="I79" s="36" t="s">
        <v>30</v>
      </c>
      <c r="J79" s="36" t="s">
        <v>30</v>
      </c>
      <c r="K79" s="36" t="s">
        <v>30</v>
      </c>
      <c r="L79" s="44"/>
      <c r="M79" s="44"/>
      <c r="N79" s="44"/>
      <c r="O79" s="88"/>
      <c r="P79" s="38"/>
      <c r="Q79" s="39">
        <f t="shared" si="8"/>
        <v>0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/>
      <c r="V79" s="3"/>
      <c r="W79" s="30"/>
      <c r="X79" s="81" t="str">
        <f t="shared" si="7"/>
        <v>Thi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1:39" ht="18.75" hidden="1" customHeight="1">
      <c r="B80" s="31">
        <v>71</v>
      </c>
      <c r="C80" s="32"/>
      <c r="D80" s="33"/>
      <c r="E80" s="34"/>
      <c r="F80" s="35"/>
      <c r="G80" s="32"/>
      <c r="H80" s="36" t="s">
        <v>30</v>
      </c>
      <c r="I80" s="36" t="s">
        <v>30</v>
      </c>
      <c r="J80" s="36" t="s">
        <v>30</v>
      </c>
      <c r="K80" s="36" t="s">
        <v>30</v>
      </c>
      <c r="L80" s="44"/>
      <c r="M80" s="44"/>
      <c r="N80" s="44"/>
      <c r="O80" s="88"/>
      <c r="P80" s="38"/>
      <c r="Q80" s="39">
        <f t="shared" si="8"/>
        <v>0</v>
      </c>
      <c r="R80" s="40" t="str">
        <f t="shared" si="5"/>
        <v>F</v>
      </c>
      <c r="S80" s="41" t="str">
        <f t="shared" si="6"/>
        <v>Kém</v>
      </c>
      <c r="T80" s="42" t="str">
        <f t="shared" si="9"/>
        <v/>
      </c>
      <c r="U80" s="43"/>
      <c r="V80" s="3"/>
      <c r="W80" s="30"/>
      <c r="X80" s="81" t="str">
        <f t="shared" si="7"/>
        <v>Thi lại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2:39" ht="18.75" hidden="1" customHeight="1">
      <c r="B81" s="31">
        <v>72</v>
      </c>
      <c r="C81" s="32"/>
      <c r="D81" s="33"/>
      <c r="E81" s="34"/>
      <c r="F81" s="35"/>
      <c r="G81" s="32"/>
      <c r="H81" s="36" t="s">
        <v>30</v>
      </c>
      <c r="I81" s="36" t="s">
        <v>30</v>
      </c>
      <c r="J81" s="36" t="s">
        <v>30</v>
      </c>
      <c r="K81" s="36" t="s">
        <v>30</v>
      </c>
      <c r="L81" s="44"/>
      <c r="M81" s="44"/>
      <c r="N81" s="44"/>
      <c r="O81" s="88"/>
      <c r="P81" s="38"/>
      <c r="Q81" s="39">
        <f t="shared" si="8"/>
        <v>0</v>
      </c>
      <c r="R81" s="40" t="str">
        <f t="shared" si="5"/>
        <v>F</v>
      </c>
      <c r="S81" s="41" t="str">
        <f t="shared" si="6"/>
        <v>Kém</v>
      </c>
      <c r="T81" s="42" t="str">
        <f t="shared" si="9"/>
        <v/>
      </c>
      <c r="U81" s="43"/>
      <c r="V81" s="3"/>
      <c r="W81" s="30"/>
      <c r="X81" s="81" t="str">
        <f t="shared" si="7"/>
        <v>Thi lại</v>
      </c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</row>
    <row r="82" spans="2:39" ht="18.75" hidden="1" customHeight="1">
      <c r="B82" s="31">
        <v>73</v>
      </c>
      <c r="C82" s="32"/>
      <c r="D82" s="33"/>
      <c r="E82" s="34"/>
      <c r="F82" s="35"/>
      <c r="G82" s="32"/>
      <c r="H82" s="36" t="s">
        <v>30</v>
      </c>
      <c r="I82" s="36" t="s">
        <v>30</v>
      </c>
      <c r="J82" s="36" t="s">
        <v>30</v>
      </c>
      <c r="K82" s="36" t="s">
        <v>30</v>
      </c>
      <c r="L82" s="44"/>
      <c r="M82" s="44"/>
      <c r="N82" s="44"/>
      <c r="O82" s="88"/>
      <c r="P82" s="38"/>
      <c r="Q82" s="39">
        <f t="shared" si="8"/>
        <v>0</v>
      </c>
      <c r="R82" s="40" t="str">
        <f t="shared" si="5"/>
        <v>F</v>
      </c>
      <c r="S82" s="41" t="str">
        <f t="shared" si="6"/>
        <v>Kém</v>
      </c>
      <c r="T82" s="42" t="str">
        <f t="shared" si="9"/>
        <v/>
      </c>
      <c r="U82" s="43"/>
      <c r="V82" s="3"/>
      <c r="W82" s="30"/>
      <c r="X82" s="81" t="str">
        <f t="shared" si="7"/>
        <v>Thi lại</v>
      </c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</row>
    <row r="83" spans="2:39" ht="18.75" hidden="1" customHeight="1">
      <c r="B83" s="31">
        <v>74</v>
      </c>
      <c r="C83" s="32"/>
      <c r="D83" s="33"/>
      <c r="E83" s="34"/>
      <c r="F83" s="35"/>
      <c r="G83" s="32"/>
      <c r="H83" s="36" t="s">
        <v>30</v>
      </c>
      <c r="I83" s="36" t="s">
        <v>30</v>
      </c>
      <c r="J83" s="36" t="s">
        <v>30</v>
      </c>
      <c r="K83" s="36" t="s">
        <v>30</v>
      </c>
      <c r="L83" s="44"/>
      <c r="M83" s="44"/>
      <c r="N83" s="44"/>
      <c r="O83" s="88"/>
      <c r="P83" s="38"/>
      <c r="Q83" s="39">
        <f t="shared" si="8"/>
        <v>0</v>
      </c>
      <c r="R83" s="40" t="str">
        <f t="shared" si="5"/>
        <v>F</v>
      </c>
      <c r="S83" s="41" t="str">
        <f t="shared" si="6"/>
        <v>Kém</v>
      </c>
      <c r="T83" s="42" t="str">
        <f t="shared" si="9"/>
        <v/>
      </c>
      <c r="U83" s="43"/>
      <c r="V83" s="3"/>
      <c r="W83" s="30"/>
      <c r="X83" s="81" t="str">
        <f t="shared" si="7"/>
        <v>Thi lại</v>
      </c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</row>
    <row r="84" spans="2:39" ht="18.75" hidden="1" customHeight="1">
      <c r="B84" s="31">
        <v>75</v>
      </c>
      <c r="C84" s="32"/>
      <c r="D84" s="33"/>
      <c r="E84" s="34"/>
      <c r="F84" s="35"/>
      <c r="G84" s="32"/>
      <c r="H84" s="36" t="s">
        <v>30</v>
      </c>
      <c r="I84" s="36" t="s">
        <v>30</v>
      </c>
      <c r="J84" s="36" t="s">
        <v>30</v>
      </c>
      <c r="K84" s="36" t="s">
        <v>30</v>
      </c>
      <c r="L84" s="44"/>
      <c r="M84" s="44"/>
      <c r="N84" s="44"/>
      <c r="O84" s="88"/>
      <c r="P84" s="38"/>
      <c r="Q84" s="39">
        <f t="shared" si="8"/>
        <v>0</v>
      </c>
      <c r="R84" s="40" t="str">
        <f t="shared" si="5"/>
        <v>F</v>
      </c>
      <c r="S84" s="41" t="str">
        <f t="shared" si="6"/>
        <v>Kém</v>
      </c>
      <c r="T84" s="42" t="str">
        <f t="shared" si="9"/>
        <v/>
      </c>
      <c r="U84" s="43"/>
      <c r="V84" s="3"/>
      <c r="W84" s="30"/>
      <c r="X84" s="81" t="str">
        <f t="shared" si="7"/>
        <v>Thi lại</v>
      </c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</row>
    <row r="85" spans="2:39" ht="18.75" hidden="1" customHeight="1">
      <c r="B85" s="31">
        <v>76</v>
      </c>
      <c r="C85" s="32"/>
      <c r="D85" s="33"/>
      <c r="E85" s="34"/>
      <c r="F85" s="35"/>
      <c r="G85" s="32"/>
      <c r="H85" s="36" t="s">
        <v>30</v>
      </c>
      <c r="I85" s="36" t="s">
        <v>30</v>
      </c>
      <c r="J85" s="36" t="s">
        <v>30</v>
      </c>
      <c r="K85" s="36" t="s">
        <v>30</v>
      </c>
      <c r="L85" s="44"/>
      <c r="M85" s="44"/>
      <c r="N85" s="44"/>
      <c r="O85" s="88"/>
      <c r="P85" s="38"/>
      <c r="Q85" s="39">
        <f t="shared" si="8"/>
        <v>0</v>
      </c>
      <c r="R85" s="40" t="str">
        <f t="shared" si="5"/>
        <v>F</v>
      </c>
      <c r="S85" s="41" t="str">
        <f t="shared" si="6"/>
        <v>Kém</v>
      </c>
      <c r="T85" s="42" t="str">
        <f t="shared" si="9"/>
        <v/>
      </c>
      <c r="U85" s="43"/>
      <c r="V85" s="3"/>
      <c r="W85" s="30"/>
      <c r="X85" s="81" t="str">
        <f t="shared" si="7"/>
        <v>Thi lại</v>
      </c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</row>
    <row r="86" spans="2:39" ht="18.75" hidden="1" customHeight="1">
      <c r="B86" s="31">
        <v>77</v>
      </c>
      <c r="C86" s="32"/>
      <c r="D86" s="33"/>
      <c r="E86" s="34"/>
      <c r="F86" s="35"/>
      <c r="G86" s="32"/>
      <c r="H86" s="36" t="s">
        <v>30</v>
      </c>
      <c r="I86" s="36" t="s">
        <v>30</v>
      </c>
      <c r="J86" s="36" t="s">
        <v>30</v>
      </c>
      <c r="K86" s="36" t="s">
        <v>30</v>
      </c>
      <c r="L86" s="44"/>
      <c r="M86" s="44"/>
      <c r="N86" s="44"/>
      <c r="O86" s="88"/>
      <c r="P86" s="38"/>
      <c r="Q86" s="39">
        <f t="shared" si="8"/>
        <v>0</v>
      </c>
      <c r="R86" s="40" t="str">
        <f t="shared" si="5"/>
        <v>F</v>
      </c>
      <c r="S86" s="41" t="str">
        <f t="shared" si="6"/>
        <v>Kém</v>
      </c>
      <c r="T86" s="42" t="str">
        <f t="shared" si="9"/>
        <v/>
      </c>
      <c r="U86" s="43"/>
      <c r="V86" s="3"/>
      <c r="W86" s="30"/>
      <c r="X86" s="81" t="str">
        <f t="shared" si="7"/>
        <v>Thi lại</v>
      </c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</row>
    <row r="87" spans="2:39" ht="18.75" hidden="1" customHeight="1">
      <c r="B87" s="31">
        <v>78</v>
      </c>
      <c r="C87" s="32"/>
      <c r="D87" s="33"/>
      <c r="E87" s="34"/>
      <c r="F87" s="35"/>
      <c r="G87" s="32"/>
      <c r="H87" s="36" t="s">
        <v>30</v>
      </c>
      <c r="I87" s="36" t="s">
        <v>30</v>
      </c>
      <c r="J87" s="36" t="s">
        <v>30</v>
      </c>
      <c r="K87" s="36" t="s">
        <v>30</v>
      </c>
      <c r="L87" s="44"/>
      <c r="M87" s="44"/>
      <c r="N87" s="44"/>
      <c r="O87" s="88"/>
      <c r="P87" s="38"/>
      <c r="Q87" s="39">
        <f t="shared" si="8"/>
        <v>0</v>
      </c>
      <c r="R87" s="40" t="str">
        <f t="shared" si="5"/>
        <v>F</v>
      </c>
      <c r="S87" s="41" t="str">
        <f t="shared" si="6"/>
        <v>Kém</v>
      </c>
      <c r="T87" s="42" t="str">
        <f t="shared" si="9"/>
        <v/>
      </c>
      <c r="U87" s="43"/>
      <c r="V87" s="3"/>
      <c r="W87" s="30"/>
      <c r="X87" s="81" t="str">
        <f t="shared" si="7"/>
        <v>Thi lại</v>
      </c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</row>
    <row r="88" spans="2:39" ht="18.75" hidden="1" customHeight="1">
      <c r="B88" s="31">
        <v>79</v>
      </c>
      <c r="C88" s="32"/>
      <c r="D88" s="33"/>
      <c r="E88" s="34"/>
      <c r="F88" s="35"/>
      <c r="G88" s="32"/>
      <c r="H88" s="36" t="s">
        <v>30</v>
      </c>
      <c r="I88" s="36" t="s">
        <v>30</v>
      </c>
      <c r="J88" s="36" t="s">
        <v>30</v>
      </c>
      <c r="K88" s="36" t="s">
        <v>30</v>
      </c>
      <c r="L88" s="44"/>
      <c r="M88" s="44"/>
      <c r="N88" s="44"/>
      <c r="O88" s="88"/>
      <c r="P88" s="38"/>
      <c r="Q88" s="39">
        <f t="shared" si="8"/>
        <v>0</v>
      </c>
      <c r="R88" s="40" t="str">
        <f t="shared" si="5"/>
        <v>F</v>
      </c>
      <c r="S88" s="41" t="str">
        <f t="shared" si="6"/>
        <v>Kém</v>
      </c>
      <c r="T88" s="42" t="str">
        <f t="shared" si="9"/>
        <v/>
      </c>
      <c r="U88" s="43"/>
      <c r="V88" s="3"/>
      <c r="W88" s="30"/>
      <c r="X88" s="81" t="str">
        <f t="shared" si="7"/>
        <v>Thi lại</v>
      </c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</row>
    <row r="89" spans="2:39" ht="18.75" hidden="1" customHeight="1">
      <c r="B89" s="31">
        <v>80</v>
      </c>
      <c r="C89" s="32"/>
      <c r="D89" s="33"/>
      <c r="E89" s="34"/>
      <c r="F89" s="35"/>
      <c r="G89" s="32"/>
      <c r="H89" s="36" t="s">
        <v>30</v>
      </c>
      <c r="I89" s="36" t="s">
        <v>30</v>
      </c>
      <c r="J89" s="36" t="s">
        <v>30</v>
      </c>
      <c r="K89" s="36" t="s">
        <v>30</v>
      </c>
      <c r="L89" s="44"/>
      <c r="M89" s="44"/>
      <c r="N89" s="44"/>
      <c r="O89" s="88"/>
      <c r="P89" s="38"/>
      <c r="Q89" s="39">
        <f t="shared" si="8"/>
        <v>0</v>
      </c>
      <c r="R89" s="40" t="str">
        <f t="shared" si="5"/>
        <v>F</v>
      </c>
      <c r="S89" s="41" t="str">
        <f t="shared" si="6"/>
        <v>Kém</v>
      </c>
      <c r="T89" s="42" t="str">
        <f t="shared" si="9"/>
        <v/>
      </c>
      <c r="U89" s="43"/>
      <c r="V89" s="3"/>
      <c r="W89" s="30"/>
      <c r="X89" s="81" t="str">
        <f t="shared" si="7"/>
        <v>Thi lại</v>
      </c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</row>
    <row r="90" spans="2:39" ht="18.75" hidden="1" customHeight="1">
      <c r="B90" s="31">
        <v>81</v>
      </c>
      <c r="C90" s="32"/>
      <c r="D90" s="33"/>
      <c r="E90" s="34"/>
      <c r="F90" s="35"/>
      <c r="G90" s="32"/>
      <c r="H90" s="36" t="s">
        <v>30</v>
      </c>
      <c r="I90" s="36" t="s">
        <v>30</v>
      </c>
      <c r="J90" s="36" t="s">
        <v>30</v>
      </c>
      <c r="K90" s="36" t="s">
        <v>30</v>
      </c>
      <c r="L90" s="44"/>
      <c r="M90" s="44"/>
      <c r="N90" s="44"/>
      <c r="O90" s="88"/>
      <c r="P90" s="38"/>
      <c r="Q90" s="39">
        <f t="shared" si="8"/>
        <v>0</v>
      </c>
      <c r="R90" s="40" t="str">
        <f t="shared" si="5"/>
        <v>F</v>
      </c>
      <c r="S90" s="41" t="str">
        <f t="shared" si="6"/>
        <v>Kém</v>
      </c>
      <c r="T90" s="42" t="str">
        <f t="shared" si="9"/>
        <v/>
      </c>
      <c r="U90" s="43"/>
      <c r="V90" s="3"/>
      <c r="W90" s="30"/>
      <c r="X90" s="81" t="str">
        <f t="shared" si="7"/>
        <v>Thi lại</v>
      </c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</row>
    <row r="91" spans="2:39" ht="18.75" hidden="1" customHeight="1">
      <c r="B91" s="31">
        <v>82</v>
      </c>
      <c r="C91" s="32"/>
      <c r="D91" s="33"/>
      <c r="E91" s="34"/>
      <c r="F91" s="35"/>
      <c r="G91" s="32"/>
      <c r="H91" s="36" t="s">
        <v>30</v>
      </c>
      <c r="I91" s="36" t="s">
        <v>30</v>
      </c>
      <c r="J91" s="36" t="s">
        <v>30</v>
      </c>
      <c r="K91" s="36" t="s">
        <v>30</v>
      </c>
      <c r="L91" s="44"/>
      <c r="M91" s="44"/>
      <c r="N91" s="44"/>
      <c r="O91" s="88"/>
      <c r="P91" s="38"/>
      <c r="Q91" s="39">
        <f t="shared" si="8"/>
        <v>0</v>
      </c>
      <c r="R91" s="40" t="str">
        <f t="shared" si="5"/>
        <v>F</v>
      </c>
      <c r="S91" s="41" t="str">
        <f t="shared" si="6"/>
        <v>Kém</v>
      </c>
      <c r="T91" s="42" t="str">
        <f t="shared" si="9"/>
        <v/>
      </c>
      <c r="U91" s="43"/>
      <c r="V91" s="3"/>
      <c r="W91" s="30"/>
      <c r="X91" s="81" t="str">
        <f t="shared" si="7"/>
        <v>Thi lại</v>
      </c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</row>
    <row r="92" spans="2:39" ht="18.75" hidden="1" customHeight="1">
      <c r="B92" s="31">
        <v>83</v>
      </c>
      <c r="C92" s="32"/>
      <c r="D92" s="33"/>
      <c r="E92" s="34"/>
      <c r="F92" s="35"/>
      <c r="G92" s="32"/>
      <c r="H92" s="36" t="s">
        <v>30</v>
      </c>
      <c r="I92" s="36" t="s">
        <v>30</v>
      </c>
      <c r="J92" s="36" t="s">
        <v>30</v>
      </c>
      <c r="K92" s="36" t="s">
        <v>30</v>
      </c>
      <c r="L92" s="44"/>
      <c r="M92" s="44"/>
      <c r="N92" s="44"/>
      <c r="O92" s="88"/>
      <c r="P92" s="38"/>
      <c r="Q92" s="39">
        <f t="shared" si="8"/>
        <v>0</v>
      </c>
      <c r="R92" s="40" t="str">
        <f t="shared" si="5"/>
        <v>F</v>
      </c>
      <c r="S92" s="41" t="str">
        <f t="shared" si="6"/>
        <v>Kém</v>
      </c>
      <c r="T92" s="42" t="str">
        <f t="shared" si="9"/>
        <v/>
      </c>
      <c r="U92" s="43"/>
      <c r="V92" s="3"/>
      <c r="W92" s="30"/>
      <c r="X92" s="81" t="str">
        <f t="shared" si="7"/>
        <v>Thi lại</v>
      </c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</row>
    <row r="93" spans="2:39" ht="18.75" hidden="1" customHeight="1">
      <c r="B93" s="31">
        <v>84</v>
      </c>
      <c r="C93" s="32"/>
      <c r="D93" s="33"/>
      <c r="E93" s="34"/>
      <c r="F93" s="35"/>
      <c r="G93" s="32"/>
      <c r="H93" s="36" t="s">
        <v>30</v>
      </c>
      <c r="I93" s="36" t="s">
        <v>30</v>
      </c>
      <c r="J93" s="36" t="s">
        <v>30</v>
      </c>
      <c r="K93" s="36" t="s">
        <v>30</v>
      </c>
      <c r="L93" s="44"/>
      <c r="M93" s="44"/>
      <c r="N93" s="44"/>
      <c r="O93" s="88"/>
      <c r="P93" s="38"/>
      <c r="Q93" s="39">
        <f t="shared" si="8"/>
        <v>0</v>
      </c>
      <c r="R93" s="40" t="str">
        <f t="shared" si="5"/>
        <v>F</v>
      </c>
      <c r="S93" s="41" t="str">
        <f t="shared" si="6"/>
        <v>Kém</v>
      </c>
      <c r="T93" s="42" t="str">
        <f t="shared" si="9"/>
        <v/>
      </c>
      <c r="U93" s="43"/>
      <c r="V93" s="3"/>
      <c r="W93" s="30"/>
      <c r="X93" s="81" t="str">
        <f t="shared" si="7"/>
        <v>Thi lại</v>
      </c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</row>
    <row r="94" spans="2:39" ht="18.75" hidden="1" customHeight="1">
      <c r="B94" s="31">
        <v>85</v>
      </c>
      <c r="C94" s="32"/>
      <c r="D94" s="33"/>
      <c r="E94" s="34"/>
      <c r="F94" s="35"/>
      <c r="G94" s="32"/>
      <c r="H94" s="36" t="s">
        <v>30</v>
      </c>
      <c r="I94" s="36" t="s">
        <v>30</v>
      </c>
      <c r="J94" s="36" t="s">
        <v>30</v>
      </c>
      <c r="K94" s="36" t="s">
        <v>30</v>
      </c>
      <c r="L94" s="44"/>
      <c r="M94" s="44"/>
      <c r="N94" s="44"/>
      <c r="O94" s="88"/>
      <c r="P94" s="38"/>
      <c r="Q94" s="39">
        <f t="shared" si="8"/>
        <v>0</v>
      </c>
      <c r="R94" s="40" t="str">
        <f t="shared" si="5"/>
        <v>F</v>
      </c>
      <c r="S94" s="41" t="str">
        <f t="shared" si="6"/>
        <v>Kém</v>
      </c>
      <c r="T94" s="42" t="str">
        <f t="shared" si="9"/>
        <v/>
      </c>
      <c r="U94" s="43"/>
      <c r="V94" s="3"/>
      <c r="W94" s="30"/>
      <c r="X94" s="81" t="str">
        <f t="shared" si="7"/>
        <v>Thi lại</v>
      </c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</row>
    <row r="95" spans="2:39" ht="18.75" hidden="1" customHeight="1">
      <c r="B95" s="31">
        <v>86</v>
      </c>
      <c r="C95" s="32"/>
      <c r="D95" s="33"/>
      <c r="E95" s="34"/>
      <c r="F95" s="35"/>
      <c r="G95" s="32"/>
      <c r="H95" s="36" t="s">
        <v>30</v>
      </c>
      <c r="I95" s="36" t="s">
        <v>30</v>
      </c>
      <c r="J95" s="36" t="s">
        <v>30</v>
      </c>
      <c r="K95" s="36" t="s">
        <v>30</v>
      </c>
      <c r="L95" s="44"/>
      <c r="M95" s="44"/>
      <c r="N95" s="44"/>
      <c r="O95" s="88"/>
      <c r="P95" s="38"/>
      <c r="Q95" s="39">
        <f t="shared" si="8"/>
        <v>0</v>
      </c>
      <c r="R95" s="40" t="str">
        <f t="shared" si="5"/>
        <v>F</v>
      </c>
      <c r="S95" s="41" t="str">
        <f t="shared" si="6"/>
        <v>Kém</v>
      </c>
      <c r="T95" s="42" t="str">
        <f t="shared" si="9"/>
        <v/>
      </c>
      <c r="U95" s="43"/>
      <c r="V95" s="3"/>
      <c r="W95" s="30"/>
      <c r="X95" s="81" t="str">
        <f t="shared" si="7"/>
        <v>Thi lại</v>
      </c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</row>
    <row r="96" spans="2:39" ht="18.75" hidden="1" customHeight="1">
      <c r="B96" s="31">
        <v>87</v>
      </c>
      <c r="C96" s="32"/>
      <c r="D96" s="33"/>
      <c r="E96" s="34"/>
      <c r="F96" s="35"/>
      <c r="G96" s="32"/>
      <c r="H96" s="36" t="s">
        <v>30</v>
      </c>
      <c r="I96" s="36" t="s">
        <v>30</v>
      </c>
      <c r="J96" s="36" t="s">
        <v>30</v>
      </c>
      <c r="K96" s="36" t="s">
        <v>30</v>
      </c>
      <c r="L96" s="44"/>
      <c r="M96" s="44"/>
      <c r="N96" s="44"/>
      <c r="O96" s="88"/>
      <c r="P96" s="38"/>
      <c r="Q96" s="39">
        <f t="shared" si="8"/>
        <v>0</v>
      </c>
      <c r="R96" s="40" t="str">
        <f t="shared" si="5"/>
        <v>F</v>
      </c>
      <c r="S96" s="41" t="str">
        <f t="shared" si="6"/>
        <v>Kém</v>
      </c>
      <c r="T96" s="42" t="str">
        <f t="shared" si="9"/>
        <v/>
      </c>
      <c r="U96" s="43"/>
      <c r="V96" s="3"/>
      <c r="W96" s="30"/>
      <c r="X96" s="81" t="str">
        <f t="shared" si="7"/>
        <v>Thi lại</v>
      </c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</row>
    <row r="97" spans="1:39" ht="18.75" hidden="1" customHeight="1">
      <c r="B97" s="31">
        <v>88</v>
      </c>
      <c r="C97" s="32"/>
      <c r="D97" s="33"/>
      <c r="E97" s="34"/>
      <c r="F97" s="35"/>
      <c r="G97" s="32"/>
      <c r="H97" s="36" t="s">
        <v>30</v>
      </c>
      <c r="I97" s="36" t="s">
        <v>30</v>
      </c>
      <c r="J97" s="36" t="s">
        <v>30</v>
      </c>
      <c r="K97" s="36" t="s">
        <v>30</v>
      </c>
      <c r="L97" s="44"/>
      <c r="M97" s="44"/>
      <c r="N97" s="44"/>
      <c r="O97" s="88"/>
      <c r="P97" s="38"/>
      <c r="Q97" s="39">
        <f t="shared" si="8"/>
        <v>0</v>
      </c>
      <c r="R97" s="40" t="str">
        <f t="shared" si="5"/>
        <v>F</v>
      </c>
      <c r="S97" s="41" t="str">
        <f t="shared" si="6"/>
        <v>Kém</v>
      </c>
      <c r="T97" s="42" t="str">
        <f t="shared" si="9"/>
        <v/>
      </c>
      <c r="U97" s="43"/>
      <c r="V97" s="3"/>
      <c r="W97" s="30"/>
      <c r="X97" s="81" t="str">
        <f t="shared" si="7"/>
        <v>Thi lại</v>
      </c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69"/>
      <c r="AM97" s="69"/>
    </row>
    <row r="98" spans="1:39" ht="18.75" hidden="1" customHeight="1">
      <c r="B98" s="31">
        <v>89</v>
      </c>
      <c r="C98" s="32"/>
      <c r="D98" s="33"/>
      <c r="E98" s="34"/>
      <c r="F98" s="35"/>
      <c r="G98" s="32"/>
      <c r="H98" s="36" t="s">
        <v>30</v>
      </c>
      <c r="I98" s="36" t="s">
        <v>30</v>
      </c>
      <c r="J98" s="36" t="s">
        <v>30</v>
      </c>
      <c r="K98" s="36" t="s">
        <v>30</v>
      </c>
      <c r="L98" s="44"/>
      <c r="M98" s="44"/>
      <c r="N98" s="44"/>
      <c r="O98" s="88"/>
      <c r="P98" s="38"/>
      <c r="Q98" s="39">
        <f t="shared" si="8"/>
        <v>0</v>
      </c>
      <c r="R98" s="40" t="str">
        <f t="shared" si="5"/>
        <v>F</v>
      </c>
      <c r="S98" s="41" t="str">
        <f t="shared" si="6"/>
        <v>Kém</v>
      </c>
      <c r="T98" s="42" t="str">
        <f t="shared" si="9"/>
        <v/>
      </c>
      <c r="U98" s="43"/>
      <c r="V98" s="3"/>
      <c r="W98" s="30"/>
      <c r="X98" s="81" t="str">
        <f t="shared" si="7"/>
        <v>Thi lại</v>
      </c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</row>
    <row r="99" spans="1:39" ht="18.75" hidden="1" customHeight="1">
      <c r="B99" s="31">
        <v>90</v>
      </c>
      <c r="C99" s="32"/>
      <c r="D99" s="33"/>
      <c r="E99" s="34"/>
      <c r="F99" s="35"/>
      <c r="G99" s="32"/>
      <c r="H99" s="36" t="s">
        <v>30</v>
      </c>
      <c r="I99" s="36" t="s">
        <v>30</v>
      </c>
      <c r="J99" s="36" t="s">
        <v>30</v>
      </c>
      <c r="K99" s="36" t="s">
        <v>30</v>
      </c>
      <c r="L99" s="44"/>
      <c r="M99" s="44"/>
      <c r="N99" s="44"/>
      <c r="O99" s="88"/>
      <c r="P99" s="38"/>
      <c r="Q99" s="39">
        <f t="shared" si="8"/>
        <v>0</v>
      </c>
      <c r="R99" s="40" t="str">
        <f t="shared" si="5"/>
        <v>F</v>
      </c>
      <c r="S99" s="41" t="str">
        <f t="shared" si="6"/>
        <v>Kém</v>
      </c>
      <c r="T99" s="42" t="str">
        <f t="shared" si="9"/>
        <v/>
      </c>
      <c r="U99" s="43"/>
      <c r="V99" s="3"/>
      <c r="W99" s="30"/>
      <c r="X99" s="81" t="str">
        <f t="shared" si="7"/>
        <v>Thi lại</v>
      </c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</row>
    <row r="100" spans="1:39" ht="9" customHeight="1">
      <c r="A100" s="2"/>
      <c r="B100" s="45"/>
      <c r="C100" s="46"/>
      <c r="D100" s="46"/>
      <c r="E100" s="47"/>
      <c r="F100" s="47"/>
      <c r="G100" s="47"/>
      <c r="H100" s="48"/>
      <c r="I100" s="49"/>
      <c r="J100" s="49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3"/>
    </row>
    <row r="101" spans="1:39" ht="16.5" hidden="1">
      <c r="A101" s="2"/>
      <c r="B101" s="109" t="s">
        <v>31</v>
      </c>
      <c r="C101" s="109"/>
      <c r="D101" s="46"/>
      <c r="E101" s="47"/>
      <c r="F101" s="47"/>
      <c r="G101" s="47"/>
      <c r="H101" s="48"/>
      <c r="I101" s="49"/>
      <c r="J101" s="49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3"/>
    </row>
    <row r="102" spans="1:39" ht="16.5" hidden="1" customHeight="1">
      <c r="A102" s="2"/>
      <c r="B102" s="51" t="s">
        <v>32</v>
      </c>
      <c r="C102" s="51"/>
      <c r="D102" s="52">
        <f>+$AA$8</f>
        <v>90</v>
      </c>
      <c r="E102" s="53" t="s">
        <v>33</v>
      </c>
      <c r="F102" s="96" t="s">
        <v>34</v>
      </c>
      <c r="G102" s="96"/>
      <c r="H102" s="96"/>
      <c r="I102" s="96"/>
      <c r="J102" s="96"/>
      <c r="K102" s="96"/>
      <c r="L102" s="96"/>
      <c r="M102" s="96"/>
      <c r="N102" s="96"/>
      <c r="O102" s="96"/>
      <c r="P102" s="54">
        <f>$AA$8 -COUNTIF($T$9:$T$289,"Vắng") -COUNTIF($T$9:$T$289,"Vắng có phép") - COUNTIF($T$9:$T$289,"Đình chỉ thi") - COUNTIF($T$9:$T$289,"Không đủ ĐKDT")</f>
        <v>90</v>
      </c>
      <c r="Q102" s="54"/>
      <c r="R102" s="54"/>
      <c r="S102" s="55"/>
      <c r="T102" s="56" t="s">
        <v>33</v>
      </c>
      <c r="U102" s="55"/>
      <c r="V102" s="3"/>
    </row>
    <row r="103" spans="1:39" ht="16.5" hidden="1" customHeight="1">
      <c r="A103" s="2"/>
      <c r="B103" s="51" t="s">
        <v>35</v>
      </c>
      <c r="C103" s="51"/>
      <c r="D103" s="52">
        <f>+$AL$8</f>
        <v>0</v>
      </c>
      <c r="E103" s="53" t="s">
        <v>33</v>
      </c>
      <c r="F103" s="96" t="s">
        <v>36</v>
      </c>
      <c r="G103" s="96"/>
      <c r="H103" s="96"/>
      <c r="I103" s="96"/>
      <c r="J103" s="96"/>
      <c r="K103" s="96"/>
      <c r="L103" s="96"/>
      <c r="M103" s="96"/>
      <c r="N103" s="96"/>
      <c r="O103" s="96"/>
      <c r="P103" s="57">
        <f>COUNTIF($T$9:$T$165,"Vắng")</f>
        <v>0</v>
      </c>
      <c r="Q103" s="57"/>
      <c r="R103" s="57"/>
      <c r="S103" s="58"/>
      <c r="T103" s="56" t="s">
        <v>33</v>
      </c>
      <c r="U103" s="58"/>
      <c r="V103" s="3"/>
    </row>
    <row r="104" spans="1:39" ht="16.5" hidden="1" customHeight="1">
      <c r="A104" s="2"/>
      <c r="B104" s="51" t="s">
        <v>51</v>
      </c>
      <c r="C104" s="51"/>
      <c r="D104" s="67">
        <f>COUNTIF(X10:X99,"Học lại")</f>
        <v>58</v>
      </c>
      <c r="E104" s="53" t="s">
        <v>33</v>
      </c>
      <c r="F104" s="96" t="s">
        <v>52</v>
      </c>
      <c r="G104" s="96"/>
      <c r="H104" s="96"/>
      <c r="I104" s="96"/>
      <c r="J104" s="96"/>
      <c r="K104" s="96"/>
      <c r="L104" s="96"/>
      <c r="M104" s="96"/>
      <c r="N104" s="96"/>
      <c r="O104" s="96"/>
      <c r="P104" s="54">
        <f>COUNTIF($T$9:$T$165,"Vắng có phép")</f>
        <v>0</v>
      </c>
      <c r="Q104" s="54"/>
      <c r="R104" s="54"/>
      <c r="S104" s="55"/>
      <c r="T104" s="56" t="s">
        <v>33</v>
      </c>
      <c r="U104" s="55"/>
      <c r="V104" s="3"/>
    </row>
    <row r="105" spans="1:39" ht="3" hidden="1" customHeight="1">
      <c r="A105" s="2"/>
      <c r="B105" s="45"/>
      <c r="C105" s="46"/>
      <c r="D105" s="46"/>
      <c r="E105" s="47"/>
      <c r="F105" s="47"/>
      <c r="G105" s="47"/>
      <c r="H105" s="48"/>
      <c r="I105" s="49"/>
      <c r="J105" s="49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3"/>
    </row>
    <row r="106" spans="1:39" hidden="1">
      <c r="B106" s="89" t="s">
        <v>53</v>
      </c>
      <c r="C106" s="89"/>
      <c r="D106" s="90">
        <f>COUNTIF(X10:X99,"Thi lại")</f>
        <v>32</v>
      </c>
      <c r="E106" s="91" t="s">
        <v>33</v>
      </c>
      <c r="F106" s="3"/>
      <c r="G106" s="3"/>
      <c r="H106" s="3"/>
      <c r="I106" s="3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3"/>
    </row>
    <row r="107" spans="1:39" ht="24.75" hidden="1" customHeight="1">
      <c r="B107" s="89"/>
      <c r="C107" s="89"/>
      <c r="D107" s="90"/>
      <c r="E107" s="91"/>
      <c r="F107" s="3"/>
      <c r="G107" s="3"/>
      <c r="H107" s="3"/>
      <c r="I107" s="3"/>
      <c r="J107" s="101" t="s">
        <v>56</v>
      </c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3"/>
    </row>
    <row r="108" spans="1:39" hidden="1">
      <c r="A108" s="59"/>
      <c r="B108" s="94" t="s">
        <v>37</v>
      </c>
      <c r="C108" s="94"/>
      <c r="D108" s="94"/>
      <c r="E108" s="94"/>
      <c r="F108" s="94"/>
      <c r="G108" s="94"/>
      <c r="H108" s="94"/>
      <c r="I108" s="60"/>
      <c r="J108" s="95" t="s">
        <v>38</v>
      </c>
      <c r="K108" s="95"/>
      <c r="L108" s="95"/>
      <c r="M108" s="95"/>
      <c r="N108" s="95"/>
      <c r="O108" s="95"/>
      <c r="P108" s="95"/>
      <c r="Q108" s="95"/>
      <c r="R108" s="95"/>
      <c r="S108" s="95"/>
      <c r="T108" s="95"/>
      <c r="U108" s="95"/>
      <c r="V108" s="3"/>
    </row>
    <row r="109" spans="1:39" ht="4.5" hidden="1" customHeight="1">
      <c r="A109" s="2"/>
      <c r="B109" s="45"/>
      <c r="C109" s="61"/>
      <c r="D109" s="61"/>
      <c r="E109" s="62"/>
      <c r="F109" s="62"/>
      <c r="G109" s="62"/>
      <c r="H109" s="63"/>
      <c r="I109" s="64"/>
      <c r="J109" s="64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4" t="s">
        <v>39</v>
      </c>
      <c r="C110" s="94"/>
      <c r="D110" s="100" t="s">
        <v>40</v>
      </c>
      <c r="E110" s="100"/>
      <c r="F110" s="100"/>
      <c r="G110" s="100"/>
      <c r="H110" s="100"/>
      <c r="I110" s="64"/>
      <c r="J110" s="64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3"/>
      <c r="X110" s="68"/>
      <c r="Y110" s="68"/>
      <c r="Z110" s="68"/>
      <c r="AA110" s="68"/>
      <c r="AB110" s="68"/>
      <c r="AC110" s="68"/>
      <c r="AD110" s="68"/>
      <c r="AE110" s="68"/>
      <c r="AF110" s="68"/>
      <c r="AG110" s="68"/>
      <c r="AH110" s="68"/>
      <c r="AI110" s="68"/>
      <c r="AJ110" s="68"/>
      <c r="AK110" s="68"/>
      <c r="AL110" s="68"/>
      <c r="AM110" s="68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  <c r="AJ111" s="68"/>
      <c r="AK111" s="68"/>
      <c r="AL111" s="68"/>
      <c r="AM111" s="68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  <c r="AM112" s="68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  <c r="AJ113" s="68"/>
      <c r="AK113" s="68"/>
      <c r="AL113" s="68"/>
      <c r="AM113" s="68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  <c r="AJ114" s="68"/>
      <c r="AK114" s="68"/>
      <c r="AL114" s="68"/>
      <c r="AM114" s="68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  <c r="AM115" s="68"/>
    </row>
    <row r="116" spans="1:39" s="2" customFormat="1" ht="18" hidden="1" customHeight="1">
      <c r="A116" s="1"/>
      <c r="B116" s="98" t="s">
        <v>41</v>
      </c>
      <c r="C116" s="98"/>
      <c r="D116" s="98" t="s">
        <v>54</v>
      </c>
      <c r="E116" s="98"/>
      <c r="F116" s="98"/>
      <c r="G116" s="98"/>
      <c r="H116" s="98"/>
      <c r="I116" s="98"/>
      <c r="J116" s="98" t="s">
        <v>42</v>
      </c>
      <c r="K116" s="98"/>
      <c r="L116" s="98"/>
      <c r="M116" s="98"/>
      <c r="N116" s="98"/>
      <c r="O116" s="98"/>
      <c r="P116" s="98"/>
      <c r="Q116" s="98"/>
      <c r="R116" s="98"/>
      <c r="S116" s="98"/>
      <c r="T116" s="98"/>
      <c r="U116" s="98"/>
      <c r="V116" s="3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  <c r="AJ116" s="68"/>
      <c r="AK116" s="68"/>
      <c r="AL116" s="68"/>
      <c r="AM116" s="68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  <c r="AI118" s="68"/>
      <c r="AJ118" s="68"/>
      <c r="AK118" s="68"/>
      <c r="AL118" s="68"/>
      <c r="AM118" s="68"/>
    </row>
    <row r="119" spans="1:39" s="2" customFormat="1" ht="32.25" customHeight="1">
      <c r="A119" s="1"/>
      <c r="B119" s="94" t="s">
        <v>43</v>
      </c>
      <c r="C119" s="94"/>
      <c r="D119" s="94"/>
      <c r="E119" s="94"/>
      <c r="F119" s="94"/>
      <c r="G119" s="94"/>
      <c r="H119" s="94"/>
      <c r="I119" s="60"/>
      <c r="J119" s="99" t="s">
        <v>57</v>
      </c>
      <c r="K119" s="95"/>
      <c r="L119" s="95"/>
      <c r="M119" s="95"/>
      <c r="N119" s="95"/>
      <c r="O119" s="95"/>
      <c r="P119" s="95"/>
      <c r="Q119" s="95"/>
      <c r="R119" s="95"/>
      <c r="S119" s="95"/>
      <c r="T119" s="95"/>
      <c r="U119" s="95"/>
      <c r="V119" s="3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  <c r="AI119" s="68"/>
      <c r="AJ119" s="68"/>
      <c r="AK119" s="68"/>
      <c r="AL119" s="68"/>
      <c r="AM119" s="68"/>
    </row>
    <row r="120" spans="1:39" s="2" customFormat="1">
      <c r="A120" s="1"/>
      <c r="B120" s="45"/>
      <c r="C120" s="61"/>
      <c r="D120" s="61"/>
      <c r="E120" s="62"/>
      <c r="F120" s="62"/>
      <c r="G120" s="62"/>
      <c r="H120" s="63"/>
      <c r="I120" s="64"/>
      <c r="J120" s="64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8"/>
      <c r="AI120" s="68"/>
      <c r="AJ120" s="68"/>
      <c r="AK120" s="68"/>
      <c r="AL120" s="68"/>
      <c r="AM120" s="68"/>
    </row>
    <row r="121" spans="1:39" s="2" customFormat="1">
      <c r="A121" s="1"/>
      <c r="B121" s="94" t="s">
        <v>39</v>
      </c>
      <c r="C121" s="94"/>
      <c r="D121" s="100" t="s">
        <v>40</v>
      </c>
      <c r="E121" s="100"/>
      <c r="F121" s="100"/>
      <c r="G121" s="100"/>
      <c r="H121" s="100"/>
      <c r="I121" s="64"/>
      <c r="J121" s="64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1"/>
      <c r="X121" s="68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  <c r="AI121" s="68"/>
      <c r="AJ121" s="68"/>
      <c r="AK121" s="68"/>
      <c r="AL121" s="68"/>
      <c r="AM121" s="68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8"/>
      <c r="Y122" s="68"/>
      <c r="Z122" s="68"/>
      <c r="AA122" s="68"/>
      <c r="AB122" s="68"/>
      <c r="AC122" s="68"/>
      <c r="AD122" s="68"/>
      <c r="AE122" s="68"/>
      <c r="AF122" s="68"/>
      <c r="AG122" s="68"/>
      <c r="AH122" s="68"/>
      <c r="AI122" s="68"/>
      <c r="AJ122" s="68"/>
      <c r="AK122" s="68"/>
      <c r="AL122" s="68"/>
      <c r="AM122" s="68"/>
    </row>
    <row r="126" spans="1:39">
      <c r="B126" s="97"/>
      <c r="C126" s="97"/>
      <c r="D126" s="97"/>
      <c r="E126" s="97"/>
      <c r="F126" s="97"/>
      <c r="G126" s="97"/>
      <c r="H126" s="97"/>
      <c r="I126" s="97"/>
      <c r="J126" s="97" t="s">
        <v>58</v>
      </c>
      <c r="K126" s="97"/>
      <c r="L126" s="97"/>
      <c r="M126" s="97"/>
      <c r="N126" s="97"/>
      <c r="O126" s="97"/>
      <c r="P126" s="97"/>
      <c r="Q126" s="97"/>
      <c r="R126" s="97"/>
      <c r="S126" s="97"/>
      <c r="T126" s="97"/>
      <c r="U126" s="97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21" priority="4" operator="greaterThan">
      <formula>10</formula>
    </cfRule>
  </conditionalFormatting>
  <conditionalFormatting sqref="O1:O1048576">
    <cfRule type="duplicateValues" dxfId="19" priority="3"/>
  </conditionalFormatting>
  <conditionalFormatting sqref="C1:C1048576">
    <cfRule type="duplicateValues" dxfId="17" priority="2"/>
  </conditionalFormatting>
  <conditionalFormatting sqref="C10:C67">
    <cfRule type="duplicateValues" dxfId="1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M126"/>
  <sheetViews>
    <sheetView workbookViewId="0">
      <selection activeCell="C10" sqref="C10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8"/>
    <col min="25" max="25" width="9.125" style="68" bestFit="1" customWidth="1"/>
    <col min="26" max="26" width="9" style="68"/>
    <col min="27" max="27" width="10.375" style="68" bestFit="1" customWidth="1"/>
    <col min="28" max="28" width="9.125" style="68" bestFit="1" customWidth="1"/>
    <col min="29" max="39" width="9" style="68"/>
    <col min="40" max="16384" width="9" style="1"/>
  </cols>
  <sheetData>
    <row r="1" spans="2:39" ht="27.75" customHeight="1">
      <c r="B1" s="123" t="s">
        <v>0</v>
      </c>
      <c r="C1" s="123"/>
      <c r="D1" s="123"/>
      <c r="E1" s="123"/>
      <c r="F1" s="123"/>
      <c r="G1" s="123"/>
      <c r="H1" s="124" t="s">
        <v>1</v>
      </c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3"/>
    </row>
    <row r="2" spans="2:39" ht="25.5" customHeight="1">
      <c r="B2" s="125" t="s">
        <v>2</v>
      </c>
      <c r="C2" s="125"/>
      <c r="D2" s="125"/>
      <c r="E2" s="125"/>
      <c r="F2" s="125"/>
      <c r="G2" s="125"/>
      <c r="H2" s="126" t="s">
        <v>59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4"/>
      <c r="W2" s="5"/>
      <c r="AE2" s="69"/>
      <c r="AF2" s="70"/>
      <c r="AG2" s="69"/>
      <c r="AH2" s="69"/>
      <c r="AI2" s="69"/>
      <c r="AJ2" s="70"/>
      <c r="AK2" s="69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71"/>
      <c r="AJ3" s="71"/>
    </row>
    <row r="4" spans="2:39" ht="23.25" customHeight="1">
      <c r="B4" s="113" t="s">
        <v>3</v>
      </c>
      <c r="C4" s="113"/>
      <c r="D4" s="127" t="s">
        <v>60</v>
      </c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1" t="s">
        <v>55</v>
      </c>
      <c r="Q4" s="121"/>
      <c r="R4" s="121"/>
      <c r="S4" s="121"/>
      <c r="T4" s="121"/>
      <c r="U4" s="121"/>
      <c r="X4" s="69"/>
      <c r="Y4" s="102" t="s">
        <v>50</v>
      </c>
      <c r="Z4" s="102" t="s">
        <v>9</v>
      </c>
      <c r="AA4" s="102" t="s">
        <v>49</v>
      </c>
      <c r="AB4" s="102" t="s">
        <v>48</v>
      </c>
      <c r="AC4" s="102"/>
      <c r="AD4" s="102"/>
      <c r="AE4" s="102"/>
      <c r="AF4" s="102" t="s">
        <v>47</v>
      </c>
      <c r="AG4" s="102"/>
      <c r="AH4" s="102" t="s">
        <v>45</v>
      </c>
      <c r="AI4" s="102"/>
      <c r="AJ4" s="102" t="s">
        <v>46</v>
      </c>
      <c r="AK4" s="102"/>
      <c r="AL4" s="102" t="s">
        <v>44</v>
      </c>
      <c r="AM4" s="102"/>
    </row>
    <row r="5" spans="2:39" ht="17.25" customHeight="1">
      <c r="B5" s="112" t="s">
        <v>4</v>
      </c>
      <c r="C5" s="112"/>
      <c r="D5" s="9"/>
      <c r="G5" s="122" t="s">
        <v>61</v>
      </c>
      <c r="H5" s="122"/>
      <c r="I5" s="122"/>
      <c r="J5" s="122"/>
      <c r="K5" s="122"/>
      <c r="L5" s="122"/>
      <c r="M5" s="122"/>
      <c r="N5" s="122"/>
      <c r="O5" s="122"/>
      <c r="P5" s="122" t="s">
        <v>62</v>
      </c>
      <c r="Q5" s="122"/>
      <c r="R5" s="122"/>
      <c r="S5" s="122"/>
      <c r="T5" s="122"/>
      <c r="U5" s="122"/>
      <c r="X5" s="69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5"/>
      <c r="Q6" s="3"/>
      <c r="R6" s="3"/>
      <c r="S6" s="3"/>
      <c r="T6" s="3"/>
      <c r="U6" s="3"/>
      <c r="X6" s="69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</row>
    <row r="7" spans="2:39" ht="44.25" customHeight="1">
      <c r="B7" s="103" t="s">
        <v>5</v>
      </c>
      <c r="C7" s="114" t="s">
        <v>6</v>
      </c>
      <c r="D7" s="116" t="s">
        <v>7</v>
      </c>
      <c r="E7" s="117"/>
      <c r="F7" s="103" t="s">
        <v>8</v>
      </c>
      <c r="G7" s="103" t="s">
        <v>9</v>
      </c>
      <c r="H7" s="120" t="s">
        <v>10</v>
      </c>
      <c r="I7" s="120" t="s">
        <v>11</v>
      </c>
      <c r="J7" s="120" t="s">
        <v>12</v>
      </c>
      <c r="K7" s="120" t="s">
        <v>13</v>
      </c>
      <c r="L7" s="110" t="s">
        <v>14</v>
      </c>
      <c r="M7" s="110" t="s">
        <v>15</v>
      </c>
      <c r="N7" s="110" t="s">
        <v>16</v>
      </c>
      <c r="O7" s="111" t="s">
        <v>17</v>
      </c>
      <c r="P7" s="110" t="s">
        <v>18</v>
      </c>
      <c r="Q7" s="103" t="s">
        <v>19</v>
      </c>
      <c r="R7" s="110" t="s">
        <v>20</v>
      </c>
      <c r="S7" s="103" t="s">
        <v>21</v>
      </c>
      <c r="T7" s="103" t="s">
        <v>22</v>
      </c>
      <c r="U7" s="103" t="s">
        <v>23</v>
      </c>
      <c r="X7" s="69"/>
      <c r="Y7" s="102"/>
      <c r="Z7" s="102"/>
      <c r="AA7" s="102"/>
      <c r="AB7" s="72" t="s">
        <v>24</v>
      </c>
      <c r="AC7" s="72" t="s">
        <v>25</v>
      </c>
      <c r="AD7" s="72" t="s">
        <v>26</v>
      </c>
      <c r="AE7" s="72" t="s">
        <v>27</v>
      </c>
      <c r="AF7" s="72" t="s">
        <v>28</v>
      </c>
      <c r="AG7" s="72" t="s">
        <v>27</v>
      </c>
      <c r="AH7" s="72" t="s">
        <v>28</v>
      </c>
      <c r="AI7" s="72" t="s">
        <v>27</v>
      </c>
      <c r="AJ7" s="72" t="s">
        <v>28</v>
      </c>
      <c r="AK7" s="72" t="s">
        <v>27</v>
      </c>
      <c r="AL7" s="72" t="s">
        <v>28</v>
      </c>
      <c r="AM7" s="73" t="s">
        <v>27</v>
      </c>
    </row>
    <row r="8" spans="2:39" ht="44.25" customHeight="1">
      <c r="B8" s="104"/>
      <c r="C8" s="115"/>
      <c r="D8" s="118"/>
      <c r="E8" s="119"/>
      <c r="F8" s="104"/>
      <c r="G8" s="104"/>
      <c r="H8" s="120"/>
      <c r="I8" s="120"/>
      <c r="J8" s="120"/>
      <c r="K8" s="120"/>
      <c r="L8" s="110"/>
      <c r="M8" s="110"/>
      <c r="N8" s="110"/>
      <c r="O8" s="111"/>
      <c r="P8" s="110"/>
      <c r="Q8" s="105"/>
      <c r="R8" s="110"/>
      <c r="S8" s="104"/>
      <c r="T8" s="105"/>
      <c r="U8" s="105"/>
      <c r="W8" s="12"/>
      <c r="X8" s="69"/>
      <c r="Y8" s="74" t="str">
        <f>+D4</f>
        <v>Kế toán quản trị</v>
      </c>
      <c r="Z8" s="75" t="str">
        <f>+P4</f>
        <v xml:space="preserve">Nhóm: </v>
      </c>
      <c r="AA8" s="76">
        <f>+$AJ$8+$AL$8+$AH$8</f>
        <v>90</v>
      </c>
      <c r="AB8" s="70">
        <f>COUNTIF($T$9:$T$159,"Khiển trách")</f>
        <v>0</v>
      </c>
      <c r="AC8" s="70">
        <f>COUNTIF($T$9:$T$159,"Cảnh cáo")</f>
        <v>0</v>
      </c>
      <c r="AD8" s="70">
        <f>COUNTIF($T$9:$T$159,"Đình chỉ thi")</f>
        <v>0</v>
      </c>
      <c r="AE8" s="77">
        <f>+($AB$8+$AC$8+$AD$8)/$AA$8*100%</f>
        <v>0</v>
      </c>
      <c r="AF8" s="70">
        <f>SUM(COUNTIF($T$9:$T$157,"Vắng"),COUNTIF($T$9:$T$157,"Vắng có phép"))</f>
        <v>0</v>
      </c>
      <c r="AG8" s="78">
        <f>+$AF$8/$AA$8</f>
        <v>0</v>
      </c>
      <c r="AH8" s="79">
        <f>COUNTIF($X$9:$X$157,"Thi lại")</f>
        <v>90</v>
      </c>
      <c r="AI8" s="78">
        <f>+$AH$8/$AA$8</f>
        <v>1</v>
      </c>
      <c r="AJ8" s="79">
        <f>COUNTIF($X$9:$X$158,"Học lại")</f>
        <v>0</v>
      </c>
      <c r="AK8" s="78">
        <f>+$AJ$8/$AA$8</f>
        <v>0</v>
      </c>
      <c r="AL8" s="70">
        <f>COUNTIF($X$10:$X$158,"Đạt")</f>
        <v>0</v>
      </c>
      <c r="AM8" s="77">
        <f>+$AL$8/$AA$8</f>
        <v>0</v>
      </c>
    </row>
    <row r="9" spans="2:39" ht="14.25" customHeight="1">
      <c r="B9" s="106" t="s">
        <v>29</v>
      </c>
      <c r="C9" s="107"/>
      <c r="D9" s="107"/>
      <c r="E9" s="107"/>
      <c r="F9" s="107"/>
      <c r="G9" s="108"/>
      <c r="H9" s="13"/>
      <c r="I9" s="13"/>
      <c r="J9" s="14"/>
      <c r="K9" s="13"/>
      <c r="L9" s="15"/>
      <c r="M9" s="16"/>
      <c r="N9" s="16"/>
      <c r="O9" s="17"/>
      <c r="P9" s="66">
        <f>100-(H9+I9+J9+K9)</f>
        <v>100</v>
      </c>
      <c r="Q9" s="104"/>
      <c r="R9" s="18"/>
      <c r="S9" s="18"/>
      <c r="T9" s="104"/>
      <c r="U9" s="104"/>
      <c r="X9" s="69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</row>
    <row r="10" spans="2:39" ht="18.75" customHeight="1">
      <c r="B10" s="19">
        <v>1</v>
      </c>
      <c r="C10" s="20"/>
      <c r="D10" s="21"/>
      <c r="E10" s="22"/>
      <c r="F10" s="23"/>
      <c r="G10" s="20"/>
      <c r="H10" s="24" t="s">
        <v>30</v>
      </c>
      <c r="I10" s="24" t="s">
        <v>30</v>
      </c>
      <c r="J10" s="24" t="s">
        <v>30</v>
      </c>
      <c r="K10" s="24" t="s">
        <v>30</v>
      </c>
      <c r="L10" s="25"/>
      <c r="M10" s="25"/>
      <c r="N10" s="25"/>
      <c r="O10" s="87"/>
      <c r="P10" s="26"/>
      <c r="Q10" s="27">
        <f>ROUND(SUMPRODUCT(H10:P10,$H$9:$P$9)/100,1)</f>
        <v>0</v>
      </c>
      <c r="R10" s="28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8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92" t="str">
        <f>+IF(OR($H10=0,$I10=0,$J10=0,$K10=0),"Không đủ ĐKDT","")</f>
        <v/>
      </c>
      <c r="U10" s="29"/>
      <c r="V10" s="3"/>
      <c r="W10" s="30"/>
      <c r="X10" s="81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Thi lại</v>
      </c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</row>
    <row r="11" spans="2:39" ht="18.75" customHeight="1">
      <c r="B11" s="31">
        <v>2</v>
      </c>
      <c r="C11" s="32"/>
      <c r="D11" s="33"/>
      <c r="E11" s="34"/>
      <c r="F11" s="35"/>
      <c r="G11" s="32"/>
      <c r="H11" s="36" t="s">
        <v>30</v>
      </c>
      <c r="I11" s="36" t="s">
        <v>30</v>
      </c>
      <c r="J11" s="36" t="s">
        <v>30</v>
      </c>
      <c r="K11" s="36" t="s">
        <v>30</v>
      </c>
      <c r="L11" s="37"/>
      <c r="M11" s="37"/>
      <c r="N11" s="37"/>
      <c r="O11" s="88"/>
      <c r="P11" s="38"/>
      <c r="Q11" s="39">
        <f>ROUND(SUMPRODUCT(H11:P11,$H$9:$P$9)/100,1)</f>
        <v>0</v>
      </c>
      <c r="R11" s="40" t="str">
        <f t="shared" si="0"/>
        <v>F</v>
      </c>
      <c r="S11" s="41" t="str">
        <f t="shared" si="1"/>
        <v>Kém</v>
      </c>
      <c r="T11" s="42" t="str">
        <f>+IF(OR($H11=0,$I11=0,$J11=0,$K11=0),"Không đủ ĐKDT","")</f>
        <v/>
      </c>
      <c r="U11" s="43"/>
      <c r="V11" s="3"/>
      <c r="W11" s="30"/>
      <c r="X11" s="81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Thi lại</v>
      </c>
      <c r="Y11" s="80"/>
      <c r="Z11" s="80"/>
      <c r="AA11" s="80"/>
      <c r="AB11" s="72"/>
      <c r="AC11" s="72"/>
      <c r="AD11" s="72"/>
      <c r="AE11" s="72"/>
      <c r="AF11" s="71"/>
      <c r="AG11" s="72"/>
      <c r="AH11" s="72"/>
      <c r="AI11" s="72"/>
      <c r="AJ11" s="72"/>
      <c r="AK11" s="72"/>
      <c r="AL11" s="72"/>
      <c r="AM11" s="73"/>
    </row>
    <row r="12" spans="2:39" ht="18.75" customHeight="1">
      <c r="B12" s="31">
        <v>3</v>
      </c>
      <c r="C12" s="32"/>
      <c r="D12" s="33"/>
      <c r="E12" s="34"/>
      <c r="F12" s="35"/>
      <c r="G12" s="32"/>
      <c r="H12" s="36" t="s">
        <v>30</v>
      </c>
      <c r="I12" s="36" t="s">
        <v>30</v>
      </c>
      <c r="J12" s="36" t="s">
        <v>30</v>
      </c>
      <c r="K12" s="36" t="s">
        <v>30</v>
      </c>
      <c r="L12" s="44"/>
      <c r="M12" s="44"/>
      <c r="N12" s="44"/>
      <c r="O12" s="88"/>
      <c r="P12" s="38"/>
      <c r="Q12" s="39">
        <f t="shared" ref="Q12:Q75" si="3">ROUND(SUMPRODUCT(H12:P12,$H$9:$P$9)/100,1)</f>
        <v>0</v>
      </c>
      <c r="R12" s="40" t="str">
        <f t="shared" si="0"/>
        <v>F</v>
      </c>
      <c r="S12" s="41" t="str">
        <f t="shared" si="1"/>
        <v>Kém</v>
      </c>
      <c r="T12" s="42" t="str">
        <f t="shared" ref="T12:T75" si="4">+IF(OR($H12=0,$I12=0,$J12=0,$K12=0),"Không đủ ĐKDT","")</f>
        <v/>
      </c>
      <c r="U12" s="43"/>
      <c r="V12" s="3"/>
      <c r="W12" s="30"/>
      <c r="X12" s="81" t="str">
        <f t="shared" si="2"/>
        <v>Thi lại</v>
      </c>
      <c r="Y12" s="82"/>
      <c r="Z12" s="82"/>
      <c r="AA12" s="93"/>
      <c r="AB12" s="71"/>
      <c r="AC12" s="71"/>
      <c r="AD12" s="71"/>
      <c r="AE12" s="84"/>
      <c r="AF12" s="71"/>
      <c r="AG12" s="85"/>
      <c r="AH12" s="86"/>
      <c r="AI12" s="85"/>
      <c r="AJ12" s="86"/>
      <c r="AK12" s="85"/>
      <c r="AL12" s="71"/>
      <c r="AM12" s="84"/>
    </row>
    <row r="13" spans="2:39" ht="18.75" customHeight="1">
      <c r="B13" s="31">
        <v>4</v>
      </c>
      <c r="C13" s="32"/>
      <c r="D13" s="33"/>
      <c r="E13" s="34"/>
      <c r="F13" s="35"/>
      <c r="G13" s="32"/>
      <c r="H13" s="36" t="s">
        <v>30</v>
      </c>
      <c r="I13" s="36" t="s">
        <v>30</v>
      </c>
      <c r="J13" s="36" t="s">
        <v>30</v>
      </c>
      <c r="K13" s="36" t="s">
        <v>30</v>
      </c>
      <c r="L13" s="44"/>
      <c r="M13" s="44"/>
      <c r="N13" s="44"/>
      <c r="O13" s="88"/>
      <c r="P13" s="38"/>
      <c r="Q13" s="39">
        <f t="shared" si="3"/>
        <v>0</v>
      </c>
      <c r="R13" s="40" t="str">
        <f t="shared" si="0"/>
        <v>F</v>
      </c>
      <c r="S13" s="41" t="str">
        <f t="shared" si="1"/>
        <v>Kém</v>
      </c>
      <c r="T13" s="42" t="str">
        <f t="shared" si="4"/>
        <v/>
      </c>
      <c r="U13" s="43"/>
      <c r="V13" s="3"/>
      <c r="W13" s="30"/>
      <c r="X13" s="81" t="str">
        <f t="shared" si="2"/>
        <v>Thi lại</v>
      </c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</row>
    <row r="14" spans="2:39" ht="18.75" customHeight="1">
      <c r="B14" s="31">
        <v>5</v>
      </c>
      <c r="C14" s="32"/>
      <c r="D14" s="33"/>
      <c r="E14" s="34"/>
      <c r="F14" s="35"/>
      <c r="G14" s="32"/>
      <c r="H14" s="36" t="s">
        <v>30</v>
      </c>
      <c r="I14" s="36" t="s">
        <v>30</v>
      </c>
      <c r="J14" s="36" t="s">
        <v>30</v>
      </c>
      <c r="K14" s="36" t="s">
        <v>30</v>
      </c>
      <c r="L14" s="44"/>
      <c r="M14" s="44"/>
      <c r="N14" s="44"/>
      <c r="O14" s="88"/>
      <c r="P14" s="38"/>
      <c r="Q14" s="39">
        <f t="shared" si="3"/>
        <v>0</v>
      </c>
      <c r="R14" s="40" t="str">
        <f t="shared" si="0"/>
        <v>F</v>
      </c>
      <c r="S14" s="41" t="str">
        <f t="shared" si="1"/>
        <v>Kém</v>
      </c>
      <c r="T14" s="42" t="str">
        <f t="shared" si="4"/>
        <v/>
      </c>
      <c r="U14" s="43"/>
      <c r="V14" s="3"/>
      <c r="W14" s="30"/>
      <c r="X14" s="81" t="str">
        <f t="shared" si="2"/>
        <v>Thi lại</v>
      </c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</row>
    <row r="15" spans="2:39" ht="18.75" customHeight="1">
      <c r="B15" s="31">
        <v>6</v>
      </c>
      <c r="C15" s="32"/>
      <c r="D15" s="33"/>
      <c r="E15" s="34"/>
      <c r="F15" s="35"/>
      <c r="G15" s="32"/>
      <c r="H15" s="36" t="s">
        <v>30</v>
      </c>
      <c r="I15" s="36" t="s">
        <v>30</v>
      </c>
      <c r="J15" s="36" t="s">
        <v>30</v>
      </c>
      <c r="K15" s="36" t="s">
        <v>30</v>
      </c>
      <c r="L15" s="44"/>
      <c r="M15" s="44"/>
      <c r="N15" s="44"/>
      <c r="O15" s="88"/>
      <c r="P15" s="38"/>
      <c r="Q15" s="39">
        <f t="shared" si="3"/>
        <v>0</v>
      </c>
      <c r="R15" s="40" t="str">
        <f t="shared" si="0"/>
        <v>F</v>
      </c>
      <c r="S15" s="41" t="str">
        <f t="shared" si="1"/>
        <v>Kém</v>
      </c>
      <c r="T15" s="42" t="str">
        <f t="shared" si="4"/>
        <v/>
      </c>
      <c r="U15" s="43"/>
      <c r="V15" s="3"/>
      <c r="W15" s="30"/>
      <c r="X15" s="81" t="str">
        <f t="shared" si="2"/>
        <v>Thi lại</v>
      </c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</row>
    <row r="16" spans="2:39" ht="18.75" customHeight="1">
      <c r="B16" s="31">
        <v>7</v>
      </c>
      <c r="C16" s="32"/>
      <c r="D16" s="33"/>
      <c r="E16" s="34"/>
      <c r="F16" s="35"/>
      <c r="G16" s="32"/>
      <c r="H16" s="36" t="s">
        <v>30</v>
      </c>
      <c r="I16" s="36" t="s">
        <v>30</v>
      </c>
      <c r="J16" s="36" t="s">
        <v>30</v>
      </c>
      <c r="K16" s="36" t="s">
        <v>30</v>
      </c>
      <c r="L16" s="44"/>
      <c r="M16" s="44"/>
      <c r="N16" s="44"/>
      <c r="O16" s="88"/>
      <c r="P16" s="38"/>
      <c r="Q16" s="39">
        <f t="shared" si="3"/>
        <v>0</v>
      </c>
      <c r="R16" s="40" t="str">
        <f t="shared" si="0"/>
        <v>F</v>
      </c>
      <c r="S16" s="41" t="str">
        <f t="shared" si="1"/>
        <v>Kém</v>
      </c>
      <c r="T16" s="42" t="str">
        <f t="shared" si="4"/>
        <v/>
      </c>
      <c r="U16" s="43"/>
      <c r="V16" s="3"/>
      <c r="W16" s="30"/>
      <c r="X16" s="81" t="str">
        <f t="shared" si="2"/>
        <v>Thi lại</v>
      </c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pans="2:39" ht="18.75" customHeight="1">
      <c r="B17" s="31">
        <v>8</v>
      </c>
      <c r="C17" s="32"/>
      <c r="D17" s="33"/>
      <c r="E17" s="34"/>
      <c r="F17" s="35"/>
      <c r="G17" s="32"/>
      <c r="H17" s="36" t="s">
        <v>30</v>
      </c>
      <c r="I17" s="36" t="s">
        <v>30</v>
      </c>
      <c r="J17" s="36" t="s">
        <v>30</v>
      </c>
      <c r="K17" s="36" t="s">
        <v>30</v>
      </c>
      <c r="L17" s="44"/>
      <c r="M17" s="44"/>
      <c r="N17" s="44"/>
      <c r="O17" s="88"/>
      <c r="P17" s="38"/>
      <c r="Q17" s="39">
        <f t="shared" si="3"/>
        <v>0</v>
      </c>
      <c r="R17" s="40" t="str">
        <f t="shared" si="0"/>
        <v>F</v>
      </c>
      <c r="S17" s="41" t="str">
        <f t="shared" si="1"/>
        <v>Kém</v>
      </c>
      <c r="T17" s="42" t="str">
        <f t="shared" si="4"/>
        <v/>
      </c>
      <c r="U17" s="43"/>
      <c r="V17" s="3"/>
      <c r="W17" s="30"/>
      <c r="X17" s="81" t="str">
        <f t="shared" si="2"/>
        <v>Thi lại</v>
      </c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pans="2:39" ht="18.75" customHeight="1">
      <c r="B18" s="31">
        <v>9</v>
      </c>
      <c r="C18" s="32"/>
      <c r="D18" s="33"/>
      <c r="E18" s="34"/>
      <c r="F18" s="35"/>
      <c r="G18" s="32"/>
      <c r="H18" s="36" t="s">
        <v>30</v>
      </c>
      <c r="I18" s="36" t="s">
        <v>30</v>
      </c>
      <c r="J18" s="36" t="s">
        <v>30</v>
      </c>
      <c r="K18" s="36" t="s">
        <v>30</v>
      </c>
      <c r="L18" s="44"/>
      <c r="M18" s="44"/>
      <c r="N18" s="44"/>
      <c r="O18" s="88"/>
      <c r="P18" s="38"/>
      <c r="Q18" s="39">
        <f t="shared" si="3"/>
        <v>0</v>
      </c>
      <c r="R18" s="40" t="str">
        <f t="shared" si="0"/>
        <v>F</v>
      </c>
      <c r="S18" s="41" t="str">
        <f t="shared" si="1"/>
        <v>Kém</v>
      </c>
      <c r="T18" s="42" t="str">
        <f t="shared" si="4"/>
        <v/>
      </c>
      <c r="U18" s="43"/>
      <c r="V18" s="3"/>
      <c r="W18" s="30"/>
      <c r="X18" s="81" t="str">
        <f t="shared" si="2"/>
        <v>Thi lại</v>
      </c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</row>
    <row r="19" spans="2:39" ht="18.75" customHeight="1">
      <c r="B19" s="31">
        <v>10</v>
      </c>
      <c r="C19" s="32"/>
      <c r="D19" s="33"/>
      <c r="E19" s="34"/>
      <c r="F19" s="35"/>
      <c r="G19" s="32"/>
      <c r="H19" s="36" t="s">
        <v>30</v>
      </c>
      <c r="I19" s="36" t="s">
        <v>30</v>
      </c>
      <c r="J19" s="36" t="s">
        <v>30</v>
      </c>
      <c r="K19" s="36" t="s">
        <v>30</v>
      </c>
      <c r="L19" s="44"/>
      <c r="M19" s="44"/>
      <c r="N19" s="44"/>
      <c r="O19" s="88"/>
      <c r="P19" s="38"/>
      <c r="Q19" s="39">
        <f t="shared" si="3"/>
        <v>0</v>
      </c>
      <c r="R19" s="40" t="str">
        <f t="shared" si="0"/>
        <v>F</v>
      </c>
      <c r="S19" s="41" t="str">
        <f t="shared" si="1"/>
        <v>Kém</v>
      </c>
      <c r="T19" s="42" t="str">
        <f t="shared" si="4"/>
        <v/>
      </c>
      <c r="U19" s="43"/>
      <c r="V19" s="3"/>
      <c r="W19" s="30"/>
      <c r="X19" s="81" t="str">
        <f t="shared" si="2"/>
        <v>Thi lại</v>
      </c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</row>
    <row r="20" spans="2:39" ht="18.75" customHeight="1">
      <c r="B20" s="31">
        <v>11</v>
      </c>
      <c r="C20" s="32"/>
      <c r="D20" s="33"/>
      <c r="E20" s="34"/>
      <c r="F20" s="35"/>
      <c r="G20" s="32"/>
      <c r="H20" s="36" t="s">
        <v>30</v>
      </c>
      <c r="I20" s="36" t="s">
        <v>30</v>
      </c>
      <c r="J20" s="36" t="s">
        <v>30</v>
      </c>
      <c r="K20" s="36" t="s">
        <v>30</v>
      </c>
      <c r="L20" s="44"/>
      <c r="M20" s="44"/>
      <c r="N20" s="44"/>
      <c r="O20" s="88"/>
      <c r="P20" s="38"/>
      <c r="Q20" s="39">
        <f t="shared" si="3"/>
        <v>0</v>
      </c>
      <c r="R20" s="40" t="str">
        <f t="shared" si="0"/>
        <v>F</v>
      </c>
      <c r="S20" s="41" t="str">
        <f t="shared" si="1"/>
        <v>Kém</v>
      </c>
      <c r="T20" s="42" t="str">
        <f t="shared" si="4"/>
        <v/>
      </c>
      <c r="U20" s="43"/>
      <c r="V20" s="3"/>
      <c r="W20" s="30"/>
      <c r="X20" s="81" t="str">
        <f t="shared" si="2"/>
        <v>Thi lại</v>
      </c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</row>
    <row r="21" spans="2:39" ht="18.75" customHeight="1">
      <c r="B21" s="31">
        <v>12</v>
      </c>
      <c r="C21" s="32"/>
      <c r="D21" s="33"/>
      <c r="E21" s="34"/>
      <c r="F21" s="35"/>
      <c r="G21" s="32"/>
      <c r="H21" s="36" t="s">
        <v>30</v>
      </c>
      <c r="I21" s="36" t="s">
        <v>30</v>
      </c>
      <c r="J21" s="36" t="s">
        <v>30</v>
      </c>
      <c r="K21" s="36" t="s">
        <v>30</v>
      </c>
      <c r="L21" s="44"/>
      <c r="M21" s="44"/>
      <c r="N21" s="44"/>
      <c r="O21" s="88"/>
      <c r="P21" s="38"/>
      <c r="Q21" s="39">
        <f t="shared" si="3"/>
        <v>0</v>
      </c>
      <c r="R21" s="40" t="str">
        <f t="shared" si="0"/>
        <v>F</v>
      </c>
      <c r="S21" s="41" t="str">
        <f t="shared" si="1"/>
        <v>Kém</v>
      </c>
      <c r="T21" s="42" t="str">
        <f t="shared" si="4"/>
        <v/>
      </c>
      <c r="U21" s="43"/>
      <c r="V21" s="3"/>
      <c r="W21" s="30"/>
      <c r="X21" s="81" t="str">
        <f t="shared" si="2"/>
        <v>Thi lại</v>
      </c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</row>
    <row r="22" spans="2:39" ht="18.75" customHeight="1">
      <c r="B22" s="31">
        <v>13</v>
      </c>
      <c r="C22" s="32"/>
      <c r="D22" s="33"/>
      <c r="E22" s="34"/>
      <c r="F22" s="35"/>
      <c r="G22" s="32"/>
      <c r="H22" s="36" t="s">
        <v>30</v>
      </c>
      <c r="I22" s="36" t="s">
        <v>30</v>
      </c>
      <c r="J22" s="36" t="s">
        <v>30</v>
      </c>
      <c r="K22" s="36" t="s">
        <v>30</v>
      </c>
      <c r="L22" s="44"/>
      <c r="M22" s="44"/>
      <c r="N22" s="44"/>
      <c r="O22" s="88"/>
      <c r="P22" s="38"/>
      <c r="Q22" s="39">
        <f t="shared" si="3"/>
        <v>0</v>
      </c>
      <c r="R22" s="40" t="str">
        <f t="shared" si="0"/>
        <v>F</v>
      </c>
      <c r="S22" s="41" t="str">
        <f t="shared" si="1"/>
        <v>Kém</v>
      </c>
      <c r="T22" s="42" t="str">
        <f t="shared" si="4"/>
        <v/>
      </c>
      <c r="U22" s="43"/>
      <c r="V22" s="3"/>
      <c r="W22" s="30"/>
      <c r="X22" s="81" t="str">
        <f t="shared" si="2"/>
        <v>Thi lại</v>
      </c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pans="2:39" ht="18.75" customHeight="1">
      <c r="B23" s="31">
        <v>14</v>
      </c>
      <c r="C23" s="32"/>
      <c r="D23" s="33"/>
      <c r="E23" s="34"/>
      <c r="F23" s="35"/>
      <c r="G23" s="32"/>
      <c r="H23" s="36" t="s">
        <v>30</v>
      </c>
      <c r="I23" s="36" t="s">
        <v>30</v>
      </c>
      <c r="J23" s="36" t="s">
        <v>30</v>
      </c>
      <c r="K23" s="36" t="s">
        <v>30</v>
      </c>
      <c r="L23" s="44"/>
      <c r="M23" s="44"/>
      <c r="N23" s="44"/>
      <c r="O23" s="88"/>
      <c r="P23" s="38"/>
      <c r="Q23" s="39">
        <f t="shared" si="3"/>
        <v>0</v>
      </c>
      <c r="R23" s="40" t="str">
        <f t="shared" si="0"/>
        <v>F</v>
      </c>
      <c r="S23" s="41" t="str">
        <f t="shared" si="1"/>
        <v>Kém</v>
      </c>
      <c r="T23" s="42" t="str">
        <f t="shared" si="4"/>
        <v/>
      </c>
      <c r="U23" s="43"/>
      <c r="V23" s="3"/>
      <c r="W23" s="30"/>
      <c r="X23" s="81" t="str">
        <f t="shared" si="2"/>
        <v>Thi lại</v>
      </c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pans="2:39" ht="18.75" customHeight="1">
      <c r="B24" s="31">
        <v>15</v>
      </c>
      <c r="C24" s="32"/>
      <c r="D24" s="33"/>
      <c r="E24" s="34"/>
      <c r="F24" s="35"/>
      <c r="G24" s="32"/>
      <c r="H24" s="36" t="s">
        <v>30</v>
      </c>
      <c r="I24" s="36" t="s">
        <v>30</v>
      </c>
      <c r="J24" s="36" t="s">
        <v>30</v>
      </c>
      <c r="K24" s="36" t="s">
        <v>30</v>
      </c>
      <c r="L24" s="44"/>
      <c r="M24" s="44"/>
      <c r="N24" s="44"/>
      <c r="O24" s="88"/>
      <c r="P24" s="38"/>
      <c r="Q24" s="39">
        <f t="shared" si="3"/>
        <v>0</v>
      </c>
      <c r="R24" s="40" t="str">
        <f t="shared" si="0"/>
        <v>F</v>
      </c>
      <c r="S24" s="41" t="str">
        <f t="shared" si="1"/>
        <v>Kém</v>
      </c>
      <c r="T24" s="42" t="str">
        <f t="shared" si="4"/>
        <v/>
      </c>
      <c r="U24" s="43"/>
      <c r="V24" s="3"/>
      <c r="W24" s="30"/>
      <c r="X24" s="81" t="str">
        <f t="shared" si="2"/>
        <v>Thi lại</v>
      </c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</row>
    <row r="25" spans="2:39" ht="18.75" customHeight="1">
      <c r="B25" s="31">
        <v>16</v>
      </c>
      <c r="C25" s="32"/>
      <c r="D25" s="33"/>
      <c r="E25" s="34"/>
      <c r="F25" s="35"/>
      <c r="G25" s="32"/>
      <c r="H25" s="36" t="s">
        <v>30</v>
      </c>
      <c r="I25" s="36" t="s">
        <v>30</v>
      </c>
      <c r="J25" s="36" t="s">
        <v>30</v>
      </c>
      <c r="K25" s="36" t="s">
        <v>30</v>
      </c>
      <c r="L25" s="44"/>
      <c r="M25" s="44"/>
      <c r="N25" s="44"/>
      <c r="O25" s="88"/>
      <c r="P25" s="38"/>
      <c r="Q25" s="39">
        <f t="shared" si="3"/>
        <v>0</v>
      </c>
      <c r="R25" s="40" t="str">
        <f t="shared" si="0"/>
        <v>F</v>
      </c>
      <c r="S25" s="41" t="str">
        <f t="shared" si="1"/>
        <v>Kém</v>
      </c>
      <c r="T25" s="42" t="str">
        <f t="shared" si="4"/>
        <v/>
      </c>
      <c r="U25" s="43"/>
      <c r="V25" s="3"/>
      <c r="W25" s="30"/>
      <c r="X25" s="81" t="str">
        <f t="shared" si="2"/>
        <v>Thi lại</v>
      </c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</row>
    <row r="26" spans="2:39" ht="18.75" customHeight="1">
      <c r="B26" s="31">
        <v>17</v>
      </c>
      <c r="C26" s="32"/>
      <c r="D26" s="33"/>
      <c r="E26" s="34"/>
      <c r="F26" s="35"/>
      <c r="G26" s="32"/>
      <c r="H26" s="36" t="s">
        <v>30</v>
      </c>
      <c r="I26" s="36" t="s">
        <v>30</v>
      </c>
      <c r="J26" s="36" t="s">
        <v>30</v>
      </c>
      <c r="K26" s="36" t="s">
        <v>30</v>
      </c>
      <c r="L26" s="44"/>
      <c r="M26" s="44"/>
      <c r="N26" s="44"/>
      <c r="O26" s="88"/>
      <c r="P26" s="38"/>
      <c r="Q26" s="39">
        <f t="shared" si="3"/>
        <v>0</v>
      </c>
      <c r="R26" s="40" t="str">
        <f t="shared" si="0"/>
        <v>F</v>
      </c>
      <c r="S26" s="41" t="str">
        <f t="shared" si="1"/>
        <v>Kém</v>
      </c>
      <c r="T26" s="42" t="str">
        <f t="shared" si="4"/>
        <v/>
      </c>
      <c r="U26" s="43"/>
      <c r="V26" s="3"/>
      <c r="W26" s="30"/>
      <c r="X26" s="81" t="str">
        <f t="shared" si="2"/>
        <v>Thi lại</v>
      </c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</row>
    <row r="27" spans="2:39" ht="18.75" customHeight="1">
      <c r="B27" s="31">
        <v>18</v>
      </c>
      <c r="C27" s="32"/>
      <c r="D27" s="33"/>
      <c r="E27" s="34"/>
      <c r="F27" s="35"/>
      <c r="G27" s="32"/>
      <c r="H27" s="36" t="s">
        <v>30</v>
      </c>
      <c r="I27" s="36" t="s">
        <v>30</v>
      </c>
      <c r="J27" s="36" t="s">
        <v>30</v>
      </c>
      <c r="K27" s="36" t="s">
        <v>30</v>
      </c>
      <c r="L27" s="44"/>
      <c r="M27" s="44"/>
      <c r="N27" s="44"/>
      <c r="O27" s="88"/>
      <c r="P27" s="38"/>
      <c r="Q27" s="39">
        <f t="shared" si="3"/>
        <v>0</v>
      </c>
      <c r="R27" s="40" t="str">
        <f t="shared" si="0"/>
        <v>F</v>
      </c>
      <c r="S27" s="41" t="str">
        <f t="shared" si="1"/>
        <v>Kém</v>
      </c>
      <c r="T27" s="42" t="str">
        <f t="shared" si="4"/>
        <v/>
      </c>
      <c r="U27" s="43"/>
      <c r="V27" s="3"/>
      <c r="W27" s="30"/>
      <c r="X27" s="81" t="str">
        <f t="shared" si="2"/>
        <v>Thi lại</v>
      </c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</row>
    <row r="28" spans="2:39" ht="18.75" customHeight="1">
      <c r="B28" s="31">
        <v>19</v>
      </c>
      <c r="C28" s="32"/>
      <c r="D28" s="33"/>
      <c r="E28" s="34"/>
      <c r="F28" s="35"/>
      <c r="G28" s="32"/>
      <c r="H28" s="36" t="s">
        <v>30</v>
      </c>
      <c r="I28" s="36" t="s">
        <v>30</v>
      </c>
      <c r="J28" s="36" t="s">
        <v>30</v>
      </c>
      <c r="K28" s="36" t="s">
        <v>30</v>
      </c>
      <c r="L28" s="44"/>
      <c r="M28" s="44"/>
      <c r="N28" s="44"/>
      <c r="O28" s="88"/>
      <c r="P28" s="38"/>
      <c r="Q28" s="39">
        <f t="shared" si="3"/>
        <v>0</v>
      </c>
      <c r="R28" s="40" t="str">
        <f t="shared" si="0"/>
        <v>F</v>
      </c>
      <c r="S28" s="41" t="str">
        <f t="shared" si="1"/>
        <v>Kém</v>
      </c>
      <c r="T28" s="42" t="str">
        <f t="shared" si="4"/>
        <v/>
      </c>
      <c r="U28" s="43"/>
      <c r="V28" s="3"/>
      <c r="W28" s="30"/>
      <c r="X28" s="81" t="str">
        <f t="shared" si="2"/>
        <v>Thi lại</v>
      </c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pans="2:39" ht="18.75" customHeight="1">
      <c r="B29" s="31">
        <v>20</v>
      </c>
      <c r="C29" s="32"/>
      <c r="D29" s="33"/>
      <c r="E29" s="34"/>
      <c r="F29" s="35"/>
      <c r="G29" s="32"/>
      <c r="H29" s="36" t="s">
        <v>30</v>
      </c>
      <c r="I29" s="36" t="s">
        <v>30</v>
      </c>
      <c r="J29" s="36" t="s">
        <v>30</v>
      </c>
      <c r="K29" s="36" t="s">
        <v>30</v>
      </c>
      <c r="L29" s="44"/>
      <c r="M29" s="44"/>
      <c r="N29" s="44"/>
      <c r="O29" s="88"/>
      <c r="P29" s="38"/>
      <c r="Q29" s="39">
        <f t="shared" si="3"/>
        <v>0</v>
      </c>
      <c r="R29" s="40" t="str">
        <f t="shared" si="0"/>
        <v>F</v>
      </c>
      <c r="S29" s="41" t="str">
        <f t="shared" si="1"/>
        <v>Kém</v>
      </c>
      <c r="T29" s="42" t="str">
        <f t="shared" si="4"/>
        <v/>
      </c>
      <c r="U29" s="43"/>
      <c r="V29" s="3"/>
      <c r="W29" s="30"/>
      <c r="X29" s="81" t="str">
        <f t="shared" si="2"/>
        <v>Thi lại</v>
      </c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pans="2:39" ht="18.75" customHeight="1">
      <c r="B30" s="31">
        <v>21</v>
      </c>
      <c r="C30" s="32"/>
      <c r="D30" s="33"/>
      <c r="E30" s="34"/>
      <c r="F30" s="35"/>
      <c r="G30" s="32"/>
      <c r="H30" s="36" t="s">
        <v>30</v>
      </c>
      <c r="I30" s="36" t="s">
        <v>30</v>
      </c>
      <c r="J30" s="36" t="s">
        <v>30</v>
      </c>
      <c r="K30" s="36" t="s">
        <v>30</v>
      </c>
      <c r="L30" s="44"/>
      <c r="M30" s="44"/>
      <c r="N30" s="44"/>
      <c r="O30" s="88"/>
      <c r="P30" s="38"/>
      <c r="Q30" s="39">
        <f t="shared" si="3"/>
        <v>0</v>
      </c>
      <c r="R30" s="40" t="str">
        <f t="shared" si="0"/>
        <v>F</v>
      </c>
      <c r="S30" s="41" t="str">
        <f t="shared" si="1"/>
        <v>Kém</v>
      </c>
      <c r="T30" s="42" t="str">
        <f t="shared" si="4"/>
        <v/>
      </c>
      <c r="U30" s="43"/>
      <c r="V30" s="3"/>
      <c r="W30" s="30"/>
      <c r="X30" s="81" t="str">
        <f t="shared" si="2"/>
        <v>Thi lại</v>
      </c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</row>
    <row r="31" spans="2:39" ht="18.75" customHeight="1">
      <c r="B31" s="31">
        <v>22</v>
      </c>
      <c r="C31" s="32"/>
      <c r="D31" s="33"/>
      <c r="E31" s="34"/>
      <c r="F31" s="35"/>
      <c r="G31" s="32"/>
      <c r="H31" s="36" t="s">
        <v>30</v>
      </c>
      <c r="I31" s="36" t="s">
        <v>30</v>
      </c>
      <c r="J31" s="36" t="s">
        <v>30</v>
      </c>
      <c r="K31" s="36" t="s">
        <v>30</v>
      </c>
      <c r="L31" s="44"/>
      <c r="M31" s="44"/>
      <c r="N31" s="44"/>
      <c r="O31" s="88"/>
      <c r="P31" s="38"/>
      <c r="Q31" s="39">
        <f t="shared" si="3"/>
        <v>0</v>
      </c>
      <c r="R31" s="40" t="str">
        <f t="shared" si="0"/>
        <v>F</v>
      </c>
      <c r="S31" s="41" t="str">
        <f t="shared" si="1"/>
        <v>Kém</v>
      </c>
      <c r="T31" s="42" t="str">
        <f t="shared" si="4"/>
        <v/>
      </c>
      <c r="U31" s="43"/>
      <c r="V31" s="3"/>
      <c r="W31" s="30"/>
      <c r="X31" s="81" t="str">
        <f t="shared" si="2"/>
        <v>Thi lại</v>
      </c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</row>
    <row r="32" spans="2:39" ht="18.75" customHeight="1">
      <c r="B32" s="31">
        <v>23</v>
      </c>
      <c r="C32" s="32"/>
      <c r="D32" s="33"/>
      <c r="E32" s="34"/>
      <c r="F32" s="35"/>
      <c r="G32" s="32"/>
      <c r="H32" s="36" t="s">
        <v>30</v>
      </c>
      <c r="I32" s="36" t="s">
        <v>30</v>
      </c>
      <c r="J32" s="36" t="s">
        <v>30</v>
      </c>
      <c r="K32" s="36" t="s">
        <v>30</v>
      </c>
      <c r="L32" s="44"/>
      <c r="M32" s="44"/>
      <c r="N32" s="44"/>
      <c r="O32" s="88"/>
      <c r="P32" s="38"/>
      <c r="Q32" s="39">
        <f t="shared" si="3"/>
        <v>0</v>
      </c>
      <c r="R32" s="40" t="str">
        <f t="shared" si="0"/>
        <v>F</v>
      </c>
      <c r="S32" s="41" t="str">
        <f t="shared" si="1"/>
        <v>Kém</v>
      </c>
      <c r="T32" s="42" t="str">
        <f t="shared" si="4"/>
        <v/>
      </c>
      <c r="U32" s="43"/>
      <c r="V32" s="3"/>
      <c r="W32" s="30"/>
      <c r="X32" s="81" t="str">
        <f t="shared" si="2"/>
        <v>Thi lại</v>
      </c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</row>
    <row r="33" spans="2:39" ht="18.75" customHeight="1">
      <c r="B33" s="31">
        <v>24</v>
      </c>
      <c r="C33" s="32"/>
      <c r="D33" s="33"/>
      <c r="E33" s="34"/>
      <c r="F33" s="35"/>
      <c r="G33" s="32"/>
      <c r="H33" s="36" t="s">
        <v>30</v>
      </c>
      <c r="I33" s="36" t="s">
        <v>30</v>
      </c>
      <c r="J33" s="36" t="s">
        <v>30</v>
      </c>
      <c r="K33" s="36" t="s">
        <v>30</v>
      </c>
      <c r="L33" s="44"/>
      <c r="M33" s="44"/>
      <c r="N33" s="44"/>
      <c r="O33" s="88"/>
      <c r="P33" s="38"/>
      <c r="Q33" s="39">
        <f t="shared" si="3"/>
        <v>0</v>
      </c>
      <c r="R33" s="40" t="str">
        <f t="shared" si="0"/>
        <v>F</v>
      </c>
      <c r="S33" s="41" t="str">
        <f t="shared" si="1"/>
        <v>Kém</v>
      </c>
      <c r="T33" s="42" t="str">
        <f t="shared" si="4"/>
        <v/>
      </c>
      <c r="U33" s="43"/>
      <c r="V33" s="3"/>
      <c r="W33" s="30"/>
      <c r="X33" s="81" t="str">
        <f t="shared" si="2"/>
        <v>Thi lại</v>
      </c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</row>
    <row r="34" spans="2:39" ht="18.75" customHeight="1">
      <c r="B34" s="31">
        <v>25</v>
      </c>
      <c r="C34" s="32"/>
      <c r="D34" s="33"/>
      <c r="E34" s="34"/>
      <c r="F34" s="35"/>
      <c r="G34" s="32"/>
      <c r="H34" s="36" t="s">
        <v>30</v>
      </c>
      <c r="I34" s="36" t="s">
        <v>30</v>
      </c>
      <c r="J34" s="36" t="s">
        <v>30</v>
      </c>
      <c r="K34" s="36" t="s">
        <v>30</v>
      </c>
      <c r="L34" s="44"/>
      <c r="M34" s="44"/>
      <c r="N34" s="44"/>
      <c r="O34" s="88"/>
      <c r="P34" s="38"/>
      <c r="Q34" s="39">
        <f t="shared" si="3"/>
        <v>0</v>
      </c>
      <c r="R34" s="40" t="str">
        <f t="shared" si="0"/>
        <v>F</v>
      </c>
      <c r="S34" s="41" t="str">
        <f t="shared" si="1"/>
        <v>Kém</v>
      </c>
      <c r="T34" s="42" t="str">
        <f t="shared" si="4"/>
        <v/>
      </c>
      <c r="U34" s="43"/>
      <c r="V34" s="3"/>
      <c r="W34" s="30"/>
      <c r="X34" s="81" t="str">
        <f t="shared" si="2"/>
        <v>Thi lại</v>
      </c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pans="2:39" ht="18.75" customHeight="1">
      <c r="B35" s="31">
        <v>26</v>
      </c>
      <c r="C35" s="32"/>
      <c r="D35" s="33"/>
      <c r="E35" s="34"/>
      <c r="F35" s="35"/>
      <c r="G35" s="32"/>
      <c r="H35" s="36" t="s">
        <v>30</v>
      </c>
      <c r="I35" s="36" t="s">
        <v>30</v>
      </c>
      <c r="J35" s="36" t="s">
        <v>30</v>
      </c>
      <c r="K35" s="36" t="s">
        <v>30</v>
      </c>
      <c r="L35" s="44"/>
      <c r="M35" s="44"/>
      <c r="N35" s="44"/>
      <c r="O35" s="88"/>
      <c r="P35" s="38"/>
      <c r="Q35" s="39">
        <f t="shared" si="3"/>
        <v>0</v>
      </c>
      <c r="R35" s="40" t="str">
        <f t="shared" si="0"/>
        <v>F</v>
      </c>
      <c r="S35" s="41" t="str">
        <f t="shared" si="1"/>
        <v>Kém</v>
      </c>
      <c r="T35" s="42" t="str">
        <f t="shared" si="4"/>
        <v/>
      </c>
      <c r="U35" s="43"/>
      <c r="V35" s="3"/>
      <c r="W35" s="30"/>
      <c r="X35" s="81" t="str">
        <f t="shared" si="2"/>
        <v>Thi lại</v>
      </c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pans="2:39" ht="18.75" customHeight="1">
      <c r="B36" s="31">
        <v>27</v>
      </c>
      <c r="C36" s="32"/>
      <c r="D36" s="33"/>
      <c r="E36" s="34"/>
      <c r="F36" s="35"/>
      <c r="G36" s="32"/>
      <c r="H36" s="36" t="s">
        <v>30</v>
      </c>
      <c r="I36" s="36" t="s">
        <v>30</v>
      </c>
      <c r="J36" s="36" t="s">
        <v>30</v>
      </c>
      <c r="K36" s="36" t="s">
        <v>30</v>
      </c>
      <c r="L36" s="44"/>
      <c r="M36" s="44"/>
      <c r="N36" s="44"/>
      <c r="O36" s="88"/>
      <c r="P36" s="38"/>
      <c r="Q36" s="39">
        <f t="shared" si="3"/>
        <v>0</v>
      </c>
      <c r="R36" s="40" t="str">
        <f t="shared" si="0"/>
        <v>F</v>
      </c>
      <c r="S36" s="41" t="str">
        <f t="shared" si="1"/>
        <v>Kém</v>
      </c>
      <c r="T36" s="42" t="str">
        <f t="shared" si="4"/>
        <v/>
      </c>
      <c r="U36" s="43"/>
      <c r="V36" s="3"/>
      <c r="W36" s="30"/>
      <c r="X36" s="81" t="str">
        <f t="shared" si="2"/>
        <v>Thi lại</v>
      </c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</row>
    <row r="37" spans="2:39" ht="18.75" customHeight="1">
      <c r="B37" s="31">
        <v>28</v>
      </c>
      <c r="C37" s="32"/>
      <c r="D37" s="33"/>
      <c r="E37" s="34"/>
      <c r="F37" s="35"/>
      <c r="G37" s="32"/>
      <c r="H37" s="36" t="s">
        <v>30</v>
      </c>
      <c r="I37" s="36" t="s">
        <v>30</v>
      </c>
      <c r="J37" s="36" t="s">
        <v>30</v>
      </c>
      <c r="K37" s="36" t="s">
        <v>30</v>
      </c>
      <c r="L37" s="44"/>
      <c r="M37" s="44"/>
      <c r="N37" s="44"/>
      <c r="O37" s="88"/>
      <c r="P37" s="38"/>
      <c r="Q37" s="39">
        <f t="shared" si="3"/>
        <v>0</v>
      </c>
      <c r="R37" s="40" t="str">
        <f t="shared" si="0"/>
        <v>F</v>
      </c>
      <c r="S37" s="41" t="str">
        <f t="shared" si="1"/>
        <v>Kém</v>
      </c>
      <c r="T37" s="42" t="str">
        <f t="shared" si="4"/>
        <v/>
      </c>
      <c r="U37" s="43"/>
      <c r="V37" s="3"/>
      <c r="W37" s="30"/>
      <c r="X37" s="81" t="str">
        <f t="shared" si="2"/>
        <v>Thi lại</v>
      </c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</row>
    <row r="38" spans="2:39" ht="18.75" customHeight="1">
      <c r="B38" s="31">
        <v>29</v>
      </c>
      <c r="C38" s="32"/>
      <c r="D38" s="33"/>
      <c r="E38" s="34"/>
      <c r="F38" s="35"/>
      <c r="G38" s="32"/>
      <c r="H38" s="36" t="s">
        <v>30</v>
      </c>
      <c r="I38" s="36" t="s">
        <v>30</v>
      </c>
      <c r="J38" s="36" t="s">
        <v>30</v>
      </c>
      <c r="K38" s="36" t="s">
        <v>30</v>
      </c>
      <c r="L38" s="44"/>
      <c r="M38" s="44"/>
      <c r="N38" s="44"/>
      <c r="O38" s="88"/>
      <c r="P38" s="38"/>
      <c r="Q38" s="39">
        <f t="shared" si="3"/>
        <v>0</v>
      </c>
      <c r="R38" s="40" t="str">
        <f t="shared" si="0"/>
        <v>F</v>
      </c>
      <c r="S38" s="41" t="str">
        <f t="shared" si="1"/>
        <v>Kém</v>
      </c>
      <c r="T38" s="42" t="str">
        <f t="shared" si="4"/>
        <v/>
      </c>
      <c r="U38" s="43"/>
      <c r="V38" s="3"/>
      <c r="W38" s="30"/>
      <c r="X38" s="81" t="str">
        <f t="shared" si="2"/>
        <v>Thi lại</v>
      </c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</row>
    <row r="39" spans="2:39" ht="18.75" customHeight="1">
      <c r="B39" s="31">
        <v>30</v>
      </c>
      <c r="C39" s="32"/>
      <c r="D39" s="33"/>
      <c r="E39" s="34"/>
      <c r="F39" s="35"/>
      <c r="G39" s="32"/>
      <c r="H39" s="36" t="s">
        <v>30</v>
      </c>
      <c r="I39" s="36" t="s">
        <v>30</v>
      </c>
      <c r="J39" s="36" t="s">
        <v>30</v>
      </c>
      <c r="K39" s="36" t="s">
        <v>30</v>
      </c>
      <c r="L39" s="44"/>
      <c r="M39" s="44"/>
      <c r="N39" s="44"/>
      <c r="O39" s="88"/>
      <c r="P39" s="38"/>
      <c r="Q39" s="39">
        <f t="shared" si="3"/>
        <v>0</v>
      </c>
      <c r="R39" s="40" t="str">
        <f t="shared" si="0"/>
        <v>F</v>
      </c>
      <c r="S39" s="41" t="str">
        <f t="shared" si="1"/>
        <v>Kém</v>
      </c>
      <c r="T39" s="42" t="str">
        <f t="shared" si="4"/>
        <v/>
      </c>
      <c r="U39" s="43"/>
      <c r="V39" s="3"/>
      <c r="W39" s="30"/>
      <c r="X39" s="81" t="str">
        <f t="shared" si="2"/>
        <v>Thi lại</v>
      </c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</row>
    <row r="40" spans="2:39" ht="18.75" customHeight="1">
      <c r="B40" s="31">
        <v>31</v>
      </c>
      <c r="C40" s="32"/>
      <c r="D40" s="33"/>
      <c r="E40" s="34"/>
      <c r="F40" s="35"/>
      <c r="G40" s="32"/>
      <c r="H40" s="36" t="s">
        <v>30</v>
      </c>
      <c r="I40" s="36" t="s">
        <v>30</v>
      </c>
      <c r="J40" s="36" t="s">
        <v>30</v>
      </c>
      <c r="K40" s="36" t="s">
        <v>30</v>
      </c>
      <c r="L40" s="44"/>
      <c r="M40" s="44"/>
      <c r="N40" s="44"/>
      <c r="O40" s="88"/>
      <c r="P40" s="38"/>
      <c r="Q40" s="39">
        <f t="shared" si="3"/>
        <v>0</v>
      </c>
      <c r="R40" s="40" t="str">
        <f t="shared" si="0"/>
        <v>F</v>
      </c>
      <c r="S40" s="41" t="str">
        <f t="shared" si="1"/>
        <v>Kém</v>
      </c>
      <c r="T40" s="42" t="str">
        <f t="shared" si="4"/>
        <v/>
      </c>
      <c r="U40" s="43"/>
      <c r="V40" s="3"/>
      <c r="W40" s="30"/>
      <c r="X40" s="81" t="str">
        <f t="shared" si="2"/>
        <v>Thi lại</v>
      </c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pans="2:39" ht="18.75" customHeight="1">
      <c r="B41" s="31">
        <v>32</v>
      </c>
      <c r="C41" s="32"/>
      <c r="D41" s="33"/>
      <c r="E41" s="34"/>
      <c r="F41" s="35"/>
      <c r="G41" s="32"/>
      <c r="H41" s="36" t="s">
        <v>30</v>
      </c>
      <c r="I41" s="36" t="s">
        <v>30</v>
      </c>
      <c r="J41" s="36" t="s">
        <v>30</v>
      </c>
      <c r="K41" s="36" t="s">
        <v>30</v>
      </c>
      <c r="L41" s="44"/>
      <c r="M41" s="44"/>
      <c r="N41" s="44"/>
      <c r="O41" s="88"/>
      <c r="P41" s="38"/>
      <c r="Q41" s="39">
        <f t="shared" si="3"/>
        <v>0</v>
      </c>
      <c r="R41" s="40" t="str">
        <f t="shared" si="0"/>
        <v>F</v>
      </c>
      <c r="S41" s="41" t="str">
        <f t="shared" si="1"/>
        <v>Kém</v>
      </c>
      <c r="T41" s="42" t="str">
        <f t="shared" si="4"/>
        <v/>
      </c>
      <c r="U41" s="43"/>
      <c r="V41" s="3"/>
      <c r="W41" s="30"/>
      <c r="X41" s="81" t="str">
        <f t="shared" si="2"/>
        <v>Thi lại</v>
      </c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pans="2:39" ht="18.75" customHeight="1">
      <c r="B42" s="31">
        <v>33</v>
      </c>
      <c r="C42" s="32"/>
      <c r="D42" s="33"/>
      <c r="E42" s="34"/>
      <c r="F42" s="35"/>
      <c r="G42" s="32"/>
      <c r="H42" s="36" t="s">
        <v>30</v>
      </c>
      <c r="I42" s="36" t="s">
        <v>30</v>
      </c>
      <c r="J42" s="36" t="s">
        <v>30</v>
      </c>
      <c r="K42" s="36" t="s">
        <v>30</v>
      </c>
      <c r="L42" s="44"/>
      <c r="M42" s="44"/>
      <c r="N42" s="44"/>
      <c r="O42" s="88"/>
      <c r="P42" s="38"/>
      <c r="Q42" s="39">
        <f t="shared" si="3"/>
        <v>0</v>
      </c>
      <c r="R42" s="40" t="str">
        <f t="shared" si="0"/>
        <v>F</v>
      </c>
      <c r="S42" s="41" t="str">
        <f t="shared" si="1"/>
        <v>Kém</v>
      </c>
      <c r="T42" s="42" t="str">
        <f t="shared" si="4"/>
        <v/>
      </c>
      <c r="U42" s="43"/>
      <c r="V42" s="3"/>
      <c r="W42" s="30"/>
      <c r="X42" s="81" t="str">
        <f t="shared" si="2"/>
        <v>Thi lại</v>
      </c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</row>
    <row r="43" spans="2:39" ht="18.75" customHeight="1">
      <c r="B43" s="31">
        <v>34</v>
      </c>
      <c r="C43" s="32"/>
      <c r="D43" s="33"/>
      <c r="E43" s="34"/>
      <c r="F43" s="35"/>
      <c r="G43" s="32"/>
      <c r="H43" s="36" t="s">
        <v>30</v>
      </c>
      <c r="I43" s="36" t="s">
        <v>30</v>
      </c>
      <c r="J43" s="36" t="s">
        <v>30</v>
      </c>
      <c r="K43" s="36" t="s">
        <v>30</v>
      </c>
      <c r="L43" s="44"/>
      <c r="M43" s="44"/>
      <c r="N43" s="44"/>
      <c r="O43" s="88"/>
      <c r="P43" s="38"/>
      <c r="Q43" s="39">
        <f t="shared" si="3"/>
        <v>0</v>
      </c>
      <c r="R43" s="40" t="str">
        <f t="shared" si="0"/>
        <v>F</v>
      </c>
      <c r="S43" s="41" t="str">
        <f t="shared" si="1"/>
        <v>Kém</v>
      </c>
      <c r="T43" s="42" t="str">
        <f t="shared" si="4"/>
        <v/>
      </c>
      <c r="U43" s="43"/>
      <c r="V43" s="3"/>
      <c r="W43" s="30"/>
      <c r="X43" s="81" t="str">
        <f t="shared" si="2"/>
        <v>Thi lại</v>
      </c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</row>
    <row r="44" spans="2:39" ht="18.75" customHeight="1">
      <c r="B44" s="31">
        <v>35</v>
      </c>
      <c r="C44" s="32"/>
      <c r="D44" s="33"/>
      <c r="E44" s="34"/>
      <c r="F44" s="35"/>
      <c r="G44" s="32"/>
      <c r="H44" s="36" t="s">
        <v>30</v>
      </c>
      <c r="I44" s="36" t="s">
        <v>30</v>
      </c>
      <c r="J44" s="36" t="s">
        <v>30</v>
      </c>
      <c r="K44" s="36" t="s">
        <v>30</v>
      </c>
      <c r="L44" s="44"/>
      <c r="M44" s="44"/>
      <c r="N44" s="44"/>
      <c r="O44" s="88"/>
      <c r="P44" s="38"/>
      <c r="Q44" s="39">
        <f t="shared" si="3"/>
        <v>0</v>
      </c>
      <c r="R44" s="40" t="str">
        <f t="shared" si="0"/>
        <v>F</v>
      </c>
      <c r="S44" s="41" t="str">
        <f t="shared" si="1"/>
        <v>Kém</v>
      </c>
      <c r="T44" s="42" t="str">
        <f t="shared" si="4"/>
        <v/>
      </c>
      <c r="U44" s="43"/>
      <c r="V44" s="3"/>
      <c r="W44" s="30"/>
      <c r="X44" s="81" t="str">
        <f t="shared" si="2"/>
        <v>Thi lại</v>
      </c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</row>
    <row r="45" spans="2:39" ht="18.75" customHeight="1">
      <c r="B45" s="31">
        <v>36</v>
      </c>
      <c r="C45" s="32"/>
      <c r="D45" s="33"/>
      <c r="E45" s="34"/>
      <c r="F45" s="35"/>
      <c r="G45" s="32"/>
      <c r="H45" s="36" t="s">
        <v>30</v>
      </c>
      <c r="I45" s="36" t="s">
        <v>30</v>
      </c>
      <c r="J45" s="36" t="s">
        <v>30</v>
      </c>
      <c r="K45" s="36" t="s">
        <v>30</v>
      </c>
      <c r="L45" s="44"/>
      <c r="M45" s="44"/>
      <c r="N45" s="44"/>
      <c r="O45" s="88"/>
      <c r="P45" s="38"/>
      <c r="Q45" s="39">
        <f t="shared" si="3"/>
        <v>0</v>
      </c>
      <c r="R45" s="40" t="str">
        <f t="shared" si="0"/>
        <v>F</v>
      </c>
      <c r="S45" s="41" t="str">
        <f t="shared" si="1"/>
        <v>Kém</v>
      </c>
      <c r="T45" s="42" t="str">
        <f t="shared" si="4"/>
        <v/>
      </c>
      <c r="U45" s="43"/>
      <c r="V45" s="3"/>
      <c r="W45" s="30"/>
      <c r="X45" s="81" t="str">
        <f t="shared" si="2"/>
        <v>Thi lại</v>
      </c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</row>
    <row r="46" spans="2:39" ht="18.75" customHeight="1">
      <c r="B46" s="31">
        <v>37</v>
      </c>
      <c r="C46" s="32"/>
      <c r="D46" s="33"/>
      <c r="E46" s="34"/>
      <c r="F46" s="35"/>
      <c r="G46" s="32"/>
      <c r="H46" s="36" t="s">
        <v>30</v>
      </c>
      <c r="I46" s="36" t="s">
        <v>30</v>
      </c>
      <c r="J46" s="36" t="s">
        <v>30</v>
      </c>
      <c r="K46" s="36" t="s">
        <v>30</v>
      </c>
      <c r="L46" s="44"/>
      <c r="M46" s="44"/>
      <c r="N46" s="44"/>
      <c r="O46" s="88"/>
      <c r="P46" s="38"/>
      <c r="Q46" s="39">
        <f t="shared" si="3"/>
        <v>0</v>
      </c>
      <c r="R46" s="40" t="str">
        <f t="shared" si="0"/>
        <v>F</v>
      </c>
      <c r="S46" s="41" t="str">
        <f t="shared" si="1"/>
        <v>Kém</v>
      </c>
      <c r="T46" s="42" t="str">
        <f t="shared" si="4"/>
        <v/>
      </c>
      <c r="U46" s="43"/>
      <c r="V46" s="3"/>
      <c r="W46" s="30"/>
      <c r="X46" s="81" t="str">
        <f t="shared" si="2"/>
        <v>Thi lại</v>
      </c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pans="2:39" ht="18.75" customHeight="1">
      <c r="B47" s="31">
        <v>38</v>
      </c>
      <c r="C47" s="32"/>
      <c r="D47" s="33"/>
      <c r="E47" s="34"/>
      <c r="F47" s="35"/>
      <c r="G47" s="32"/>
      <c r="H47" s="36" t="s">
        <v>30</v>
      </c>
      <c r="I47" s="36" t="s">
        <v>30</v>
      </c>
      <c r="J47" s="36" t="s">
        <v>30</v>
      </c>
      <c r="K47" s="36" t="s">
        <v>30</v>
      </c>
      <c r="L47" s="44"/>
      <c r="M47" s="44"/>
      <c r="N47" s="44"/>
      <c r="O47" s="88"/>
      <c r="P47" s="38"/>
      <c r="Q47" s="39">
        <f t="shared" si="3"/>
        <v>0</v>
      </c>
      <c r="R47" s="40" t="str">
        <f t="shared" si="0"/>
        <v>F</v>
      </c>
      <c r="S47" s="41" t="str">
        <f t="shared" si="1"/>
        <v>Kém</v>
      </c>
      <c r="T47" s="42" t="str">
        <f t="shared" si="4"/>
        <v/>
      </c>
      <c r="U47" s="43"/>
      <c r="V47" s="3"/>
      <c r="W47" s="30"/>
      <c r="X47" s="81" t="str">
        <f t="shared" si="2"/>
        <v>Thi lại</v>
      </c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pans="2:39" ht="18.75" customHeight="1">
      <c r="B48" s="31">
        <v>39</v>
      </c>
      <c r="C48" s="32"/>
      <c r="D48" s="33"/>
      <c r="E48" s="34"/>
      <c r="F48" s="35"/>
      <c r="G48" s="32"/>
      <c r="H48" s="36" t="s">
        <v>30</v>
      </c>
      <c r="I48" s="36" t="s">
        <v>30</v>
      </c>
      <c r="J48" s="36" t="s">
        <v>30</v>
      </c>
      <c r="K48" s="36" t="s">
        <v>30</v>
      </c>
      <c r="L48" s="44"/>
      <c r="M48" s="44"/>
      <c r="N48" s="44"/>
      <c r="O48" s="88"/>
      <c r="P48" s="38"/>
      <c r="Q48" s="39">
        <f t="shared" si="3"/>
        <v>0</v>
      </c>
      <c r="R48" s="40" t="str">
        <f t="shared" si="0"/>
        <v>F</v>
      </c>
      <c r="S48" s="41" t="str">
        <f t="shared" si="1"/>
        <v>Kém</v>
      </c>
      <c r="T48" s="42" t="str">
        <f t="shared" si="4"/>
        <v/>
      </c>
      <c r="U48" s="43"/>
      <c r="V48" s="3"/>
      <c r="W48" s="30"/>
      <c r="X48" s="81" t="str">
        <f t="shared" si="2"/>
        <v>Thi lại</v>
      </c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</row>
    <row r="49" spans="2:39" ht="18.75" customHeight="1">
      <c r="B49" s="31">
        <v>40</v>
      </c>
      <c r="C49" s="32"/>
      <c r="D49" s="33"/>
      <c r="E49" s="34"/>
      <c r="F49" s="35"/>
      <c r="G49" s="32"/>
      <c r="H49" s="36" t="s">
        <v>30</v>
      </c>
      <c r="I49" s="36" t="s">
        <v>30</v>
      </c>
      <c r="J49" s="36" t="s">
        <v>30</v>
      </c>
      <c r="K49" s="36" t="s">
        <v>30</v>
      </c>
      <c r="L49" s="44"/>
      <c r="M49" s="44"/>
      <c r="N49" s="44"/>
      <c r="O49" s="88"/>
      <c r="P49" s="38"/>
      <c r="Q49" s="39">
        <f t="shared" si="3"/>
        <v>0</v>
      </c>
      <c r="R49" s="40" t="str">
        <f t="shared" si="0"/>
        <v>F</v>
      </c>
      <c r="S49" s="41" t="str">
        <f t="shared" si="1"/>
        <v>Kém</v>
      </c>
      <c r="T49" s="42" t="str">
        <f t="shared" si="4"/>
        <v/>
      </c>
      <c r="U49" s="43"/>
      <c r="V49" s="3"/>
      <c r="W49" s="30"/>
      <c r="X49" s="81" t="str">
        <f t="shared" si="2"/>
        <v>Thi lại</v>
      </c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</row>
    <row r="50" spans="2:39" ht="18.75" customHeight="1">
      <c r="B50" s="31">
        <v>41</v>
      </c>
      <c r="C50" s="32"/>
      <c r="D50" s="33"/>
      <c r="E50" s="34"/>
      <c r="F50" s="35"/>
      <c r="G50" s="32"/>
      <c r="H50" s="36" t="s">
        <v>30</v>
      </c>
      <c r="I50" s="36" t="s">
        <v>30</v>
      </c>
      <c r="J50" s="36" t="s">
        <v>30</v>
      </c>
      <c r="K50" s="36" t="s">
        <v>30</v>
      </c>
      <c r="L50" s="44"/>
      <c r="M50" s="44"/>
      <c r="N50" s="44"/>
      <c r="O50" s="88"/>
      <c r="P50" s="38"/>
      <c r="Q50" s="39">
        <f t="shared" si="3"/>
        <v>0</v>
      </c>
      <c r="R50" s="40" t="str">
        <f t="shared" si="0"/>
        <v>F</v>
      </c>
      <c r="S50" s="41" t="str">
        <f t="shared" si="1"/>
        <v>Kém</v>
      </c>
      <c r="T50" s="42" t="str">
        <f t="shared" si="4"/>
        <v/>
      </c>
      <c r="U50" s="43"/>
      <c r="V50" s="3"/>
      <c r="W50" s="30"/>
      <c r="X50" s="81" t="str">
        <f t="shared" si="2"/>
        <v>Thi lại</v>
      </c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</row>
    <row r="51" spans="2:39" ht="18.75" customHeight="1">
      <c r="B51" s="31">
        <v>42</v>
      </c>
      <c r="C51" s="32"/>
      <c r="D51" s="33"/>
      <c r="E51" s="34"/>
      <c r="F51" s="35"/>
      <c r="G51" s="32"/>
      <c r="H51" s="36" t="s">
        <v>30</v>
      </c>
      <c r="I51" s="36" t="s">
        <v>30</v>
      </c>
      <c r="J51" s="36" t="s">
        <v>30</v>
      </c>
      <c r="K51" s="36" t="s">
        <v>30</v>
      </c>
      <c r="L51" s="44"/>
      <c r="M51" s="44"/>
      <c r="N51" s="44"/>
      <c r="O51" s="88"/>
      <c r="P51" s="38"/>
      <c r="Q51" s="39">
        <f t="shared" si="3"/>
        <v>0</v>
      </c>
      <c r="R51" s="40" t="str">
        <f t="shared" si="0"/>
        <v>F</v>
      </c>
      <c r="S51" s="41" t="str">
        <f t="shared" si="1"/>
        <v>Kém</v>
      </c>
      <c r="T51" s="42" t="str">
        <f t="shared" si="4"/>
        <v/>
      </c>
      <c r="U51" s="43"/>
      <c r="V51" s="3"/>
      <c r="W51" s="30"/>
      <c r="X51" s="81" t="str">
        <f t="shared" si="2"/>
        <v>Thi lại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</row>
    <row r="52" spans="2:39" ht="18.75" customHeight="1">
      <c r="B52" s="31">
        <v>43</v>
      </c>
      <c r="C52" s="32"/>
      <c r="D52" s="33"/>
      <c r="E52" s="34"/>
      <c r="F52" s="35"/>
      <c r="G52" s="32"/>
      <c r="H52" s="36" t="s">
        <v>30</v>
      </c>
      <c r="I52" s="36" t="s">
        <v>30</v>
      </c>
      <c r="J52" s="36" t="s">
        <v>30</v>
      </c>
      <c r="K52" s="36" t="s">
        <v>30</v>
      </c>
      <c r="L52" s="44"/>
      <c r="M52" s="44"/>
      <c r="N52" s="44"/>
      <c r="O52" s="88"/>
      <c r="P52" s="38"/>
      <c r="Q52" s="39">
        <f t="shared" si="3"/>
        <v>0</v>
      </c>
      <c r="R52" s="40" t="str">
        <f t="shared" si="0"/>
        <v>F</v>
      </c>
      <c r="S52" s="41" t="str">
        <f t="shared" si="1"/>
        <v>Kém</v>
      </c>
      <c r="T52" s="42" t="str">
        <f t="shared" si="4"/>
        <v/>
      </c>
      <c r="U52" s="43"/>
      <c r="V52" s="3"/>
      <c r="W52" s="30"/>
      <c r="X52" s="81" t="str">
        <f t="shared" si="2"/>
        <v>Thi lại</v>
      </c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pans="2:39" ht="18.75" customHeight="1">
      <c r="B53" s="31">
        <v>44</v>
      </c>
      <c r="C53" s="32"/>
      <c r="D53" s="33"/>
      <c r="E53" s="34"/>
      <c r="F53" s="35"/>
      <c r="G53" s="32"/>
      <c r="H53" s="36" t="s">
        <v>30</v>
      </c>
      <c r="I53" s="36" t="s">
        <v>30</v>
      </c>
      <c r="J53" s="36" t="s">
        <v>30</v>
      </c>
      <c r="K53" s="36" t="s">
        <v>30</v>
      </c>
      <c r="L53" s="44"/>
      <c r="M53" s="44"/>
      <c r="N53" s="44"/>
      <c r="O53" s="88"/>
      <c r="P53" s="38"/>
      <c r="Q53" s="39">
        <f t="shared" si="3"/>
        <v>0</v>
      </c>
      <c r="R53" s="40" t="str">
        <f t="shared" si="0"/>
        <v>F</v>
      </c>
      <c r="S53" s="41" t="str">
        <f t="shared" si="1"/>
        <v>Kém</v>
      </c>
      <c r="T53" s="42" t="str">
        <f t="shared" si="4"/>
        <v/>
      </c>
      <c r="U53" s="43"/>
      <c r="V53" s="3"/>
      <c r="W53" s="30"/>
      <c r="X53" s="81" t="str">
        <f t="shared" si="2"/>
        <v>Thi lại</v>
      </c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pans="2:39" ht="18.75" customHeight="1">
      <c r="B54" s="31">
        <v>45</v>
      </c>
      <c r="C54" s="32"/>
      <c r="D54" s="33"/>
      <c r="E54" s="34"/>
      <c r="F54" s="35"/>
      <c r="G54" s="32"/>
      <c r="H54" s="36" t="s">
        <v>30</v>
      </c>
      <c r="I54" s="36" t="s">
        <v>30</v>
      </c>
      <c r="J54" s="36" t="s">
        <v>30</v>
      </c>
      <c r="K54" s="36" t="s">
        <v>30</v>
      </c>
      <c r="L54" s="44"/>
      <c r="M54" s="44"/>
      <c r="N54" s="44"/>
      <c r="O54" s="88"/>
      <c r="P54" s="38"/>
      <c r="Q54" s="39">
        <f t="shared" si="3"/>
        <v>0</v>
      </c>
      <c r="R54" s="40" t="str">
        <f t="shared" si="0"/>
        <v>F</v>
      </c>
      <c r="S54" s="41" t="str">
        <f t="shared" si="1"/>
        <v>Kém</v>
      </c>
      <c r="T54" s="42" t="str">
        <f t="shared" si="4"/>
        <v/>
      </c>
      <c r="U54" s="43"/>
      <c r="V54" s="3"/>
      <c r="W54" s="30"/>
      <c r="X54" s="81" t="str">
        <f t="shared" si="2"/>
        <v>Thi lại</v>
      </c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</row>
    <row r="55" spans="2:39" ht="18.75" customHeight="1">
      <c r="B55" s="31">
        <v>46</v>
      </c>
      <c r="C55" s="32"/>
      <c r="D55" s="33"/>
      <c r="E55" s="34"/>
      <c r="F55" s="35"/>
      <c r="G55" s="32"/>
      <c r="H55" s="36" t="s">
        <v>30</v>
      </c>
      <c r="I55" s="36" t="s">
        <v>30</v>
      </c>
      <c r="J55" s="36" t="s">
        <v>30</v>
      </c>
      <c r="K55" s="36" t="s">
        <v>30</v>
      </c>
      <c r="L55" s="44"/>
      <c r="M55" s="44"/>
      <c r="N55" s="44"/>
      <c r="O55" s="88"/>
      <c r="P55" s="38"/>
      <c r="Q55" s="39">
        <f t="shared" si="3"/>
        <v>0</v>
      </c>
      <c r="R55" s="40" t="str">
        <f t="shared" si="0"/>
        <v>F</v>
      </c>
      <c r="S55" s="41" t="str">
        <f t="shared" si="1"/>
        <v>Kém</v>
      </c>
      <c r="T55" s="42" t="str">
        <f t="shared" si="4"/>
        <v/>
      </c>
      <c r="U55" s="43"/>
      <c r="V55" s="3"/>
      <c r="W55" s="30"/>
      <c r="X55" s="81" t="str">
        <f t="shared" si="2"/>
        <v>Thi lại</v>
      </c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</row>
    <row r="56" spans="2:39" ht="18.75" customHeight="1">
      <c r="B56" s="31">
        <v>47</v>
      </c>
      <c r="C56" s="32"/>
      <c r="D56" s="33"/>
      <c r="E56" s="34"/>
      <c r="F56" s="35"/>
      <c r="G56" s="32"/>
      <c r="H56" s="36" t="s">
        <v>30</v>
      </c>
      <c r="I56" s="36" t="s">
        <v>30</v>
      </c>
      <c r="J56" s="36" t="s">
        <v>30</v>
      </c>
      <c r="K56" s="36" t="s">
        <v>30</v>
      </c>
      <c r="L56" s="44"/>
      <c r="M56" s="44"/>
      <c r="N56" s="44"/>
      <c r="O56" s="88"/>
      <c r="P56" s="38"/>
      <c r="Q56" s="39">
        <f t="shared" si="3"/>
        <v>0</v>
      </c>
      <c r="R56" s="40" t="str">
        <f t="shared" si="0"/>
        <v>F</v>
      </c>
      <c r="S56" s="41" t="str">
        <f t="shared" si="1"/>
        <v>Kém</v>
      </c>
      <c r="T56" s="42" t="str">
        <f t="shared" si="4"/>
        <v/>
      </c>
      <c r="U56" s="43"/>
      <c r="V56" s="3"/>
      <c r="W56" s="30"/>
      <c r="X56" s="81" t="str">
        <f t="shared" si="2"/>
        <v>Thi lại</v>
      </c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69"/>
      <c r="AL56" s="69"/>
      <c r="AM56" s="69"/>
    </row>
    <row r="57" spans="2:39" ht="18.75" customHeight="1">
      <c r="B57" s="31">
        <v>48</v>
      </c>
      <c r="C57" s="32"/>
      <c r="D57" s="33"/>
      <c r="E57" s="34"/>
      <c r="F57" s="35"/>
      <c r="G57" s="32"/>
      <c r="H57" s="36" t="s">
        <v>30</v>
      </c>
      <c r="I57" s="36" t="s">
        <v>30</v>
      </c>
      <c r="J57" s="36" t="s">
        <v>30</v>
      </c>
      <c r="K57" s="36" t="s">
        <v>30</v>
      </c>
      <c r="L57" s="44"/>
      <c r="M57" s="44"/>
      <c r="N57" s="44"/>
      <c r="O57" s="88"/>
      <c r="P57" s="38"/>
      <c r="Q57" s="39">
        <f t="shared" si="3"/>
        <v>0</v>
      </c>
      <c r="R57" s="40" t="str">
        <f t="shared" si="0"/>
        <v>F</v>
      </c>
      <c r="S57" s="41" t="str">
        <f t="shared" si="1"/>
        <v>Kém</v>
      </c>
      <c r="T57" s="42" t="str">
        <f t="shared" si="4"/>
        <v/>
      </c>
      <c r="U57" s="43"/>
      <c r="V57" s="3"/>
      <c r="W57" s="30"/>
      <c r="X57" s="81" t="str">
        <f t="shared" si="2"/>
        <v>Thi lại</v>
      </c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</row>
    <row r="58" spans="2:39" ht="18.75" customHeight="1">
      <c r="B58" s="31">
        <v>49</v>
      </c>
      <c r="C58" s="32"/>
      <c r="D58" s="33"/>
      <c r="E58" s="34"/>
      <c r="F58" s="35"/>
      <c r="G58" s="32"/>
      <c r="H58" s="36" t="s">
        <v>30</v>
      </c>
      <c r="I58" s="36" t="s">
        <v>30</v>
      </c>
      <c r="J58" s="36" t="s">
        <v>30</v>
      </c>
      <c r="K58" s="36" t="s">
        <v>30</v>
      </c>
      <c r="L58" s="44"/>
      <c r="M58" s="44"/>
      <c r="N58" s="44"/>
      <c r="O58" s="88"/>
      <c r="P58" s="38"/>
      <c r="Q58" s="39">
        <f t="shared" si="3"/>
        <v>0</v>
      </c>
      <c r="R58" s="40" t="str">
        <f t="shared" si="0"/>
        <v>F</v>
      </c>
      <c r="S58" s="41" t="str">
        <f t="shared" si="1"/>
        <v>Kém</v>
      </c>
      <c r="T58" s="42" t="str">
        <f t="shared" si="4"/>
        <v/>
      </c>
      <c r="U58" s="43"/>
      <c r="V58" s="3"/>
      <c r="W58" s="30"/>
      <c r="X58" s="81" t="str">
        <f t="shared" si="2"/>
        <v>Thi lại</v>
      </c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pans="2:39" ht="18.75" customHeight="1">
      <c r="B59" s="31">
        <v>50</v>
      </c>
      <c r="C59" s="32"/>
      <c r="D59" s="33"/>
      <c r="E59" s="34"/>
      <c r="F59" s="35"/>
      <c r="G59" s="32"/>
      <c r="H59" s="36" t="s">
        <v>30</v>
      </c>
      <c r="I59" s="36" t="s">
        <v>30</v>
      </c>
      <c r="J59" s="36" t="s">
        <v>30</v>
      </c>
      <c r="K59" s="36" t="s">
        <v>30</v>
      </c>
      <c r="L59" s="44"/>
      <c r="M59" s="44"/>
      <c r="N59" s="44"/>
      <c r="O59" s="88"/>
      <c r="P59" s="38"/>
      <c r="Q59" s="39">
        <f t="shared" si="3"/>
        <v>0</v>
      </c>
      <c r="R59" s="40" t="str">
        <f t="shared" si="0"/>
        <v>F</v>
      </c>
      <c r="S59" s="41" t="str">
        <f t="shared" si="1"/>
        <v>Kém</v>
      </c>
      <c r="T59" s="42" t="str">
        <f t="shared" si="4"/>
        <v/>
      </c>
      <c r="U59" s="43"/>
      <c r="V59" s="3"/>
      <c r="W59" s="30"/>
      <c r="X59" s="81" t="str">
        <f t="shared" si="2"/>
        <v>Thi lại</v>
      </c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pans="2:39" ht="18.75" customHeight="1">
      <c r="B60" s="31">
        <v>51</v>
      </c>
      <c r="C60" s="32"/>
      <c r="D60" s="33"/>
      <c r="E60" s="34"/>
      <c r="F60" s="35"/>
      <c r="G60" s="32"/>
      <c r="H60" s="36" t="s">
        <v>30</v>
      </c>
      <c r="I60" s="36" t="s">
        <v>30</v>
      </c>
      <c r="J60" s="36" t="s">
        <v>30</v>
      </c>
      <c r="K60" s="36" t="s">
        <v>30</v>
      </c>
      <c r="L60" s="44"/>
      <c r="M60" s="44"/>
      <c r="N60" s="44"/>
      <c r="O60" s="88"/>
      <c r="P60" s="38"/>
      <c r="Q60" s="39">
        <f t="shared" si="3"/>
        <v>0</v>
      </c>
      <c r="R60" s="40" t="str">
        <f t="shared" si="0"/>
        <v>F</v>
      </c>
      <c r="S60" s="41" t="str">
        <f t="shared" si="1"/>
        <v>Kém</v>
      </c>
      <c r="T60" s="42" t="str">
        <f t="shared" si="4"/>
        <v/>
      </c>
      <c r="U60" s="43"/>
      <c r="V60" s="3"/>
      <c r="W60" s="30"/>
      <c r="X60" s="81" t="str">
        <f t="shared" si="2"/>
        <v>Thi lại</v>
      </c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</row>
    <row r="61" spans="2:39" ht="18.75" customHeight="1">
      <c r="B61" s="31">
        <v>52</v>
      </c>
      <c r="C61" s="32"/>
      <c r="D61" s="33"/>
      <c r="E61" s="34"/>
      <c r="F61" s="35"/>
      <c r="G61" s="32"/>
      <c r="H61" s="36" t="s">
        <v>30</v>
      </c>
      <c r="I61" s="36" t="s">
        <v>30</v>
      </c>
      <c r="J61" s="36" t="s">
        <v>30</v>
      </c>
      <c r="K61" s="36" t="s">
        <v>30</v>
      </c>
      <c r="L61" s="44"/>
      <c r="M61" s="44"/>
      <c r="N61" s="44"/>
      <c r="O61" s="88"/>
      <c r="P61" s="38"/>
      <c r="Q61" s="39">
        <f t="shared" si="3"/>
        <v>0</v>
      </c>
      <c r="R61" s="40" t="str">
        <f t="shared" si="0"/>
        <v>F</v>
      </c>
      <c r="S61" s="41" t="str">
        <f t="shared" si="1"/>
        <v>Kém</v>
      </c>
      <c r="T61" s="42" t="str">
        <f t="shared" si="4"/>
        <v/>
      </c>
      <c r="U61" s="43"/>
      <c r="V61" s="3"/>
      <c r="W61" s="30"/>
      <c r="X61" s="81" t="str">
        <f t="shared" si="2"/>
        <v>Thi lại</v>
      </c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</row>
    <row r="62" spans="2:39" ht="18.75" customHeight="1">
      <c r="B62" s="31">
        <v>53</v>
      </c>
      <c r="C62" s="32"/>
      <c r="D62" s="33"/>
      <c r="E62" s="34"/>
      <c r="F62" s="35"/>
      <c r="G62" s="32"/>
      <c r="H62" s="36" t="s">
        <v>30</v>
      </c>
      <c r="I62" s="36" t="s">
        <v>30</v>
      </c>
      <c r="J62" s="36" t="s">
        <v>30</v>
      </c>
      <c r="K62" s="36" t="s">
        <v>30</v>
      </c>
      <c r="L62" s="44"/>
      <c r="M62" s="44"/>
      <c r="N62" s="44"/>
      <c r="O62" s="88"/>
      <c r="P62" s="38"/>
      <c r="Q62" s="39">
        <f t="shared" si="3"/>
        <v>0</v>
      </c>
      <c r="R62" s="40" t="str">
        <f t="shared" si="0"/>
        <v>F</v>
      </c>
      <c r="S62" s="41" t="str">
        <f t="shared" si="1"/>
        <v>Kém</v>
      </c>
      <c r="T62" s="42" t="str">
        <f t="shared" si="4"/>
        <v/>
      </c>
      <c r="U62" s="43"/>
      <c r="V62" s="3"/>
      <c r="W62" s="30"/>
      <c r="X62" s="81" t="str">
        <f t="shared" si="2"/>
        <v>Thi lại</v>
      </c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</row>
    <row r="63" spans="2:39" ht="18.75" customHeight="1">
      <c r="B63" s="31">
        <v>54</v>
      </c>
      <c r="C63" s="32"/>
      <c r="D63" s="33"/>
      <c r="E63" s="34"/>
      <c r="F63" s="35"/>
      <c r="G63" s="32"/>
      <c r="H63" s="36" t="s">
        <v>30</v>
      </c>
      <c r="I63" s="36" t="s">
        <v>30</v>
      </c>
      <c r="J63" s="36" t="s">
        <v>30</v>
      </c>
      <c r="K63" s="36" t="s">
        <v>30</v>
      </c>
      <c r="L63" s="44"/>
      <c r="M63" s="44"/>
      <c r="N63" s="44"/>
      <c r="O63" s="88"/>
      <c r="P63" s="38"/>
      <c r="Q63" s="39">
        <f t="shared" si="3"/>
        <v>0</v>
      </c>
      <c r="R63" s="40" t="str">
        <f t="shared" si="0"/>
        <v>F</v>
      </c>
      <c r="S63" s="41" t="str">
        <f t="shared" si="1"/>
        <v>Kém</v>
      </c>
      <c r="T63" s="42" t="str">
        <f t="shared" si="4"/>
        <v/>
      </c>
      <c r="U63" s="43"/>
      <c r="V63" s="3"/>
      <c r="W63" s="30"/>
      <c r="X63" s="81" t="str">
        <f t="shared" si="2"/>
        <v>Thi lại</v>
      </c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</row>
    <row r="64" spans="2:39" ht="18.75" customHeight="1">
      <c r="B64" s="31">
        <v>55</v>
      </c>
      <c r="C64" s="32"/>
      <c r="D64" s="33"/>
      <c r="E64" s="34"/>
      <c r="F64" s="35"/>
      <c r="G64" s="32"/>
      <c r="H64" s="36" t="s">
        <v>30</v>
      </c>
      <c r="I64" s="36" t="s">
        <v>30</v>
      </c>
      <c r="J64" s="36" t="s">
        <v>30</v>
      </c>
      <c r="K64" s="36" t="s">
        <v>30</v>
      </c>
      <c r="L64" s="44"/>
      <c r="M64" s="44"/>
      <c r="N64" s="44"/>
      <c r="O64" s="88"/>
      <c r="P64" s="38"/>
      <c r="Q64" s="39">
        <f t="shared" si="3"/>
        <v>0</v>
      </c>
      <c r="R64" s="40" t="str">
        <f t="shared" si="0"/>
        <v>F</v>
      </c>
      <c r="S64" s="41" t="str">
        <f t="shared" si="1"/>
        <v>Kém</v>
      </c>
      <c r="T64" s="42" t="str">
        <f t="shared" si="4"/>
        <v/>
      </c>
      <c r="U64" s="43"/>
      <c r="V64" s="3"/>
      <c r="W64" s="30"/>
      <c r="X64" s="81" t="str">
        <f t="shared" si="2"/>
        <v>Thi lại</v>
      </c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pans="2:39" ht="18.75" customHeight="1">
      <c r="B65" s="31">
        <v>56</v>
      </c>
      <c r="C65" s="32"/>
      <c r="D65" s="33"/>
      <c r="E65" s="34"/>
      <c r="F65" s="35"/>
      <c r="G65" s="32"/>
      <c r="H65" s="36" t="s">
        <v>30</v>
      </c>
      <c r="I65" s="36" t="s">
        <v>30</v>
      </c>
      <c r="J65" s="36" t="s">
        <v>30</v>
      </c>
      <c r="K65" s="36" t="s">
        <v>30</v>
      </c>
      <c r="L65" s="44"/>
      <c r="M65" s="44"/>
      <c r="N65" s="44"/>
      <c r="O65" s="88"/>
      <c r="P65" s="38"/>
      <c r="Q65" s="39">
        <f t="shared" si="3"/>
        <v>0</v>
      </c>
      <c r="R65" s="40" t="str">
        <f t="shared" si="0"/>
        <v>F</v>
      </c>
      <c r="S65" s="41" t="str">
        <f t="shared" si="1"/>
        <v>Kém</v>
      </c>
      <c r="T65" s="42" t="str">
        <f t="shared" si="4"/>
        <v/>
      </c>
      <c r="U65" s="43"/>
      <c r="V65" s="3"/>
      <c r="W65" s="30"/>
      <c r="X65" s="81" t="str">
        <f t="shared" si="2"/>
        <v>Thi lại</v>
      </c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pans="2:39" ht="18.75" customHeight="1">
      <c r="B66" s="31">
        <v>57</v>
      </c>
      <c r="C66" s="32"/>
      <c r="D66" s="33"/>
      <c r="E66" s="34"/>
      <c r="F66" s="35"/>
      <c r="G66" s="32"/>
      <c r="H66" s="36" t="s">
        <v>30</v>
      </c>
      <c r="I66" s="36" t="s">
        <v>30</v>
      </c>
      <c r="J66" s="36" t="s">
        <v>30</v>
      </c>
      <c r="K66" s="36" t="s">
        <v>30</v>
      </c>
      <c r="L66" s="44"/>
      <c r="M66" s="44"/>
      <c r="N66" s="44"/>
      <c r="O66" s="88"/>
      <c r="P66" s="38"/>
      <c r="Q66" s="39">
        <f t="shared" si="3"/>
        <v>0</v>
      </c>
      <c r="R66" s="40" t="str">
        <f t="shared" si="0"/>
        <v>F</v>
      </c>
      <c r="S66" s="41" t="str">
        <f t="shared" si="1"/>
        <v>Kém</v>
      </c>
      <c r="T66" s="42" t="str">
        <f t="shared" si="4"/>
        <v/>
      </c>
      <c r="U66" s="43"/>
      <c r="V66" s="3"/>
      <c r="W66" s="30"/>
      <c r="X66" s="81" t="str">
        <f t="shared" si="2"/>
        <v>Thi lại</v>
      </c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</row>
    <row r="67" spans="2:39" ht="18.75" customHeight="1">
      <c r="B67" s="31">
        <v>58</v>
      </c>
      <c r="C67" s="32"/>
      <c r="D67" s="33"/>
      <c r="E67" s="34"/>
      <c r="F67" s="35"/>
      <c r="G67" s="32"/>
      <c r="H67" s="36" t="s">
        <v>30</v>
      </c>
      <c r="I67" s="36" t="s">
        <v>30</v>
      </c>
      <c r="J67" s="36" t="s">
        <v>30</v>
      </c>
      <c r="K67" s="36" t="s">
        <v>30</v>
      </c>
      <c r="L67" s="44"/>
      <c r="M67" s="44"/>
      <c r="N67" s="44"/>
      <c r="O67" s="88"/>
      <c r="P67" s="38"/>
      <c r="Q67" s="39">
        <f t="shared" si="3"/>
        <v>0</v>
      </c>
      <c r="R67" s="40" t="str">
        <f t="shared" si="0"/>
        <v>F</v>
      </c>
      <c r="S67" s="41" t="str">
        <f t="shared" si="1"/>
        <v>Kém</v>
      </c>
      <c r="T67" s="42" t="str">
        <f t="shared" si="4"/>
        <v/>
      </c>
      <c r="U67" s="43"/>
      <c r="V67" s="3"/>
      <c r="W67" s="30"/>
      <c r="X67" s="81" t="str">
        <f t="shared" si="2"/>
        <v>Thi lại</v>
      </c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</row>
    <row r="68" spans="2:39" ht="18.75" customHeight="1">
      <c r="B68" s="31">
        <v>59</v>
      </c>
      <c r="C68" s="32"/>
      <c r="D68" s="33"/>
      <c r="E68" s="34"/>
      <c r="F68" s="35"/>
      <c r="G68" s="32"/>
      <c r="H68" s="36" t="s">
        <v>30</v>
      </c>
      <c r="I68" s="36" t="s">
        <v>30</v>
      </c>
      <c r="J68" s="36" t="s">
        <v>30</v>
      </c>
      <c r="K68" s="36" t="s">
        <v>30</v>
      </c>
      <c r="L68" s="44"/>
      <c r="M68" s="44"/>
      <c r="N68" s="44"/>
      <c r="O68" s="88"/>
      <c r="P68" s="38"/>
      <c r="Q68" s="39">
        <f t="shared" si="3"/>
        <v>0</v>
      </c>
      <c r="R68" s="40" t="str">
        <f t="shared" si="0"/>
        <v>F</v>
      </c>
      <c r="S68" s="41" t="str">
        <f t="shared" si="1"/>
        <v>Kém</v>
      </c>
      <c r="T68" s="42" t="str">
        <f t="shared" si="4"/>
        <v/>
      </c>
      <c r="U68" s="43"/>
      <c r="V68" s="3"/>
      <c r="W68" s="30"/>
      <c r="X68" s="81" t="str">
        <f t="shared" si="2"/>
        <v>Thi lại</v>
      </c>
      <c r="Y68" s="69"/>
      <c r="Z68" s="69"/>
      <c r="AA68" s="69"/>
      <c r="AB68" s="69"/>
      <c r="AC68" s="69"/>
      <c r="AD68" s="69"/>
      <c r="AE68" s="69"/>
      <c r="AF68" s="69"/>
      <c r="AG68" s="69"/>
      <c r="AH68" s="69"/>
      <c r="AI68" s="69"/>
      <c r="AJ68" s="69"/>
      <c r="AK68" s="69"/>
      <c r="AL68" s="69"/>
      <c r="AM68" s="69"/>
    </row>
    <row r="69" spans="2:39" ht="18.75" customHeight="1">
      <c r="B69" s="31">
        <v>60</v>
      </c>
      <c r="C69" s="32"/>
      <c r="D69" s="33"/>
      <c r="E69" s="34"/>
      <c r="F69" s="35"/>
      <c r="G69" s="32"/>
      <c r="H69" s="36" t="s">
        <v>30</v>
      </c>
      <c r="I69" s="36" t="s">
        <v>30</v>
      </c>
      <c r="J69" s="36" t="s">
        <v>30</v>
      </c>
      <c r="K69" s="36" t="s">
        <v>30</v>
      </c>
      <c r="L69" s="44"/>
      <c r="M69" s="44"/>
      <c r="N69" s="44"/>
      <c r="O69" s="88"/>
      <c r="P69" s="38"/>
      <c r="Q69" s="39">
        <f t="shared" si="3"/>
        <v>0</v>
      </c>
      <c r="R69" s="40" t="str">
        <f t="shared" si="0"/>
        <v>F</v>
      </c>
      <c r="S69" s="41" t="str">
        <f t="shared" si="1"/>
        <v>Kém</v>
      </c>
      <c r="T69" s="42" t="str">
        <f t="shared" si="4"/>
        <v/>
      </c>
      <c r="U69" s="43"/>
      <c r="V69" s="3"/>
      <c r="W69" s="30"/>
      <c r="X69" s="81" t="str">
        <f t="shared" si="2"/>
        <v>Thi lại</v>
      </c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</row>
    <row r="70" spans="2:39" ht="18.75" customHeight="1">
      <c r="B70" s="31">
        <v>61</v>
      </c>
      <c r="C70" s="32"/>
      <c r="D70" s="33"/>
      <c r="E70" s="34"/>
      <c r="F70" s="35"/>
      <c r="G70" s="32"/>
      <c r="H70" s="36" t="s">
        <v>30</v>
      </c>
      <c r="I70" s="36" t="s">
        <v>30</v>
      </c>
      <c r="J70" s="36" t="s">
        <v>30</v>
      </c>
      <c r="K70" s="36" t="s">
        <v>30</v>
      </c>
      <c r="L70" s="44"/>
      <c r="M70" s="44"/>
      <c r="N70" s="44"/>
      <c r="O70" s="88"/>
      <c r="P70" s="38"/>
      <c r="Q70" s="39">
        <f t="shared" si="3"/>
        <v>0</v>
      </c>
      <c r="R70" s="40" t="str">
        <f t="shared" si="0"/>
        <v>F</v>
      </c>
      <c r="S70" s="41" t="str">
        <f t="shared" si="1"/>
        <v>Kém</v>
      </c>
      <c r="T70" s="42" t="str">
        <f t="shared" si="4"/>
        <v/>
      </c>
      <c r="U70" s="43"/>
      <c r="V70" s="3"/>
      <c r="W70" s="30"/>
      <c r="X70" s="81" t="str">
        <f t="shared" si="2"/>
        <v>Thi lại</v>
      </c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pans="2:39" ht="18.75" customHeight="1">
      <c r="B71" s="31">
        <v>62</v>
      </c>
      <c r="C71" s="32"/>
      <c r="D71" s="33"/>
      <c r="E71" s="34"/>
      <c r="F71" s="35"/>
      <c r="G71" s="32"/>
      <c r="H71" s="36" t="s">
        <v>30</v>
      </c>
      <c r="I71" s="36" t="s">
        <v>30</v>
      </c>
      <c r="J71" s="36" t="s">
        <v>30</v>
      </c>
      <c r="K71" s="36" t="s">
        <v>30</v>
      </c>
      <c r="L71" s="44"/>
      <c r="M71" s="44"/>
      <c r="N71" s="44"/>
      <c r="O71" s="88"/>
      <c r="P71" s="38"/>
      <c r="Q71" s="39">
        <f t="shared" si="3"/>
        <v>0</v>
      </c>
      <c r="R71" s="40" t="str">
        <f t="shared" si="0"/>
        <v>F</v>
      </c>
      <c r="S71" s="41" t="str">
        <f t="shared" si="1"/>
        <v>Kém</v>
      </c>
      <c r="T71" s="42" t="str">
        <f t="shared" si="4"/>
        <v/>
      </c>
      <c r="U71" s="43"/>
      <c r="V71" s="3"/>
      <c r="W71" s="30"/>
      <c r="X71" s="81" t="str">
        <f t="shared" si="2"/>
        <v>Thi lại</v>
      </c>
      <c r="Y71" s="69"/>
      <c r="Z71" s="69"/>
      <c r="AA71" s="69"/>
      <c r="AB71" s="69"/>
      <c r="AC71" s="6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pans="2:39" ht="18.75" customHeight="1">
      <c r="B72" s="31">
        <v>63</v>
      </c>
      <c r="C72" s="32"/>
      <c r="D72" s="33"/>
      <c r="E72" s="34"/>
      <c r="F72" s="35"/>
      <c r="G72" s="32"/>
      <c r="H72" s="36" t="s">
        <v>30</v>
      </c>
      <c r="I72" s="36" t="s">
        <v>30</v>
      </c>
      <c r="J72" s="36" t="s">
        <v>30</v>
      </c>
      <c r="K72" s="36" t="s">
        <v>30</v>
      </c>
      <c r="L72" s="44"/>
      <c r="M72" s="44"/>
      <c r="N72" s="44"/>
      <c r="O72" s="88"/>
      <c r="P72" s="38"/>
      <c r="Q72" s="39">
        <f t="shared" si="3"/>
        <v>0</v>
      </c>
      <c r="R72" s="40" t="str">
        <f t="shared" si="0"/>
        <v>F</v>
      </c>
      <c r="S72" s="41" t="str">
        <f t="shared" si="1"/>
        <v>Kém</v>
      </c>
      <c r="T72" s="42" t="str">
        <f t="shared" si="4"/>
        <v/>
      </c>
      <c r="U72" s="43"/>
      <c r="V72" s="3"/>
      <c r="W72" s="30"/>
      <c r="X72" s="81" t="str">
        <f t="shared" si="2"/>
        <v>Thi lại</v>
      </c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69"/>
      <c r="AM72" s="69"/>
    </row>
    <row r="73" spans="2:39" ht="18.75" customHeight="1">
      <c r="B73" s="31">
        <v>64</v>
      </c>
      <c r="C73" s="32"/>
      <c r="D73" s="33"/>
      <c r="E73" s="34"/>
      <c r="F73" s="35"/>
      <c r="G73" s="32"/>
      <c r="H73" s="36" t="s">
        <v>30</v>
      </c>
      <c r="I73" s="36" t="s">
        <v>30</v>
      </c>
      <c r="J73" s="36" t="s">
        <v>30</v>
      </c>
      <c r="K73" s="36" t="s">
        <v>30</v>
      </c>
      <c r="L73" s="44"/>
      <c r="M73" s="44"/>
      <c r="N73" s="44"/>
      <c r="O73" s="88"/>
      <c r="P73" s="38"/>
      <c r="Q73" s="39">
        <f t="shared" si="3"/>
        <v>0</v>
      </c>
      <c r="R73" s="40" t="str">
        <f t="shared" si="0"/>
        <v>F</v>
      </c>
      <c r="S73" s="41" t="str">
        <f t="shared" si="1"/>
        <v>Kém</v>
      </c>
      <c r="T73" s="42" t="str">
        <f t="shared" si="4"/>
        <v/>
      </c>
      <c r="U73" s="43"/>
      <c r="V73" s="3"/>
      <c r="W73" s="30"/>
      <c r="X73" s="81" t="str">
        <f t="shared" si="2"/>
        <v>Thi lại</v>
      </c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</row>
    <row r="74" spans="2:39" ht="18.75" customHeight="1">
      <c r="B74" s="31">
        <v>65</v>
      </c>
      <c r="C74" s="32"/>
      <c r="D74" s="33"/>
      <c r="E74" s="34"/>
      <c r="F74" s="35"/>
      <c r="G74" s="32"/>
      <c r="H74" s="36" t="s">
        <v>30</v>
      </c>
      <c r="I74" s="36" t="s">
        <v>30</v>
      </c>
      <c r="J74" s="36" t="s">
        <v>30</v>
      </c>
      <c r="K74" s="36" t="s">
        <v>30</v>
      </c>
      <c r="L74" s="44"/>
      <c r="M74" s="44"/>
      <c r="N74" s="44"/>
      <c r="O74" s="88"/>
      <c r="P74" s="38"/>
      <c r="Q74" s="39">
        <f t="shared" si="3"/>
        <v>0</v>
      </c>
      <c r="R74" s="40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41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42" t="str">
        <f t="shared" si="4"/>
        <v/>
      </c>
      <c r="U74" s="43"/>
      <c r="V74" s="3"/>
      <c r="W74" s="30"/>
      <c r="X74" s="81" t="str">
        <f t="shared" si="2"/>
        <v>Thi lại</v>
      </c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</row>
    <row r="75" spans="2:39" ht="18.75" customHeight="1">
      <c r="B75" s="31">
        <v>66</v>
      </c>
      <c r="C75" s="32"/>
      <c r="D75" s="33"/>
      <c r="E75" s="34"/>
      <c r="F75" s="35"/>
      <c r="G75" s="32"/>
      <c r="H75" s="36" t="s">
        <v>30</v>
      </c>
      <c r="I75" s="36" t="s">
        <v>30</v>
      </c>
      <c r="J75" s="36" t="s">
        <v>30</v>
      </c>
      <c r="K75" s="36" t="s">
        <v>30</v>
      </c>
      <c r="L75" s="44"/>
      <c r="M75" s="44"/>
      <c r="N75" s="44"/>
      <c r="O75" s="88"/>
      <c r="P75" s="38"/>
      <c r="Q75" s="39">
        <f t="shared" si="3"/>
        <v>0</v>
      </c>
      <c r="R75" s="40" t="str">
        <f t="shared" si="5"/>
        <v>F</v>
      </c>
      <c r="S75" s="41" t="str">
        <f t="shared" si="6"/>
        <v>Kém</v>
      </c>
      <c r="T75" s="42" t="str">
        <f t="shared" si="4"/>
        <v/>
      </c>
      <c r="U75" s="43"/>
      <c r="V75" s="3"/>
      <c r="W75" s="30"/>
      <c r="X75" s="81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</row>
    <row r="76" spans="2:39" ht="18.75" customHeight="1">
      <c r="B76" s="31">
        <v>67</v>
      </c>
      <c r="C76" s="32"/>
      <c r="D76" s="33"/>
      <c r="E76" s="34"/>
      <c r="F76" s="35"/>
      <c r="G76" s="32"/>
      <c r="H76" s="36" t="s">
        <v>30</v>
      </c>
      <c r="I76" s="36" t="s">
        <v>30</v>
      </c>
      <c r="J76" s="36" t="s">
        <v>30</v>
      </c>
      <c r="K76" s="36" t="s">
        <v>30</v>
      </c>
      <c r="L76" s="44"/>
      <c r="M76" s="44"/>
      <c r="N76" s="44"/>
      <c r="O76" s="88"/>
      <c r="P76" s="38"/>
      <c r="Q76" s="39">
        <f t="shared" ref="Q76:Q99" si="8">ROUND(SUMPRODUCT(H76:P76,$H$9:$P$9)/100,1)</f>
        <v>0</v>
      </c>
      <c r="R76" s="40" t="str">
        <f t="shared" si="5"/>
        <v>F</v>
      </c>
      <c r="S76" s="41" t="str">
        <f t="shared" si="6"/>
        <v>Kém</v>
      </c>
      <c r="T76" s="42" t="str">
        <f t="shared" ref="T76:T99" si="9">+IF(OR($H76=0,$I76=0,$J76=0,$K76=0),"Không đủ ĐKDT","")</f>
        <v/>
      </c>
      <c r="U76" s="43"/>
      <c r="V76" s="3"/>
      <c r="W76" s="30"/>
      <c r="X76" s="81" t="str">
        <f t="shared" si="7"/>
        <v>Thi lại</v>
      </c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pans="2:39" ht="18.75" customHeight="1">
      <c r="B77" s="31">
        <v>68</v>
      </c>
      <c r="C77" s="32"/>
      <c r="D77" s="33"/>
      <c r="E77" s="34"/>
      <c r="F77" s="35"/>
      <c r="G77" s="32"/>
      <c r="H77" s="36" t="s">
        <v>30</v>
      </c>
      <c r="I77" s="36" t="s">
        <v>30</v>
      </c>
      <c r="J77" s="36" t="s">
        <v>30</v>
      </c>
      <c r="K77" s="36" t="s">
        <v>30</v>
      </c>
      <c r="L77" s="44"/>
      <c r="M77" s="44"/>
      <c r="N77" s="44"/>
      <c r="O77" s="88"/>
      <c r="P77" s="38"/>
      <c r="Q77" s="39">
        <f t="shared" si="8"/>
        <v>0</v>
      </c>
      <c r="R77" s="40" t="str">
        <f t="shared" si="5"/>
        <v>F</v>
      </c>
      <c r="S77" s="41" t="str">
        <f t="shared" si="6"/>
        <v>Kém</v>
      </c>
      <c r="T77" s="42" t="str">
        <f t="shared" si="9"/>
        <v/>
      </c>
      <c r="U77" s="43"/>
      <c r="V77" s="3"/>
      <c r="W77" s="30"/>
      <c r="X77" s="81" t="str">
        <f t="shared" si="7"/>
        <v>Thi lại</v>
      </c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pans="2:39" ht="18.75" customHeight="1">
      <c r="B78" s="31">
        <v>69</v>
      </c>
      <c r="C78" s="32"/>
      <c r="D78" s="33"/>
      <c r="E78" s="34"/>
      <c r="F78" s="35"/>
      <c r="G78" s="32"/>
      <c r="H78" s="36" t="s">
        <v>30</v>
      </c>
      <c r="I78" s="36" t="s">
        <v>30</v>
      </c>
      <c r="J78" s="36" t="s">
        <v>30</v>
      </c>
      <c r="K78" s="36" t="s">
        <v>30</v>
      </c>
      <c r="L78" s="44"/>
      <c r="M78" s="44"/>
      <c r="N78" s="44"/>
      <c r="O78" s="88"/>
      <c r="P78" s="38"/>
      <c r="Q78" s="39">
        <f t="shared" si="8"/>
        <v>0</v>
      </c>
      <c r="R78" s="40" t="str">
        <f t="shared" si="5"/>
        <v>F</v>
      </c>
      <c r="S78" s="41" t="str">
        <f t="shared" si="6"/>
        <v>Kém</v>
      </c>
      <c r="T78" s="42" t="str">
        <f t="shared" si="9"/>
        <v/>
      </c>
      <c r="U78" s="43"/>
      <c r="V78" s="3"/>
      <c r="W78" s="30"/>
      <c r="X78" s="81" t="str">
        <f t="shared" si="7"/>
        <v>Thi lại</v>
      </c>
      <c r="Y78" s="69"/>
      <c r="Z78" s="69"/>
      <c r="AA78" s="69"/>
      <c r="AB78" s="69"/>
      <c r="AC78" s="69"/>
      <c r="AD78" s="69"/>
      <c r="AE78" s="69"/>
      <c r="AF78" s="69"/>
      <c r="AG78" s="69"/>
      <c r="AH78" s="69"/>
      <c r="AI78" s="69"/>
      <c r="AJ78" s="69"/>
      <c r="AK78" s="69"/>
      <c r="AL78" s="69"/>
      <c r="AM78" s="69"/>
    </row>
    <row r="79" spans="2:39" ht="18.75" customHeight="1">
      <c r="B79" s="31">
        <v>70</v>
      </c>
      <c r="C79" s="32"/>
      <c r="D79" s="33"/>
      <c r="E79" s="34"/>
      <c r="F79" s="35"/>
      <c r="G79" s="32"/>
      <c r="H79" s="36" t="s">
        <v>30</v>
      </c>
      <c r="I79" s="36" t="s">
        <v>30</v>
      </c>
      <c r="J79" s="36" t="s">
        <v>30</v>
      </c>
      <c r="K79" s="36" t="s">
        <v>30</v>
      </c>
      <c r="L79" s="44"/>
      <c r="M79" s="44"/>
      <c r="N79" s="44"/>
      <c r="O79" s="88"/>
      <c r="P79" s="38"/>
      <c r="Q79" s="39">
        <f t="shared" si="8"/>
        <v>0</v>
      </c>
      <c r="R79" s="40" t="str">
        <f t="shared" si="5"/>
        <v>F</v>
      </c>
      <c r="S79" s="41" t="str">
        <f t="shared" si="6"/>
        <v>Kém</v>
      </c>
      <c r="T79" s="42" t="str">
        <f t="shared" si="9"/>
        <v/>
      </c>
      <c r="U79" s="43"/>
      <c r="V79" s="3"/>
      <c r="W79" s="30"/>
      <c r="X79" s="81" t="str">
        <f t="shared" si="7"/>
        <v>Thi lại</v>
      </c>
      <c r="Y79" s="69"/>
      <c r="Z79" s="69"/>
      <c r="AA79" s="69"/>
      <c r="AB79" s="69"/>
      <c r="AC79" s="69"/>
      <c r="AD79" s="69"/>
      <c r="AE79" s="69"/>
      <c r="AF79" s="69"/>
      <c r="AG79" s="69"/>
      <c r="AH79" s="69"/>
      <c r="AI79" s="69"/>
      <c r="AJ79" s="69"/>
      <c r="AK79" s="69"/>
      <c r="AL79" s="69"/>
      <c r="AM79" s="69"/>
    </row>
    <row r="80" spans="2:39" ht="18.75" customHeight="1">
      <c r="B80" s="31">
        <v>71</v>
      </c>
      <c r="C80" s="32"/>
      <c r="D80" s="33"/>
      <c r="E80" s="34"/>
      <c r="F80" s="35"/>
      <c r="G80" s="32"/>
      <c r="H80" s="36" t="s">
        <v>30</v>
      </c>
      <c r="I80" s="36" t="s">
        <v>30</v>
      </c>
      <c r="J80" s="36" t="s">
        <v>30</v>
      </c>
      <c r="K80" s="36" t="s">
        <v>30</v>
      </c>
      <c r="L80" s="44"/>
      <c r="M80" s="44"/>
      <c r="N80" s="44"/>
      <c r="O80" s="88"/>
      <c r="P80" s="38"/>
      <c r="Q80" s="39">
        <f t="shared" si="8"/>
        <v>0</v>
      </c>
      <c r="R80" s="40" t="str">
        <f t="shared" si="5"/>
        <v>F</v>
      </c>
      <c r="S80" s="41" t="str">
        <f t="shared" si="6"/>
        <v>Kém</v>
      </c>
      <c r="T80" s="42" t="str">
        <f t="shared" si="9"/>
        <v/>
      </c>
      <c r="U80" s="43"/>
      <c r="V80" s="3"/>
      <c r="W80" s="30"/>
      <c r="X80" s="81" t="str">
        <f t="shared" si="7"/>
        <v>Thi lại</v>
      </c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</row>
    <row r="81" spans="2:39" ht="18.75" customHeight="1">
      <c r="B81" s="31">
        <v>72</v>
      </c>
      <c r="C81" s="32"/>
      <c r="D81" s="33"/>
      <c r="E81" s="34"/>
      <c r="F81" s="35"/>
      <c r="G81" s="32"/>
      <c r="H81" s="36" t="s">
        <v>30</v>
      </c>
      <c r="I81" s="36" t="s">
        <v>30</v>
      </c>
      <c r="J81" s="36" t="s">
        <v>30</v>
      </c>
      <c r="K81" s="36" t="s">
        <v>30</v>
      </c>
      <c r="L81" s="44"/>
      <c r="M81" s="44"/>
      <c r="N81" s="44"/>
      <c r="O81" s="88"/>
      <c r="P81" s="38"/>
      <c r="Q81" s="39">
        <f t="shared" si="8"/>
        <v>0</v>
      </c>
      <c r="R81" s="40" t="str">
        <f t="shared" si="5"/>
        <v>F</v>
      </c>
      <c r="S81" s="41" t="str">
        <f t="shared" si="6"/>
        <v>Kém</v>
      </c>
      <c r="T81" s="42" t="str">
        <f t="shared" si="9"/>
        <v/>
      </c>
      <c r="U81" s="43"/>
      <c r="V81" s="3"/>
      <c r="W81" s="30"/>
      <c r="X81" s="81" t="str">
        <f t="shared" si="7"/>
        <v>Thi lại</v>
      </c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</row>
    <row r="82" spans="2:39" ht="18.75" customHeight="1">
      <c r="B82" s="31">
        <v>73</v>
      </c>
      <c r="C82" s="32"/>
      <c r="D82" s="33"/>
      <c r="E82" s="34"/>
      <c r="F82" s="35"/>
      <c r="G82" s="32"/>
      <c r="H82" s="36" t="s">
        <v>30</v>
      </c>
      <c r="I82" s="36" t="s">
        <v>30</v>
      </c>
      <c r="J82" s="36" t="s">
        <v>30</v>
      </c>
      <c r="K82" s="36" t="s">
        <v>30</v>
      </c>
      <c r="L82" s="44"/>
      <c r="M82" s="44"/>
      <c r="N82" s="44"/>
      <c r="O82" s="88"/>
      <c r="P82" s="38"/>
      <c r="Q82" s="39">
        <f t="shared" si="8"/>
        <v>0</v>
      </c>
      <c r="R82" s="40" t="str">
        <f t="shared" si="5"/>
        <v>F</v>
      </c>
      <c r="S82" s="41" t="str">
        <f t="shared" si="6"/>
        <v>Kém</v>
      </c>
      <c r="T82" s="42" t="str">
        <f t="shared" si="9"/>
        <v/>
      </c>
      <c r="U82" s="43"/>
      <c r="V82" s="3"/>
      <c r="W82" s="30"/>
      <c r="X82" s="81" t="str">
        <f t="shared" si="7"/>
        <v>Thi lại</v>
      </c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</row>
    <row r="83" spans="2:39" ht="18.75" customHeight="1">
      <c r="B83" s="31">
        <v>74</v>
      </c>
      <c r="C83" s="32"/>
      <c r="D83" s="33"/>
      <c r="E83" s="34"/>
      <c r="F83" s="35"/>
      <c r="G83" s="32"/>
      <c r="H83" s="36" t="s">
        <v>30</v>
      </c>
      <c r="I83" s="36" t="s">
        <v>30</v>
      </c>
      <c r="J83" s="36" t="s">
        <v>30</v>
      </c>
      <c r="K83" s="36" t="s">
        <v>30</v>
      </c>
      <c r="L83" s="44"/>
      <c r="M83" s="44"/>
      <c r="N83" s="44"/>
      <c r="O83" s="88"/>
      <c r="P83" s="38"/>
      <c r="Q83" s="39">
        <f t="shared" si="8"/>
        <v>0</v>
      </c>
      <c r="R83" s="40" t="str">
        <f t="shared" si="5"/>
        <v>F</v>
      </c>
      <c r="S83" s="41" t="str">
        <f t="shared" si="6"/>
        <v>Kém</v>
      </c>
      <c r="T83" s="42" t="str">
        <f t="shared" si="9"/>
        <v/>
      </c>
      <c r="U83" s="43"/>
      <c r="V83" s="3"/>
      <c r="W83" s="30"/>
      <c r="X83" s="81" t="str">
        <f t="shared" si="7"/>
        <v>Thi lại</v>
      </c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</row>
    <row r="84" spans="2:39" ht="18.75" customHeight="1">
      <c r="B84" s="31">
        <v>75</v>
      </c>
      <c r="C84" s="32"/>
      <c r="D84" s="33"/>
      <c r="E84" s="34"/>
      <c r="F84" s="35"/>
      <c r="G84" s="32"/>
      <c r="H84" s="36" t="s">
        <v>30</v>
      </c>
      <c r="I84" s="36" t="s">
        <v>30</v>
      </c>
      <c r="J84" s="36" t="s">
        <v>30</v>
      </c>
      <c r="K84" s="36" t="s">
        <v>30</v>
      </c>
      <c r="L84" s="44"/>
      <c r="M84" s="44"/>
      <c r="N84" s="44"/>
      <c r="O84" s="88"/>
      <c r="P84" s="38"/>
      <c r="Q84" s="39">
        <f t="shared" si="8"/>
        <v>0</v>
      </c>
      <c r="R84" s="40" t="str">
        <f t="shared" si="5"/>
        <v>F</v>
      </c>
      <c r="S84" s="41" t="str">
        <f t="shared" si="6"/>
        <v>Kém</v>
      </c>
      <c r="T84" s="42" t="str">
        <f t="shared" si="9"/>
        <v/>
      </c>
      <c r="U84" s="43"/>
      <c r="V84" s="3"/>
      <c r="W84" s="30"/>
      <c r="X84" s="81" t="str">
        <f t="shared" si="7"/>
        <v>Thi lại</v>
      </c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</row>
    <row r="85" spans="2:39" ht="18.75" customHeight="1">
      <c r="B85" s="31">
        <v>76</v>
      </c>
      <c r="C85" s="32"/>
      <c r="D85" s="33"/>
      <c r="E85" s="34"/>
      <c r="F85" s="35"/>
      <c r="G85" s="32"/>
      <c r="H85" s="36" t="s">
        <v>30</v>
      </c>
      <c r="I85" s="36" t="s">
        <v>30</v>
      </c>
      <c r="J85" s="36" t="s">
        <v>30</v>
      </c>
      <c r="K85" s="36" t="s">
        <v>30</v>
      </c>
      <c r="L85" s="44"/>
      <c r="M85" s="44"/>
      <c r="N85" s="44"/>
      <c r="O85" s="88"/>
      <c r="P85" s="38"/>
      <c r="Q85" s="39">
        <f t="shared" si="8"/>
        <v>0</v>
      </c>
      <c r="R85" s="40" t="str">
        <f t="shared" si="5"/>
        <v>F</v>
      </c>
      <c r="S85" s="41" t="str">
        <f t="shared" si="6"/>
        <v>Kém</v>
      </c>
      <c r="T85" s="42" t="str">
        <f t="shared" si="9"/>
        <v/>
      </c>
      <c r="U85" s="43"/>
      <c r="V85" s="3"/>
      <c r="W85" s="30"/>
      <c r="X85" s="81" t="str">
        <f t="shared" si="7"/>
        <v>Thi lại</v>
      </c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</row>
    <row r="86" spans="2:39" ht="18.75" customHeight="1">
      <c r="B86" s="31">
        <v>77</v>
      </c>
      <c r="C86" s="32"/>
      <c r="D86" s="33"/>
      <c r="E86" s="34"/>
      <c r="F86" s="35"/>
      <c r="G86" s="32"/>
      <c r="H86" s="36" t="s">
        <v>30</v>
      </c>
      <c r="I86" s="36" t="s">
        <v>30</v>
      </c>
      <c r="J86" s="36" t="s">
        <v>30</v>
      </c>
      <c r="K86" s="36" t="s">
        <v>30</v>
      </c>
      <c r="L86" s="44"/>
      <c r="M86" s="44"/>
      <c r="N86" s="44"/>
      <c r="O86" s="88"/>
      <c r="P86" s="38"/>
      <c r="Q86" s="39">
        <f t="shared" si="8"/>
        <v>0</v>
      </c>
      <c r="R86" s="40" t="str">
        <f t="shared" si="5"/>
        <v>F</v>
      </c>
      <c r="S86" s="41" t="str">
        <f t="shared" si="6"/>
        <v>Kém</v>
      </c>
      <c r="T86" s="42" t="str">
        <f t="shared" si="9"/>
        <v/>
      </c>
      <c r="U86" s="43"/>
      <c r="V86" s="3"/>
      <c r="W86" s="30"/>
      <c r="X86" s="81" t="str">
        <f t="shared" si="7"/>
        <v>Thi lại</v>
      </c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</row>
    <row r="87" spans="2:39" ht="18.75" customHeight="1">
      <c r="B87" s="31">
        <v>78</v>
      </c>
      <c r="C87" s="32"/>
      <c r="D87" s="33"/>
      <c r="E87" s="34"/>
      <c r="F87" s="35"/>
      <c r="G87" s="32"/>
      <c r="H87" s="36" t="s">
        <v>30</v>
      </c>
      <c r="I87" s="36" t="s">
        <v>30</v>
      </c>
      <c r="J87" s="36" t="s">
        <v>30</v>
      </c>
      <c r="K87" s="36" t="s">
        <v>30</v>
      </c>
      <c r="L87" s="44"/>
      <c r="M87" s="44"/>
      <c r="N87" s="44"/>
      <c r="O87" s="88"/>
      <c r="P87" s="38"/>
      <c r="Q87" s="39">
        <f t="shared" si="8"/>
        <v>0</v>
      </c>
      <c r="R87" s="40" t="str">
        <f t="shared" si="5"/>
        <v>F</v>
      </c>
      <c r="S87" s="41" t="str">
        <f t="shared" si="6"/>
        <v>Kém</v>
      </c>
      <c r="T87" s="42" t="str">
        <f t="shared" si="9"/>
        <v/>
      </c>
      <c r="U87" s="43"/>
      <c r="V87" s="3"/>
      <c r="W87" s="30"/>
      <c r="X87" s="81" t="str">
        <f t="shared" si="7"/>
        <v>Thi lại</v>
      </c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</row>
    <row r="88" spans="2:39" ht="18.75" customHeight="1">
      <c r="B88" s="31">
        <v>79</v>
      </c>
      <c r="C88" s="32"/>
      <c r="D88" s="33"/>
      <c r="E88" s="34"/>
      <c r="F88" s="35"/>
      <c r="G88" s="32"/>
      <c r="H88" s="36" t="s">
        <v>30</v>
      </c>
      <c r="I88" s="36" t="s">
        <v>30</v>
      </c>
      <c r="J88" s="36" t="s">
        <v>30</v>
      </c>
      <c r="K88" s="36" t="s">
        <v>30</v>
      </c>
      <c r="L88" s="44"/>
      <c r="M88" s="44"/>
      <c r="N88" s="44"/>
      <c r="O88" s="88"/>
      <c r="P88" s="38"/>
      <c r="Q88" s="39">
        <f t="shared" si="8"/>
        <v>0</v>
      </c>
      <c r="R88" s="40" t="str">
        <f t="shared" si="5"/>
        <v>F</v>
      </c>
      <c r="S88" s="41" t="str">
        <f t="shared" si="6"/>
        <v>Kém</v>
      </c>
      <c r="T88" s="42" t="str">
        <f t="shared" si="9"/>
        <v/>
      </c>
      <c r="U88" s="43"/>
      <c r="V88" s="3"/>
      <c r="W88" s="30"/>
      <c r="X88" s="81" t="str">
        <f t="shared" si="7"/>
        <v>Thi lại</v>
      </c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</row>
    <row r="89" spans="2:39" ht="18.75" customHeight="1">
      <c r="B89" s="31">
        <v>80</v>
      </c>
      <c r="C89" s="32"/>
      <c r="D89" s="33"/>
      <c r="E89" s="34"/>
      <c r="F89" s="35"/>
      <c r="G89" s="32"/>
      <c r="H89" s="36" t="s">
        <v>30</v>
      </c>
      <c r="I89" s="36" t="s">
        <v>30</v>
      </c>
      <c r="J89" s="36" t="s">
        <v>30</v>
      </c>
      <c r="K89" s="36" t="s">
        <v>30</v>
      </c>
      <c r="L89" s="44"/>
      <c r="M89" s="44"/>
      <c r="N89" s="44"/>
      <c r="O89" s="88"/>
      <c r="P89" s="38"/>
      <c r="Q89" s="39">
        <f t="shared" si="8"/>
        <v>0</v>
      </c>
      <c r="R89" s="40" t="str">
        <f t="shared" si="5"/>
        <v>F</v>
      </c>
      <c r="S89" s="41" t="str">
        <f t="shared" si="6"/>
        <v>Kém</v>
      </c>
      <c r="T89" s="42" t="str">
        <f t="shared" si="9"/>
        <v/>
      </c>
      <c r="U89" s="43"/>
      <c r="V89" s="3"/>
      <c r="W89" s="30"/>
      <c r="X89" s="81" t="str">
        <f t="shared" si="7"/>
        <v>Thi lại</v>
      </c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</row>
    <row r="90" spans="2:39" ht="18.75" customHeight="1">
      <c r="B90" s="31">
        <v>81</v>
      </c>
      <c r="C90" s="32"/>
      <c r="D90" s="33"/>
      <c r="E90" s="34"/>
      <c r="F90" s="35"/>
      <c r="G90" s="32"/>
      <c r="H90" s="36" t="s">
        <v>30</v>
      </c>
      <c r="I90" s="36" t="s">
        <v>30</v>
      </c>
      <c r="J90" s="36" t="s">
        <v>30</v>
      </c>
      <c r="K90" s="36" t="s">
        <v>30</v>
      </c>
      <c r="L90" s="44"/>
      <c r="M90" s="44"/>
      <c r="N90" s="44"/>
      <c r="O90" s="88"/>
      <c r="P90" s="38"/>
      <c r="Q90" s="39">
        <f t="shared" si="8"/>
        <v>0</v>
      </c>
      <c r="R90" s="40" t="str">
        <f t="shared" si="5"/>
        <v>F</v>
      </c>
      <c r="S90" s="41" t="str">
        <f t="shared" si="6"/>
        <v>Kém</v>
      </c>
      <c r="T90" s="42" t="str">
        <f t="shared" si="9"/>
        <v/>
      </c>
      <c r="U90" s="43"/>
      <c r="V90" s="3"/>
      <c r="W90" s="30"/>
      <c r="X90" s="81" t="str">
        <f t="shared" si="7"/>
        <v>Thi lại</v>
      </c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</row>
    <row r="91" spans="2:39" ht="18.75" customHeight="1">
      <c r="B91" s="31">
        <v>82</v>
      </c>
      <c r="C91" s="32"/>
      <c r="D91" s="33"/>
      <c r="E91" s="34"/>
      <c r="F91" s="35"/>
      <c r="G91" s="32"/>
      <c r="H91" s="36" t="s">
        <v>30</v>
      </c>
      <c r="I91" s="36" t="s">
        <v>30</v>
      </c>
      <c r="J91" s="36" t="s">
        <v>30</v>
      </c>
      <c r="K91" s="36" t="s">
        <v>30</v>
      </c>
      <c r="L91" s="44"/>
      <c r="M91" s="44"/>
      <c r="N91" s="44"/>
      <c r="O91" s="88"/>
      <c r="P91" s="38"/>
      <c r="Q91" s="39">
        <f t="shared" si="8"/>
        <v>0</v>
      </c>
      <c r="R91" s="40" t="str">
        <f t="shared" si="5"/>
        <v>F</v>
      </c>
      <c r="S91" s="41" t="str">
        <f t="shared" si="6"/>
        <v>Kém</v>
      </c>
      <c r="T91" s="42" t="str">
        <f t="shared" si="9"/>
        <v/>
      </c>
      <c r="U91" s="43"/>
      <c r="V91" s="3"/>
      <c r="W91" s="30"/>
      <c r="X91" s="81" t="str">
        <f t="shared" si="7"/>
        <v>Thi lại</v>
      </c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</row>
    <row r="92" spans="2:39" ht="18.75" customHeight="1">
      <c r="B92" s="31">
        <v>83</v>
      </c>
      <c r="C92" s="32"/>
      <c r="D92" s="33"/>
      <c r="E92" s="34"/>
      <c r="F92" s="35"/>
      <c r="G92" s="32"/>
      <c r="H92" s="36" t="s">
        <v>30</v>
      </c>
      <c r="I92" s="36" t="s">
        <v>30</v>
      </c>
      <c r="J92" s="36" t="s">
        <v>30</v>
      </c>
      <c r="K92" s="36" t="s">
        <v>30</v>
      </c>
      <c r="L92" s="44"/>
      <c r="M92" s="44"/>
      <c r="N92" s="44"/>
      <c r="O92" s="88"/>
      <c r="P92" s="38"/>
      <c r="Q92" s="39">
        <f t="shared" si="8"/>
        <v>0</v>
      </c>
      <c r="R92" s="40" t="str">
        <f t="shared" si="5"/>
        <v>F</v>
      </c>
      <c r="S92" s="41" t="str">
        <f t="shared" si="6"/>
        <v>Kém</v>
      </c>
      <c r="T92" s="42" t="str">
        <f t="shared" si="9"/>
        <v/>
      </c>
      <c r="U92" s="43"/>
      <c r="V92" s="3"/>
      <c r="W92" s="30"/>
      <c r="X92" s="81" t="str">
        <f t="shared" si="7"/>
        <v>Thi lại</v>
      </c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</row>
    <row r="93" spans="2:39" ht="18.75" customHeight="1">
      <c r="B93" s="31">
        <v>84</v>
      </c>
      <c r="C93" s="32"/>
      <c r="D93" s="33"/>
      <c r="E93" s="34"/>
      <c r="F93" s="35"/>
      <c r="G93" s="32"/>
      <c r="H93" s="36" t="s">
        <v>30</v>
      </c>
      <c r="I93" s="36" t="s">
        <v>30</v>
      </c>
      <c r="J93" s="36" t="s">
        <v>30</v>
      </c>
      <c r="K93" s="36" t="s">
        <v>30</v>
      </c>
      <c r="L93" s="44"/>
      <c r="M93" s="44"/>
      <c r="N93" s="44"/>
      <c r="O93" s="88"/>
      <c r="P93" s="38"/>
      <c r="Q93" s="39">
        <f t="shared" si="8"/>
        <v>0</v>
      </c>
      <c r="R93" s="40" t="str">
        <f t="shared" si="5"/>
        <v>F</v>
      </c>
      <c r="S93" s="41" t="str">
        <f t="shared" si="6"/>
        <v>Kém</v>
      </c>
      <c r="T93" s="42" t="str">
        <f t="shared" si="9"/>
        <v/>
      </c>
      <c r="U93" s="43"/>
      <c r="V93" s="3"/>
      <c r="W93" s="30"/>
      <c r="X93" s="81" t="str">
        <f t="shared" si="7"/>
        <v>Thi lại</v>
      </c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</row>
    <row r="94" spans="2:39" ht="18.75" customHeight="1">
      <c r="B94" s="31">
        <v>85</v>
      </c>
      <c r="C94" s="32"/>
      <c r="D94" s="33"/>
      <c r="E94" s="34"/>
      <c r="F94" s="35"/>
      <c r="G94" s="32"/>
      <c r="H94" s="36" t="s">
        <v>30</v>
      </c>
      <c r="I94" s="36" t="s">
        <v>30</v>
      </c>
      <c r="J94" s="36" t="s">
        <v>30</v>
      </c>
      <c r="K94" s="36" t="s">
        <v>30</v>
      </c>
      <c r="L94" s="44"/>
      <c r="M94" s="44"/>
      <c r="N94" s="44"/>
      <c r="O94" s="88"/>
      <c r="P94" s="38"/>
      <c r="Q94" s="39">
        <f t="shared" si="8"/>
        <v>0</v>
      </c>
      <c r="R94" s="40" t="str">
        <f t="shared" si="5"/>
        <v>F</v>
      </c>
      <c r="S94" s="41" t="str">
        <f t="shared" si="6"/>
        <v>Kém</v>
      </c>
      <c r="T94" s="42" t="str">
        <f t="shared" si="9"/>
        <v/>
      </c>
      <c r="U94" s="43"/>
      <c r="V94" s="3"/>
      <c r="W94" s="30"/>
      <c r="X94" s="81" t="str">
        <f t="shared" si="7"/>
        <v>Thi lại</v>
      </c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</row>
    <row r="95" spans="2:39" ht="18.75" customHeight="1">
      <c r="B95" s="31">
        <v>86</v>
      </c>
      <c r="C95" s="32"/>
      <c r="D95" s="33"/>
      <c r="E95" s="34"/>
      <c r="F95" s="35"/>
      <c r="G95" s="32"/>
      <c r="H95" s="36" t="s">
        <v>30</v>
      </c>
      <c r="I95" s="36" t="s">
        <v>30</v>
      </c>
      <c r="J95" s="36" t="s">
        <v>30</v>
      </c>
      <c r="K95" s="36" t="s">
        <v>30</v>
      </c>
      <c r="L95" s="44"/>
      <c r="M95" s="44"/>
      <c r="N95" s="44"/>
      <c r="O95" s="88"/>
      <c r="P95" s="38"/>
      <c r="Q95" s="39">
        <f t="shared" si="8"/>
        <v>0</v>
      </c>
      <c r="R95" s="40" t="str">
        <f t="shared" si="5"/>
        <v>F</v>
      </c>
      <c r="S95" s="41" t="str">
        <f t="shared" si="6"/>
        <v>Kém</v>
      </c>
      <c r="T95" s="42" t="str">
        <f t="shared" si="9"/>
        <v/>
      </c>
      <c r="U95" s="43"/>
      <c r="V95" s="3"/>
      <c r="W95" s="30"/>
      <c r="X95" s="81" t="str">
        <f t="shared" si="7"/>
        <v>Thi lại</v>
      </c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</row>
    <row r="96" spans="2:39" ht="18.75" customHeight="1">
      <c r="B96" s="31">
        <v>87</v>
      </c>
      <c r="C96" s="32"/>
      <c r="D96" s="33"/>
      <c r="E96" s="34"/>
      <c r="F96" s="35"/>
      <c r="G96" s="32"/>
      <c r="H96" s="36" t="s">
        <v>30</v>
      </c>
      <c r="I96" s="36" t="s">
        <v>30</v>
      </c>
      <c r="J96" s="36" t="s">
        <v>30</v>
      </c>
      <c r="K96" s="36" t="s">
        <v>30</v>
      </c>
      <c r="L96" s="44"/>
      <c r="M96" s="44"/>
      <c r="N96" s="44"/>
      <c r="O96" s="88"/>
      <c r="P96" s="38"/>
      <c r="Q96" s="39">
        <f t="shared" si="8"/>
        <v>0</v>
      </c>
      <c r="R96" s="40" t="str">
        <f t="shared" si="5"/>
        <v>F</v>
      </c>
      <c r="S96" s="41" t="str">
        <f t="shared" si="6"/>
        <v>Kém</v>
      </c>
      <c r="T96" s="42" t="str">
        <f t="shared" si="9"/>
        <v/>
      </c>
      <c r="U96" s="43"/>
      <c r="V96" s="3"/>
      <c r="W96" s="30"/>
      <c r="X96" s="81" t="str">
        <f t="shared" si="7"/>
        <v>Thi lại</v>
      </c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</row>
    <row r="97" spans="1:39" ht="18.75" customHeight="1">
      <c r="B97" s="31">
        <v>88</v>
      </c>
      <c r="C97" s="32"/>
      <c r="D97" s="33"/>
      <c r="E97" s="34"/>
      <c r="F97" s="35"/>
      <c r="G97" s="32"/>
      <c r="H97" s="36" t="s">
        <v>30</v>
      </c>
      <c r="I97" s="36" t="s">
        <v>30</v>
      </c>
      <c r="J97" s="36" t="s">
        <v>30</v>
      </c>
      <c r="K97" s="36" t="s">
        <v>30</v>
      </c>
      <c r="L97" s="44"/>
      <c r="M97" s="44"/>
      <c r="N97" s="44"/>
      <c r="O97" s="88"/>
      <c r="P97" s="38"/>
      <c r="Q97" s="39">
        <f t="shared" si="8"/>
        <v>0</v>
      </c>
      <c r="R97" s="40" t="str">
        <f t="shared" si="5"/>
        <v>F</v>
      </c>
      <c r="S97" s="41" t="str">
        <f t="shared" si="6"/>
        <v>Kém</v>
      </c>
      <c r="T97" s="42" t="str">
        <f t="shared" si="9"/>
        <v/>
      </c>
      <c r="U97" s="43"/>
      <c r="V97" s="3"/>
      <c r="W97" s="30"/>
      <c r="X97" s="81" t="str">
        <f t="shared" si="7"/>
        <v>Thi lại</v>
      </c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69"/>
      <c r="AM97" s="69"/>
    </row>
    <row r="98" spans="1:39" ht="18.75" customHeight="1">
      <c r="B98" s="31">
        <v>89</v>
      </c>
      <c r="C98" s="32"/>
      <c r="D98" s="33"/>
      <c r="E98" s="34"/>
      <c r="F98" s="35"/>
      <c r="G98" s="32"/>
      <c r="H98" s="36" t="s">
        <v>30</v>
      </c>
      <c r="I98" s="36" t="s">
        <v>30</v>
      </c>
      <c r="J98" s="36" t="s">
        <v>30</v>
      </c>
      <c r="K98" s="36" t="s">
        <v>30</v>
      </c>
      <c r="L98" s="44"/>
      <c r="M98" s="44"/>
      <c r="N98" s="44"/>
      <c r="O98" s="88"/>
      <c r="P98" s="38"/>
      <c r="Q98" s="39">
        <f t="shared" si="8"/>
        <v>0</v>
      </c>
      <c r="R98" s="40" t="str">
        <f t="shared" si="5"/>
        <v>F</v>
      </c>
      <c r="S98" s="41" t="str">
        <f t="shared" si="6"/>
        <v>Kém</v>
      </c>
      <c r="T98" s="42" t="str">
        <f t="shared" si="9"/>
        <v/>
      </c>
      <c r="U98" s="43"/>
      <c r="V98" s="3"/>
      <c r="W98" s="30"/>
      <c r="X98" s="81" t="str">
        <f t="shared" si="7"/>
        <v>Thi lại</v>
      </c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</row>
    <row r="99" spans="1:39" ht="18.75" customHeight="1">
      <c r="B99" s="31">
        <v>90</v>
      </c>
      <c r="C99" s="32"/>
      <c r="D99" s="33"/>
      <c r="E99" s="34"/>
      <c r="F99" s="35"/>
      <c r="G99" s="32"/>
      <c r="H99" s="36" t="s">
        <v>30</v>
      </c>
      <c r="I99" s="36" t="s">
        <v>30</v>
      </c>
      <c r="J99" s="36" t="s">
        <v>30</v>
      </c>
      <c r="K99" s="36" t="s">
        <v>30</v>
      </c>
      <c r="L99" s="44"/>
      <c r="M99" s="44"/>
      <c r="N99" s="44"/>
      <c r="O99" s="88"/>
      <c r="P99" s="38"/>
      <c r="Q99" s="39">
        <f t="shared" si="8"/>
        <v>0</v>
      </c>
      <c r="R99" s="40" t="str">
        <f t="shared" si="5"/>
        <v>F</v>
      </c>
      <c r="S99" s="41" t="str">
        <f t="shared" si="6"/>
        <v>Kém</v>
      </c>
      <c r="T99" s="42" t="str">
        <f t="shared" si="9"/>
        <v/>
      </c>
      <c r="U99" s="43"/>
      <c r="V99" s="3"/>
      <c r="W99" s="30"/>
      <c r="X99" s="81" t="str">
        <f t="shared" si="7"/>
        <v>Thi lại</v>
      </c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</row>
    <row r="100" spans="1:39" ht="9" customHeight="1">
      <c r="A100" s="2"/>
      <c r="B100" s="45"/>
      <c r="C100" s="46"/>
      <c r="D100" s="46"/>
      <c r="E100" s="47"/>
      <c r="F100" s="47"/>
      <c r="G100" s="47"/>
      <c r="H100" s="48"/>
      <c r="I100" s="49"/>
      <c r="J100" s="49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3"/>
    </row>
    <row r="101" spans="1:39" ht="16.5" hidden="1">
      <c r="A101" s="2"/>
      <c r="B101" s="109" t="s">
        <v>31</v>
      </c>
      <c r="C101" s="109"/>
      <c r="D101" s="46"/>
      <c r="E101" s="47"/>
      <c r="F101" s="47"/>
      <c r="G101" s="47"/>
      <c r="H101" s="48"/>
      <c r="I101" s="49"/>
      <c r="J101" s="49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3"/>
    </row>
    <row r="102" spans="1:39" ht="16.5" hidden="1" customHeight="1">
      <c r="A102" s="2"/>
      <c r="B102" s="51" t="s">
        <v>32</v>
      </c>
      <c r="C102" s="51"/>
      <c r="D102" s="52">
        <f>+$AA$8</f>
        <v>90</v>
      </c>
      <c r="E102" s="53" t="s">
        <v>33</v>
      </c>
      <c r="F102" s="96" t="s">
        <v>34</v>
      </c>
      <c r="G102" s="96"/>
      <c r="H102" s="96"/>
      <c r="I102" s="96"/>
      <c r="J102" s="96"/>
      <c r="K102" s="96"/>
      <c r="L102" s="96"/>
      <c r="M102" s="96"/>
      <c r="N102" s="96"/>
      <c r="O102" s="96"/>
      <c r="P102" s="54">
        <f>$AA$8 -COUNTIF($T$9:$T$289,"Vắng") -COUNTIF($T$9:$T$289,"Vắng có phép") - COUNTIF($T$9:$T$289,"Đình chỉ thi") - COUNTIF($T$9:$T$289,"Không đủ ĐKDT")</f>
        <v>90</v>
      </c>
      <c r="Q102" s="54"/>
      <c r="R102" s="54"/>
      <c r="S102" s="55"/>
      <c r="T102" s="56" t="s">
        <v>33</v>
      </c>
      <c r="U102" s="55"/>
      <c r="V102" s="3"/>
    </row>
    <row r="103" spans="1:39" ht="16.5" hidden="1" customHeight="1">
      <c r="A103" s="2"/>
      <c r="B103" s="51" t="s">
        <v>35</v>
      </c>
      <c r="C103" s="51"/>
      <c r="D103" s="52">
        <f>+$AL$8</f>
        <v>0</v>
      </c>
      <c r="E103" s="53" t="s">
        <v>33</v>
      </c>
      <c r="F103" s="96" t="s">
        <v>36</v>
      </c>
      <c r="G103" s="96"/>
      <c r="H103" s="96"/>
      <c r="I103" s="96"/>
      <c r="J103" s="96"/>
      <c r="K103" s="96"/>
      <c r="L103" s="96"/>
      <c r="M103" s="96"/>
      <c r="N103" s="96"/>
      <c r="O103" s="96"/>
      <c r="P103" s="57">
        <f>COUNTIF($T$9:$T$165,"Vắng")</f>
        <v>0</v>
      </c>
      <c r="Q103" s="57"/>
      <c r="R103" s="57"/>
      <c r="S103" s="58"/>
      <c r="T103" s="56" t="s">
        <v>33</v>
      </c>
      <c r="U103" s="58"/>
      <c r="V103" s="3"/>
    </row>
    <row r="104" spans="1:39" ht="16.5" hidden="1" customHeight="1">
      <c r="A104" s="2"/>
      <c r="B104" s="51" t="s">
        <v>51</v>
      </c>
      <c r="C104" s="51"/>
      <c r="D104" s="67">
        <f>COUNTIF(X10:X99,"Học lại")</f>
        <v>0</v>
      </c>
      <c r="E104" s="53" t="s">
        <v>33</v>
      </c>
      <c r="F104" s="96" t="s">
        <v>52</v>
      </c>
      <c r="G104" s="96"/>
      <c r="H104" s="96"/>
      <c r="I104" s="96"/>
      <c r="J104" s="96"/>
      <c r="K104" s="96"/>
      <c r="L104" s="96"/>
      <c r="M104" s="96"/>
      <c r="N104" s="96"/>
      <c r="O104" s="96"/>
      <c r="P104" s="54">
        <f>COUNTIF($T$9:$T$165,"Vắng có phép")</f>
        <v>0</v>
      </c>
      <c r="Q104" s="54"/>
      <c r="R104" s="54"/>
      <c r="S104" s="55"/>
      <c r="T104" s="56" t="s">
        <v>33</v>
      </c>
      <c r="U104" s="55"/>
      <c r="V104" s="3"/>
    </row>
    <row r="105" spans="1:39" ht="3" hidden="1" customHeight="1">
      <c r="A105" s="2"/>
      <c r="B105" s="45"/>
      <c r="C105" s="46"/>
      <c r="D105" s="46"/>
      <c r="E105" s="47"/>
      <c r="F105" s="47"/>
      <c r="G105" s="47"/>
      <c r="H105" s="48"/>
      <c r="I105" s="49"/>
      <c r="J105" s="49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3"/>
    </row>
    <row r="106" spans="1:39" hidden="1">
      <c r="B106" s="89" t="s">
        <v>53</v>
      </c>
      <c r="C106" s="89"/>
      <c r="D106" s="90">
        <f>COUNTIF(X10:X99,"Thi lại")</f>
        <v>90</v>
      </c>
      <c r="E106" s="91" t="s">
        <v>33</v>
      </c>
      <c r="F106" s="3"/>
      <c r="G106" s="3"/>
      <c r="H106" s="3"/>
      <c r="I106" s="3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3"/>
    </row>
    <row r="107" spans="1:39" ht="24.75" hidden="1" customHeight="1">
      <c r="B107" s="89"/>
      <c r="C107" s="89"/>
      <c r="D107" s="90"/>
      <c r="E107" s="91"/>
      <c r="F107" s="3"/>
      <c r="G107" s="3"/>
      <c r="H107" s="3"/>
      <c r="I107" s="3"/>
      <c r="J107" s="101" t="s">
        <v>56</v>
      </c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3"/>
    </row>
    <row r="108" spans="1:39" hidden="1">
      <c r="A108" s="59"/>
      <c r="B108" s="94" t="s">
        <v>37</v>
      </c>
      <c r="C108" s="94"/>
      <c r="D108" s="94"/>
      <c r="E108" s="94"/>
      <c r="F108" s="94"/>
      <c r="G108" s="94"/>
      <c r="H108" s="94"/>
      <c r="I108" s="60"/>
      <c r="J108" s="95" t="s">
        <v>38</v>
      </c>
      <c r="K108" s="95"/>
      <c r="L108" s="95"/>
      <c r="M108" s="95"/>
      <c r="N108" s="95"/>
      <c r="O108" s="95"/>
      <c r="P108" s="95"/>
      <c r="Q108" s="95"/>
      <c r="R108" s="95"/>
      <c r="S108" s="95"/>
      <c r="T108" s="95"/>
      <c r="U108" s="95"/>
      <c r="V108" s="3"/>
    </row>
    <row r="109" spans="1:39" ht="4.5" hidden="1" customHeight="1">
      <c r="A109" s="2"/>
      <c r="B109" s="45"/>
      <c r="C109" s="61"/>
      <c r="D109" s="61"/>
      <c r="E109" s="62"/>
      <c r="F109" s="62"/>
      <c r="G109" s="62"/>
      <c r="H109" s="63"/>
      <c r="I109" s="64"/>
      <c r="J109" s="64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4" t="s">
        <v>39</v>
      </c>
      <c r="C110" s="94"/>
      <c r="D110" s="100" t="s">
        <v>40</v>
      </c>
      <c r="E110" s="100"/>
      <c r="F110" s="100"/>
      <c r="G110" s="100"/>
      <c r="H110" s="100"/>
      <c r="I110" s="64"/>
      <c r="J110" s="64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3"/>
      <c r="X110" s="68"/>
      <c r="Y110" s="68"/>
      <c r="Z110" s="68"/>
      <c r="AA110" s="68"/>
      <c r="AB110" s="68"/>
      <c r="AC110" s="68"/>
      <c r="AD110" s="68"/>
      <c r="AE110" s="68"/>
      <c r="AF110" s="68"/>
      <c r="AG110" s="68"/>
      <c r="AH110" s="68"/>
      <c r="AI110" s="68"/>
      <c r="AJ110" s="68"/>
      <c r="AK110" s="68"/>
      <c r="AL110" s="68"/>
      <c r="AM110" s="68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  <c r="AJ111" s="68"/>
      <c r="AK111" s="68"/>
      <c r="AL111" s="68"/>
      <c r="AM111" s="68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  <c r="AM112" s="68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  <c r="AJ113" s="68"/>
      <c r="AK113" s="68"/>
      <c r="AL113" s="68"/>
      <c r="AM113" s="68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  <c r="AJ114" s="68"/>
      <c r="AK114" s="68"/>
      <c r="AL114" s="68"/>
      <c r="AM114" s="68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  <c r="AM115" s="68"/>
    </row>
    <row r="116" spans="1:39" s="2" customFormat="1" ht="18" hidden="1" customHeight="1">
      <c r="A116" s="1"/>
      <c r="B116" s="98" t="s">
        <v>41</v>
      </c>
      <c r="C116" s="98"/>
      <c r="D116" s="98" t="s">
        <v>54</v>
      </c>
      <c r="E116" s="98"/>
      <c r="F116" s="98"/>
      <c r="G116" s="98"/>
      <c r="H116" s="98"/>
      <c r="I116" s="98"/>
      <c r="J116" s="98" t="s">
        <v>42</v>
      </c>
      <c r="K116" s="98"/>
      <c r="L116" s="98"/>
      <c r="M116" s="98"/>
      <c r="N116" s="98"/>
      <c r="O116" s="98"/>
      <c r="P116" s="98"/>
      <c r="Q116" s="98"/>
      <c r="R116" s="98"/>
      <c r="S116" s="98"/>
      <c r="T116" s="98"/>
      <c r="U116" s="98"/>
      <c r="V116" s="3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  <c r="AJ116" s="68"/>
      <c r="AK116" s="68"/>
      <c r="AL116" s="68"/>
      <c r="AM116" s="68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  <c r="AI118" s="68"/>
      <c r="AJ118" s="68"/>
      <c r="AK118" s="68"/>
      <c r="AL118" s="68"/>
      <c r="AM118" s="68"/>
    </row>
    <row r="119" spans="1:39" s="2" customFormat="1" ht="32.25" customHeight="1">
      <c r="A119" s="1"/>
      <c r="B119" s="94" t="s">
        <v>43</v>
      </c>
      <c r="C119" s="94"/>
      <c r="D119" s="94"/>
      <c r="E119" s="94"/>
      <c r="F119" s="94"/>
      <c r="G119" s="94"/>
      <c r="H119" s="94"/>
      <c r="I119" s="60"/>
      <c r="J119" s="99" t="s">
        <v>57</v>
      </c>
      <c r="K119" s="95"/>
      <c r="L119" s="95"/>
      <c r="M119" s="95"/>
      <c r="N119" s="95"/>
      <c r="O119" s="95"/>
      <c r="P119" s="95"/>
      <c r="Q119" s="95"/>
      <c r="R119" s="95"/>
      <c r="S119" s="95"/>
      <c r="T119" s="95"/>
      <c r="U119" s="95"/>
      <c r="V119" s="3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  <c r="AI119" s="68"/>
      <c r="AJ119" s="68"/>
      <c r="AK119" s="68"/>
      <c r="AL119" s="68"/>
      <c r="AM119" s="68"/>
    </row>
    <row r="120" spans="1:39" s="2" customFormat="1">
      <c r="A120" s="1"/>
      <c r="B120" s="45"/>
      <c r="C120" s="61"/>
      <c r="D120" s="61"/>
      <c r="E120" s="62"/>
      <c r="F120" s="62"/>
      <c r="G120" s="62"/>
      <c r="H120" s="63"/>
      <c r="I120" s="64"/>
      <c r="J120" s="64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8"/>
      <c r="AI120" s="68"/>
      <c r="AJ120" s="68"/>
      <c r="AK120" s="68"/>
      <c r="AL120" s="68"/>
      <c r="AM120" s="68"/>
    </row>
    <row r="121" spans="1:39" s="2" customFormat="1">
      <c r="A121" s="1"/>
      <c r="B121" s="94" t="s">
        <v>39</v>
      </c>
      <c r="C121" s="94"/>
      <c r="D121" s="100" t="s">
        <v>40</v>
      </c>
      <c r="E121" s="100"/>
      <c r="F121" s="100"/>
      <c r="G121" s="100"/>
      <c r="H121" s="100"/>
      <c r="I121" s="64"/>
      <c r="J121" s="64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1"/>
      <c r="X121" s="68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  <c r="AI121" s="68"/>
      <c r="AJ121" s="68"/>
      <c r="AK121" s="68"/>
      <c r="AL121" s="68"/>
      <c r="AM121" s="68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8"/>
      <c r="Y122" s="68"/>
      <c r="Z122" s="68"/>
      <c r="AA122" s="68"/>
      <c r="AB122" s="68"/>
      <c r="AC122" s="68"/>
      <c r="AD122" s="68"/>
      <c r="AE122" s="68"/>
      <c r="AF122" s="68"/>
      <c r="AG122" s="68"/>
      <c r="AH122" s="68"/>
      <c r="AI122" s="68"/>
      <c r="AJ122" s="68"/>
      <c r="AK122" s="68"/>
      <c r="AL122" s="68"/>
      <c r="AM122" s="68"/>
    </row>
    <row r="126" spans="1:39">
      <c r="B126" s="97"/>
      <c r="C126" s="97"/>
      <c r="D126" s="97"/>
      <c r="E126" s="97"/>
      <c r="F126" s="97"/>
      <c r="G126" s="97"/>
      <c r="H126" s="97"/>
      <c r="I126" s="97"/>
      <c r="J126" s="97" t="s">
        <v>58</v>
      </c>
      <c r="K126" s="97"/>
      <c r="L126" s="97"/>
      <c r="M126" s="97"/>
      <c r="N126" s="97"/>
      <c r="O126" s="97"/>
      <c r="P126" s="97"/>
      <c r="Q126" s="97"/>
      <c r="R126" s="97"/>
      <c r="S126" s="97"/>
      <c r="T126" s="97"/>
      <c r="U126" s="97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15" priority="3" operator="greaterThan">
      <formula>10</formula>
    </cfRule>
  </conditionalFormatting>
  <conditionalFormatting sqref="O1:O1048576">
    <cfRule type="duplicateValues" dxfId="13" priority="2"/>
  </conditionalFormatting>
  <conditionalFormatting sqref="C1:C1048576">
    <cfRule type="duplicateValues" dxfId="11" priority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KTQT-n1</vt:lpstr>
      <vt:lpstr>KTQT-n2</vt:lpstr>
      <vt:lpstr>KTQT-n3</vt:lpstr>
      <vt:lpstr>KTQT-m-n1</vt:lpstr>
      <vt:lpstr>KTQTm-n2</vt:lpstr>
      <vt:lpstr>Sheet5</vt:lpstr>
      <vt:lpstr>'KTQT-n1'!Print_Titles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QUANGANH</cp:lastModifiedBy>
  <cp:lastPrinted>2017-05-04T01:28:52Z</cp:lastPrinted>
  <dcterms:created xsi:type="dcterms:W3CDTF">2015-04-17T02:48:53Z</dcterms:created>
  <dcterms:modified xsi:type="dcterms:W3CDTF">2017-05-17T15:59:35Z</dcterms:modified>
</cp:coreProperties>
</file>