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om(6)" sheetId="6" r:id="rId1"/>
    <sheet name="Nhom(5)" sheetId="5" r:id="rId2"/>
    <sheet name="Nhom(4)" sheetId="4" r:id="rId3"/>
    <sheet name="Nhom(3)" sheetId="3" r:id="rId4"/>
    <sheet name="Nhom(2)" sheetId="2" r:id="rId5"/>
    <sheet name="Nhom(1)" sheetId="1" r:id="rId6"/>
  </sheets>
  <definedNames>
    <definedName name="_xlnm._FilterDatabase" localSheetId="5" hidden="1">'Nhom(1)'!$A$9:$AL$66</definedName>
    <definedName name="_xlnm._FilterDatabase" localSheetId="4" hidden="1">'Nhom(2)'!$A$9:$AL$70</definedName>
    <definedName name="_xlnm._FilterDatabase" localSheetId="3" hidden="1">'Nhom(3)'!$A$9:$AL$69</definedName>
    <definedName name="_xlnm._FilterDatabase" localSheetId="2" hidden="1">'Nhom(4)'!$A$9:$AL$51</definedName>
    <definedName name="_xlnm._FilterDatabase" localSheetId="1" hidden="1">'Nhom(5)'!$A$9:$AL$69</definedName>
    <definedName name="_xlnm._FilterDatabase" localSheetId="0" hidden="1">'Nhom(6)'!$A$9:$AL$70</definedName>
    <definedName name="_xlnm.Print_Titles" localSheetId="5">'Nhom(1)'!$5:$10</definedName>
    <definedName name="_xlnm.Print_Titles" localSheetId="4">'Nhom(2)'!$5:$10</definedName>
    <definedName name="_xlnm.Print_Titles" localSheetId="3">'Nhom(3)'!$5:$10</definedName>
    <definedName name="_xlnm.Print_Titles" localSheetId="2">'Nhom(4)'!$5:$10</definedName>
    <definedName name="_xlnm.Print_Titles" localSheetId="1">'Nhom(5)'!$5:$10</definedName>
    <definedName name="_xlnm.Print_Titles" localSheetId="0">'Nhom(6)'!$5:$10</definedName>
  </definedNames>
  <calcPr calcId="124519"/>
</workbook>
</file>

<file path=xl/calcChain.xml><?xml version="1.0" encoding="utf-8"?>
<calcChain xmlns="http://schemas.openxmlformats.org/spreadsheetml/2006/main">
  <c r="T70" i="6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Q31"/>
  <c r="R31" s="1"/>
  <c r="T30"/>
  <c r="T29"/>
  <c r="T28"/>
  <c r="T27"/>
  <c r="Q27"/>
  <c r="R27" s="1"/>
  <c r="T26"/>
  <c r="T25"/>
  <c r="T24"/>
  <c r="T23"/>
  <c r="Q23"/>
  <c r="R23" s="1"/>
  <c r="T22"/>
  <c r="T21"/>
  <c r="T20"/>
  <c r="T19"/>
  <c r="Q19"/>
  <c r="R19" s="1"/>
  <c r="T18"/>
  <c r="T17"/>
  <c r="T16"/>
  <c r="T15"/>
  <c r="Q15"/>
  <c r="R15" s="1"/>
  <c r="T14"/>
  <c r="T13"/>
  <c r="T12"/>
  <c r="T11"/>
  <c r="Q11"/>
  <c r="R11" s="1"/>
  <c r="P10"/>
  <c r="Q67" s="1"/>
  <c r="R67" s="1"/>
  <c r="X9"/>
  <c r="W9"/>
  <c r="T69" i="5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T51" i="4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56" s="1"/>
  <c r="P10"/>
  <c r="X9"/>
  <c r="W9"/>
  <c r="T69" i="3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T70" i="2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X9" i="1"/>
  <c r="W9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37"/>
  <c r="T38"/>
  <c r="T39"/>
  <c r="T40"/>
  <c r="T41"/>
  <c r="T42"/>
  <c r="T43"/>
  <c r="T44"/>
  <c r="T45"/>
  <c r="T46"/>
  <c r="T47"/>
  <c r="P10"/>
  <c r="P75" i="6" l="1"/>
  <c r="Q13"/>
  <c r="R13" s="1"/>
  <c r="Q17"/>
  <c r="R17" s="1"/>
  <c r="Q21"/>
  <c r="R21" s="1"/>
  <c r="Q25"/>
  <c r="R25" s="1"/>
  <c r="Q29"/>
  <c r="R29" s="1"/>
  <c r="Q33"/>
  <c r="R33" s="1"/>
  <c r="Q37"/>
  <c r="R37" s="1"/>
  <c r="Q41"/>
  <c r="R41" s="1"/>
  <c r="Q45"/>
  <c r="R45" s="1"/>
  <c r="Q49"/>
  <c r="R49" s="1"/>
  <c r="Q53"/>
  <c r="R53" s="1"/>
  <c r="Q57"/>
  <c r="R57" s="1"/>
  <c r="Q61"/>
  <c r="R61" s="1"/>
  <c r="Q65"/>
  <c r="R65" s="1"/>
  <c r="Q69"/>
  <c r="R69" s="1"/>
  <c r="Q35"/>
  <c r="R35" s="1"/>
  <c r="Q39"/>
  <c r="R39" s="1"/>
  <c r="Q43"/>
  <c r="R43" s="1"/>
  <c r="Q47"/>
  <c r="R47" s="1"/>
  <c r="Q51"/>
  <c r="R51" s="1"/>
  <c r="Q55"/>
  <c r="R55" s="1"/>
  <c r="Q59"/>
  <c r="Q63"/>
  <c r="R63" s="1"/>
  <c r="P74" i="5"/>
  <c r="P74" i="3"/>
  <c r="P75" i="2"/>
  <c r="R59" i="6"/>
  <c r="V59"/>
  <c r="S59"/>
  <c r="S11"/>
  <c r="V11"/>
  <c r="S13"/>
  <c r="V13"/>
  <c r="S15"/>
  <c r="V15"/>
  <c r="S17"/>
  <c r="V17"/>
  <c r="S19"/>
  <c r="V19"/>
  <c r="S21"/>
  <c r="V21"/>
  <c r="S23"/>
  <c r="V23"/>
  <c r="S25"/>
  <c r="V25"/>
  <c r="S27"/>
  <c r="V27"/>
  <c r="S29"/>
  <c r="V29"/>
  <c r="S31"/>
  <c r="V31"/>
  <c r="S33"/>
  <c r="V33"/>
  <c r="S35"/>
  <c r="V35"/>
  <c r="S37"/>
  <c r="V37"/>
  <c r="S39"/>
  <c r="V39"/>
  <c r="S41"/>
  <c r="V41"/>
  <c r="S43"/>
  <c r="V43"/>
  <c r="S45"/>
  <c r="V45"/>
  <c r="S47"/>
  <c r="V47"/>
  <c r="S49"/>
  <c r="V49"/>
  <c r="S51"/>
  <c r="V51"/>
  <c r="S53"/>
  <c r="V53"/>
  <c r="V55"/>
  <c r="S57"/>
  <c r="V57"/>
  <c r="S61"/>
  <c r="V61"/>
  <c r="V63"/>
  <c r="S65"/>
  <c r="V65"/>
  <c r="S67"/>
  <c r="V67"/>
  <c r="S69"/>
  <c r="V69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V62" s="1"/>
  <c r="Q64"/>
  <c r="Q66"/>
  <c r="Q68"/>
  <c r="Q70"/>
  <c r="V70" s="1"/>
  <c r="P74"/>
  <c r="Q14" i="5"/>
  <c r="Q18"/>
  <c r="Q22"/>
  <c r="Q26"/>
  <c r="Q28"/>
  <c r="Q30"/>
  <c r="Q34"/>
  <c r="Q11"/>
  <c r="V11" s="1"/>
  <c r="Q13"/>
  <c r="Q15"/>
  <c r="Q17"/>
  <c r="Q19"/>
  <c r="V19" s="1"/>
  <c r="Q21"/>
  <c r="Q23"/>
  <c r="Q25"/>
  <c r="Q27"/>
  <c r="V27" s="1"/>
  <c r="Q29"/>
  <c r="Q31"/>
  <c r="Q33"/>
  <c r="Q35"/>
  <c r="V35" s="1"/>
  <c r="Q37"/>
  <c r="Q39"/>
  <c r="Q41"/>
  <c r="Q43"/>
  <c r="Q45"/>
  <c r="Q47"/>
  <c r="V47" s="1"/>
  <c r="Q49"/>
  <c r="Q51"/>
  <c r="Q53"/>
  <c r="Q55"/>
  <c r="V55" s="1"/>
  <c r="Q57"/>
  <c r="Q59"/>
  <c r="Q61"/>
  <c r="Q63"/>
  <c r="V63" s="1"/>
  <c r="Q65"/>
  <c r="Q67"/>
  <c r="Q69"/>
  <c r="Q12"/>
  <c r="Q16"/>
  <c r="Q20"/>
  <c r="Q24"/>
  <c r="Q32"/>
  <c r="Q36"/>
  <c r="Q38"/>
  <c r="Q40"/>
  <c r="Q42"/>
  <c r="Q44"/>
  <c r="Q46"/>
  <c r="Q48"/>
  <c r="Q50"/>
  <c r="Q52"/>
  <c r="Q54"/>
  <c r="Q56"/>
  <c r="Q58"/>
  <c r="Q60"/>
  <c r="Q62"/>
  <c r="Q64"/>
  <c r="Q66"/>
  <c r="Q68"/>
  <c r="P73"/>
  <c r="Q14" i="4"/>
  <c r="Q18"/>
  <c r="Q22"/>
  <c r="Q26"/>
  <c r="Q30"/>
  <c r="Q32"/>
  <c r="Q11"/>
  <c r="V11" s="1"/>
  <c r="Q13"/>
  <c r="Q15"/>
  <c r="Q17"/>
  <c r="V17" s="1"/>
  <c r="Q19"/>
  <c r="Q21"/>
  <c r="Q23"/>
  <c r="Q25"/>
  <c r="V25" s="1"/>
  <c r="Q27"/>
  <c r="Q29"/>
  <c r="Q31"/>
  <c r="Q33"/>
  <c r="V33" s="1"/>
  <c r="Q35"/>
  <c r="Q37"/>
  <c r="Q39"/>
  <c r="Q41"/>
  <c r="V41" s="1"/>
  <c r="Q43"/>
  <c r="Q45"/>
  <c r="Q47"/>
  <c r="Q49"/>
  <c r="V49" s="1"/>
  <c r="Q51"/>
  <c r="Q12"/>
  <c r="Q16"/>
  <c r="Q20"/>
  <c r="Q24"/>
  <c r="Q28"/>
  <c r="Q34"/>
  <c r="Q36"/>
  <c r="Q38"/>
  <c r="Q40"/>
  <c r="Q42"/>
  <c r="Q44"/>
  <c r="Q46"/>
  <c r="Q48"/>
  <c r="Q50"/>
  <c r="P55"/>
  <c r="Q14" i="3"/>
  <c r="Q18"/>
  <c r="Q22"/>
  <c r="Q26"/>
  <c r="Q28"/>
  <c r="Q30"/>
  <c r="Q34"/>
  <c r="Q11"/>
  <c r="V11"/>
  <c r="Q13"/>
  <c r="Q15"/>
  <c r="V15" s="1"/>
  <c r="Q17"/>
  <c r="Q19"/>
  <c r="Q21"/>
  <c r="Q23"/>
  <c r="V23" s="1"/>
  <c r="Q25"/>
  <c r="Q27"/>
  <c r="Q29"/>
  <c r="Q31"/>
  <c r="V31" s="1"/>
  <c r="Q33"/>
  <c r="Q35"/>
  <c r="Q37"/>
  <c r="Q39"/>
  <c r="V39" s="1"/>
  <c r="Q41"/>
  <c r="Q43"/>
  <c r="Q45"/>
  <c r="Q47"/>
  <c r="V47" s="1"/>
  <c r="Q49"/>
  <c r="Q51"/>
  <c r="Q53"/>
  <c r="Q55"/>
  <c r="V55" s="1"/>
  <c r="Q57"/>
  <c r="Q59"/>
  <c r="Q61"/>
  <c r="Q63"/>
  <c r="V63" s="1"/>
  <c r="Q65"/>
  <c r="Q67"/>
  <c r="Q69"/>
  <c r="Q12"/>
  <c r="Q16"/>
  <c r="Q20"/>
  <c r="Q24"/>
  <c r="Q32"/>
  <c r="Q36"/>
  <c r="Q38"/>
  <c r="Q40"/>
  <c r="Q42"/>
  <c r="Q44"/>
  <c r="Q46"/>
  <c r="Q48"/>
  <c r="Q50"/>
  <c r="Q52"/>
  <c r="Q54"/>
  <c r="Q56"/>
  <c r="Q58"/>
  <c r="Q60"/>
  <c r="Q62"/>
  <c r="Q64"/>
  <c r="Q66"/>
  <c r="Q68"/>
  <c r="P73"/>
  <c r="Q14" i="2"/>
  <c r="Q18"/>
  <c r="Q22"/>
  <c r="Q26"/>
  <c r="Q30"/>
  <c r="Q34"/>
  <c r="Q38"/>
  <c r="Q40"/>
  <c r="Q11"/>
  <c r="V11"/>
  <c r="Q13"/>
  <c r="Q15"/>
  <c r="Q17"/>
  <c r="Q19"/>
  <c r="Q21"/>
  <c r="Q23"/>
  <c r="Q25"/>
  <c r="Q27"/>
  <c r="Q29"/>
  <c r="V29" s="1"/>
  <c r="Q31"/>
  <c r="Q33"/>
  <c r="Q35"/>
  <c r="Q37"/>
  <c r="V37" s="1"/>
  <c r="Q39"/>
  <c r="Q41"/>
  <c r="Q43"/>
  <c r="Q45"/>
  <c r="V45" s="1"/>
  <c r="Q47"/>
  <c r="Q49"/>
  <c r="Q51"/>
  <c r="Q53"/>
  <c r="V53" s="1"/>
  <c r="Q55"/>
  <c r="Q57"/>
  <c r="Q59"/>
  <c r="Q61"/>
  <c r="V61" s="1"/>
  <c r="Q63"/>
  <c r="Q65"/>
  <c r="Q67"/>
  <c r="Q69"/>
  <c r="V69" s="1"/>
  <c r="Q12"/>
  <c r="Q16"/>
  <c r="Q20"/>
  <c r="Q24"/>
  <c r="Q28"/>
  <c r="Q32"/>
  <c r="Q36"/>
  <c r="Q42"/>
  <c r="Q44"/>
  <c r="Q46"/>
  <c r="Q48"/>
  <c r="Q50"/>
  <c r="Q52"/>
  <c r="Q54"/>
  <c r="Q56"/>
  <c r="Q58"/>
  <c r="Q60"/>
  <c r="Q62"/>
  <c r="Q64"/>
  <c r="Q66"/>
  <c r="Q68"/>
  <c r="Q70"/>
  <c r="P74"/>
  <c r="Q11" i="1"/>
  <c r="Q48"/>
  <c r="V48" s="1"/>
  <c r="Q51"/>
  <c r="V51" s="1"/>
  <c r="Q52"/>
  <c r="V52" s="1"/>
  <c r="Q55"/>
  <c r="V55" s="1"/>
  <c r="Q56"/>
  <c r="V56" s="1"/>
  <c r="Q59"/>
  <c r="V59" s="1"/>
  <c r="Q60"/>
  <c r="V60" s="1"/>
  <c r="Q63"/>
  <c r="V63" s="1"/>
  <c r="Q64"/>
  <c r="V64" s="1"/>
  <c r="Q49"/>
  <c r="S49" s="1"/>
  <c r="Q50"/>
  <c r="V50" s="1"/>
  <c r="Q53"/>
  <c r="S53" s="1"/>
  <c r="Q54"/>
  <c r="V54" s="1"/>
  <c r="Q57"/>
  <c r="S57" s="1"/>
  <c r="Q58"/>
  <c r="V58" s="1"/>
  <c r="Q61"/>
  <c r="S61" s="1"/>
  <c r="Q62"/>
  <c r="V62" s="1"/>
  <c r="Q65"/>
  <c r="S65" s="1"/>
  <c r="Q66"/>
  <c r="V66" s="1"/>
  <c r="R49"/>
  <c r="R51"/>
  <c r="R53"/>
  <c r="R55"/>
  <c r="R57"/>
  <c r="R61"/>
  <c r="R65"/>
  <c r="S51"/>
  <c r="S55"/>
  <c r="S63"/>
  <c r="S63" i="6" l="1"/>
  <c r="S55"/>
  <c r="S66"/>
  <c r="R66"/>
  <c r="S68"/>
  <c r="R68"/>
  <c r="S64"/>
  <c r="R64"/>
  <c r="S60"/>
  <c r="R60"/>
  <c r="S56"/>
  <c r="R56"/>
  <c r="S52"/>
  <c r="R52"/>
  <c r="S48"/>
  <c r="R48"/>
  <c r="S44"/>
  <c r="R44"/>
  <c r="S40"/>
  <c r="R40"/>
  <c r="S36"/>
  <c r="R36"/>
  <c r="S32"/>
  <c r="R32"/>
  <c r="S28"/>
  <c r="R28"/>
  <c r="S24"/>
  <c r="R24"/>
  <c r="S20"/>
  <c r="R20"/>
  <c r="S16"/>
  <c r="R16"/>
  <c r="S12"/>
  <c r="R12"/>
  <c r="V56"/>
  <c r="V52"/>
  <c r="V48"/>
  <c r="V44"/>
  <c r="V40"/>
  <c r="V36"/>
  <c r="V32"/>
  <c r="V28"/>
  <c r="V24"/>
  <c r="V20"/>
  <c r="V16"/>
  <c r="V12"/>
  <c r="V64"/>
  <c r="S70"/>
  <c r="R70"/>
  <c r="S62"/>
  <c r="R62"/>
  <c r="S58"/>
  <c r="R58"/>
  <c r="S54"/>
  <c r="R54"/>
  <c r="S50"/>
  <c r="R50"/>
  <c r="S46"/>
  <c r="R46"/>
  <c r="S42"/>
  <c r="R42"/>
  <c r="S38"/>
  <c r="R38"/>
  <c r="S34"/>
  <c r="R34"/>
  <c r="S30"/>
  <c r="R30"/>
  <c r="S26"/>
  <c r="R26"/>
  <c r="S22"/>
  <c r="R22"/>
  <c r="S18"/>
  <c r="R18"/>
  <c r="S14"/>
  <c r="AB9" s="1"/>
  <c r="R14"/>
  <c r="V66"/>
  <c r="V58"/>
  <c r="V54"/>
  <c r="V50"/>
  <c r="V46"/>
  <c r="V42"/>
  <c r="V38"/>
  <c r="V34"/>
  <c r="V30"/>
  <c r="V26"/>
  <c r="V22"/>
  <c r="V18"/>
  <c r="V14"/>
  <c r="V68"/>
  <c r="V60"/>
  <c r="V66" i="5"/>
  <c r="S66"/>
  <c r="R66"/>
  <c r="V62"/>
  <c r="S62"/>
  <c r="R62"/>
  <c r="V58"/>
  <c r="S58"/>
  <c r="R58"/>
  <c r="V54"/>
  <c r="S54"/>
  <c r="R54"/>
  <c r="V50"/>
  <c r="S50"/>
  <c r="R50"/>
  <c r="V46"/>
  <c r="S46"/>
  <c r="R46"/>
  <c r="V42"/>
  <c r="S42"/>
  <c r="R42"/>
  <c r="V38"/>
  <c r="S38"/>
  <c r="R38"/>
  <c r="S32"/>
  <c r="R32"/>
  <c r="V32"/>
  <c r="S20"/>
  <c r="R20"/>
  <c r="V20"/>
  <c r="S12"/>
  <c r="R12"/>
  <c r="V12"/>
  <c r="R69"/>
  <c r="S69"/>
  <c r="R65"/>
  <c r="S65"/>
  <c r="R61"/>
  <c r="S61"/>
  <c r="R57"/>
  <c r="S57"/>
  <c r="R53"/>
  <c r="S53"/>
  <c r="R49"/>
  <c r="S49"/>
  <c r="R45"/>
  <c r="S45"/>
  <c r="R41"/>
  <c r="S41"/>
  <c r="R37"/>
  <c r="S37"/>
  <c r="S33"/>
  <c r="R33"/>
  <c r="S29"/>
  <c r="R29"/>
  <c r="S25"/>
  <c r="R25"/>
  <c r="S21"/>
  <c r="R21"/>
  <c r="S17"/>
  <c r="R17"/>
  <c r="S13"/>
  <c r="R13"/>
  <c r="R11"/>
  <c r="S11"/>
  <c r="V30"/>
  <c r="R30"/>
  <c r="S30"/>
  <c r="V26"/>
  <c r="R26"/>
  <c r="S26"/>
  <c r="V18"/>
  <c r="R18"/>
  <c r="S18"/>
  <c r="V69"/>
  <c r="V61"/>
  <c r="V53"/>
  <c r="V45"/>
  <c r="V41"/>
  <c r="V33"/>
  <c r="V25"/>
  <c r="V17"/>
  <c r="V68"/>
  <c r="S68"/>
  <c r="R68"/>
  <c r="V64"/>
  <c r="S64"/>
  <c r="R64"/>
  <c r="V60"/>
  <c r="S60"/>
  <c r="R60"/>
  <c r="V56"/>
  <c r="S56"/>
  <c r="R56"/>
  <c r="V52"/>
  <c r="S52"/>
  <c r="R52"/>
  <c r="V48"/>
  <c r="S48"/>
  <c r="R48"/>
  <c r="V44"/>
  <c r="S44"/>
  <c r="R44"/>
  <c r="V40"/>
  <c r="S40"/>
  <c r="R40"/>
  <c r="V36"/>
  <c r="S36"/>
  <c r="R36"/>
  <c r="S24"/>
  <c r="R24"/>
  <c r="V24"/>
  <c r="S16"/>
  <c r="R16"/>
  <c r="V16"/>
  <c r="R67"/>
  <c r="S67"/>
  <c r="R63"/>
  <c r="S63"/>
  <c r="R59"/>
  <c r="S59"/>
  <c r="R55"/>
  <c r="S55"/>
  <c r="R51"/>
  <c r="S51"/>
  <c r="R47"/>
  <c r="S47"/>
  <c r="R43"/>
  <c r="S43"/>
  <c r="S39"/>
  <c r="R39"/>
  <c r="S35"/>
  <c r="R35"/>
  <c r="R31"/>
  <c r="S31"/>
  <c r="R27"/>
  <c r="S27"/>
  <c r="R23"/>
  <c r="S23"/>
  <c r="R19"/>
  <c r="S19"/>
  <c r="R15"/>
  <c r="S15"/>
  <c r="V34"/>
  <c r="R34"/>
  <c r="S34"/>
  <c r="V28"/>
  <c r="R28"/>
  <c r="S28"/>
  <c r="V22"/>
  <c r="R22"/>
  <c r="S22"/>
  <c r="V14"/>
  <c r="R14"/>
  <c r="S14"/>
  <c r="V65"/>
  <c r="V57"/>
  <c r="V49"/>
  <c r="V39"/>
  <c r="V31"/>
  <c r="V23"/>
  <c r="V15"/>
  <c r="V67"/>
  <c r="V59"/>
  <c r="V51"/>
  <c r="V43"/>
  <c r="V37"/>
  <c r="V29"/>
  <c r="V21"/>
  <c r="V13"/>
  <c r="V50" i="4"/>
  <c r="S50"/>
  <c r="R50"/>
  <c r="V46"/>
  <c r="S46"/>
  <c r="R46"/>
  <c r="V42"/>
  <c r="S42"/>
  <c r="R42"/>
  <c r="V38"/>
  <c r="R38"/>
  <c r="S38"/>
  <c r="S34"/>
  <c r="R34"/>
  <c r="V34"/>
  <c r="S24"/>
  <c r="R24"/>
  <c r="V24"/>
  <c r="S16"/>
  <c r="R16"/>
  <c r="V16"/>
  <c r="R51"/>
  <c r="S51"/>
  <c r="R47"/>
  <c r="S47"/>
  <c r="R43"/>
  <c r="S43"/>
  <c r="R39"/>
  <c r="S39"/>
  <c r="R35"/>
  <c r="S35"/>
  <c r="R31"/>
  <c r="S31"/>
  <c r="R27"/>
  <c r="S27"/>
  <c r="R23"/>
  <c r="S23"/>
  <c r="R19"/>
  <c r="S19"/>
  <c r="R15"/>
  <c r="S15"/>
  <c r="V32"/>
  <c r="R32"/>
  <c r="S32"/>
  <c r="V26"/>
  <c r="R26"/>
  <c r="S26"/>
  <c r="V18"/>
  <c r="R18"/>
  <c r="S18"/>
  <c r="V51"/>
  <c r="V43"/>
  <c r="V35"/>
  <c r="V27"/>
  <c r="V19"/>
  <c r="V48"/>
  <c r="S48"/>
  <c r="R48"/>
  <c r="V44"/>
  <c r="S44"/>
  <c r="R44"/>
  <c r="V40"/>
  <c r="S40"/>
  <c r="R40"/>
  <c r="V36"/>
  <c r="S36"/>
  <c r="R36"/>
  <c r="S28"/>
  <c r="R28"/>
  <c r="V28"/>
  <c r="S20"/>
  <c r="R20"/>
  <c r="V20"/>
  <c r="S12"/>
  <c r="R12"/>
  <c r="V12"/>
  <c r="R49"/>
  <c r="S49"/>
  <c r="R45"/>
  <c r="S45"/>
  <c r="R41"/>
  <c r="S41"/>
  <c r="R37"/>
  <c r="S37"/>
  <c r="R33"/>
  <c r="S33"/>
  <c r="S29"/>
  <c r="R29"/>
  <c r="S25"/>
  <c r="R25"/>
  <c r="S21"/>
  <c r="R21"/>
  <c r="S17"/>
  <c r="R17"/>
  <c r="S13"/>
  <c r="R13"/>
  <c r="R11"/>
  <c r="S11"/>
  <c r="V30"/>
  <c r="R30"/>
  <c r="S30"/>
  <c r="V22"/>
  <c r="R22"/>
  <c r="S22"/>
  <c r="V14"/>
  <c r="R14"/>
  <c r="S14"/>
  <c r="V47"/>
  <c r="V39"/>
  <c r="V31"/>
  <c r="V21"/>
  <c r="V13"/>
  <c r="V45"/>
  <c r="V37"/>
  <c r="V29"/>
  <c r="V23"/>
  <c r="V15"/>
  <c r="V64" i="3"/>
  <c r="S64"/>
  <c r="R64"/>
  <c r="V56"/>
  <c r="S56"/>
  <c r="R56"/>
  <c r="V44"/>
  <c r="S44"/>
  <c r="R44"/>
  <c r="V66"/>
  <c r="S66"/>
  <c r="R66"/>
  <c r="V62"/>
  <c r="S62"/>
  <c r="R62"/>
  <c r="V58"/>
  <c r="S58"/>
  <c r="R58"/>
  <c r="V54"/>
  <c r="S54"/>
  <c r="R54"/>
  <c r="V50"/>
  <c r="S50"/>
  <c r="R50"/>
  <c r="V46"/>
  <c r="S46"/>
  <c r="R46"/>
  <c r="V42"/>
  <c r="S42"/>
  <c r="R42"/>
  <c r="V38"/>
  <c r="S38"/>
  <c r="R38"/>
  <c r="S32"/>
  <c r="R32"/>
  <c r="V32"/>
  <c r="S20"/>
  <c r="R20"/>
  <c r="V20"/>
  <c r="S12"/>
  <c r="R12"/>
  <c r="V12"/>
  <c r="R69"/>
  <c r="S69"/>
  <c r="R65"/>
  <c r="S65"/>
  <c r="R61"/>
  <c r="S61"/>
  <c r="R57"/>
  <c r="S57"/>
  <c r="R53"/>
  <c r="S53"/>
  <c r="R49"/>
  <c r="S49"/>
  <c r="R45"/>
  <c r="S45"/>
  <c r="R41"/>
  <c r="S41"/>
  <c r="R37"/>
  <c r="S37"/>
  <c r="S33"/>
  <c r="R33"/>
  <c r="S29"/>
  <c r="R29"/>
  <c r="S25"/>
  <c r="R25"/>
  <c r="S21"/>
  <c r="R21"/>
  <c r="S17"/>
  <c r="R17"/>
  <c r="S13"/>
  <c r="R13"/>
  <c r="R11"/>
  <c r="S11"/>
  <c r="V30"/>
  <c r="R30"/>
  <c r="S30"/>
  <c r="V26"/>
  <c r="R26"/>
  <c r="S26"/>
  <c r="V18"/>
  <c r="R18"/>
  <c r="S18"/>
  <c r="V65"/>
  <c r="V57"/>
  <c r="V49"/>
  <c r="V41"/>
  <c r="V33"/>
  <c r="V25"/>
  <c r="V17"/>
  <c r="V68"/>
  <c r="S68"/>
  <c r="R68"/>
  <c r="V60"/>
  <c r="S60"/>
  <c r="R60"/>
  <c r="V52"/>
  <c r="S52"/>
  <c r="R52"/>
  <c r="V48"/>
  <c r="S48"/>
  <c r="R48"/>
  <c r="V40"/>
  <c r="S40"/>
  <c r="R40"/>
  <c r="V36"/>
  <c r="S36"/>
  <c r="R36"/>
  <c r="S24"/>
  <c r="R24"/>
  <c r="V24"/>
  <c r="S16"/>
  <c r="R16"/>
  <c r="V16"/>
  <c r="R67"/>
  <c r="S67"/>
  <c r="R63"/>
  <c r="S63"/>
  <c r="R59"/>
  <c r="S59"/>
  <c r="R55"/>
  <c r="S55"/>
  <c r="R51"/>
  <c r="S51"/>
  <c r="R47"/>
  <c r="S47"/>
  <c r="R43"/>
  <c r="S43"/>
  <c r="R39"/>
  <c r="S39"/>
  <c r="R35"/>
  <c r="S35"/>
  <c r="R31"/>
  <c r="S31"/>
  <c r="R27"/>
  <c r="S27"/>
  <c r="R23"/>
  <c r="S23"/>
  <c r="R19"/>
  <c r="S19"/>
  <c r="R15"/>
  <c r="S15"/>
  <c r="V34"/>
  <c r="R34"/>
  <c r="S34"/>
  <c r="V28"/>
  <c r="R28"/>
  <c r="S28"/>
  <c r="V22"/>
  <c r="R22"/>
  <c r="S22"/>
  <c r="V14"/>
  <c r="R14"/>
  <c r="S14"/>
  <c r="V69"/>
  <c r="V61"/>
  <c r="V53"/>
  <c r="V45"/>
  <c r="V37"/>
  <c r="V29"/>
  <c r="V19"/>
  <c r="V67"/>
  <c r="V59"/>
  <c r="V51"/>
  <c r="V43"/>
  <c r="V35"/>
  <c r="V27"/>
  <c r="V21"/>
  <c r="V13"/>
  <c r="V70" i="2"/>
  <c r="S70"/>
  <c r="R70"/>
  <c r="V66"/>
  <c r="S66"/>
  <c r="R66"/>
  <c r="V62"/>
  <c r="S62"/>
  <c r="R62"/>
  <c r="V58"/>
  <c r="S58"/>
  <c r="R58"/>
  <c r="V54"/>
  <c r="S54"/>
  <c r="R54"/>
  <c r="V50"/>
  <c r="S50"/>
  <c r="R50"/>
  <c r="V46"/>
  <c r="S46"/>
  <c r="R46"/>
  <c r="V42"/>
  <c r="S42"/>
  <c r="R42"/>
  <c r="S32"/>
  <c r="R32"/>
  <c r="V32"/>
  <c r="S24"/>
  <c r="R24"/>
  <c r="V24"/>
  <c r="S16"/>
  <c r="R16"/>
  <c r="V16"/>
  <c r="R67"/>
  <c r="S67"/>
  <c r="R63"/>
  <c r="S63"/>
  <c r="R59"/>
  <c r="S59"/>
  <c r="R55"/>
  <c r="S55"/>
  <c r="R51"/>
  <c r="S51"/>
  <c r="R47"/>
  <c r="S47"/>
  <c r="R43"/>
  <c r="S43"/>
  <c r="R39"/>
  <c r="S39"/>
  <c r="R35"/>
  <c r="S35"/>
  <c r="R31"/>
  <c r="S31"/>
  <c r="R27"/>
  <c r="S27"/>
  <c r="R23"/>
  <c r="S23"/>
  <c r="R19"/>
  <c r="S19"/>
  <c r="R15"/>
  <c r="S15"/>
  <c r="V40"/>
  <c r="S40"/>
  <c r="R40"/>
  <c r="V34"/>
  <c r="R34"/>
  <c r="S34"/>
  <c r="V26"/>
  <c r="R26"/>
  <c r="S26"/>
  <c r="V18"/>
  <c r="R18"/>
  <c r="S18"/>
  <c r="V63"/>
  <c r="V55"/>
  <c r="V47"/>
  <c r="V39"/>
  <c r="V31"/>
  <c r="V23"/>
  <c r="V19"/>
  <c r="V15"/>
  <c r="V68"/>
  <c r="S68"/>
  <c r="R68"/>
  <c r="V64"/>
  <c r="S64"/>
  <c r="R64"/>
  <c r="V60"/>
  <c r="S60"/>
  <c r="R60"/>
  <c r="V56"/>
  <c r="S56"/>
  <c r="R56"/>
  <c r="V52"/>
  <c r="S52"/>
  <c r="R52"/>
  <c r="V48"/>
  <c r="S48"/>
  <c r="R48"/>
  <c r="V44"/>
  <c r="S44"/>
  <c r="R44"/>
  <c r="S36"/>
  <c r="R36"/>
  <c r="V36"/>
  <c r="S28"/>
  <c r="R28"/>
  <c r="V28"/>
  <c r="S20"/>
  <c r="R20"/>
  <c r="V20"/>
  <c r="S12"/>
  <c r="R12"/>
  <c r="V12"/>
  <c r="R69"/>
  <c r="S69"/>
  <c r="R65"/>
  <c r="S65"/>
  <c r="R61"/>
  <c r="S61"/>
  <c r="R57"/>
  <c r="S57"/>
  <c r="R53"/>
  <c r="S53"/>
  <c r="R49"/>
  <c r="S49"/>
  <c r="R45"/>
  <c r="S45"/>
  <c r="R41"/>
  <c r="S41"/>
  <c r="S37"/>
  <c r="R37"/>
  <c r="S33"/>
  <c r="R33"/>
  <c r="S29"/>
  <c r="R29"/>
  <c r="S25"/>
  <c r="R25"/>
  <c r="S21"/>
  <c r="R21"/>
  <c r="S17"/>
  <c r="R17"/>
  <c r="S13"/>
  <c r="R13"/>
  <c r="R11"/>
  <c r="S11"/>
  <c r="V38"/>
  <c r="R38"/>
  <c r="S38"/>
  <c r="V30"/>
  <c r="R30"/>
  <c r="S30"/>
  <c r="V22"/>
  <c r="R22"/>
  <c r="S22"/>
  <c r="V14"/>
  <c r="R14"/>
  <c r="S14"/>
  <c r="V67"/>
  <c r="V59"/>
  <c r="V51"/>
  <c r="V41"/>
  <c r="V33"/>
  <c r="V25"/>
  <c r="V65"/>
  <c r="V57"/>
  <c r="V49"/>
  <c r="V43"/>
  <c r="V35"/>
  <c r="V27"/>
  <c r="V21"/>
  <c r="V17"/>
  <c r="V13"/>
  <c r="S59" i="1"/>
  <c r="R63"/>
  <c r="R59"/>
  <c r="V65"/>
  <c r="V61"/>
  <c r="V57"/>
  <c r="V53"/>
  <c r="V49"/>
  <c r="S62"/>
  <c r="R62"/>
  <c r="S54"/>
  <c r="R54"/>
  <c r="S60"/>
  <c r="R60"/>
  <c r="S52"/>
  <c r="R52"/>
  <c r="S66"/>
  <c r="R66"/>
  <c r="S58"/>
  <c r="R58"/>
  <c r="S50"/>
  <c r="R50"/>
  <c r="S64"/>
  <c r="R64"/>
  <c r="S56"/>
  <c r="R56"/>
  <c r="S48"/>
  <c r="R48"/>
  <c r="AJ9" i="6" l="1"/>
  <c r="AH9"/>
  <c r="D76" i="5"/>
  <c r="AF9" i="4"/>
  <c r="AH9"/>
  <c r="AJ9" i="3"/>
  <c r="D73" s="1"/>
  <c r="AH9" i="2"/>
  <c r="AF9"/>
  <c r="D74" i="6"/>
  <c r="D77"/>
  <c r="Z9"/>
  <c r="AD9"/>
  <c r="D75"/>
  <c r="AF9"/>
  <c r="AA9"/>
  <c r="AF9" i="5"/>
  <c r="D74"/>
  <c r="AJ9"/>
  <c r="Z9"/>
  <c r="AA9"/>
  <c r="AD9"/>
  <c r="AB9"/>
  <c r="AH9"/>
  <c r="AB9" i="4"/>
  <c r="AA9"/>
  <c r="AD9"/>
  <c r="Z9"/>
  <c r="D56"/>
  <c r="AJ9"/>
  <c r="D58"/>
  <c r="AH9" i="3"/>
  <c r="D76"/>
  <c r="Z9"/>
  <c r="AA9"/>
  <c r="AD9"/>
  <c r="AB9"/>
  <c r="AF9"/>
  <c r="D74"/>
  <c r="AD9" i="2"/>
  <c r="Z9"/>
  <c r="AA9"/>
  <c r="AB9"/>
  <c r="D75"/>
  <c r="AJ9"/>
  <c r="D77"/>
  <c r="Q47" i="1"/>
  <c r="V47" s="1"/>
  <c r="Q46"/>
  <c r="V46" s="1"/>
  <c r="Q45"/>
  <c r="V45" s="1"/>
  <c r="Q44"/>
  <c r="V44" s="1"/>
  <c r="Q43"/>
  <c r="V43" s="1"/>
  <c r="Q42"/>
  <c r="V42" s="1"/>
  <c r="Q41"/>
  <c r="V41" s="1"/>
  <c r="Q40"/>
  <c r="V40" s="1"/>
  <c r="Q39"/>
  <c r="V39" s="1"/>
  <c r="Q38"/>
  <c r="V38" s="1"/>
  <c r="Q37"/>
  <c r="V37" s="1"/>
  <c r="T36"/>
  <c r="Q36"/>
  <c r="S36" s="1"/>
  <c r="T35"/>
  <c r="Q35"/>
  <c r="R35" s="1"/>
  <c r="T34"/>
  <c r="Q34"/>
  <c r="S34" s="1"/>
  <c r="T33"/>
  <c r="Q33"/>
  <c r="R33" s="1"/>
  <c r="T32"/>
  <c r="Q32"/>
  <c r="S32" s="1"/>
  <c r="T31"/>
  <c r="Q31"/>
  <c r="R31" s="1"/>
  <c r="T30"/>
  <c r="Q30"/>
  <c r="S30" s="1"/>
  <c r="T29"/>
  <c r="Q29"/>
  <c r="R29" s="1"/>
  <c r="T28"/>
  <c r="Q28"/>
  <c r="S28" s="1"/>
  <c r="T27"/>
  <c r="Q27"/>
  <c r="R27" s="1"/>
  <c r="T26"/>
  <c r="Q26"/>
  <c r="S26" s="1"/>
  <c r="T25"/>
  <c r="Q25"/>
  <c r="R25" s="1"/>
  <c r="T24"/>
  <c r="Q24"/>
  <c r="S24" s="1"/>
  <c r="T23"/>
  <c r="Q23"/>
  <c r="R23" s="1"/>
  <c r="T22"/>
  <c r="Q22"/>
  <c r="S22" s="1"/>
  <c r="T21"/>
  <c r="Q21"/>
  <c r="R21" s="1"/>
  <c r="T20"/>
  <c r="Q20"/>
  <c r="S20" s="1"/>
  <c r="T19"/>
  <c r="Q19"/>
  <c r="R19" s="1"/>
  <c r="T18"/>
  <c r="Q18"/>
  <c r="S18" s="1"/>
  <c r="T17"/>
  <c r="Q17"/>
  <c r="R17" s="1"/>
  <c r="T16"/>
  <c r="Q16"/>
  <c r="S16" s="1"/>
  <c r="T15"/>
  <c r="Q15"/>
  <c r="R15" s="1"/>
  <c r="T14"/>
  <c r="Q14"/>
  <c r="S14" s="1"/>
  <c r="T13"/>
  <c r="Q13"/>
  <c r="R13" s="1"/>
  <c r="T12"/>
  <c r="Q12"/>
  <c r="T11"/>
  <c r="V11" s="1"/>
  <c r="Y9" i="6" l="1"/>
  <c r="AG9" s="1"/>
  <c r="D73" i="5"/>
  <c r="Y9"/>
  <c r="AK9" s="1"/>
  <c r="AC9"/>
  <c r="D55" i="4"/>
  <c r="Y9"/>
  <c r="AE9" s="1"/>
  <c r="Y9" i="3"/>
  <c r="AE9" s="1"/>
  <c r="D74" i="2"/>
  <c r="Y9"/>
  <c r="AK9" s="1"/>
  <c r="V31" i="1"/>
  <c r="V32"/>
  <c r="V33"/>
  <c r="V35"/>
  <c r="V36"/>
  <c r="V34"/>
  <c r="P70"/>
  <c r="P7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R30"/>
  <c r="V30"/>
  <c r="R37"/>
  <c r="R39"/>
  <c r="R41"/>
  <c r="R43"/>
  <c r="R45"/>
  <c r="R47"/>
  <c r="S38"/>
  <c r="S40"/>
  <c r="S42"/>
  <c r="S44"/>
  <c r="S46"/>
  <c r="R46"/>
  <c r="S12"/>
  <c r="R11"/>
  <c r="R22"/>
  <c r="R38"/>
  <c r="R18"/>
  <c r="R26"/>
  <c r="R34"/>
  <c r="R42"/>
  <c r="R14"/>
  <c r="R12"/>
  <c r="R16"/>
  <c r="R20"/>
  <c r="R24"/>
  <c r="R28"/>
  <c r="R32"/>
  <c r="R36"/>
  <c r="R40"/>
  <c r="R44"/>
  <c r="S13"/>
  <c r="S17"/>
  <c r="S21"/>
  <c r="S25"/>
  <c r="S29"/>
  <c r="S33"/>
  <c r="S35"/>
  <c r="S39"/>
  <c r="S11"/>
  <c r="S15"/>
  <c r="S19"/>
  <c r="S23"/>
  <c r="S27"/>
  <c r="S31"/>
  <c r="S37"/>
  <c r="S41"/>
  <c r="S43"/>
  <c r="S45"/>
  <c r="S47"/>
  <c r="AE9" i="5" l="1"/>
  <c r="AI9"/>
  <c r="AK9" i="4"/>
  <c r="AE9" i="2"/>
  <c r="AC9" i="6"/>
  <c r="P73"/>
  <c r="D73"/>
  <c r="AK9"/>
  <c r="AI9"/>
  <c r="AE9"/>
  <c r="P72" i="5"/>
  <c r="D72"/>
  <c r="AG9"/>
  <c r="P54" i="4"/>
  <c r="D54"/>
  <c r="AI9"/>
  <c r="AG9"/>
  <c r="AC9"/>
  <c r="P72" i="3"/>
  <c r="D72"/>
  <c r="AK9"/>
  <c r="AC9"/>
  <c r="AG9"/>
  <c r="AI9"/>
  <c r="P73" i="2"/>
  <c r="D73"/>
  <c r="AI9"/>
  <c r="AG9"/>
  <c r="AC9"/>
  <c r="AB9" i="1"/>
  <c r="Z9"/>
  <c r="AD9"/>
  <c r="AA9"/>
  <c r="D73" l="1"/>
  <c r="D71"/>
  <c r="AJ9"/>
  <c r="D70" s="1"/>
  <c r="AF9"/>
  <c r="AH9"/>
  <c r="Y9" l="1"/>
  <c r="D69" l="1"/>
  <c r="P69"/>
  <c r="AG9"/>
  <c r="AE9"/>
  <c r="AC9"/>
  <c r="AK9"/>
  <c r="AI9"/>
</calcChain>
</file>

<file path=xl/sharedStrings.xml><?xml version="1.0" encoding="utf-8"?>
<sst xmlns="http://schemas.openxmlformats.org/spreadsheetml/2006/main" count="3507" uniqueCount="1059">
  <si>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</si>
  <si>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</si>
  <si>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</si>
  <si>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</si>
  <si>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</si>
  <si>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</si>
  <si>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</si>
  <si>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</si>
  <si>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</si>
  <si>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</si>
  <si>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</si>
  <si>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</si>
  <si>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</si>
  <si>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</si>
  <si>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</si>
  <si>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</si>
  <si>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</si>
  <si>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</si>
  <si>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</si>
  <si>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</si>
  <si>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</si>
  <si>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</si>
  <si>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</si>
  <si>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</si>
  <si>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</si>
  <si>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</si>
  <si>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</si>
  <si>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</si>
  <si>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</si>
  <si>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</si>
  <si>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</si>
  <si>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</si>
  <si>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</si>
  <si>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</si>
  <si>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</si>
  <si>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</si>
  <si>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</si>
  <si>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</si>
  <si>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</si>
  <si>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</si>
  <si>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</si>
  <si>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</si>
  <si>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</si>
  <si>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</si>
  <si>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</si>
  <si>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</si>
  <si>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</si>
  <si>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</si>
  <si>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</si>
  <si>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</si>
  <si>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</si>
  <si>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t>DANH SÁCH SINH VIÊN DỰ THI, ĐIỂM THI VẤN ĐÁP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</si>
  <si>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</si>
  <si>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</si>
  <si>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</si>
  <si>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</si>
  <si>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Hà Nội, ngày   tháng   năm 2016</t>
  </si>
  <si>
    <t>Nguyễn Hoa Cương</t>
  </si>
  <si>
    <t>Nhóm</t>
  </si>
  <si>
    <t>KT TRƯỞNG TRUNG TÂM
PHÓ TRƯỞNG TRUNG TÂM</t>
  </si>
  <si>
    <t>Trần Thị Mỹ Hạnh</t>
  </si>
  <si>
    <t>Thi lần 1 học II năm học 2016 - 2017</t>
  </si>
  <si>
    <t>Các kỹ thuật lập trình</t>
  </si>
  <si>
    <t>Nhóm: INT1470-01</t>
  </si>
  <si>
    <t>Ngày thi: 06/06/2017</t>
  </si>
  <si>
    <t>Giờ thi: 8h00</t>
  </si>
  <si>
    <t>Nhóm: INT1470-06</t>
  </si>
  <si>
    <t>Nhóm: INT1470-05</t>
  </si>
  <si>
    <t>Nhóm: INT1470-04</t>
  </si>
  <si>
    <t>Nhóm: INT1470-03</t>
  </si>
  <si>
    <t>Nhóm: INT1470-02</t>
  </si>
  <si>
    <t>B14DCVT518</t>
  </si>
  <si>
    <t>Lê Tuấn</t>
  </si>
  <si>
    <t>Anh</t>
  </si>
  <si>
    <t>27/07/95</t>
  </si>
  <si>
    <t>D14CQVT04-B</t>
  </si>
  <si>
    <t>B14DCVT190</t>
  </si>
  <si>
    <t>Vũ Tuấn</t>
  </si>
  <si>
    <t>19/04/96</t>
  </si>
  <si>
    <t>D14CQVT02-B</t>
  </si>
  <si>
    <t>B14DCVT196</t>
  </si>
  <si>
    <t>Nguyễn Mạnh</t>
  </si>
  <si>
    <t>Cường</t>
  </si>
  <si>
    <t>21/06/96</t>
  </si>
  <si>
    <t>B14DCVT254</t>
  </si>
  <si>
    <t>11/07/96</t>
  </si>
  <si>
    <t>D14CQVT03-B</t>
  </si>
  <si>
    <t>B14DCVT524</t>
  </si>
  <si>
    <t>Nguyễn Minh</t>
  </si>
  <si>
    <t>Đạt</t>
  </si>
  <si>
    <t>27/10/96</t>
  </si>
  <si>
    <t>B14DCVT533</t>
  </si>
  <si>
    <t>Nguyễn Tiến</t>
  </si>
  <si>
    <t>13/05/96</t>
  </si>
  <si>
    <t>D14CQVT05-B</t>
  </si>
  <si>
    <t>B14DCVT152</t>
  </si>
  <si>
    <t>Vũ Văn</t>
  </si>
  <si>
    <t>17/02/96</t>
  </si>
  <si>
    <t>B14DCVT073</t>
  </si>
  <si>
    <t>Bùi Việt</t>
  </si>
  <si>
    <t>Dương</t>
  </si>
  <si>
    <t>05/10/96</t>
  </si>
  <si>
    <t>B14DCVT088</t>
  </si>
  <si>
    <t>Hồ Đức</t>
  </si>
  <si>
    <t>Duy</t>
  </si>
  <si>
    <t>15/09/96</t>
  </si>
  <si>
    <t>B14DCVT178</t>
  </si>
  <si>
    <t>Nguyễn Xuân</t>
  </si>
  <si>
    <t>16/04/95</t>
  </si>
  <si>
    <t>B14DCVT616</t>
  </si>
  <si>
    <t>Hoàng Ngọc</t>
  </si>
  <si>
    <t>Giang</t>
  </si>
  <si>
    <t>13/08/95</t>
  </si>
  <si>
    <t>B14DCVT060</t>
  </si>
  <si>
    <t>Lê Vũ</t>
  </si>
  <si>
    <t>Hoàng</t>
  </si>
  <si>
    <t>17/10/96</t>
  </si>
  <si>
    <t>D14CQVT06-B</t>
  </si>
  <si>
    <t>B14DCVT174</t>
  </si>
  <si>
    <t>03/01/96</t>
  </si>
  <si>
    <t>D14CQVT01-B</t>
  </si>
  <si>
    <t>B14DCVT103</t>
  </si>
  <si>
    <t>Nguyễn Thị</t>
  </si>
  <si>
    <t>Huệ</t>
  </si>
  <si>
    <t>27/11/96</t>
  </si>
  <si>
    <t>B14DCVT414</t>
  </si>
  <si>
    <t>Trần Thanh</t>
  </si>
  <si>
    <t>Hùng</t>
  </si>
  <si>
    <t>B14DCVT129</t>
  </si>
  <si>
    <t>Hường</t>
  </si>
  <si>
    <t>09/09/96</t>
  </si>
  <si>
    <t>B14DCVT036</t>
  </si>
  <si>
    <t>Tống Thị Thu</t>
  </si>
  <si>
    <t>10/10/96</t>
  </si>
  <si>
    <t>B14DCVT121</t>
  </si>
  <si>
    <t>Hoàng Mạnh</t>
  </si>
  <si>
    <t>Huy</t>
  </si>
  <si>
    <t>24/12/96</t>
  </si>
  <si>
    <t>B14DCVT387</t>
  </si>
  <si>
    <t>Hoàng Văn</t>
  </si>
  <si>
    <t>19/08/95</t>
  </si>
  <si>
    <t>B14DCVT079</t>
  </si>
  <si>
    <t>Trịnh Quang</t>
  </si>
  <si>
    <t>13/11/96</t>
  </si>
  <si>
    <t>B14DCVT562</t>
  </si>
  <si>
    <t>Nguyễn Văn</t>
  </si>
  <si>
    <t>Kỳ</t>
  </si>
  <si>
    <t>02/09/94</t>
  </si>
  <si>
    <t>B13DCVT313</t>
  </si>
  <si>
    <t>Bàn Thị</t>
  </si>
  <si>
    <t>Lan</t>
  </si>
  <si>
    <t>25/11/94</t>
  </si>
  <si>
    <t>D13CQVT07-B</t>
  </si>
  <si>
    <t>B14DCVT486</t>
  </si>
  <si>
    <t>Nguyễn Thị Thùy</t>
  </si>
  <si>
    <t>Linh</t>
  </si>
  <si>
    <t>03/11/96</t>
  </si>
  <si>
    <t>B14DCVT550</t>
  </si>
  <si>
    <t>Trần Thị Kim</t>
  </si>
  <si>
    <t>Loan</t>
  </si>
  <si>
    <t>21/12/96</t>
  </si>
  <si>
    <t>B14DCVT640</t>
  </si>
  <si>
    <t>Lê Thành</t>
  </si>
  <si>
    <t>Luân</t>
  </si>
  <si>
    <t>23/07/96</t>
  </si>
  <si>
    <t>B14DCVT491</t>
  </si>
  <si>
    <t>Trịnh Quỳnh</t>
  </si>
  <si>
    <t>Mai</t>
  </si>
  <si>
    <t>18/09/96</t>
  </si>
  <si>
    <t>B14DCVT133</t>
  </si>
  <si>
    <t>Mạnh</t>
  </si>
  <si>
    <t>05/09/96</t>
  </si>
  <si>
    <t>B14DCVT202</t>
  </si>
  <si>
    <t>Tống Duy</t>
  </si>
  <si>
    <t>Minh</t>
  </si>
  <si>
    <t>06/11/96</t>
  </si>
  <si>
    <t>B14DCVT227</t>
  </si>
  <si>
    <t>Mai Hải</t>
  </si>
  <si>
    <t>Nam</t>
  </si>
  <si>
    <t>19/05/96</t>
  </si>
  <si>
    <t>B14DCVT213</t>
  </si>
  <si>
    <t>Nguyễn Hiếu</t>
  </si>
  <si>
    <t>Nghĩa</t>
  </si>
  <si>
    <t>14/11/95</t>
  </si>
  <si>
    <t>B14DCVT059</t>
  </si>
  <si>
    <t>Lê Thị</t>
  </si>
  <si>
    <t>Ngọc</t>
  </si>
  <si>
    <t>07/05/96</t>
  </si>
  <si>
    <t>B14DCVT651</t>
  </si>
  <si>
    <t>Nguyễn Đức</t>
  </si>
  <si>
    <t>Phong</t>
  </si>
  <si>
    <t>26/10/96</t>
  </si>
  <si>
    <t>B14DCVT393</t>
  </si>
  <si>
    <t>Trương Đức</t>
  </si>
  <si>
    <t>Quyền</t>
  </si>
  <si>
    <t>04/07/96</t>
  </si>
  <si>
    <t>B14DCVT437</t>
  </si>
  <si>
    <t>Đỗ Văn</t>
  </si>
  <si>
    <t>Sáng</t>
  </si>
  <si>
    <t>25/10/96</t>
  </si>
  <si>
    <t>B14DCVT244</t>
  </si>
  <si>
    <t>Lê Hùng</t>
  </si>
  <si>
    <t>Sơn</t>
  </si>
  <si>
    <t>02/06/96</t>
  </si>
  <si>
    <t>B14DCVT500</t>
  </si>
  <si>
    <t>Trịnh Xuân</t>
  </si>
  <si>
    <t>Thọ</t>
  </si>
  <si>
    <t>04/03/96</t>
  </si>
  <si>
    <t>B14DCVT198</t>
  </si>
  <si>
    <t>Thuận</t>
  </si>
  <si>
    <t>27/07/96</t>
  </si>
  <si>
    <t>B14DCVT253</t>
  </si>
  <si>
    <t>27/08/96</t>
  </si>
  <si>
    <t>B14DCVT053</t>
  </si>
  <si>
    <t>Thương</t>
  </si>
  <si>
    <t>23/06/96</t>
  </si>
  <si>
    <t>B14DCVT016</t>
  </si>
  <si>
    <t>Trần Minh</t>
  </si>
  <si>
    <t>Tiến</t>
  </si>
  <si>
    <t>15/03/96</t>
  </si>
  <si>
    <t>B14DCVT194</t>
  </si>
  <si>
    <t>Hà Huy</t>
  </si>
  <si>
    <t>Tiệp</t>
  </si>
  <si>
    <t>03/03/95</t>
  </si>
  <si>
    <t>B14DCVT138</t>
  </si>
  <si>
    <t>Nguyễn Thị Huyền</t>
  </si>
  <si>
    <t>Trang</t>
  </si>
  <si>
    <t>17/12/96</t>
  </si>
  <si>
    <t>B14DCVT255</t>
  </si>
  <si>
    <t>Nguyễn Thành</t>
  </si>
  <si>
    <t>Trung</t>
  </si>
  <si>
    <t>02/08/95</t>
  </si>
  <si>
    <t>B14DCVT090</t>
  </si>
  <si>
    <t>Phạm Quang</t>
  </si>
  <si>
    <t>12/02/96</t>
  </si>
  <si>
    <t>B14DCVT050</t>
  </si>
  <si>
    <t>Tú</t>
  </si>
  <si>
    <t>09/05/96</t>
  </si>
  <si>
    <t>B14DCVT166</t>
  </si>
  <si>
    <t>Cao Văn</t>
  </si>
  <si>
    <t>Tuân</t>
  </si>
  <si>
    <t>20/08/95</t>
  </si>
  <si>
    <t>B14DCVT682</t>
  </si>
  <si>
    <t>Nguyễn Danh</t>
  </si>
  <si>
    <t>Tuấn</t>
  </si>
  <si>
    <t>06/01/96</t>
  </si>
  <si>
    <t>B14DCVT161</t>
  </si>
  <si>
    <t>Đỗ Minh</t>
  </si>
  <si>
    <t>Tùng</t>
  </si>
  <si>
    <t>17/08/95</t>
  </si>
  <si>
    <t>B14DCVT314</t>
  </si>
  <si>
    <t>Lê Hồng</t>
  </si>
  <si>
    <t>12/01/90</t>
  </si>
  <si>
    <t>B13DCVT381</t>
  </si>
  <si>
    <t>Lê Thanh</t>
  </si>
  <si>
    <t>02/12/95</t>
  </si>
  <si>
    <t>D13CQVT08-B</t>
  </si>
  <si>
    <t>B14DCVT071</t>
  </si>
  <si>
    <t>06/08/96</t>
  </si>
  <si>
    <t>B14DCVT237</t>
  </si>
  <si>
    <t>09/03/96</t>
  </si>
  <si>
    <t>B14DCVT637</t>
  </si>
  <si>
    <t>Lê Huy</t>
  </si>
  <si>
    <t>Tuyên</t>
  </si>
  <si>
    <t>14/12/96</t>
  </si>
  <si>
    <t>B14DCVT154</t>
  </si>
  <si>
    <t>Uyên</t>
  </si>
  <si>
    <t>28/11/96</t>
  </si>
  <si>
    <t>B14DCVT461</t>
  </si>
  <si>
    <t>Vũ</t>
  </si>
  <si>
    <t>23/06/95</t>
  </si>
  <si>
    <t>B14DCVT673</t>
  </si>
  <si>
    <t>Lê Phong</t>
  </si>
  <si>
    <t>28/11/95</t>
  </si>
  <si>
    <t>B14DCVT048</t>
  </si>
  <si>
    <t>Nguyễn Công Nhật</t>
  </si>
  <si>
    <t>01/06/96</t>
  </si>
  <si>
    <t>B14DCVT039</t>
  </si>
  <si>
    <t>Nguyễn Khắc</t>
  </si>
  <si>
    <t>28/10/96</t>
  </si>
  <si>
    <t>B14DCVT107</t>
  </si>
  <si>
    <t>Phạm Kim</t>
  </si>
  <si>
    <t>07/01/96</t>
  </si>
  <si>
    <t>B14DCVT158</t>
  </si>
  <si>
    <t>Trần Nguyên</t>
  </si>
  <si>
    <t>24/06/96</t>
  </si>
  <si>
    <t>B14DCVT236</t>
  </si>
  <si>
    <t>Tạ Duy</t>
  </si>
  <si>
    <t>Bình</t>
  </si>
  <si>
    <t>21/10/96</t>
  </si>
  <si>
    <t>B14DCVT232</t>
  </si>
  <si>
    <t>Thái Phương</t>
  </si>
  <si>
    <t>Chi</t>
  </si>
  <si>
    <t>02/08/96</t>
  </si>
  <si>
    <t>B14DCVT256</t>
  </si>
  <si>
    <t>Trần Đình</t>
  </si>
  <si>
    <t>Chiến</t>
  </si>
  <si>
    <t>12/09/95</t>
  </si>
  <si>
    <t>B14DCVT233</t>
  </si>
  <si>
    <t>Hoàng Chí</t>
  </si>
  <si>
    <t>Công</t>
  </si>
  <si>
    <t>11/08/95</t>
  </si>
  <si>
    <t>B14DCVT145</t>
  </si>
  <si>
    <t>Trịnh Minh</t>
  </si>
  <si>
    <t>17/06/96</t>
  </si>
  <si>
    <t>B14DCVT075</t>
  </si>
  <si>
    <t>25/02/96</t>
  </si>
  <si>
    <t>B14DCVT220</t>
  </si>
  <si>
    <t>Nguyễn Hữu</t>
  </si>
  <si>
    <t>Danh</t>
  </si>
  <si>
    <t>25/04/95</t>
  </si>
  <si>
    <t>B14DCVT046</t>
  </si>
  <si>
    <t>Phạm Tiến</t>
  </si>
  <si>
    <t>28/03/96</t>
  </si>
  <si>
    <t>B14DCVT200</t>
  </si>
  <si>
    <t>Dung</t>
  </si>
  <si>
    <t>29/12/96</t>
  </si>
  <si>
    <t>B14DCVT141</t>
  </si>
  <si>
    <t>Trương Hải</t>
  </si>
  <si>
    <t>27/09/96</t>
  </si>
  <si>
    <t>B14DCVT252</t>
  </si>
  <si>
    <t>Lê Văn</t>
  </si>
  <si>
    <t>B14DCVT113</t>
  </si>
  <si>
    <t>Lê Minh</t>
  </si>
  <si>
    <t>15/07/96</t>
  </si>
  <si>
    <t>B14DCVT077</t>
  </si>
  <si>
    <t>Dương Văn</t>
  </si>
  <si>
    <t>Hải</t>
  </si>
  <si>
    <t>B14DCVT005</t>
  </si>
  <si>
    <t>Hoàng Trọng</t>
  </si>
  <si>
    <t>Hiếu</t>
  </si>
  <si>
    <t>18/12/96</t>
  </si>
  <si>
    <t>B14DCVT349</t>
  </si>
  <si>
    <t>Đào Văn</t>
  </si>
  <si>
    <t>Hợp</t>
  </si>
  <si>
    <t>16/06/96</t>
  </si>
  <si>
    <t>B14DCVT179</t>
  </si>
  <si>
    <t>10/08/96</t>
  </si>
  <si>
    <t>B14DCVT102</t>
  </si>
  <si>
    <t>Huế</t>
  </si>
  <si>
    <t>08/04/96</t>
  </si>
  <si>
    <t>B14DCVT208</t>
  </si>
  <si>
    <t>09/10/96</t>
  </si>
  <si>
    <t>B14DCVT263</t>
  </si>
  <si>
    <t>Trương Văn</t>
  </si>
  <si>
    <t>B14DCVT270</t>
  </si>
  <si>
    <t>Ma Phúc</t>
  </si>
  <si>
    <t>Kết</t>
  </si>
  <si>
    <t>08/08/95</t>
  </si>
  <si>
    <t>B14DCVT080</t>
  </si>
  <si>
    <t>Nguyễn Huy</t>
  </si>
  <si>
    <t>Khánh</t>
  </si>
  <si>
    <t>17/10/95</t>
  </si>
  <si>
    <t>B14DCVT180</t>
  </si>
  <si>
    <t>Trần ánh</t>
  </si>
  <si>
    <t>Lê</t>
  </si>
  <si>
    <t>B14DCVT224</t>
  </si>
  <si>
    <t>Lê Dũng</t>
  </si>
  <si>
    <t>04/03/95</t>
  </si>
  <si>
    <t>B14DCVT374</t>
  </si>
  <si>
    <t>Nguyễn Thị Mỹ</t>
  </si>
  <si>
    <t>B14DCVT163</t>
  </si>
  <si>
    <t>Lợi</t>
  </si>
  <si>
    <t>17/04/96</t>
  </si>
  <si>
    <t>B14DCVT176</t>
  </si>
  <si>
    <t>Lê Quốc</t>
  </si>
  <si>
    <t>Long</t>
  </si>
  <si>
    <t>10/04/96</t>
  </si>
  <si>
    <t>B14DCVT193</t>
  </si>
  <si>
    <t>Đỗ Nhật</t>
  </si>
  <si>
    <t>05/08/96</t>
  </si>
  <si>
    <t>B14DCVT188</t>
  </si>
  <si>
    <t>Mỹ</t>
  </si>
  <si>
    <t>07/08/96</t>
  </si>
  <si>
    <t>B14DCVT031</t>
  </si>
  <si>
    <t>Hoàng Đức</t>
  </si>
  <si>
    <t>B14DCVT156</t>
  </si>
  <si>
    <t>Ngô Văn</t>
  </si>
  <si>
    <t>01/01/95</t>
  </si>
  <si>
    <t>B14DCVT264</t>
  </si>
  <si>
    <t>10/06/96</t>
  </si>
  <si>
    <t>B14DCVT142</t>
  </si>
  <si>
    <t>Đặng Đức</t>
  </si>
  <si>
    <t>Nhật</t>
  </si>
  <si>
    <t>05/06/95</t>
  </si>
  <si>
    <t>B14DCVT076</t>
  </si>
  <si>
    <t>Vũ Yến</t>
  </si>
  <si>
    <t>Nhi</t>
  </si>
  <si>
    <t>07/12/96</t>
  </si>
  <si>
    <t>B14DCVT007</t>
  </si>
  <si>
    <t>Nguyễn Kiều</t>
  </si>
  <si>
    <t>Oanh</t>
  </si>
  <si>
    <t>21/05/96</t>
  </si>
  <si>
    <t>B14DCVT425</t>
  </si>
  <si>
    <t>Nguyễn Quốc</t>
  </si>
  <si>
    <t>19/10/96</t>
  </si>
  <si>
    <t>B14DCVT687</t>
  </si>
  <si>
    <t>Hoàng Thị</t>
  </si>
  <si>
    <t>Quỳnh</t>
  </si>
  <si>
    <t>B14DCVT019</t>
  </si>
  <si>
    <t>Nguyễn Thị Như</t>
  </si>
  <si>
    <t>08/08/96</t>
  </si>
  <si>
    <t>B14DCVT149</t>
  </si>
  <si>
    <t>Vũ Minh</t>
  </si>
  <si>
    <t>28/06/96</t>
  </si>
  <si>
    <t>B14DCVT104</t>
  </si>
  <si>
    <t>Đinh Xuân</t>
  </si>
  <si>
    <t>Tài</t>
  </si>
  <si>
    <t>22/09/96</t>
  </si>
  <si>
    <t>B14DCVT110</t>
  </si>
  <si>
    <t>Thắng</t>
  </si>
  <si>
    <t>19/11/96</t>
  </si>
  <si>
    <t>B14DCVT173</t>
  </si>
  <si>
    <t>Thành</t>
  </si>
  <si>
    <t>B14DCVT032</t>
  </si>
  <si>
    <t>Trần Thị</t>
  </si>
  <si>
    <t>Thảo</t>
  </si>
  <si>
    <t>24/11/96</t>
  </si>
  <si>
    <t>B14DCVT215</t>
  </si>
  <si>
    <t>Thế</t>
  </si>
  <si>
    <t>07/11/95</t>
  </si>
  <si>
    <t>B14DCVT009</t>
  </si>
  <si>
    <t>Nguyễn Viết</t>
  </si>
  <si>
    <t>Thịnh</t>
  </si>
  <si>
    <t>23/05/96</t>
  </si>
  <si>
    <t>B13DCVT283</t>
  </si>
  <si>
    <t>Đỗ Duy</t>
  </si>
  <si>
    <t>28/12/95</t>
  </si>
  <si>
    <t>D13CQVT06-B</t>
  </si>
  <si>
    <t>B14DCVT691</t>
  </si>
  <si>
    <t>Mã Kiến</t>
  </si>
  <si>
    <t>Thức</t>
  </si>
  <si>
    <t>10/12/90</t>
  </si>
  <si>
    <t>B14DCVT242</t>
  </si>
  <si>
    <t>Bùi Tiến</t>
  </si>
  <si>
    <t>Thực</t>
  </si>
  <si>
    <t>19/01/96</t>
  </si>
  <si>
    <t>B14DCVT247</t>
  </si>
  <si>
    <t>Trần Thị Thanh</t>
  </si>
  <si>
    <t>Thủy</t>
  </si>
  <si>
    <t>B14DCVT084</t>
  </si>
  <si>
    <t>17/03/96</t>
  </si>
  <si>
    <t>B13DCVT286</t>
  </si>
  <si>
    <t>Bùi Huy</t>
  </si>
  <si>
    <t>Toản</t>
  </si>
  <si>
    <t>09/09/93</t>
  </si>
  <si>
    <t>B14DCVT235</t>
  </si>
  <si>
    <t>Đỗ Thị Thu</t>
  </si>
  <si>
    <t>24/03/96</t>
  </si>
  <si>
    <t>B14DCVT320</t>
  </si>
  <si>
    <t>27/06/96</t>
  </si>
  <si>
    <t>B14DCVT153</t>
  </si>
  <si>
    <t>Tô Thành</t>
  </si>
  <si>
    <t>18/06/96</t>
  </si>
  <si>
    <t>B14DCVT108</t>
  </si>
  <si>
    <t>Lê Thế</t>
  </si>
  <si>
    <t>B14DCVT638</t>
  </si>
  <si>
    <t>Vĩ</t>
  </si>
  <si>
    <t>30/04/95</t>
  </si>
  <si>
    <t>B14DCVT218</t>
  </si>
  <si>
    <t>Việt</t>
  </si>
  <si>
    <t>31/01/96</t>
  </si>
  <si>
    <t>B16LDVT001</t>
  </si>
  <si>
    <t>Nguyễn Tuấn</t>
  </si>
  <si>
    <t>L16CQVT01-B</t>
  </si>
  <si>
    <t>B14DCVT321</t>
  </si>
  <si>
    <t>Nguyễn Việt</t>
  </si>
  <si>
    <t>13/03/96</t>
  </si>
  <si>
    <t>B14DCVT211</t>
  </si>
  <si>
    <t>B14DCVT241</t>
  </si>
  <si>
    <t>Nguyễn Ngọc</t>
  </si>
  <si>
    <t>27/05/94</t>
  </si>
  <si>
    <t>B14DCVT216</t>
  </si>
  <si>
    <t>Cao Ngọc</t>
  </si>
  <si>
    <t>Chung</t>
  </si>
  <si>
    <t>B14DCVT207</t>
  </si>
  <si>
    <t>Chu Chí</t>
  </si>
  <si>
    <t>21/07/96</t>
  </si>
  <si>
    <t>B14DCVT526</t>
  </si>
  <si>
    <t>Nguyễn Chí</t>
  </si>
  <si>
    <t>15/11/96</t>
  </si>
  <si>
    <t>B14DCVT035</t>
  </si>
  <si>
    <t>Nguyễn Công</t>
  </si>
  <si>
    <t>11/12/96</t>
  </si>
  <si>
    <t>B14DCVT185</t>
  </si>
  <si>
    <t>02/09/96</t>
  </si>
  <si>
    <t>B14DCVT134</t>
  </si>
  <si>
    <t>Đỗ Tuấn</t>
  </si>
  <si>
    <t>B14DCVT400</t>
  </si>
  <si>
    <t>Hoàng Minh</t>
  </si>
  <si>
    <t>Đức</t>
  </si>
  <si>
    <t>04/02/96</t>
  </si>
  <si>
    <t>B14DCVT052</t>
  </si>
  <si>
    <t>Nguyễn Hồng</t>
  </si>
  <si>
    <t>10/12/96</t>
  </si>
  <si>
    <t>B14DCVT099</t>
  </si>
  <si>
    <t>Vũ Thị Ngọc</t>
  </si>
  <si>
    <t>10/03/96</t>
  </si>
  <si>
    <t>B14DCVT101</t>
  </si>
  <si>
    <t>Dũng</t>
  </si>
  <si>
    <t>B14DCVT239</t>
  </si>
  <si>
    <t>Nguyễn Đăng</t>
  </si>
  <si>
    <t>04/08/96</t>
  </si>
  <si>
    <t>B15LDVT003</t>
  </si>
  <si>
    <t>Nguyễn Đình</t>
  </si>
  <si>
    <t>22/02/94</t>
  </si>
  <si>
    <t>L15CQVT01-B</t>
  </si>
  <si>
    <t>B16LDVT002</t>
  </si>
  <si>
    <t>Phạm Thị</t>
  </si>
  <si>
    <t>Hà</t>
  </si>
  <si>
    <t>10/04/94</t>
  </si>
  <si>
    <t>B16LDVT003</t>
  </si>
  <si>
    <t>Lê Ngọc</t>
  </si>
  <si>
    <t>Hân</t>
  </si>
  <si>
    <t>07/05/94</t>
  </si>
  <si>
    <t>B14DCVT552</t>
  </si>
  <si>
    <t>Dương Đức</t>
  </si>
  <si>
    <t>Hạnh</t>
  </si>
  <si>
    <t>28/07/95</t>
  </si>
  <si>
    <t>B13DCVT352</t>
  </si>
  <si>
    <t>Lê Quang</t>
  </si>
  <si>
    <t>06/04/95</t>
  </si>
  <si>
    <t>B14DCVT127</t>
  </si>
  <si>
    <t>04/12/96</t>
  </si>
  <si>
    <t>B14DCVT187</t>
  </si>
  <si>
    <t>Lê Mạnh</t>
  </si>
  <si>
    <t>29/05/95</t>
  </si>
  <si>
    <t>B14DCVT010</t>
  </si>
  <si>
    <t>Ngô Mạnh</t>
  </si>
  <si>
    <t>10/08/89</t>
  </si>
  <si>
    <t>B14DCVT578</t>
  </si>
  <si>
    <t>Hưng</t>
  </si>
  <si>
    <t>12/10/96</t>
  </si>
  <si>
    <t>B12DCVT208</t>
  </si>
  <si>
    <t>Trần Việt</t>
  </si>
  <si>
    <t>22/10/94</t>
  </si>
  <si>
    <t>D12CQVT05-B</t>
  </si>
  <si>
    <t>B14DCVT128</t>
  </si>
  <si>
    <t>Dương Thị Ngọc</t>
  </si>
  <si>
    <t>Huyền</t>
  </si>
  <si>
    <t>28/01/96</t>
  </si>
  <si>
    <t>B14DCVT442</t>
  </si>
  <si>
    <t>Nguyễn</t>
  </si>
  <si>
    <t>Khang</t>
  </si>
  <si>
    <t>B14DCVT594</t>
  </si>
  <si>
    <t>Đặng Ngọc</t>
  </si>
  <si>
    <t>Khoa</t>
  </si>
  <si>
    <t>11/08/96</t>
  </si>
  <si>
    <t>B14DCVT214</t>
  </si>
  <si>
    <t>Phan Anh</t>
  </si>
  <si>
    <t>26/06/96</t>
  </si>
  <si>
    <t>B16LDVT004</t>
  </si>
  <si>
    <t>Nguyễn Tùng</t>
  </si>
  <si>
    <t>Lâm</t>
  </si>
  <si>
    <t>16/05/91</t>
  </si>
  <si>
    <t>B14DCVT492</t>
  </si>
  <si>
    <t>Trần Văn</t>
  </si>
  <si>
    <t>18/04/96</t>
  </si>
  <si>
    <t>B14DCVT117</t>
  </si>
  <si>
    <t>Luật</t>
  </si>
  <si>
    <t>14/05/96</t>
  </si>
  <si>
    <t>B14DCVT209</t>
  </si>
  <si>
    <t>Chúc Đức</t>
  </si>
  <si>
    <t>18/11/96</t>
  </si>
  <si>
    <t>B14DCVT534</t>
  </si>
  <si>
    <t>19/05/95</t>
  </si>
  <si>
    <t>B14DCVT097</t>
  </si>
  <si>
    <t>09/08/96</t>
  </si>
  <si>
    <t>B16LDVT005</t>
  </si>
  <si>
    <t>Trần Tuyết</t>
  </si>
  <si>
    <t>28/02/94</t>
  </si>
  <si>
    <t>B14DCVT367</t>
  </si>
  <si>
    <t>Nguyễn Phương</t>
  </si>
  <si>
    <t>25/06/96</t>
  </si>
  <si>
    <t>B14DCVT074</t>
  </si>
  <si>
    <t>03/04/96</t>
  </si>
  <si>
    <t>B14DCVT122</t>
  </si>
  <si>
    <t>Nguyễn Hải</t>
  </si>
  <si>
    <t>05/02/96</t>
  </si>
  <si>
    <t>B14DCVT164</t>
  </si>
  <si>
    <t>Phúc</t>
  </si>
  <si>
    <t>23/01/95</t>
  </si>
  <si>
    <t>B12DCVT329</t>
  </si>
  <si>
    <t>Vũ Đức</t>
  </si>
  <si>
    <t>Quang</t>
  </si>
  <si>
    <t>06/02/94</t>
  </si>
  <si>
    <t>D12CQVT07-B</t>
  </si>
  <si>
    <t>B15LDVT006</t>
  </si>
  <si>
    <t>Ma Văn</t>
  </si>
  <si>
    <t>Quyết</t>
  </si>
  <si>
    <t>19/05/93</t>
  </si>
  <si>
    <t>B14DCVT424</t>
  </si>
  <si>
    <t>Phạm Văn</t>
  </si>
  <si>
    <t>13/07/96</t>
  </si>
  <si>
    <t>B14DCVT165</t>
  </si>
  <si>
    <t>19/06/96</t>
  </si>
  <si>
    <t>B14DCVT251</t>
  </si>
  <si>
    <t>29/08/96</t>
  </si>
  <si>
    <t>B14DCVT258</t>
  </si>
  <si>
    <t>Sỹ</t>
  </si>
  <si>
    <t>09/12/94</t>
  </si>
  <si>
    <t>B15LDVT008</t>
  </si>
  <si>
    <t>Tân</t>
  </si>
  <si>
    <t>10/03/93</t>
  </si>
  <si>
    <t>B14DCVT223</t>
  </si>
  <si>
    <t>Đỗ Hồng</t>
  </si>
  <si>
    <t>Thái</t>
  </si>
  <si>
    <t>18/10/95</t>
  </si>
  <si>
    <t>B14DCVT210</t>
  </si>
  <si>
    <t>Nguyễn Duy</t>
  </si>
  <si>
    <t>Thanh</t>
  </si>
  <si>
    <t>05/12/96</t>
  </si>
  <si>
    <t>B14DCVT047</t>
  </si>
  <si>
    <t>02/02/96</t>
  </si>
  <si>
    <t>B14DCVT230</t>
  </si>
  <si>
    <t>Mai Vũ</t>
  </si>
  <si>
    <t>Toàn</t>
  </si>
  <si>
    <t>B15LDVT010</t>
  </si>
  <si>
    <t>Trong</t>
  </si>
  <si>
    <t>20/01/93</t>
  </si>
  <si>
    <t>B14DCVT029</t>
  </si>
  <si>
    <t>Mai Ngọc</t>
  </si>
  <si>
    <t>07/04/96</t>
  </si>
  <si>
    <t>B14DCVT650</t>
  </si>
  <si>
    <t>Đoàn Văn</t>
  </si>
  <si>
    <t>23/09/95</t>
  </si>
  <si>
    <t>B14DCVT135</t>
  </si>
  <si>
    <t>Lê Hoàng Anh</t>
  </si>
  <si>
    <t>16/11/96</t>
  </si>
  <si>
    <t>B14DCVT249</t>
  </si>
  <si>
    <t>Nguyễn Vũ Anh</t>
  </si>
  <si>
    <t>20/11/96</t>
  </si>
  <si>
    <t>B14DCVT078</t>
  </si>
  <si>
    <t>22/06/96</t>
  </si>
  <si>
    <t>B12DCVT190</t>
  </si>
  <si>
    <t>Trần Hữu</t>
  </si>
  <si>
    <t>01/01/93</t>
  </si>
  <si>
    <t>D12CQVT04-B</t>
  </si>
  <si>
    <t>B14DCVT498</t>
  </si>
  <si>
    <t>Bùi Thị Diệu</t>
  </si>
  <si>
    <t>Vân</t>
  </si>
  <si>
    <t>02/06/94</t>
  </si>
  <si>
    <t>B14DCVT612</t>
  </si>
  <si>
    <t>Nguyễn Thị Mai</t>
  </si>
  <si>
    <t>09/12/96</t>
  </si>
  <si>
    <t>B14DCVT422</t>
  </si>
  <si>
    <t>Trần Thế</t>
  </si>
  <si>
    <t>11/11/95</t>
  </si>
  <si>
    <t>B14DCVT322</t>
  </si>
  <si>
    <t>Lê Phương</t>
  </si>
  <si>
    <t>ánh</t>
  </si>
  <si>
    <t>14/04/96</t>
  </si>
  <si>
    <t>B14DCVT245</t>
  </si>
  <si>
    <t>13/08/96</t>
  </si>
  <si>
    <t>B14DCVT238</t>
  </si>
  <si>
    <t>Tô Đình</t>
  </si>
  <si>
    <t>11/03/96</t>
  </si>
  <si>
    <t>B14DCVT150</t>
  </si>
  <si>
    <t>Lê Tiến</t>
  </si>
  <si>
    <t>Chiều</t>
  </si>
  <si>
    <t>08/11/96</t>
  </si>
  <si>
    <t>B14DCVT540</t>
  </si>
  <si>
    <t>Cấn Văn</t>
  </si>
  <si>
    <t>22/04/96</t>
  </si>
  <si>
    <t>B14DCVT267</t>
  </si>
  <si>
    <t>Đoàn</t>
  </si>
  <si>
    <t>11/04/95</t>
  </si>
  <si>
    <t>B14LDVT017</t>
  </si>
  <si>
    <t>Phạm Công</t>
  </si>
  <si>
    <t>20/02/92</t>
  </si>
  <si>
    <t>L14CQVT01-B</t>
  </si>
  <si>
    <t>B14DCVT470</t>
  </si>
  <si>
    <t>Nguyễn Thái</t>
  </si>
  <si>
    <t>21/03/96</t>
  </si>
  <si>
    <t>B14DCVT065</t>
  </si>
  <si>
    <t>15/12/96</t>
  </si>
  <si>
    <t>B14DCVT399</t>
  </si>
  <si>
    <t>Trần Tiến</t>
  </si>
  <si>
    <t>12/05/95</t>
  </si>
  <si>
    <t>B14DCVT549</t>
  </si>
  <si>
    <t>Nguyễn Đình Thanh</t>
  </si>
  <si>
    <t>B14DCVT042</t>
  </si>
  <si>
    <t>Lưu Xuân</t>
  </si>
  <si>
    <t>18/02/96</t>
  </si>
  <si>
    <t>B12DCVT013</t>
  </si>
  <si>
    <t>Thân Đức</t>
  </si>
  <si>
    <t>08/03/88</t>
  </si>
  <si>
    <t>D12CQVT01-B</t>
  </si>
  <si>
    <t>B14DCVT087</t>
  </si>
  <si>
    <t>B14DCVT268</t>
  </si>
  <si>
    <t>11/12/95</t>
  </si>
  <si>
    <t>B14DCVT502</t>
  </si>
  <si>
    <t>Khuê</t>
  </si>
  <si>
    <t>01/04/93</t>
  </si>
  <si>
    <t>B14DCVT248</t>
  </si>
  <si>
    <t>Đinh Văn</t>
  </si>
  <si>
    <t>08/07/96</t>
  </si>
  <si>
    <t>B14DCVT192</t>
  </si>
  <si>
    <t>17/03/95</t>
  </si>
  <si>
    <t>B14DCVT506</t>
  </si>
  <si>
    <t>B14DCVT624</t>
  </si>
  <si>
    <t>Trương Công</t>
  </si>
  <si>
    <t>13/12/95</t>
  </si>
  <si>
    <t>B14DCVT070</t>
  </si>
  <si>
    <t>Trần Văn Hoàng</t>
  </si>
  <si>
    <t>06/02/96</t>
  </si>
  <si>
    <t>B14DCVT373</t>
  </si>
  <si>
    <t>Trần Vũ Thành</t>
  </si>
  <si>
    <t>20/05/95</t>
  </si>
  <si>
    <t>B12DCKT154</t>
  </si>
  <si>
    <t>Ngân</t>
  </si>
  <si>
    <t>07/02/94</t>
  </si>
  <si>
    <t>D12CQKT03-B</t>
  </si>
  <si>
    <t>B14DCVT351</t>
  </si>
  <si>
    <t>Hà Quang</t>
  </si>
  <si>
    <t>29/12/95</t>
  </si>
  <si>
    <t>B14DCVT580</t>
  </si>
  <si>
    <t>Bùi Văn</t>
  </si>
  <si>
    <t>Phi</t>
  </si>
  <si>
    <t>02/01/96</t>
  </si>
  <si>
    <t>B14DCVT115</t>
  </si>
  <si>
    <t>Phạm Hoàng</t>
  </si>
  <si>
    <t>B13DCVT320</t>
  </si>
  <si>
    <t>02/06/95</t>
  </si>
  <si>
    <t>B14DCVT510</t>
  </si>
  <si>
    <t>Trần Bá</t>
  </si>
  <si>
    <t>Tạo</t>
  </si>
  <si>
    <t>01/09/96</t>
  </si>
  <si>
    <t>B13DCVT140</t>
  </si>
  <si>
    <t>Dương Duy</t>
  </si>
  <si>
    <t>19/09/95</t>
  </si>
  <si>
    <t>D13CQVT03-B</t>
  </si>
  <si>
    <t>B14DCVT195</t>
  </si>
  <si>
    <t>Đỗ Trung</t>
  </si>
  <si>
    <t>B14DCVT477</t>
  </si>
  <si>
    <t>B14DCVT083</t>
  </si>
  <si>
    <t>Lê Đăng</t>
  </si>
  <si>
    <t>Thiện</t>
  </si>
  <si>
    <t>17/11/96</t>
  </si>
  <si>
    <t>B14LDVT051</t>
  </si>
  <si>
    <t>16/09/91</t>
  </si>
  <si>
    <t>B12DCVT339</t>
  </si>
  <si>
    <t>22/12/94</t>
  </si>
  <si>
    <t>B14DCVT683</t>
  </si>
  <si>
    <t>Trường</t>
  </si>
  <si>
    <t>14/06/96</t>
  </si>
  <si>
    <t>B14DCVT485</t>
  </si>
  <si>
    <t>27/12/96</t>
  </si>
  <si>
    <t>B14DCVT674</t>
  </si>
  <si>
    <t>Phạm Tuấn</t>
  </si>
  <si>
    <t>14/10/96</t>
  </si>
  <si>
    <t>B14DCVT474</t>
  </si>
  <si>
    <t>Vượng</t>
  </si>
  <si>
    <t>18/01/96</t>
  </si>
  <si>
    <t>B13DCVT389</t>
  </si>
  <si>
    <t>Yên</t>
  </si>
  <si>
    <t>11/05/95</t>
  </si>
  <si>
    <t>N14DCVT060</t>
  </si>
  <si>
    <t>07/12/95</t>
  </si>
  <si>
    <t>B14DCVT231</t>
  </si>
  <si>
    <t>05/07/95</t>
  </si>
  <si>
    <t>B14DCVT183</t>
  </si>
  <si>
    <t>02/11/96</t>
  </si>
  <si>
    <t>B14DCVT199</t>
  </si>
  <si>
    <t>B14DCVT339</t>
  </si>
  <si>
    <t>Phan Hồng</t>
  </si>
  <si>
    <t>Bảo</t>
  </si>
  <si>
    <t>01/11/96</t>
  </si>
  <si>
    <t>B14DCVT201</t>
  </si>
  <si>
    <t>Chánh</t>
  </si>
  <si>
    <t>01/08/96</t>
  </si>
  <si>
    <t>B14DCVT123</t>
  </si>
  <si>
    <t>Lại Văn</t>
  </si>
  <si>
    <t>Chính</t>
  </si>
  <si>
    <t>04/09/96</t>
  </si>
  <si>
    <t>B14DCVT403</t>
  </si>
  <si>
    <t>Trịnh Đình</t>
  </si>
  <si>
    <t>Cương</t>
  </si>
  <si>
    <t>12/03/96</t>
  </si>
  <si>
    <t>B14DCVT226</t>
  </si>
  <si>
    <t>Dương Mạnh</t>
  </si>
  <si>
    <t>B14DCVT306</t>
  </si>
  <si>
    <t>25/03/96</t>
  </si>
  <si>
    <t>B14DCVT124</t>
  </si>
  <si>
    <t>B14DCVT006</t>
  </si>
  <si>
    <t>Đỗ Quốc</t>
  </si>
  <si>
    <t>30/12/96</t>
  </si>
  <si>
    <t>B14DCVT169</t>
  </si>
  <si>
    <t>Ngô Thị Thanh</t>
  </si>
  <si>
    <t>Duyên</t>
  </si>
  <si>
    <t>14/11/94</t>
  </si>
  <si>
    <t>B14DCVT294</t>
  </si>
  <si>
    <t>22/11/95</t>
  </si>
  <si>
    <t>B14DCVT037</t>
  </si>
  <si>
    <t>Trần Xuân</t>
  </si>
  <si>
    <t>Duyệt</t>
  </si>
  <si>
    <t>B14DCVT033</t>
  </si>
  <si>
    <t>Đỗ Ngọc</t>
  </si>
  <si>
    <t>08/09/96</t>
  </si>
  <si>
    <t>B14DCVT172</t>
  </si>
  <si>
    <t>07/07/96</t>
  </si>
  <si>
    <t>B14DCVT092</t>
  </si>
  <si>
    <t>Nguyễn Thu</t>
  </si>
  <si>
    <t>B14DCVT028</t>
  </si>
  <si>
    <t>Hằng</t>
  </si>
  <si>
    <t>03/10/96</t>
  </si>
  <si>
    <t>B14DCVT095</t>
  </si>
  <si>
    <t>Bùi Anh</t>
  </si>
  <si>
    <t>Hào</t>
  </si>
  <si>
    <t>B14DCVT632</t>
  </si>
  <si>
    <t>Đỗ Xuân</t>
  </si>
  <si>
    <t>Hiển</t>
  </si>
  <si>
    <t>08/10/96</t>
  </si>
  <si>
    <t>B14DCVT025</t>
  </si>
  <si>
    <t>Hiệp</t>
  </si>
  <si>
    <t>02/05/96</t>
  </si>
  <si>
    <t>B14DCVT003</t>
  </si>
  <si>
    <t>Phan Duy</t>
  </si>
  <si>
    <t>B14DCVT257</t>
  </si>
  <si>
    <t>Hoan</t>
  </si>
  <si>
    <t>02/03/96</t>
  </si>
  <si>
    <t>B14DCVT120</t>
  </si>
  <si>
    <t>Nguyễn Thị Dịu</t>
  </si>
  <si>
    <t>Hương</t>
  </si>
  <si>
    <t>B14DCVT139</t>
  </si>
  <si>
    <t>Nguyễn Thị Thu</t>
  </si>
  <si>
    <t>07/10/96</t>
  </si>
  <si>
    <t>B14DCVT063</t>
  </si>
  <si>
    <t>Nguyễn Quang</t>
  </si>
  <si>
    <t>25/02/95</t>
  </si>
  <si>
    <t>B14DCVT024</t>
  </si>
  <si>
    <t>B14DCVT096</t>
  </si>
  <si>
    <t>Nguyễn Lưu</t>
  </si>
  <si>
    <t>Khu</t>
  </si>
  <si>
    <t>25/07/96</t>
  </si>
  <si>
    <t>B14DCVT645</t>
  </si>
  <si>
    <t>Nguyễn Trung</t>
  </si>
  <si>
    <t>Kiên</t>
  </si>
  <si>
    <t>01/02/96</t>
  </si>
  <si>
    <t>B14DCVT170</t>
  </si>
  <si>
    <t>Đặng Quang</t>
  </si>
  <si>
    <t>05/11/96</t>
  </si>
  <si>
    <t>B14DCVT148</t>
  </si>
  <si>
    <t>28/12/96</t>
  </si>
  <si>
    <t>B14DCVT001</t>
  </si>
  <si>
    <t>Vũ Quốc</t>
  </si>
  <si>
    <t>28/07/96</t>
  </si>
  <si>
    <t>B14DCVT312</t>
  </si>
  <si>
    <t>Nhận</t>
  </si>
  <si>
    <t>01/10/94</t>
  </si>
  <si>
    <t>B14DCVT049</t>
  </si>
  <si>
    <t>13/09/96</t>
  </si>
  <si>
    <t>B14DCVT212</t>
  </si>
  <si>
    <t>Vũ Hải</t>
  </si>
  <si>
    <t>24/09/95</t>
  </si>
  <si>
    <t>B14DCVT027</t>
  </si>
  <si>
    <t>Phương</t>
  </si>
  <si>
    <t>19/07/96</t>
  </si>
  <si>
    <t>B14DCVT155</t>
  </si>
  <si>
    <t>Phạm Thị Thanh</t>
  </si>
  <si>
    <t>B14DCVT051</t>
  </si>
  <si>
    <t>B14DCVT171</t>
  </si>
  <si>
    <t>Quí</t>
  </si>
  <si>
    <t>04/11/96</t>
  </si>
  <si>
    <t>B14DCVT022</t>
  </si>
  <si>
    <t>Đào Phúc</t>
  </si>
  <si>
    <t>23/09/96</t>
  </si>
  <si>
    <t>B14DCVT593</t>
  </si>
  <si>
    <t>22/02/96</t>
  </si>
  <si>
    <t>B14DCVT458</t>
  </si>
  <si>
    <t>Thăng</t>
  </si>
  <si>
    <t>B14DCVT008</t>
  </si>
  <si>
    <t>Trịnh Ngọc</t>
  </si>
  <si>
    <t>24/05/92</t>
  </si>
  <si>
    <t>B14DCVT105</t>
  </si>
  <si>
    <t>Trần Như</t>
  </si>
  <si>
    <t>10/01/96</t>
  </si>
  <si>
    <t>B14DCVT511</t>
  </si>
  <si>
    <t>Thao</t>
  </si>
  <si>
    <t>16/09/96</t>
  </si>
  <si>
    <t>B14DCVT265</t>
  </si>
  <si>
    <t>Thi</t>
  </si>
  <si>
    <t>21/08/96</t>
  </si>
  <si>
    <t>B14DCVT655</t>
  </si>
  <si>
    <t>Bùi Thị</t>
  </si>
  <si>
    <t>28/09/95</t>
  </si>
  <si>
    <t>B14DCVT596</t>
  </si>
  <si>
    <t>21/10/95</t>
  </si>
  <si>
    <t>B14DCVT599</t>
  </si>
  <si>
    <t>B14DCVT055</t>
  </si>
  <si>
    <t>Phan Trọng</t>
  </si>
  <si>
    <t>25/05/96</t>
  </si>
  <si>
    <t>B14DCVT118</t>
  </si>
  <si>
    <t>Phạm Minh</t>
  </si>
  <si>
    <t>B14DCVT332</t>
  </si>
  <si>
    <t>Đặng Quốc</t>
  </si>
  <si>
    <t>31/07/96</t>
  </si>
  <si>
    <t>B14DCVT355</t>
  </si>
  <si>
    <t>B14DCVT537</t>
  </si>
  <si>
    <t>22/07/96</t>
  </si>
  <si>
    <t>B14DCVT086</t>
  </si>
  <si>
    <t>Phạm Thị Hồng</t>
  </si>
  <si>
    <t>31/12/96</t>
  </si>
  <si>
    <t>B14DCVT157</t>
  </si>
  <si>
    <t>Văn</t>
  </si>
  <si>
    <t>30/04/96</t>
  </si>
  <si>
    <t>B14DCVT038</t>
  </si>
  <si>
    <t>Phạm Duy</t>
  </si>
  <si>
    <t>25/08/96</t>
  </si>
  <si>
    <t>B14DCVT574</t>
  </si>
  <si>
    <t>Vương Huy</t>
  </si>
  <si>
    <t>18/10/93</t>
  </si>
  <si>
    <t>B14DCVT067</t>
  </si>
  <si>
    <t>Bùi Vân</t>
  </si>
  <si>
    <t>07/11/96</t>
  </si>
  <si>
    <t>B14DCVT619</t>
  </si>
  <si>
    <t>Đinh Thị Phương</t>
  </si>
  <si>
    <t>B14DCVT383</t>
  </si>
  <si>
    <t>Lê Duy</t>
  </si>
  <si>
    <t>25/10/95</t>
  </si>
  <si>
    <t>B14DCVT204</t>
  </si>
  <si>
    <t>17/12/95</t>
  </si>
  <si>
    <t>B14DCVT189</t>
  </si>
  <si>
    <t>28/07/93</t>
  </si>
  <si>
    <t>B13DCVT241</t>
  </si>
  <si>
    <t>Tạ Hoàng</t>
  </si>
  <si>
    <t>B14DCVT034</t>
  </si>
  <si>
    <t>Vũ Quỳnh</t>
  </si>
  <si>
    <t>B14DCVT609</t>
  </si>
  <si>
    <t>15/06/96</t>
  </si>
  <si>
    <t>B14DCVT665</t>
  </si>
  <si>
    <t>Đoàn Thành</t>
  </si>
  <si>
    <t>Đông</t>
  </si>
  <si>
    <t>25/09/94</t>
  </si>
  <si>
    <t>B14DCVT018</t>
  </si>
  <si>
    <t>Ngô Trọng</t>
  </si>
  <si>
    <t>06/09/96</t>
  </si>
  <si>
    <t>B14DCVT283</t>
  </si>
  <si>
    <t>B14DCVT131</t>
  </si>
  <si>
    <t>11/02/96</t>
  </si>
  <si>
    <t>B14DCVT618</t>
  </si>
  <si>
    <t>B14DCVT186</t>
  </si>
  <si>
    <t>03/05/96</t>
  </si>
  <si>
    <t>B14DCVT615</t>
  </si>
  <si>
    <t>02/01/94</t>
  </si>
  <si>
    <t>B14DCVT021</t>
  </si>
  <si>
    <t>Lê Xuân</t>
  </si>
  <si>
    <t>15/01/96</t>
  </si>
  <si>
    <t>B14DCVT054</t>
  </si>
  <si>
    <t>Phạm Thị Phương</t>
  </si>
  <si>
    <t>Hoa</t>
  </si>
  <si>
    <t>25/04/96</t>
  </si>
  <si>
    <t>B14DCVT126</t>
  </si>
  <si>
    <t>Đặng Văn</t>
  </si>
  <si>
    <t>06/03/96</t>
  </si>
  <si>
    <t>B14DCVT159</t>
  </si>
  <si>
    <t>20/01/96</t>
  </si>
  <si>
    <t>B14DCVT266</t>
  </si>
  <si>
    <t>11/04/96</t>
  </si>
  <si>
    <t>B14DCVT004</t>
  </si>
  <si>
    <t>Vương Minh</t>
  </si>
  <si>
    <t>B14DCVT066</t>
  </si>
  <si>
    <t>Trương Thị Phương</t>
  </si>
  <si>
    <t>18/05/96</t>
  </si>
  <si>
    <t>B14DCVT020</t>
  </si>
  <si>
    <t>Nguyễn Khả</t>
  </si>
  <si>
    <t>06/05/96</t>
  </si>
  <si>
    <t>B14DCVT109</t>
  </si>
  <si>
    <t>B12DCVT312</t>
  </si>
  <si>
    <t>Hưu</t>
  </si>
  <si>
    <t>06/05/94</t>
  </si>
  <si>
    <t>B14DCVT082</t>
  </si>
  <si>
    <t>Vũ Ngọc</t>
  </si>
  <si>
    <t>B14DCVT262</t>
  </si>
  <si>
    <t>16/03/96</t>
  </si>
  <si>
    <t>B14DCVT376</t>
  </si>
  <si>
    <t>15/05/96</t>
  </si>
  <si>
    <t>B14DCVT014</t>
  </si>
  <si>
    <t>Lương Phi</t>
  </si>
  <si>
    <t>B14DCVT043</t>
  </si>
  <si>
    <t>Mai Thanh</t>
  </si>
  <si>
    <t>24/10/96</t>
  </si>
  <si>
    <t>B14DCVT359</t>
  </si>
  <si>
    <t>21/09/94</t>
  </si>
  <si>
    <t>B14DCVT597</t>
  </si>
  <si>
    <t>06/10/96</t>
  </si>
  <si>
    <t>B14DCVT443</t>
  </si>
  <si>
    <t>B14DCVT062</t>
  </si>
  <si>
    <t>Lê Hoài</t>
  </si>
  <si>
    <t>18/08/96</t>
  </si>
  <si>
    <t>B14DCVT336</t>
  </si>
  <si>
    <t>28/09/96</t>
  </si>
  <si>
    <t>B14DCVT234</t>
  </si>
  <si>
    <t>Nga</t>
  </si>
  <si>
    <t>09/11/96</t>
  </si>
  <si>
    <t>B14DCVT175</t>
  </si>
  <si>
    <t>B14DCVT056</t>
  </si>
  <si>
    <t>Đinh Đức</t>
  </si>
  <si>
    <t>31/10/96</t>
  </si>
  <si>
    <t>B14DCVT275</t>
  </si>
  <si>
    <t>11/11/94</t>
  </si>
  <si>
    <t>B14DCVT057</t>
  </si>
  <si>
    <t>Nguyễn Thị Bích</t>
  </si>
  <si>
    <t>Phượng</t>
  </si>
  <si>
    <t>01/10/96</t>
  </si>
  <si>
    <t>B14DCVT431</t>
  </si>
  <si>
    <t>13/12/96</t>
  </si>
  <si>
    <t>B14DCVT044</t>
  </si>
  <si>
    <t>27/04/96</t>
  </si>
  <si>
    <t>B14DCVT177</t>
  </si>
  <si>
    <t>B14DCVT162</t>
  </si>
  <si>
    <t>23/04/95</t>
  </si>
  <si>
    <t>B14DCVT197</t>
  </si>
  <si>
    <t>Phùng Xuân</t>
  </si>
  <si>
    <t>B14DCVT581</t>
  </si>
  <si>
    <t>Tô Anh</t>
  </si>
  <si>
    <t>B14DCVT041</t>
  </si>
  <si>
    <t>Dương Hồng</t>
  </si>
  <si>
    <t>02/10/96</t>
  </si>
  <si>
    <t>B14DCVT274</t>
  </si>
  <si>
    <t>Thẩm Thị</t>
  </si>
  <si>
    <t>Thắm</t>
  </si>
  <si>
    <t>29/10/95</t>
  </si>
  <si>
    <t>B14DCVT672</t>
  </si>
  <si>
    <t>10/01/95</t>
  </si>
  <si>
    <t>B14DCVT160</t>
  </si>
  <si>
    <t>Thu</t>
  </si>
  <si>
    <t>B14DCVT333</t>
  </si>
  <si>
    <t>Đặng Thị</t>
  </si>
  <si>
    <t>Thúy</t>
  </si>
  <si>
    <t>13/09/95</t>
  </si>
  <si>
    <t>B14DCVT023</t>
  </si>
  <si>
    <t>B14DCVT663</t>
  </si>
  <si>
    <t>Hà Văn</t>
  </si>
  <si>
    <t>B14DCVT225</t>
  </si>
  <si>
    <t>16/02/95</t>
  </si>
  <si>
    <t>B14DCVT130</t>
  </si>
  <si>
    <t>Lương Thị Ngọc</t>
  </si>
  <si>
    <t>Trâm</t>
  </si>
  <si>
    <t>22/10/95</t>
  </si>
  <si>
    <t>B14DCVT228</t>
  </si>
  <si>
    <t>Dương Thị Thùy</t>
  </si>
  <si>
    <t>B14DCVT243</t>
  </si>
  <si>
    <t>Cao Trọng</t>
  </si>
  <si>
    <t>28/03/93</t>
  </si>
  <si>
    <t>B14DCVT181</t>
  </si>
  <si>
    <t>Tươi</t>
  </si>
  <si>
    <t>B14DCVT490</t>
  </si>
  <si>
    <t>Thân Mạnh</t>
  </si>
  <si>
    <t>Vinh</t>
  </si>
  <si>
    <t>27/02/95</t>
  </si>
  <si>
    <t>B14DCVT250</t>
  </si>
  <si>
    <t>Hoàng Thanh</t>
  </si>
  <si>
    <t>Yến</t>
  </si>
  <si>
    <t>22/01/96</t>
  </si>
  <si>
    <t>609-A3</t>
  </si>
  <si>
    <t>Ngày thi: 07/06/2017</t>
  </si>
  <si>
    <t>Giờ thi: 13h00</t>
  </si>
  <si>
    <t>Ngày thi: 08/06/2017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</si>
</sst>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7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31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5" fillId="0" borderId="12" xfId="0" applyFont="1" applyFill="1" applyBorder="1" applyProtection="1">
      <protection locked="0"/>
    </xf>
    <xf numFmtId="0" fontId="5" fillId="0" borderId="15" xfId="0" applyFont="1" applyFill="1" applyBorder="1" applyProtection="1"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98"/>
  <sheetViews>
    <sheetView tabSelected="1" workbookViewId="0">
      <pane ySplit="4" topLeftCell="A5" activePane="bottomLeft" state="frozen"/>
      <selection activeCell="A6" sqref="A6:XFD6"/>
      <selection pane="bottomLeft" activeCell="H2" sqref="H2:U2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7.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1.625" style="1" customWidth="1"/>
    <col min="21" max="21" width="5.875" style="1" customWidth="1"/>
    <col min="22" max="22" width="6.5" style="62" customWidth="1"/>
    <col min="23" max="38" width="9" style="61"/>
    <col min="39" max="16384" width="9" style="1"/>
  </cols>
  <sheetData>
    <row r="1" spans="2:38" ht="26.25">
      <c r="H1" s="104" t="s">
        <v>0</v>
      </c>
      <c r="I1" s="104"/>
      <c r="J1" s="104"/>
      <c r="K1" s="104"/>
      <c r="L1" s="104" t="s">
        <v>1055</v>
      </c>
      <c r="M1" s="104"/>
      <c r="N1" s="104"/>
      <c r="O1" s="104"/>
      <c r="P1" s="104"/>
      <c r="Q1" s="104"/>
      <c r="R1" s="104"/>
      <c r="S1" s="104"/>
      <c r="T1" s="104"/>
    </row>
    <row r="2" spans="2:38" ht="27.75" customHeight="1">
      <c r="B2" s="105" t="s">
        <v>1</v>
      </c>
      <c r="C2" s="105"/>
      <c r="D2" s="105"/>
      <c r="E2" s="105"/>
      <c r="F2" s="105"/>
      <c r="G2" s="105"/>
      <c r="H2" s="110" t="s">
        <v>51</v>
      </c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</row>
    <row r="3" spans="2:38" ht="25.5" customHeight="1">
      <c r="B3" s="106" t="s">
        <v>2</v>
      </c>
      <c r="C3" s="106"/>
      <c r="D3" s="106"/>
      <c r="E3" s="106"/>
      <c r="F3" s="106"/>
      <c r="G3" s="106"/>
      <c r="H3" s="111" t="s">
        <v>61</v>
      </c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08" t="s">
        <v>3</v>
      </c>
      <c r="C5" s="108"/>
      <c r="D5" s="109" t="s">
        <v>62</v>
      </c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0" t="s">
        <v>66</v>
      </c>
      <c r="Q5" s="100"/>
      <c r="R5" s="100"/>
      <c r="S5" s="100"/>
      <c r="T5" s="100"/>
      <c r="U5" s="100"/>
      <c r="W5" s="112" t="s">
        <v>47</v>
      </c>
      <c r="X5" s="112" t="s">
        <v>9</v>
      </c>
      <c r="Y5" s="112" t="s">
        <v>46</v>
      </c>
      <c r="Z5" s="112" t="s">
        <v>45</v>
      </c>
      <c r="AA5" s="112"/>
      <c r="AB5" s="112"/>
      <c r="AC5" s="112"/>
      <c r="AD5" s="112" t="s">
        <v>44</v>
      </c>
      <c r="AE5" s="112"/>
      <c r="AF5" s="112" t="s">
        <v>42</v>
      </c>
      <c r="AG5" s="112"/>
      <c r="AH5" s="112" t="s">
        <v>43</v>
      </c>
      <c r="AI5" s="112"/>
      <c r="AJ5" s="112" t="s">
        <v>41</v>
      </c>
      <c r="AK5" s="112"/>
      <c r="AL5" s="83"/>
    </row>
    <row r="6" spans="2:38" ht="17.25" customHeight="1">
      <c r="B6" s="107" t="s">
        <v>4</v>
      </c>
      <c r="C6" s="107"/>
      <c r="D6" s="8">
        <v>3</v>
      </c>
      <c r="G6" s="101" t="s">
        <v>1058</v>
      </c>
      <c r="H6" s="101"/>
      <c r="I6" s="101"/>
      <c r="J6" s="101"/>
      <c r="K6" s="101"/>
      <c r="L6" s="101"/>
      <c r="M6" s="101"/>
      <c r="N6" s="101"/>
      <c r="O6" s="101"/>
      <c r="P6" s="101" t="s">
        <v>65</v>
      </c>
      <c r="Q6" s="101"/>
      <c r="R6" s="101"/>
      <c r="S6" s="101"/>
      <c r="T6" s="101"/>
      <c r="U6" s="101"/>
      <c r="W6" s="112"/>
      <c r="X6" s="112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12"/>
      <c r="X7" s="112"/>
      <c r="Y7" s="112"/>
      <c r="Z7" s="112"/>
      <c r="AA7" s="112"/>
      <c r="AB7" s="112"/>
      <c r="AC7" s="112"/>
      <c r="AD7" s="112"/>
      <c r="AE7" s="112"/>
      <c r="AF7" s="112"/>
      <c r="AG7" s="112"/>
      <c r="AH7" s="112"/>
      <c r="AI7" s="112"/>
      <c r="AJ7" s="112"/>
      <c r="AK7" s="112"/>
      <c r="AL7" s="83"/>
    </row>
    <row r="8" spans="2:38" ht="44.25" customHeight="1">
      <c r="B8" s="97" t="s">
        <v>5</v>
      </c>
      <c r="C8" s="113" t="s">
        <v>6</v>
      </c>
      <c r="D8" s="115" t="s">
        <v>7</v>
      </c>
      <c r="E8" s="116"/>
      <c r="F8" s="97" t="s">
        <v>8</v>
      </c>
      <c r="G8" s="97" t="s">
        <v>9</v>
      </c>
      <c r="H8" s="119" t="s">
        <v>10</v>
      </c>
      <c r="I8" s="119" t="s">
        <v>11</v>
      </c>
      <c r="J8" s="119" t="s">
        <v>12</v>
      </c>
      <c r="K8" s="119" t="s">
        <v>13</v>
      </c>
      <c r="L8" s="120" t="s">
        <v>14</v>
      </c>
      <c r="M8" s="121" t="s">
        <v>48</v>
      </c>
      <c r="N8" s="122"/>
      <c r="O8" s="120" t="s">
        <v>15</v>
      </c>
      <c r="P8" s="120" t="s">
        <v>16</v>
      </c>
      <c r="Q8" s="97" t="s">
        <v>17</v>
      </c>
      <c r="R8" s="120" t="s">
        <v>18</v>
      </c>
      <c r="S8" s="97" t="s">
        <v>19</v>
      </c>
      <c r="T8" s="97" t="s">
        <v>20</v>
      </c>
      <c r="U8" s="97" t="s">
        <v>58</v>
      </c>
      <c r="W8" s="112"/>
      <c r="X8" s="112"/>
      <c r="Y8" s="11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99"/>
      <c r="C9" s="114"/>
      <c r="D9" s="117"/>
      <c r="E9" s="118"/>
      <c r="F9" s="99"/>
      <c r="G9" s="99"/>
      <c r="H9" s="119"/>
      <c r="I9" s="119"/>
      <c r="J9" s="119"/>
      <c r="K9" s="119"/>
      <c r="L9" s="120"/>
      <c r="M9" s="95" t="s">
        <v>49</v>
      </c>
      <c r="N9" s="95" t="s">
        <v>50</v>
      </c>
      <c r="O9" s="120"/>
      <c r="P9" s="120"/>
      <c r="Q9" s="98"/>
      <c r="R9" s="120"/>
      <c r="S9" s="99"/>
      <c r="T9" s="98"/>
      <c r="U9" s="98"/>
      <c r="V9" s="90"/>
      <c r="W9" s="67" t="str">
        <f>+D5</f>
        <v>Các kỹ thuật lập trình</v>
      </c>
      <c r="X9" s="68" t="str">
        <f>+P5</f>
        <v>Nhóm: INT1470-06</v>
      </c>
      <c r="Y9" s="69">
        <f>+$AH$9+$AJ$9+$AF$9</f>
        <v>60</v>
      </c>
      <c r="Z9" s="63">
        <f>COUNTIF($S$10:$S$130,"Khiển trách")</f>
        <v>0</v>
      </c>
      <c r="AA9" s="63">
        <f>COUNTIF($S$10:$S$130,"Cảnh cáo")</f>
        <v>0</v>
      </c>
      <c r="AB9" s="63">
        <f>COUNTIF($S$10:$S$130,"Đình chỉ thi")</f>
        <v>0</v>
      </c>
      <c r="AC9" s="70">
        <f>+($Z$9+$AA$9+$AB$9)/$Y$9*100%</f>
        <v>0</v>
      </c>
      <c r="AD9" s="63">
        <f>SUM(COUNTIF($S$10:$S$128,"Vắng"),COUNTIF($S$10:$S$128,"Vắng có phép"))</f>
        <v>0</v>
      </c>
      <c r="AE9" s="71">
        <f>+$AD$9/$Y$9</f>
        <v>0</v>
      </c>
      <c r="AF9" s="72">
        <f>COUNTIF($V$10:$V$128,"Thi lại")</f>
        <v>0</v>
      </c>
      <c r="AG9" s="71">
        <f>+$AF$9/$Y$9</f>
        <v>0</v>
      </c>
      <c r="AH9" s="72">
        <f>COUNTIF($V$10:$V$129,"Học lại")</f>
        <v>60</v>
      </c>
      <c r="AI9" s="71">
        <f>+$AH$9/$Y$9</f>
        <v>1</v>
      </c>
      <c r="AJ9" s="63">
        <f>COUNTIF($V$11:$V$129,"Đạt")</f>
        <v>0</v>
      </c>
      <c r="AK9" s="70">
        <f>+$AJ$9/$Y$9</f>
        <v>0</v>
      </c>
      <c r="AL9" s="82"/>
    </row>
    <row r="10" spans="2:38" ht="14.25" customHeight="1">
      <c r="B10" s="121" t="s">
        <v>26</v>
      </c>
      <c r="C10" s="126"/>
      <c r="D10" s="126"/>
      <c r="E10" s="126"/>
      <c r="F10" s="126"/>
      <c r="G10" s="122"/>
      <c r="H10" s="10">
        <v>10</v>
      </c>
      <c r="I10" s="10">
        <v>10</v>
      </c>
      <c r="J10" s="11"/>
      <c r="K10" s="10">
        <v>10</v>
      </c>
      <c r="L10" s="12"/>
      <c r="M10" s="13"/>
      <c r="N10" s="13"/>
      <c r="O10" s="13"/>
      <c r="P10" s="60">
        <f>100-(H10+I10+J10+K10)</f>
        <v>70</v>
      </c>
      <c r="Q10" s="99"/>
      <c r="R10" s="14"/>
      <c r="S10" s="14"/>
      <c r="T10" s="99"/>
      <c r="U10" s="99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912</v>
      </c>
      <c r="D11" s="17" t="s">
        <v>913</v>
      </c>
      <c r="E11" s="18" t="s">
        <v>73</v>
      </c>
      <c r="F11" s="19" t="s">
        <v>914</v>
      </c>
      <c r="G11" s="16" t="s">
        <v>79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70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70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70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915</v>
      </c>
      <c r="D12" s="28" t="s">
        <v>916</v>
      </c>
      <c r="E12" s="29" t="s">
        <v>73</v>
      </c>
      <c r="F12" s="30" t="s">
        <v>905</v>
      </c>
      <c r="G12" s="27" t="s">
        <v>94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917</v>
      </c>
      <c r="D13" s="28" t="s">
        <v>918</v>
      </c>
      <c r="E13" s="29" t="s">
        <v>73</v>
      </c>
      <c r="F13" s="30" t="s">
        <v>919</v>
      </c>
      <c r="G13" s="27" t="s">
        <v>94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70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70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4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920</v>
      </c>
      <c r="D14" s="28" t="s">
        <v>72</v>
      </c>
      <c r="E14" s="29" t="s">
        <v>73</v>
      </c>
      <c r="F14" s="30" t="s">
        <v>921</v>
      </c>
      <c r="G14" s="27" t="s">
        <v>120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922</v>
      </c>
      <c r="D15" s="28" t="s">
        <v>463</v>
      </c>
      <c r="E15" s="29" t="s">
        <v>73</v>
      </c>
      <c r="F15" s="30" t="s">
        <v>923</v>
      </c>
      <c r="G15" s="27" t="s">
        <v>120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924</v>
      </c>
      <c r="D16" s="28" t="s">
        <v>925</v>
      </c>
      <c r="E16" s="29" t="s">
        <v>73</v>
      </c>
      <c r="F16" s="30" t="s">
        <v>730</v>
      </c>
      <c r="G16" s="27" t="s">
        <v>117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926</v>
      </c>
      <c r="D17" s="28" t="s">
        <v>927</v>
      </c>
      <c r="E17" s="29" t="s">
        <v>73</v>
      </c>
      <c r="F17" s="30" t="s">
        <v>264</v>
      </c>
      <c r="G17" s="27" t="s">
        <v>117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928</v>
      </c>
      <c r="D18" s="28" t="s">
        <v>321</v>
      </c>
      <c r="E18" s="29" t="s">
        <v>300</v>
      </c>
      <c r="F18" s="30" t="s">
        <v>929</v>
      </c>
      <c r="G18" s="27" t="s">
        <v>94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930</v>
      </c>
      <c r="D19" s="28" t="s">
        <v>931</v>
      </c>
      <c r="E19" s="29" t="s">
        <v>932</v>
      </c>
      <c r="F19" s="30" t="s">
        <v>933</v>
      </c>
      <c r="G19" s="27" t="s">
        <v>94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934</v>
      </c>
      <c r="D20" s="28" t="s">
        <v>935</v>
      </c>
      <c r="E20" s="29" t="s">
        <v>932</v>
      </c>
      <c r="F20" s="30" t="s">
        <v>936</v>
      </c>
      <c r="G20" s="27" t="s">
        <v>117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937</v>
      </c>
      <c r="D21" s="28" t="s">
        <v>493</v>
      </c>
      <c r="E21" s="29" t="s">
        <v>490</v>
      </c>
      <c r="F21" s="30" t="s">
        <v>164</v>
      </c>
      <c r="G21" s="27" t="s">
        <v>117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938</v>
      </c>
      <c r="D22" s="28" t="s">
        <v>836</v>
      </c>
      <c r="E22" s="29" t="s">
        <v>490</v>
      </c>
      <c r="F22" s="30" t="s">
        <v>939</v>
      </c>
      <c r="G22" s="27" t="s">
        <v>86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940</v>
      </c>
      <c r="D23" s="28" t="s">
        <v>312</v>
      </c>
      <c r="E23" s="29" t="s">
        <v>499</v>
      </c>
      <c r="F23" s="30" t="s">
        <v>270</v>
      </c>
      <c r="G23" s="27" t="s">
        <v>75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941</v>
      </c>
      <c r="D24" s="28" t="s">
        <v>556</v>
      </c>
      <c r="E24" s="29" t="s">
        <v>100</v>
      </c>
      <c r="F24" s="30" t="s">
        <v>942</v>
      </c>
      <c r="G24" s="27" t="s">
        <v>120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943</v>
      </c>
      <c r="D25" s="28" t="s">
        <v>145</v>
      </c>
      <c r="E25" s="29" t="s">
        <v>111</v>
      </c>
      <c r="F25" s="30" t="s">
        <v>944</v>
      </c>
      <c r="G25" s="27" t="s">
        <v>94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945</v>
      </c>
      <c r="D26" s="28" t="s">
        <v>946</v>
      </c>
      <c r="E26" s="29" t="s">
        <v>814</v>
      </c>
      <c r="F26" s="30" t="s">
        <v>947</v>
      </c>
      <c r="G26" s="27" t="s">
        <v>117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948</v>
      </c>
      <c r="D27" s="28" t="s">
        <v>949</v>
      </c>
      <c r="E27" s="29" t="s">
        <v>950</v>
      </c>
      <c r="F27" s="30" t="s">
        <v>951</v>
      </c>
      <c r="G27" s="27" t="s">
        <v>117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952</v>
      </c>
      <c r="D28" s="28" t="s">
        <v>953</v>
      </c>
      <c r="E28" s="29" t="s">
        <v>115</v>
      </c>
      <c r="F28" s="30" t="s">
        <v>954</v>
      </c>
      <c r="G28" s="27" t="s">
        <v>120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955</v>
      </c>
      <c r="D29" s="28" t="s">
        <v>262</v>
      </c>
      <c r="E29" s="29" t="s">
        <v>115</v>
      </c>
      <c r="F29" s="30" t="s">
        <v>956</v>
      </c>
      <c r="G29" s="27" t="s">
        <v>120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957</v>
      </c>
      <c r="D30" s="28" t="s">
        <v>189</v>
      </c>
      <c r="E30" s="29" t="s">
        <v>115</v>
      </c>
      <c r="F30" s="30" t="s">
        <v>958</v>
      </c>
      <c r="G30" s="27" t="s">
        <v>86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959</v>
      </c>
      <c r="D31" s="28" t="s">
        <v>960</v>
      </c>
      <c r="E31" s="29" t="s">
        <v>115</v>
      </c>
      <c r="F31" s="30" t="s">
        <v>237</v>
      </c>
      <c r="G31" s="27" t="s">
        <v>117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961</v>
      </c>
      <c r="D32" s="28" t="s">
        <v>962</v>
      </c>
      <c r="E32" s="29" t="s">
        <v>339</v>
      </c>
      <c r="F32" s="30" t="s">
        <v>963</v>
      </c>
      <c r="G32" s="27" t="s">
        <v>120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964</v>
      </c>
      <c r="D33" s="28" t="s">
        <v>965</v>
      </c>
      <c r="E33" s="29" t="s">
        <v>531</v>
      </c>
      <c r="F33" s="30" t="s">
        <v>966</v>
      </c>
      <c r="G33" s="27" t="s">
        <v>117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967</v>
      </c>
      <c r="D34" s="28" t="s">
        <v>122</v>
      </c>
      <c r="E34" s="29" t="s">
        <v>823</v>
      </c>
      <c r="F34" s="30" t="s">
        <v>175</v>
      </c>
      <c r="G34" s="27" t="s">
        <v>79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968</v>
      </c>
      <c r="D35" s="28" t="s">
        <v>96</v>
      </c>
      <c r="E35" s="29" t="s">
        <v>969</v>
      </c>
      <c r="F35" s="30" t="s">
        <v>970</v>
      </c>
      <c r="G35" s="27" t="s">
        <v>586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971</v>
      </c>
      <c r="D36" s="28" t="s">
        <v>972</v>
      </c>
      <c r="E36" s="29" t="s">
        <v>136</v>
      </c>
      <c r="F36" s="30" t="s">
        <v>532</v>
      </c>
      <c r="G36" s="27" t="s">
        <v>79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973</v>
      </c>
      <c r="D37" s="28" t="s">
        <v>122</v>
      </c>
      <c r="E37" s="29" t="s">
        <v>150</v>
      </c>
      <c r="F37" s="30" t="s">
        <v>974</v>
      </c>
      <c r="G37" s="27" t="s">
        <v>79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975</v>
      </c>
      <c r="D38" s="28" t="s">
        <v>254</v>
      </c>
      <c r="E38" s="29" t="s">
        <v>366</v>
      </c>
      <c r="F38" s="30" t="s">
        <v>976</v>
      </c>
      <c r="G38" s="27" t="s">
        <v>75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977</v>
      </c>
      <c r="D39" s="28" t="s">
        <v>978</v>
      </c>
      <c r="E39" s="29" t="s">
        <v>366</v>
      </c>
      <c r="F39" s="30" t="s">
        <v>392</v>
      </c>
      <c r="G39" s="27" t="s">
        <v>117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979</v>
      </c>
      <c r="D40" s="28" t="s">
        <v>980</v>
      </c>
      <c r="E40" s="29" t="s">
        <v>366</v>
      </c>
      <c r="F40" s="30" t="s">
        <v>981</v>
      </c>
      <c r="G40" s="27" t="s">
        <v>117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982</v>
      </c>
      <c r="D41" s="28" t="s">
        <v>145</v>
      </c>
      <c r="E41" s="29" t="s">
        <v>366</v>
      </c>
      <c r="F41" s="30" t="s">
        <v>983</v>
      </c>
      <c r="G41" s="27" t="s">
        <v>94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984</v>
      </c>
      <c r="D42" s="28" t="s">
        <v>375</v>
      </c>
      <c r="E42" s="29" t="s">
        <v>170</v>
      </c>
      <c r="F42" s="30" t="s">
        <v>985</v>
      </c>
      <c r="G42" s="27" t="s">
        <v>94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986</v>
      </c>
      <c r="D43" s="28" t="s">
        <v>931</v>
      </c>
      <c r="E43" s="29" t="s">
        <v>178</v>
      </c>
      <c r="F43" s="30" t="s">
        <v>179</v>
      </c>
      <c r="G43" s="27" t="s">
        <v>94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987</v>
      </c>
      <c r="D44" s="28" t="s">
        <v>988</v>
      </c>
      <c r="E44" s="29" t="s">
        <v>178</v>
      </c>
      <c r="F44" s="30" t="s">
        <v>989</v>
      </c>
      <c r="G44" s="27" t="s">
        <v>117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990</v>
      </c>
      <c r="D45" s="28" t="s">
        <v>96</v>
      </c>
      <c r="E45" s="29" t="s">
        <v>178</v>
      </c>
      <c r="F45" s="30" t="s">
        <v>991</v>
      </c>
      <c r="G45" s="27" t="s">
        <v>75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992</v>
      </c>
      <c r="D46" s="28" t="s">
        <v>788</v>
      </c>
      <c r="E46" s="29" t="s">
        <v>993</v>
      </c>
      <c r="F46" s="30" t="s">
        <v>994</v>
      </c>
      <c r="G46" s="27" t="s">
        <v>120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995</v>
      </c>
      <c r="D47" s="28" t="s">
        <v>397</v>
      </c>
      <c r="E47" s="29" t="s">
        <v>186</v>
      </c>
      <c r="F47" s="30" t="s">
        <v>563</v>
      </c>
      <c r="G47" s="27" t="s">
        <v>79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996</v>
      </c>
      <c r="D48" s="28" t="s">
        <v>997</v>
      </c>
      <c r="E48" s="29" t="s">
        <v>383</v>
      </c>
      <c r="F48" s="30" t="s">
        <v>998</v>
      </c>
      <c r="G48" s="27" t="s">
        <v>117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999</v>
      </c>
      <c r="D49" s="28" t="s">
        <v>556</v>
      </c>
      <c r="E49" s="29" t="s">
        <v>190</v>
      </c>
      <c r="F49" s="30" t="s">
        <v>1000</v>
      </c>
      <c r="G49" s="27" t="s">
        <v>86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1001</v>
      </c>
      <c r="D50" s="28" t="s">
        <v>1002</v>
      </c>
      <c r="E50" s="29" t="s">
        <v>1003</v>
      </c>
      <c r="F50" s="30" t="s">
        <v>1004</v>
      </c>
      <c r="G50" s="27" t="s">
        <v>117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1005</v>
      </c>
      <c r="D51" s="28" t="s">
        <v>516</v>
      </c>
      <c r="E51" s="29" t="s">
        <v>584</v>
      </c>
      <c r="F51" s="30" t="s">
        <v>1006</v>
      </c>
      <c r="G51" s="27" t="s">
        <v>94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1007</v>
      </c>
      <c r="D52" s="28" t="s">
        <v>577</v>
      </c>
      <c r="E52" s="29" t="s">
        <v>584</v>
      </c>
      <c r="F52" s="30" t="s">
        <v>1008</v>
      </c>
      <c r="G52" s="27" t="s">
        <v>117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1009</v>
      </c>
      <c r="D53" s="28" t="s">
        <v>893</v>
      </c>
      <c r="E53" s="29" t="s">
        <v>584</v>
      </c>
      <c r="F53" s="30" t="s">
        <v>966</v>
      </c>
      <c r="G53" s="27" t="s">
        <v>120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1010</v>
      </c>
      <c r="D54" s="28" t="s">
        <v>145</v>
      </c>
      <c r="E54" s="29" t="s">
        <v>194</v>
      </c>
      <c r="F54" s="30" t="s">
        <v>1011</v>
      </c>
      <c r="G54" s="27" t="s">
        <v>120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1012</v>
      </c>
      <c r="D55" s="28" t="s">
        <v>1013</v>
      </c>
      <c r="E55" s="29" t="s">
        <v>194</v>
      </c>
      <c r="F55" s="30" t="s">
        <v>133</v>
      </c>
      <c r="G55" s="27" t="s">
        <v>86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1014</v>
      </c>
      <c r="D56" s="28" t="s">
        <v>1015</v>
      </c>
      <c r="E56" s="29" t="s">
        <v>194</v>
      </c>
      <c r="F56" s="30" t="s">
        <v>991</v>
      </c>
      <c r="G56" s="27" t="s">
        <v>94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1016</v>
      </c>
      <c r="D57" s="28" t="s">
        <v>1017</v>
      </c>
      <c r="E57" s="29" t="s">
        <v>202</v>
      </c>
      <c r="F57" s="30" t="s">
        <v>1018</v>
      </c>
      <c r="G57" s="27" t="s">
        <v>117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1019</v>
      </c>
      <c r="D58" s="28" t="s">
        <v>1020</v>
      </c>
      <c r="E58" s="29" t="s">
        <v>1021</v>
      </c>
      <c r="F58" s="30" t="s">
        <v>1022</v>
      </c>
      <c r="G58" s="27" t="s">
        <v>79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1023</v>
      </c>
      <c r="D59" s="28" t="s">
        <v>145</v>
      </c>
      <c r="E59" s="29" t="s">
        <v>610</v>
      </c>
      <c r="F59" s="30" t="s">
        <v>1024</v>
      </c>
      <c r="G59" s="27" t="s">
        <v>75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1025</v>
      </c>
      <c r="D60" s="28" t="s">
        <v>122</v>
      </c>
      <c r="E60" s="29" t="s">
        <v>1026</v>
      </c>
      <c r="F60" s="30" t="s">
        <v>93</v>
      </c>
      <c r="G60" s="27" t="s">
        <v>79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1027</v>
      </c>
      <c r="D61" s="28" t="s">
        <v>1028</v>
      </c>
      <c r="E61" s="29" t="s">
        <v>1029</v>
      </c>
      <c r="F61" s="30" t="s">
        <v>1030</v>
      </c>
      <c r="G61" s="27" t="s">
        <v>94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1031</v>
      </c>
      <c r="D62" s="28" t="s">
        <v>447</v>
      </c>
      <c r="E62" s="29" t="s">
        <v>439</v>
      </c>
      <c r="F62" s="30" t="s">
        <v>966</v>
      </c>
      <c r="G62" s="27" t="s">
        <v>117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1032</v>
      </c>
      <c r="D63" s="28" t="s">
        <v>1033</v>
      </c>
      <c r="E63" s="29" t="s">
        <v>218</v>
      </c>
      <c r="F63" s="30" t="s">
        <v>461</v>
      </c>
      <c r="G63" s="27" t="s">
        <v>94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1034</v>
      </c>
      <c r="D64" s="28" t="s">
        <v>466</v>
      </c>
      <c r="E64" s="29" t="s">
        <v>218</v>
      </c>
      <c r="F64" s="30" t="s">
        <v>1035</v>
      </c>
      <c r="G64" s="27" t="s">
        <v>120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1036</v>
      </c>
      <c r="D65" s="28" t="s">
        <v>1037</v>
      </c>
      <c r="E65" s="29" t="s">
        <v>1038</v>
      </c>
      <c r="F65" s="30" t="s">
        <v>1039</v>
      </c>
      <c r="G65" s="27" t="s">
        <v>79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1040</v>
      </c>
      <c r="D66" s="28" t="s">
        <v>1041</v>
      </c>
      <c r="E66" s="29" t="s">
        <v>226</v>
      </c>
      <c r="F66" s="30" t="s">
        <v>171</v>
      </c>
      <c r="G66" s="27" t="s">
        <v>120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1042</v>
      </c>
      <c r="D67" s="28" t="s">
        <v>1043</v>
      </c>
      <c r="E67" s="29" t="s">
        <v>244</v>
      </c>
      <c r="F67" s="30" t="s">
        <v>1044</v>
      </c>
      <c r="G67" s="27" t="s">
        <v>120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1045</v>
      </c>
      <c r="D68" s="28" t="s">
        <v>122</v>
      </c>
      <c r="E68" s="29" t="s">
        <v>1046</v>
      </c>
      <c r="F68" s="30" t="s">
        <v>745</v>
      </c>
      <c r="G68" s="27" t="s">
        <v>79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75" customHeight="1">
      <c r="B69" s="26">
        <v>59</v>
      </c>
      <c r="C69" s="27" t="s">
        <v>1047</v>
      </c>
      <c r="D69" s="28" t="s">
        <v>1048</v>
      </c>
      <c r="E69" s="29" t="s">
        <v>1049</v>
      </c>
      <c r="F69" s="30" t="s">
        <v>1050</v>
      </c>
      <c r="G69" s="27" t="s">
        <v>75</v>
      </c>
      <c r="H69" s="31" t="s">
        <v>27</v>
      </c>
      <c r="I69" s="31" t="s">
        <v>27</v>
      </c>
      <c r="J69" s="31" t="s">
        <v>27</v>
      </c>
      <c r="K69" s="31" t="s">
        <v>27</v>
      </c>
      <c r="L69" s="38"/>
      <c r="M69" s="38"/>
      <c r="N69" s="38"/>
      <c r="O69" s="38"/>
      <c r="P69" s="33"/>
      <c r="Q69" s="34">
        <f t="shared" si="0"/>
        <v>0</v>
      </c>
      <c r="R69" s="35" t="str">
        <f t="shared" si="3"/>
        <v>F</v>
      </c>
      <c r="S69" s="36" t="str">
        <f t="shared" si="1"/>
        <v>Kém</v>
      </c>
      <c r="T69" s="37" t="str">
        <f t="shared" si="4"/>
        <v/>
      </c>
      <c r="U69" s="93"/>
      <c r="V69" s="91" t="str">
        <f t="shared" si="2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18.75" customHeight="1">
      <c r="B70" s="26">
        <v>60</v>
      </c>
      <c r="C70" s="27" t="s">
        <v>1051</v>
      </c>
      <c r="D70" s="28" t="s">
        <v>1052</v>
      </c>
      <c r="E70" s="29" t="s">
        <v>1053</v>
      </c>
      <c r="F70" s="30" t="s">
        <v>1054</v>
      </c>
      <c r="G70" s="27" t="s">
        <v>79</v>
      </c>
      <c r="H70" s="31" t="s">
        <v>27</v>
      </c>
      <c r="I70" s="31" t="s">
        <v>27</v>
      </c>
      <c r="J70" s="31" t="s">
        <v>27</v>
      </c>
      <c r="K70" s="31" t="s">
        <v>27</v>
      </c>
      <c r="L70" s="38"/>
      <c r="M70" s="38"/>
      <c r="N70" s="38"/>
      <c r="O70" s="38"/>
      <c r="P70" s="33"/>
      <c r="Q70" s="34">
        <f t="shared" si="0"/>
        <v>0</v>
      </c>
      <c r="R70" s="35" t="str">
        <f t="shared" si="3"/>
        <v>F</v>
      </c>
      <c r="S70" s="36" t="str">
        <f t="shared" si="1"/>
        <v>Kém</v>
      </c>
      <c r="T70" s="37" t="str">
        <f t="shared" si="4"/>
        <v/>
      </c>
      <c r="U70" s="93"/>
      <c r="V70" s="91" t="str">
        <f t="shared" si="2"/>
        <v>Học lại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7.5" customHeight="1">
      <c r="A71" s="2"/>
      <c r="B71" s="39"/>
      <c r="C71" s="40"/>
      <c r="D71" s="40"/>
      <c r="E71" s="41"/>
      <c r="F71" s="41"/>
      <c r="G71" s="41"/>
      <c r="H71" s="42"/>
      <c r="I71" s="43"/>
      <c r="J71" s="43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3"/>
    </row>
    <row r="72" spans="1:38" ht="16.5" hidden="1">
      <c r="A72" s="2"/>
      <c r="B72" s="127" t="s">
        <v>28</v>
      </c>
      <c r="C72" s="127"/>
      <c r="D72" s="40"/>
      <c r="E72" s="41"/>
      <c r="F72" s="41"/>
      <c r="G72" s="41"/>
      <c r="H72" s="42"/>
      <c r="I72" s="43"/>
      <c r="J72" s="43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3"/>
    </row>
    <row r="73" spans="1:38" ht="16.5" hidden="1" customHeight="1">
      <c r="A73" s="2"/>
      <c r="B73" s="45" t="s">
        <v>29</v>
      </c>
      <c r="C73" s="45"/>
      <c r="D73" s="46">
        <f>+$Y$9</f>
        <v>60</v>
      </c>
      <c r="E73" s="47" t="s">
        <v>30</v>
      </c>
      <c r="F73" s="47"/>
      <c r="G73" s="103" t="s">
        <v>31</v>
      </c>
      <c r="H73" s="103"/>
      <c r="I73" s="103"/>
      <c r="J73" s="103"/>
      <c r="K73" s="103"/>
      <c r="L73" s="103"/>
      <c r="M73" s="103"/>
      <c r="N73" s="103"/>
      <c r="O73" s="103"/>
      <c r="P73" s="48">
        <f>$Y$9 -COUNTIF($T$10:$T$260,"Vắng") -COUNTIF($T$10:$T$260,"Vắng có phép") - COUNTIF($T$10:$T$260,"Đình chỉ thi") - COUNTIF($T$10:$T$260,"Không đủ ĐKDT")</f>
        <v>60</v>
      </c>
      <c r="Q73" s="48"/>
      <c r="R73" s="49"/>
      <c r="S73" s="50"/>
      <c r="T73" s="50" t="s">
        <v>30</v>
      </c>
      <c r="U73" s="3"/>
    </row>
    <row r="74" spans="1:38" ht="16.5" hidden="1" customHeight="1">
      <c r="A74" s="2"/>
      <c r="B74" s="45" t="s">
        <v>32</v>
      </c>
      <c r="C74" s="45"/>
      <c r="D74" s="46">
        <f>+$AJ$9</f>
        <v>0</v>
      </c>
      <c r="E74" s="47" t="s">
        <v>30</v>
      </c>
      <c r="F74" s="47"/>
      <c r="G74" s="103" t="s">
        <v>33</v>
      </c>
      <c r="H74" s="103"/>
      <c r="I74" s="103"/>
      <c r="J74" s="103"/>
      <c r="K74" s="103"/>
      <c r="L74" s="103"/>
      <c r="M74" s="103"/>
      <c r="N74" s="103"/>
      <c r="O74" s="103"/>
      <c r="P74" s="51">
        <f>COUNTIF($T$10:$T$136,"Vắng")</f>
        <v>0</v>
      </c>
      <c r="Q74" s="51"/>
      <c r="R74" s="52"/>
      <c r="S74" s="50"/>
      <c r="T74" s="50" t="s">
        <v>30</v>
      </c>
      <c r="U74" s="3"/>
    </row>
    <row r="75" spans="1:38" ht="16.5" hidden="1" customHeight="1">
      <c r="A75" s="2"/>
      <c r="B75" s="45" t="s">
        <v>54</v>
      </c>
      <c r="C75" s="45"/>
      <c r="D75" s="85">
        <f>COUNTIF(V11:V70,"Học lại")</f>
        <v>60</v>
      </c>
      <c r="E75" s="47" t="s">
        <v>30</v>
      </c>
      <c r="F75" s="47"/>
      <c r="G75" s="103" t="s">
        <v>55</v>
      </c>
      <c r="H75" s="103"/>
      <c r="I75" s="103"/>
      <c r="J75" s="103"/>
      <c r="K75" s="103"/>
      <c r="L75" s="103"/>
      <c r="M75" s="103"/>
      <c r="N75" s="103"/>
      <c r="O75" s="103"/>
      <c r="P75" s="48">
        <f>COUNTIF($T$10:$T$136,"Vắng có phép")</f>
        <v>0</v>
      </c>
      <c r="Q75" s="48"/>
      <c r="R75" s="49"/>
      <c r="S75" s="50"/>
      <c r="T75" s="50" t="s">
        <v>30</v>
      </c>
      <c r="U75" s="3"/>
    </row>
    <row r="76" spans="1:38" ht="3" hidden="1" customHeight="1">
      <c r="A76" s="2"/>
      <c r="B76" s="39"/>
      <c r="C76" s="40"/>
      <c r="D76" s="40"/>
      <c r="E76" s="41"/>
      <c r="F76" s="41"/>
      <c r="G76" s="41"/>
      <c r="H76" s="42"/>
      <c r="I76" s="43"/>
      <c r="J76" s="43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3"/>
    </row>
    <row r="77" spans="1:38" hidden="1">
      <c r="B77" s="86" t="s">
        <v>34</v>
      </c>
      <c r="C77" s="86"/>
      <c r="D77" s="87">
        <f>COUNTIF(V11:V70,"Thi lại")</f>
        <v>0</v>
      </c>
      <c r="E77" s="88" t="s">
        <v>30</v>
      </c>
      <c r="F77" s="3"/>
      <c r="G77" s="3"/>
      <c r="H77" s="3"/>
      <c r="I77" s="3"/>
      <c r="J77" s="102"/>
      <c r="K77" s="102"/>
      <c r="L77" s="102"/>
      <c r="M77" s="102"/>
      <c r="N77" s="102"/>
      <c r="O77" s="102"/>
      <c r="P77" s="102"/>
      <c r="Q77" s="102"/>
      <c r="R77" s="102"/>
      <c r="S77" s="102"/>
      <c r="T77" s="102"/>
      <c r="U77" s="3"/>
    </row>
    <row r="78" spans="1:38" hidden="1">
      <c r="B78" s="86"/>
      <c r="C78" s="86"/>
      <c r="D78" s="87"/>
      <c r="E78" s="88"/>
      <c r="F78" s="3"/>
      <c r="G78" s="3"/>
      <c r="H78" s="3"/>
      <c r="I78" s="3"/>
      <c r="J78" s="102" t="s">
        <v>56</v>
      </c>
      <c r="K78" s="102"/>
      <c r="L78" s="102"/>
      <c r="M78" s="102"/>
      <c r="N78" s="102"/>
      <c r="O78" s="102"/>
      <c r="P78" s="102"/>
      <c r="Q78" s="102"/>
      <c r="R78" s="102"/>
      <c r="S78" s="102"/>
      <c r="T78" s="102"/>
      <c r="U78" s="3"/>
    </row>
    <row r="79" spans="1:38" hidden="1">
      <c r="A79" s="53"/>
      <c r="B79" s="123" t="s">
        <v>35</v>
      </c>
      <c r="C79" s="123"/>
      <c r="D79" s="123"/>
      <c r="E79" s="123"/>
      <c r="F79" s="123"/>
      <c r="G79" s="123"/>
      <c r="H79" s="123"/>
      <c r="I79" s="54"/>
      <c r="J79" s="124" t="s">
        <v>36</v>
      </c>
      <c r="K79" s="124"/>
      <c r="L79" s="124"/>
      <c r="M79" s="124"/>
      <c r="N79" s="124"/>
      <c r="O79" s="124"/>
      <c r="P79" s="124"/>
      <c r="Q79" s="124"/>
      <c r="R79" s="124"/>
      <c r="S79" s="124"/>
      <c r="T79" s="124"/>
      <c r="U79" s="3"/>
    </row>
    <row r="80" spans="1:38" ht="4.5" hidden="1" customHeight="1">
      <c r="A80" s="2"/>
      <c r="B80" s="39"/>
      <c r="C80" s="55"/>
      <c r="D80" s="55"/>
      <c r="E80" s="56"/>
      <c r="F80" s="56"/>
      <c r="G80" s="56"/>
      <c r="H80" s="57"/>
      <c r="I80" s="58"/>
      <c r="J80" s="58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38" s="2" customFormat="1" hidden="1">
      <c r="B81" s="123" t="s">
        <v>37</v>
      </c>
      <c r="C81" s="123"/>
      <c r="D81" s="125" t="s">
        <v>38</v>
      </c>
      <c r="E81" s="125"/>
      <c r="F81" s="125"/>
      <c r="G81" s="125"/>
      <c r="H81" s="125"/>
      <c r="I81" s="58"/>
      <c r="J81" s="58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idden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idden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idden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 ht="9.75" hidden="1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 ht="3.75" hidden="1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 ht="18" hidden="1" customHeight="1">
      <c r="A87" s="1"/>
      <c r="B87" s="129" t="s">
        <v>39</v>
      </c>
      <c r="C87" s="129"/>
      <c r="D87" s="129" t="s">
        <v>57</v>
      </c>
      <c r="E87" s="129"/>
      <c r="F87" s="129"/>
      <c r="G87" s="129"/>
      <c r="H87" s="129"/>
      <c r="I87" s="129"/>
      <c r="J87" s="129" t="s">
        <v>40</v>
      </c>
      <c r="K87" s="129"/>
      <c r="L87" s="129"/>
      <c r="M87" s="129"/>
      <c r="N87" s="129"/>
      <c r="O87" s="129"/>
      <c r="P87" s="129"/>
      <c r="Q87" s="129"/>
      <c r="R87" s="129"/>
      <c r="S87" s="129"/>
      <c r="T87" s="129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 ht="4.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s="2" customFormat="1" ht="36.75" hidden="1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ht="38.25" customHeight="1">
      <c r="B90" s="128" t="s">
        <v>52</v>
      </c>
      <c r="C90" s="123"/>
      <c r="D90" s="123"/>
      <c r="E90" s="123"/>
      <c r="F90" s="123"/>
      <c r="G90" s="123"/>
      <c r="H90" s="128" t="s">
        <v>53</v>
      </c>
      <c r="I90" s="128"/>
      <c r="J90" s="128"/>
      <c r="K90" s="128"/>
      <c r="L90" s="128"/>
      <c r="M90" s="128"/>
      <c r="N90" s="130" t="s">
        <v>59</v>
      </c>
      <c r="O90" s="130"/>
      <c r="P90" s="130"/>
      <c r="Q90" s="130"/>
      <c r="R90" s="130"/>
      <c r="S90" s="130"/>
      <c r="T90" s="130"/>
      <c r="U90" s="130"/>
    </row>
    <row r="91" spans="1:38">
      <c r="B91" s="39"/>
      <c r="C91" s="55"/>
      <c r="D91" s="55"/>
      <c r="E91" s="56"/>
      <c r="F91" s="56"/>
      <c r="G91" s="56"/>
      <c r="H91" s="57"/>
      <c r="I91" s="58"/>
      <c r="J91" s="58"/>
      <c r="K91" s="3"/>
      <c r="L91" s="3"/>
      <c r="M91" s="3"/>
      <c r="N91" s="3"/>
      <c r="O91" s="3"/>
      <c r="P91" s="3"/>
      <c r="Q91" s="3"/>
      <c r="R91" s="3"/>
      <c r="S91" s="3"/>
      <c r="T91" s="3"/>
    </row>
    <row r="92" spans="1:38">
      <c r="B92" s="123" t="s">
        <v>37</v>
      </c>
      <c r="C92" s="123"/>
      <c r="D92" s="125" t="s">
        <v>38</v>
      </c>
      <c r="E92" s="125"/>
      <c r="F92" s="125"/>
      <c r="G92" s="125"/>
      <c r="H92" s="125"/>
      <c r="I92" s="58"/>
      <c r="J92" s="58"/>
      <c r="K92" s="44"/>
      <c r="L92" s="44"/>
      <c r="M92" s="44"/>
      <c r="N92" s="44"/>
      <c r="O92" s="44"/>
      <c r="P92" s="44"/>
      <c r="Q92" s="44"/>
      <c r="R92" s="44"/>
      <c r="S92" s="44"/>
      <c r="T92" s="44"/>
    </row>
    <row r="93" spans="1:38"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</row>
    <row r="98" spans="2:21"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 t="s">
        <v>60</v>
      </c>
      <c r="O98" s="96"/>
      <c r="P98" s="96"/>
      <c r="Q98" s="96"/>
      <c r="R98" s="96"/>
      <c r="S98" s="96"/>
      <c r="T98" s="96"/>
      <c r="U98" s="96"/>
    </row>
  </sheetData>
  <sheetProtection formatCells="0" formatColumns="0" formatRows="0" insertColumns="0" insertRows="0" insertHyperlinks="0" deleteColumns="0" deleteRows="0" sort="0" autoFilter="0" pivotTables="0"/>
  <autoFilter ref="A9:AL70">
    <filterColumn colId="3" showButton="0"/>
    <filterColumn colId="12"/>
  </autoFilter>
  <mergeCells count="61">
    <mergeCell ref="B92:C92"/>
    <mergeCell ref="D92:H92"/>
    <mergeCell ref="B98:D98"/>
    <mergeCell ref="E98:G98"/>
    <mergeCell ref="H98:M98"/>
    <mergeCell ref="N98:U98"/>
    <mergeCell ref="B87:C87"/>
    <mergeCell ref="D87:I87"/>
    <mergeCell ref="J87:T87"/>
    <mergeCell ref="B90:G90"/>
    <mergeCell ref="H90:M90"/>
    <mergeCell ref="N90:U90"/>
    <mergeCell ref="G75:O75"/>
    <mergeCell ref="J77:T77"/>
    <mergeCell ref="J78:T78"/>
    <mergeCell ref="B79:H79"/>
    <mergeCell ref="J79:T79"/>
    <mergeCell ref="B81:C81"/>
    <mergeCell ref="D81:H81"/>
    <mergeCell ref="T8:T10"/>
    <mergeCell ref="U8:U10"/>
    <mergeCell ref="B10:G10"/>
    <mergeCell ref="B72:C72"/>
    <mergeCell ref="G73:O73"/>
    <mergeCell ref="G74:O74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70">
    <cfRule type="cellIs" dxfId="1" priority="2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75 AL3:AL9 X3:AK4 W5:AK9 V11:W70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97"/>
  <sheetViews>
    <sheetView workbookViewId="0">
      <pane ySplit="4" topLeftCell="A5" activePane="bottomLeft" state="frozen"/>
      <selection activeCell="A6" sqref="A6:XFD6"/>
      <selection pane="bottomLeft" activeCell="H2" sqref="H2:U2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7.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1.625" style="1" customWidth="1"/>
    <col min="21" max="21" width="5.875" style="1" customWidth="1"/>
    <col min="22" max="22" width="6.5" style="62" customWidth="1"/>
    <col min="23" max="38" width="9" style="61"/>
    <col min="39" max="16384" width="9" style="1"/>
  </cols>
  <sheetData>
    <row r="1" spans="2:38" ht="26.25">
      <c r="H1" s="104" t="s">
        <v>0</v>
      </c>
      <c r="I1" s="104"/>
      <c r="J1" s="104"/>
      <c r="K1" s="104"/>
      <c r="L1" s="104" t="s">
        <v>1055</v>
      </c>
      <c r="M1" s="104"/>
      <c r="N1" s="104"/>
      <c r="O1" s="104"/>
      <c r="P1" s="104"/>
      <c r="Q1" s="104"/>
      <c r="R1" s="104"/>
      <c r="S1" s="104"/>
      <c r="T1" s="104"/>
    </row>
    <row r="2" spans="2:38" ht="27.75" customHeight="1">
      <c r="B2" s="105" t="s">
        <v>1</v>
      </c>
      <c r="C2" s="105"/>
      <c r="D2" s="105"/>
      <c r="E2" s="105"/>
      <c r="F2" s="105"/>
      <c r="G2" s="105"/>
      <c r="H2" s="110" t="s">
        <v>51</v>
      </c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</row>
    <row r="3" spans="2:38" ht="25.5" customHeight="1">
      <c r="B3" s="106" t="s">
        <v>2</v>
      </c>
      <c r="C3" s="106"/>
      <c r="D3" s="106"/>
      <c r="E3" s="106"/>
      <c r="F3" s="106"/>
      <c r="G3" s="106"/>
      <c r="H3" s="111" t="s">
        <v>61</v>
      </c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08" t="s">
        <v>3</v>
      </c>
      <c r="C5" s="108"/>
      <c r="D5" s="109" t="s">
        <v>62</v>
      </c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0" t="s">
        <v>67</v>
      </c>
      <c r="Q5" s="100"/>
      <c r="R5" s="100"/>
      <c r="S5" s="100"/>
      <c r="T5" s="100"/>
      <c r="U5" s="100"/>
      <c r="W5" s="112" t="s">
        <v>47</v>
      </c>
      <c r="X5" s="112" t="s">
        <v>9</v>
      </c>
      <c r="Y5" s="112" t="s">
        <v>46</v>
      </c>
      <c r="Z5" s="112" t="s">
        <v>45</v>
      </c>
      <c r="AA5" s="112"/>
      <c r="AB5" s="112"/>
      <c r="AC5" s="112"/>
      <c r="AD5" s="112" t="s">
        <v>44</v>
      </c>
      <c r="AE5" s="112"/>
      <c r="AF5" s="112" t="s">
        <v>42</v>
      </c>
      <c r="AG5" s="112"/>
      <c r="AH5" s="112" t="s">
        <v>43</v>
      </c>
      <c r="AI5" s="112"/>
      <c r="AJ5" s="112" t="s">
        <v>41</v>
      </c>
      <c r="AK5" s="112"/>
      <c r="AL5" s="83"/>
    </row>
    <row r="6" spans="2:38" ht="17.25" customHeight="1">
      <c r="B6" s="107" t="s">
        <v>4</v>
      </c>
      <c r="C6" s="107"/>
      <c r="D6" s="8">
        <v>3</v>
      </c>
      <c r="G6" s="101" t="s">
        <v>1056</v>
      </c>
      <c r="H6" s="101"/>
      <c r="I6" s="101"/>
      <c r="J6" s="101"/>
      <c r="K6" s="101"/>
      <c r="L6" s="101"/>
      <c r="M6" s="101"/>
      <c r="N6" s="101"/>
      <c r="O6" s="101"/>
      <c r="P6" s="101" t="s">
        <v>65</v>
      </c>
      <c r="Q6" s="101"/>
      <c r="R6" s="101"/>
      <c r="S6" s="101"/>
      <c r="T6" s="101"/>
      <c r="U6" s="101"/>
      <c r="W6" s="112"/>
      <c r="X6" s="112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12"/>
      <c r="X7" s="112"/>
      <c r="Y7" s="112"/>
      <c r="Z7" s="112"/>
      <c r="AA7" s="112"/>
      <c r="AB7" s="112"/>
      <c r="AC7" s="112"/>
      <c r="AD7" s="112"/>
      <c r="AE7" s="112"/>
      <c r="AF7" s="112"/>
      <c r="AG7" s="112"/>
      <c r="AH7" s="112"/>
      <c r="AI7" s="112"/>
      <c r="AJ7" s="112"/>
      <c r="AK7" s="112"/>
      <c r="AL7" s="83"/>
    </row>
    <row r="8" spans="2:38" ht="44.25" customHeight="1">
      <c r="B8" s="97" t="s">
        <v>5</v>
      </c>
      <c r="C8" s="113" t="s">
        <v>6</v>
      </c>
      <c r="D8" s="115" t="s">
        <v>7</v>
      </c>
      <c r="E8" s="116"/>
      <c r="F8" s="97" t="s">
        <v>8</v>
      </c>
      <c r="G8" s="97" t="s">
        <v>9</v>
      </c>
      <c r="H8" s="119" t="s">
        <v>10</v>
      </c>
      <c r="I8" s="119" t="s">
        <v>11</v>
      </c>
      <c r="J8" s="119" t="s">
        <v>12</v>
      </c>
      <c r="K8" s="119" t="s">
        <v>13</v>
      </c>
      <c r="L8" s="120" t="s">
        <v>14</v>
      </c>
      <c r="M8" s="121" t="s">
        <v>48</v>
      </c>
      <c r="N8" s="122"/>
      <c r="O8" s="120" t="s">
        <v>15</v>
      </c>
      <c r="P8" s="120" t="s">
        <v>16</v>
      </c>
      <c r="Q8" s="97" t="s">
        <v>17</v>
      </c>
      <c r="R8" s="120" t="s">
        <v>18</v>
      </c>
      <c r="S8" s="97" t="s">
        <v>19</v>
      </c>
      <c r="T8" s="97" t="s">
        <v>20</v>
      </c>
      <c r="U8" s="97" t="s">
        <v>58</v>
      </c>
      <c r="W8" s="112"/>
      <c r="X8" s="112"/>
      <c r="Y8" s="11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99"/>
      <c r="C9" s="114"/>
      <c r="D9" s="117"/>
      <c r="E9" s="118"/>
      <c r="F9" s="99"/>
      <c r="G9" s="99"/>
      <c r="H9" s="119"/>
      <c r="I9" s="119"/>
      <c r="J9" s="119"/>
      <c r="K9" s="119"/>
      <c r="L9" s="120"/>
      <c r="M9" s="95" t="s">
        <v>49</v>
      </c>
      <c r="N9" s="95" t="s">
        <v>50</v>
      </c>
      <c r="O9" s="120"/>
      <c r="P9" s="120"/>
      <c r="Q9" s="98"/>
      <c r="R9" s="120"/>
      <c r="S9" s="99"/>
      <c r="T9" s="98"/>
      <c r="U9" s="98"/>
      <c r="V9" s="90"/>
      <c r="W9" s="67" t="str">
        <f>+D5</f>
        <v>Các kỹ thuật lập trình</v>
      </c>
      <c r="X9" s="68" t="str">
        <f>+P5</f>
        <v>Nhóm: INT1470-05</v>
      </c>
      <c r="Y9" s="69">
        <f>+$AH$9+$AJ$9+$AF$9</f>
        <v>59</v>
      </c>
      <c r="Z9" s="63">
        <f>COUNTIF($S$10:$S$129,"Khiển trách")</f>
        <v>0</v>
      </c>
      <c r="AA9" s="63">
        <f>COUNTIF($S$10:$S$129,"Cảnh cáo")</f>
        <v>0</v>
      </c>
      <c r="AB9" s="63">
        <f>COUNTIF($S$10:$S$129,"Đình chỉ thi")</f>
        <v>0</v>
      </c>
      <c r="AC9" s="70">
        <f>+($Z$9+$AA$9+$AB$9)/$Y$9*100%</f>
        <v>0</v>
      </c>
      <c r="AD9" s="63">
        <f>SUM(COUNTIF($S$10:$S$127,"Vắng"),COUNTIF($S$10:$S$127,"Vắng có phép"))</f>
        <v>0</v>
      </c>
      <c r="AE9" s="71">
        <f>+$AD$9/$Y$9</f>
        <v>0</v>
      </c>
      <c r="AF9" s="72">
        <f>COUNTIF($V$10:$V$127,"Thi lại")</f>
        <v>0</v>
      </c>
      <c r="AG9" s="71">
        <f>+$AF$9/$Y$9</f>
        <v>0</v>
      </c>
      <c r="AH9" s="72">
        <f>COUNTIF($V$10:$V$128,"Học lại")</f>
        <v>59</v>
      </c>
      <c r="AI9" s="71">
        <f>+$AH$9/$Y$9</f>
        <v>1</v>
      </c>
      <c r="AJ9" s="63">
        <f>COUNTIF($V$11:$V$128,"Đạt")</f>
        <v>0</v>
      </c>
      <c r="AK9" s="70">
        <f>+$AJ$9/$Y$9</f>
        <v>0</v>
      </c>
      <c r="AL9" s="82"/>
    </row>
    <row r="10" spans="2:38" ht="14.25" customHeight="1">
      <c r="B10" s="121" t="s">
        <v>26</v>
      </c>
      <c r="C10" s="126"/>
      <c r="D10" s="126"/>
      <c r="E10" s="126"/>
      <c r="F10" s="126"/>
      <c r="G10" s="122"/>
      <c r="H10" s="10">
        <v>10</v>
      </c>
      <c r="I10" s="10">
        <v>10</v>
      </c>
      <c r="J10" s="11"/>
      <c r="K10" s="10">
        <v>10</v>
      </c>
      <c r="L10" s="12"/>
      <c r="M10" s="13"/>
      <c r="N10" s="13"/>
      <c r="O10" s="13"/>
      <c r="P10" s="60">
        <f>100-(H10+I10+J10+K10)</f>
        <v>70</v>
      </c>
      <c r="Q10" s="99"/>
      <c r="R10" s="14"/>
      <c r="S10" s="14"/>
      <c r="T10" s="99"/>
      <c r="U10" s="99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757</v>
      </c>
      <c r="D11" s="17" t="s">
        <v>72</v>
      </c>
      <c r="E11" s="18" t="s">
        <v>73</v>
      </c>
      <c r="F11" s="19" t="s">
        <v>758</v>
      </c>
      <c r="G11" s="16" t="s">
        <v>120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69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69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69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759</v>
      </c>
      <c r="D12" s="28" t="s">
        <v>390</v>
      </c>
      <c r="E12" s="29" t="s">
        <v>73</v>
      </c>
      <c r="F12" s="30" t="s">
        <v>760</v>
      </c>
      <c r="G12" s="27" t="s">
        <v>120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761</v>
      </c>
      <c r="D13" s="28" t="s">
        <v>145</v>
      </c>
      <c r="E13" s="29" t="s">
        <v>73</v>
      </c>
      <c r="F13" s="30" t="s">
        <v>762</v>
      </c>
      <c r="G13" s="27" t="s">
        <v>120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69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69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4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763</v>
      </c>
      <c r="D14" s="28" t="s">
        <v>145</v>
      </c>
      <c r="E14" s="29" t="s">
        <v>73</v>
      </c>
      <c r="F14" s="30" t="s">
        <v>593</v>
      </c>
      <c r="G14" s="27" t="s">
        <v>79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764</v>
      </c>
      <c r="D15" s="28" t="s">
        <v>765</v>
      </c>
      <c r="E15" s="29" t="s">
        <v>766</v>
      </c>
      <c r="F15" s="30" t="s">
        <v>767</v>
      </c>
      <c r="G15" s="27" t="s">
        <v>94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768</v>
      </c>
      <c r="D16" s="28" t="s">
        <v>205</v>
      </c>
      <c r="E16" s="29" t="s">
        <v>769</v>
      </c>
      <c r="F16" s="30" t="s">
        <v>770</v>
      </c>
      <c r="G16" s="27" t="s">
        <v>120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771</v>
      </c>
      <c r="D17" s="28" t="s">
        <v>772</v>
      </c>
      <c r="E17" s="29" t="s">
        <v>773</v>
      </c>
      <c r="F17" s="30" t="s">
        <v>774</v>
      </c>
      <c r="G17" s="27" t="s">
        <v>120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775</v>
      </c>
      <c r="D18" s="28" t="s">
        <v>776</v>
      </c>
      <c r="E18" s="29" t="s">
        <v>777</v>
      </c>
      <c r="F18" s="30" t="s">
        <v>778</v>
      </c>
      <c r="G18" s="27" t="s">
        <v>94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779</v>
      </c>
      <c r="D19" s="28" t="s">
        <v>780</v>
      </c>
      <c r="E19" s="29" t="s">
        <v>89</v>
      </c>
      <c r="F19" s="30" t="s">
        <v>411</v>
      </c>
      <c r="G19" s="27" t="s">
        <v>79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781</v>
      </c>
      <c r="D20" s="28" t="s">
        <v>525</v>
      </c>
      <c r="E20" s="29" t="s">
        <v>89</v>
      </c>
      <c r="F20" s="30" t="s">
        <v>782</v>
      </c>
      <c r="G20" s="27" t="s">
        <v>75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783</v>
      </c>
      <c r="D21" s="28" t="s">
        <v>81</v>
      </c>
      <c r="E21" s="29" t="s">
        <v>490</v>
      </c>
      <c r="F21" s="30" t="s">
        <v>782</v>
      </c>
      <c r="G21" s="27" t="s">
        <v>79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784</v>
      </c>
      <c r="D22" s="28" t="s">
        <v>785</v>
      </c>
      <c r="E22" s="29" t="s">
        <v>499</v>
      </c>
      <c r="F22" s="30" t="s">
        <v>786</v>
      </c>
      <c r="G22" s="27" t="s">
        <v>117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787</v>
      </c>
      <c r="D23" s="28" t="s">
        <v>788</v>
      </c>
      <c r="E23" s="29" t="s">
        <v>789</v>
      </c>
      <c r="F23" s="30" t="s">
        <v>790</v>
      </c>
      <c r="G23" s="27" t="s">
        <v>79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791</v>
      </c>
      <c r="D24" s="28" t="s">
        <v>122</v>
      </c>
      <c r="E24" s="29" t="s">
        <v>789</v>
      </c>
      <c r="F24" s="30" t="s">
        <v>792</v>
      </c>
      <c r="G24" s="27" t="s">
        <v>75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793</v>
      </c>
      <c r="D25" s="28" t="s">
        <v>794</v>
      </c>
      <c r="E25" s="29" t="s">
        <v>795</v>
      </c>
      <c r="F25" s="30" t="s">
        <v>258</v>
      </c>
      <c r="G25" s="27" t="s">
        <v>117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796</v>
      </c>
      <c r="D26" s="28" t="s">
        <v>797</v>
      </c>
      <c r="E26" s="29" t="s">
        <v>509</v>
      </c>
      <c r="F26" s="30" t="s">
        <v>798</v>
      </c>
      <c r="G26" s="27" t="s">
        <v>117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799</v>
      </c>
      <c r="D27" s="28" t="s">
        <v>122</v>
      </c>
      <c r="E27" s="29" t="s">
        <v>509</v>
      </c>
      <c r="F27" s="30" t="s">
        <v>800</v>
      </c>
      <c r="G27" s="27" t="s">
        <v>79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801</v>
      </c>
      <c r="D28" s="28" t="s">
        <v>802</v>
      </c>
      <c r="E28" s="29" t="s">
        <v>509</v>
      </c>
      <c r="F28" s="30" t="s">
        <v>241</v>
      </c>
      <c r="G28" s="27" t="s">
        <v>86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803</v>
      </c>
      <c r="D29" s="28" t="s">
        <v>122</v>
      </c>
      <c r="E29" s="29" t="s">
        <v>804</v>
      </c>
      <c r="F29" s="30" t="s">
        <v>805</v>
      </c>
      <c r="G29" s="27" t="s">
        <v>117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806</v>
      </c>
      <c r="D30" s="28" t="s">
        <v>807</v>
      </c>
      <c r="E30" s="29" t="s">
        <v>808</v>
      </c>
      <c r="F30" s="30" t="s">
        <v>156</v>
      </c>
      <c r="G30" s="27" t="s">
        <v>86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809</v>
      </c>
      <c r="D31" s="28" t="s">
        <v>810</v>
      </c>
      <c r="E31" s="29" t="s">
        <v>811</v>
      </c>
      <c r="F31" s="30" t="s">
        <v>812</v>
      </c>
      <c r="G31" s="27" t="s">
        <v>75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813</v>
      </c>
      <c r="D32" s="28" t="s">
        <v>81</v>
      </c>
      <c r="E32" s="29" t="s">
        <v>814</v>
      </c>
      <c r="F32" s="30" t="s">
        <v>815</v>
      </c>
      <c r="G32" s="27" t="s">
        <v>117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816</v>
      </c>
      <c r="D33" s="28" t="s">
        <v>817</v>
      </c>
      <c r="E33" s="29" t="s">
        <v>814</v>
      </c>
      <c r="F33" s="30" t="s">
        <v>613</v>
      </c>
      <c r="G33" s="27" t="s">
        <v>117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818</v>
      </c>
      <c r="D34" s="28" t="s">
        <v>397</v>
      </c>
      <c r="E34" s="29" t="s">
        <v>819</v>
      </c>
      <c r="F34" s="30" t="s">
        <v>820</v>
      </c>
      <c r="G34" s="27" t="s">
        <v>86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821</v>
      </c>
      <c r="D35" s="28" t="s">
        <v>822</v>
      </c>
      <c r="E35" s="29" t="s">
        <v>823</v>
      </c>
      <c r="F35" s="30" t="s">
        <v>745</v>
      </c>
      <c r="G35" s="27" t="s">
        <v>120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824</v>
      </c>
      <c r="D36" s="28" t="s">
        <v>825</v>
      </c>
      <c r="E36" s="29" t="s">
        <v>823</v>
      </c>
      <c r="F36" s="30" t="s">
        <v>826</v>
      </c>
      <c r="G36" s="27" t="s">
        <v>79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827</v>
      </c>
      <c r="D37" s="28" t="s">
        <v>828</v>
      </c>
      <c r="E37" s="29" t="s">
        <v>136</v>
      </c>
      <c r="F37" s="30" t="s">
        <v>829</v>
      </c>
      <c r="G37" s="27" t="s">
        <v>117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830</v>
      </c>
      <c r="D38" s="28" t="s">
        <v>145</v>
      </c>
      <c r="E38" s="29" t="s">
        <v>543</v>
      </c>
      <c r="F38" s="30" t="s">
        <v>215</v>
      </c>
      <c r="G38" s="27" t="s">
        <v>117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831</v>
      </c>
      <c r="D39" s="28" t="s">
        <v>832</v>
      </c>
      <c r="E39" s="29" t="s">
        <v>833</v>
      </c>
      <c r="F39" s="30" t="s">
        <v>834</v>
      </c>
      <c r="G39" s="27" t="s">
        <v>120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835</v>
      </c>
      <c r="D40" s="28" t="s">
        <v>836</v>
      </c>
      <c r="E40" s="29" t="s">
        <v>837</v>
      </c>
      <c r="F40" s="30" t="s">
        <v>838</v>
      </c>
      <c r="G40" s="27" t="s">
        <v>94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839</v>
      </c>
      <c r="D41" s="28" t="s">
        <v>840</v>
      </c>
      <c r="E41" s="29" t="s">
        <v>174</v>
      </c>
      <c r="F41" s="30" t="s">
        <v>841</v>
      </c>
      <c r="G41" s="27" t="s">
        <v>86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842</v>
      </c>
      <c r="D42" s="28" t="s">
        <v>394</v>
      </c>
      <c r="E42" s="29" t="s">
        <v>174</v>
      </c>
      <c r="F42" s="30" t="s">
        <v>843</v>
      </c>
      <c r="G42" s="27" t="s">
        <v>79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844</v>
      </c>
      <c r="D43" s="28" t="s">
        <v>845</v>
      </c>
      <c r="E43" s="29" t="s">
        <v>174</v>
      </c>
      <c r="F43" s="30" t="s">
        <v>846</v>
      </c>
      <c r="G43" s="27" t="s">
        <v>117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847</v>
      </c>
      <c r="D44" s="28" t="s">
        <v>377</v>
      </c>
      <c r="E44" s="29" t="s">
        <v>848</v>
      </c>
      <c r="F44" s="30" t="s">
        <v>849</v>
      </c>
      <c r="G44" s="27" t="s">
        <v>75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850</v>
      </c>
      <c r="D45" s="28" t="s">
        <v>508</v>
      </c>
      <c r="E45" s="29" t="s">
        <v>391</v>
      </c>
      <c r="F45" s="30" t="s">
        <v>851</v>
      </c>
      <c r="G45" s="27" t="s">
        <v>117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852</v>
      </c>
      <c r="D46" s="28" t="s">
        <v>853</v>
      </c>
      <c r="E46" s="29" t="s">
        <v>190</v>
      </c>
      <c r="F46" s="30" t="s">
        <v>854</v>
      </c>
      <c r="G46" s="27" t="s">
        <v>86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855</v>
      </c>
      <c r="D47" s="28" t="s">
        <v>185</v>
      </c>
      <c r="E47" s="29" t="s">
        <v>856</v>
      </c>
      <c r="F47" s="30" t="s">
        <v>857</v>
      </c>
      <c r="G47" s="27" t="s">
        <v>117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858</v>
      </c>
      <c r="D48" s="28" t="s">
        <v>859</v>
      </c>
      <c r="E48" s="29" t="s">
        <v>856</v>
      </c>
      <c r="F48" s="30" t="s">
        <v>116</v>
      </c>
      <c r="G48" s="27" t="s">
        <v>86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860</v>
      </c>
      <c r="D49" s="28" t="s">
        <v>88</v>
      </c>
      <c r="E49" s="29" t="s">
        <v>584</v>
      </c>
      <c r="F49" s="30" t="s">
        <v>105</v>
      </c>
      <c r="G49" s="27" t="s">
        <v>117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861</v>
      </c>
      <c r="D50" s="28" t="s">
        <v>470</v>
      </c>
      <c r="E50" s="29" t="s">
        <v>862</v>
      </c>
      <c r="F50" s="30" t="s">
        <v>863</v>
      </c>
      <c r="G50" s="27" t="s">
        <v>120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864</v>
      </c>
      <c r="D51" s="28" t="s">
        <v>865</v>
      </c>
      <c r="E51" s="29" t="s">
        <v>202</v>
      </c>
      <c r="F51" s="30" t="s">
        <v>866</v>
      </c>
      <c r="G51" s="27" t="s">
        <v>117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867</v>
      </c>
      <c r="D52" s="28" t="s">
        <v>145</v>
      </c>
      <c r="E52" s="29" t="s">
        <v>726</v>
      </c>
      <c r="F52" s="30" t="s">
        <v>868</v>
      </c>
      <c r="G52" s="27" t="s">
        <v>94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869</v>
      </c>
      <c r="D53" s="28" t="s">
        <v>733</v>
      </c>
      <c r="E53" s="29" t="s">
        <v>870</v>
      </c>
      <c r="F53" s="30" t="s">
        <v>841</v>
      </c>
      <c r="G53" s="27" t="s">
        <v>75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871</v>
      </c>
      <c r="D54" s="28" t="s">
        <v>872</v>
      </c>
      <c r="E54" s="29" t="s">
        <v>410</v>
      </c>
      <c r="F54" s="30" t="s">
        <v>873</v>
      </c>
      <c r="G54" s="27" t="s">
        <v>117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874</v>
      </c>
      <c r="D55" s="28" t="s">
        <v>875</v>
      </c>
      <c r="E55" s="29" t="s">
        <v>610</v>
      </c>
      <c r="F55" s="30" t="s">
        <v>876</v>
      </c>
      <c r="G55" s="27" t="s">
        <v>120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877</v>
      </c>
      <c r="D56" s="28" t="s">
        <v>197</v>
      </c>
      <c r="E56" s="29" t="s">
        <v>878</v>
      </c>
      <c r="F56" s="30" t="s">
        <v>879</v>
      </c>
      <c r="G56" s="27" t="s">
        <v>94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880</v>
      </c>
      <c r="D57" s="28" t="s">
        <v>397</v>
      </c>
      <c r="E57" s="29" t="s">
        <v>881</v>
      </c>
      <c r="F57" s="30" t="s">
        <v>882</v>
      </c>
      <c r="G57" s="27" t="s">
        <v>79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883</v>
      </c>
      <c r="D58" s="28" t="s">
        <v>884</v>
      </c>
      <c r="E58" s="29" t="s">
        <v>439</v>
      </c>
      <c r="F58" s="30" t="s">
        <v>885</v>
      </c>
      <c r="G58" s="27" t="s">
        <v>94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886</v>
      </c>
      <c r="D59" s="28" t="s">
        <v>96</v>
      </c>
      <c r="E59" s="29" t="s">
        <v>218</v>
      </c>
      <c r="F59" s="30" t="s">
        <v>887</v>
      </c>
      <c r="G59" s="27" t="s">
        <v>75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888</v>
      </c>
      <c r="D60" s="28" t="s">
        <v>658</v>
      </c>
      <c r="E60" s="29" t="s">
        <v>226</v>
      </c>
      <c r="F60" s="30" t="s">
        <v>683</v>
      </c>
      <c r="G60" s="27" t="s">
        <v>94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889</v>
      </c>
      <c r="D61" s="28" t="s">
        <v>890</v>
      </c>
      <c r="E61" s="29" t="s">
        <v>744</v>
      </c>
      <c r="F61" s="30" t="s">
        <v>891</v>
      </c>
      <c r="G61" s="27" t="s">
        <v>117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892</v>
      </c>
      <c r="D62" s="28" t="s">
        <v>893</v>
      </c>
      <c r="E62" s="29" t="s">
        <v>236</v>
      </c>
      <c r="F62" s="30" t="s">
        <v>130</v>
      </c>
      <c r="G62" s="27" t="s">
        <v>79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894</v>
      </c>
      <c r="D63" s="28" t="s">
        <v>895</v>
      </c>
      <c r="E63" s="29" t="s">
        <v>244</v>
      </c>
      <c r="F63" s="30" t="s">
        <v>896</v>
      </c>
      <c r="G63" s="27" t="s">
        <v>75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897</v>
      </c>
      <c r="D64" s="28" t="s">
        <v>107</v>
      </c>
      <c r="E64" s="29" t="s">
        <v>244</v>
      </c>
      <c r="F64" s="30" t="s">
        <v>467</v>
      </c>
      <c r="G64" s="27" t="s">
        <v>94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898</v>
      </c>
      <c r="D65" s="28" t="s">
        <v>145</v>
      </c>
      <c r="E65" s="29" t="s">
        <v>248</v>
      </c>
      <c r="F65" s="30" t="s">
        <v>899</v>
      </c>
      <c r="G65" s="27" t="s">
        <v>94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900</v>
      </c>
      <c r="D66" s="28" t="s">
        <v>901</v>
      </c>
      <c r="E66" s="29" t="s">
        <v>640</v>
      </c>
      <c r="F66" s="30" t="s">
        <v>902</v>
      </c>
      <c r="G66" s="27" t="s">
        <v>86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903</v>
      </c>
      <c r="D67" s="28" t="s">
        <v>493</v>
      </c>
      <c r="E67" s="29" t="s">
        <v>904</v>
      </c>
      <c r="F67" s="30" t="s">
        <v>905</v>
      </c>
      <c r="G67" s="27" t="s">
        <v>79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906</v>
      </c>
      <c r="D68" s="28" t="s">
        <v>907</v>
      </c>
      <c r="E68" s="29" t="s">
        <v>460</v>
      </c>
      <c r="F68" s="30" t="s">
        <v>908</v>
      </c>
      <c r="G68" s="27" t="s">
        <v>117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75" customHeight="1">
      <c r="B69" s="26">
        <v>59</v>
      </c>
      <c r="C69" s="27" t="s">
        <v>909</v>
      </c>
      <c r="D69" s="28" t="s">
        <v>910</v>
      </c>
      <c r="E69" s="29" t="s">
        <v>460</v>
      </c>
      <c r="F69" s="30" t="s">
        <v>911</v>
      </c>
      <c r="G69" s="27" t="s">
        <v>75</v>
      </c>
      <c r="H69" s="31" t="s">
        <v>27</v>
      </c>
      <c r="I69" s="31" t="s">
        <v>27</v>
      </c>
      <c r="J69" s="31" t="s">
        <v>27</v>
      </c>
      <c r="K69" s="31" t="s">
        <v>27</v>
      </c>
      <c r="L69" s="38"/>
      <c r="M69" s="38"/>
      <c r="N69" s="38"/>
      <c r="O69" s="38"/>
      <c r="P69" s="33"/>
      <c r="Q69" s="34">
        <f t="shared" si="0"/>
        <v>0</v>
      </c>
      <c r="R69" s="35" t="str">
        <f t="shared" si="3"/>
        <v>F</v>
      </c>
      <c r="S69" s="36" t="str">
        <f t="shared" si="1"/>
        <v>Kém</v>
      </c>
      <c r="T69" s="37" t="str">
        <f t="shared" si="4"/>
        <v/>
      </c>
      <c r="U69" s="93"/>
      <c r="V69" s="91" t="str">
        <f t="shared" si="2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7.5" customHeight="1">
      <c r="A70" s="2"/>
      <c r="B70" s="39"/>
      <c r="C70" s="40"/>
      <c r="D70" s="40"/>
      <c r="E70" s="41"/>
      <c r="F70" s="41"/>
      <c r="G70" s="41"/>
      <c r="H70" s="42"/>
      <c r="I70" s="43"/>
      <c r="J70" s="43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3"/>
    </row>
    <row r="71" spans="1:38" ht="16.5" hidden="1">
      <c r="A71" s="2"/>
      <c r="B71" s="127" t="s">
        <v>28</v>
      </c>
      <c r="C71" s="127"/>
      <c r="D71" s="40"/>
      <c r="E71" s="41"/>
      <c r="F71" s="41"/>
      <c r="G71" s="41"/>
      <c r="H71" s="42"/>
      <c r="I71" s="43"/>
      <c r="J71" s="43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3"/>
    </row>
    <row r="72" spans="1:38" ht="16.5" hidden="1" customHeight="1">
      <c r="A72" s="2"/>
      <c r="B72" s="45" t="s">
        <v>29</v>
      </c>
      <c r="C72" s="45"/>
      <c r="D72" s="46">
        <f>+$Y$9</f>
        <v>59</v>
      </c>
      <c r="E72" s="47" t="s">
        <v>30</v>
      </c>
      <c r="F72" s="47"/>
      <c r="G72" s="103" t="s">
        <v>31</v>
      </c>
      <c r="H72" s="103"/>
      <c r="I72" s="103"/>
      <c r="J72" s="103"/>
      <c r="K72" s="103"/>
      <c r="L72" s="103"/>
      <c r="M72" s="103"/>
      <c r="N72" s="103"/>
      <c r="O72" s="103"/>
      <c r="P72" s="48">
        <f>$Y$9 -COUNTIF($T$10:$T$259,"Vắng") -COUNTIF($T$10:$T$259,"Vắng có phép") - COUNTIF($T$10:$T$259,"Đình chỉ thi") - COUNTIF($T$10:$T$259,"Không đủ ĐKDT")</f>
        <v>59</v>
      </c>
      <c r="Q72" s="48"/>
      <c r="R72" s="49"/>
      <c r="S72" s="50"/>
      <c r="T72" s="50" t="s">
        <v>30</v>
      </c>
      <c r="U72" s="3"/>
    </row>
    <row r="73" spans="1:38" ht="16.5" hidden="1" customHeight="1">
      <c r="A73" s="2"/>
      <c r="B73" s="45" t="s">
        <v>32</v>
      </c>
      <c r="C73" s="45"/>
      <c r="D73" s="46">
        <f>+$AJ$9</f>
        <v>0</v>
      </c>
      <c r="E73" s="47" t="s">
        <v>30</v>
      </c>
      <c r="F73" s="47"/>
      <c r="G73" s="103" t="s">
        <v>33</v>
      </c>
      <c r="H73" s="103"/>
      <c r="I73" s="103"/>
      <c r="J73" s="103"/>
      <c r="K73" s="103"/>
      <c r="L73" s="103"/>
      <c r="M73" s="103"/>
      <c r="N73" s="103"/>
      <c r="O73" s="103"/>
      <c r="P73" s="51">
        <f>COUNTIF($T$10:$T$135,"Vắng")</f>
        <v>0</v>
      </c>
      <c r="Q73" s="51"/>
      <c r="R73" s="52"/>
      <c r="S73" s="50"/>
      <c r="T73" s="50" t="s">
        <v>30</v>
      </c>
      <c r="U73" s="3"/>
    </row>
    <row r="74" spans="1:38" ht="16.5" hidden="1" customHeight="1">
      <c r="A74" s="2"/>
      <c r="B74" s="45" t="s">
        <v>54</v>
      </c>
      <c r="C74" s="45"/>
      <c r="D74" s="85">
        <f>COUNTIF(V11:V69,"Học lại")</f>
        <v>59</v>
      </c>
      <c r="E74" s="47" t="s">
        <v>30</v>
      </c>
      <c r="F74" s="47"/>
      <c r="G74" s="103" t="s">
        <v>55</v>
      </c>
      <c r="H74" s="103"/>
      <c r="I74" s="103"/>
      <c r="J74" s="103"/>
      <c r="K74" s="103"/>
      <c r="L74" s="103"/>
      <c r="M74" s="103"/>
      <c r="N74" s="103"/>
      <c r="O74" s="103"/>
      <c r="P74" s="48">
        <f>COUNTIF($T$10:$T$135,"Vắng có phép")</f>
        <v>0</v>
      </c>
      <c r="Q74" s="48"/>
      <c r="R74" s="49"/>
      <c r="S74" s="50"/>
      <c r="T74" s="50" t="s">
        <v>30</v>
      </c>
      <c r="U74" s="3"/>
    </row>
    <row r="75" spans="1:38" ht="3" hidden="1" customHeight="1">
      <c r="A75" s="2"/>
      <c r="B75" s="39"/>
      <c r="C75" s="40"/>
      <c r="D75" s="40"/>
      <c r="E75" s="41"/>
      <c r="F75" s="41"/>
      <c r="G75" s="41"/>
      <c r="H75" s="42"/>
      <c r="I75" s="43"/>
      <c r="J75" s="43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3"/>
    </row>
    <row r="76" spans="1:38" hidden="1">
      <c r="B76" s="86" t="s">
        <v>34</v>
      </c>
      <c r="C76" s="86"/>
      <c r="D76" s="87">
        <f>COUNTIF(V11:V69,"Thi lại")</f>
        <v>0</v>
      </c>
      <c r="E76" s="88" t="s">
        <v>30</v>
      </c>
      <c r="F76" s="3"/>
      <c r="G76" s="3"/>
      <c r="H76" s="3"/>
      <c r="I76" s="3"/>
      <c r="J76" s="102"/>
      <c r="K76" s="102"/>
      <c r="L76" s="102"/>
      <c r="M76" s="102"/>
      <c r="N76" s="102"/>
      <c r="O76" s="102"/>
      <c r="P76" s="102"/>
      <c r="Q76" s="102"/>
      <c r="R76" s="102"/>
      <c r="S76" s="102"/>
      <c r="T76" s="102"/>
      <c r="U76" s="3"/>
    </row>
    <row r="77" spans="1:38" hidden="1">
      <c r="B77" s="86"/>
      <c r="C77" s="86"/>
      <c r="D77" s="87"/>
      <c r="E77" s="88"/>
      <c r="F77" s="3"/>
      <c r="G77" s="3"/>
      <c r="H77" s="3"/>
      <c r="I77" s="3"/>
      <c r="J77" s="102" t="s">
        <v>56</v>
      </c>
      <c r="K77" s="102"/>
      <c r="L77" s="102"/>
      <c r="M77" s="102"/>
      <c r="N77" s="102"/>
      <c r="O77" s="102"/>
      <c r="P77" s="102"/>
      <c r="Q77" s="102"/>
      <c r="R77" s="102"/>
      <c r="S77" s="102"/>
      <c r="T77" s="102"/>
      <c r="U77" s="3"/>
    </row>
    <row r="78" spans="1:38" hidden="1">
      <c r="A78" s="53"/>
      <c r="B78" s="123" t="s">
        <v>35</v>
      </c>
      <c r="C78" s="123"/>
      <c r="D78" s="123"/>
      <c r="E78" s="123"/>
      <c r="F78" s="123"/>
      <c r="G78" s="123"/>
      <c r="H78" s="123"/>
      <c r="I78" s="54"/>
      <c r="J78" s="124" t="s">
        <v>36</v>
      </c>
      <c r="K78" s="124"/>
      <c r="L78" s="124"/>
      <c r="M78" s="124"/>
      <c r="N78" s="124"/>
      <c r="O78" s="124"/>
      <c r="P78" s="124"/>
      <c r="Q78" s="124"/>
      <c r="R78" s="124"/>
      <c r="S78" s="124"/>
      <c r="T78" s="124"/>
      <c r="U78" s="3"/>
    </row>
    <row r="79" spans="1:38" ht="4.5" hidden="1" customHeight="1">
      <c r="A79" s="2"/>
      <c r="B79" s="39"/>
      <c r="C79" s="55"/>
      <c r="D79" s="55"/>
      <c r="E79" s="56"/>
      <c r="F79" s="56"/>
      <c r="G79" s="56"/>
      <c r="H79" s="57"/>
      <c r="I79" s="58"/>
      <c r="J79" s="58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38" s="2" customFormat="1" hidden="1">
      <c r="B80" s="123" t="s">
        <v>37</v>
      </c>
      <c r="C80" s="123"/>
      <c r="D80" s="125" t="s">
        <v>38</v>
      </c>
      <c r="E80" s="125"/>
      <c r="F80" s="125"/>
      <c r="G80" s="125"/>
      <c r="H80" s="125"/>
      <c r="I80" s="58"/>
      <c r="J80" s="58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1:38" s="2" customFormat="1" hidden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idden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idden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t="9.75" hidden="1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 ht="3.75" hidden="1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 ht="18" hidden="1" customHeight="1">
      <c r="A86" s="1"/>
      <c r="B86" s="129" t="s">
        <v>39</v>
      </c>
      <c r="C86" s="129"/>
      <c r="D86" s="129" t="s">
        <v>57</v>
      </c>
      <c r="E86" s="129"/>
      <c r="F86" s="129"/>
      <c r="G86" s="129"/>
      <c r="H86" s="129"/>
      <c r="I86" s="129"/>
      <c r="J86" s="129" t="s">
        <v>40</v>
      </c>
      <c r="K86" s="129"/>
      <c r="L86" s="129"/>
      <c r="M86" s="129"/>
      <c r="N86" s="129"/>
      <c r="O86" s="129"/>
      <c r="P86" s="129"/>
      <c r="Q86" s="129"/>
      <c r="R86" s="129"/>
      <c r="S86" s="129"/>
      <c r="T86" s="129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 ht="4.5" hidden="1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 ht="36.7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ht="38.25" customHeight="1">
      <c r="B89" s="128" t="s">
        <v>52</v>
      </c>
      <c r="C89" s="123"/>
      <c r="D89" s="123"/>
      <c r="E89" s="123"/>
      <c r="F89" s="123"/>
      <c r="G89" s="123"/>
      <c r="H89" s="128" t="s">
        <v>53</v>
      </c>
      <c r="I89" s="128"/>
      <c r="J89" s="128"/>
      <c r="K89" s="128"/>
      <c r="L89" s="128"/>
      <c r="M89" s="128"/>
      <c r="N89" s="130" t="s">
        <v>59</v>
      </c>
      <c r="O89" s="130"/>
      <c r="P89" s="130"/>
      <c r="Q89" s="130"/>
      <c r="R89" s="130"/>
      <c r="S89" s="130"/>
      <c r="T89" s="130"/>
      <c r="U89" s="130"/>
    </row>
    <row r="90" spans="1:38">
      <c r="B90" s="39"/>
      <c r="C90" s="55"/>
      <c r="D90" s="55"/>
      <c r="E90" s="56"/>
      <c r="F90" s="56"/>
      <c r="G90" s="56"/>
      <c r="H90" s="57"/>
      <c r="I90" s="58"/>
      <c r="J90" s="58"/>
      <c r="K90" s="3"/>
      <c r="L90" s="3"/>
      <c r="M90" s="3"/>
      <c r="N90" s="3"/>
      <c r="O90" s="3"/>
      <c r="P90" s="3"/>
      <c r="Q90" s="3"/>
      <c r="R90" s="3"/>
      <c r="S90" s="3"/>
      <c r="T90" s="3"/>
    </row>
    <row r="91" spans="1:38">
      <c r="B91" s="123" t="s">
        <v>37</v>
      </c>
      <c r="C91" s="123"/>
      <c r="D91" s="125" t="s">
        <v>38</v>
      </c>
      <c r="E91" s="125"/>
      <c r="F91" s="125"/>
      <c r="G91" s="125"/>
      <c r="H91" s="125"/>
      <c r="I91" s="58"/>
      <c r="J91" s="58"/>
      <c r="K91" s="44"/>
      <c r="L91" s="44"/>
      <c r="M91" s="44"/>
      <c r="N91" s="44"/>
      <c r="O91" s="44"/>
      <c r="P91" s="44"/>
      <c r="Q91" s="44"/>
      <c r="R91" s="44"/>
      <c r="S91" s="44"/>
      <c r="T91" s="44"/>
    </row>
    <row r="92" spans="1:38"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</row>
    <row r="97" spans="2:21">
      <c r="B97" s="96"/>
      <c r="C97" s="96"/>
      <c r="D97" s="96"/>
      <c r="E97" s="96"/>
      <c r="F97" s="96"/>
      <c r="G97" s="96"/>
      <c r="H97" s="96"/>
      <c r="I97" s="96"/>
      <c r="J97" s="96"/>
      <c r="K97" s="96"/>
      <c r="L97" s="96"/>
      <c r="M97" s="96"/>
      <c r="N97" s="96" t="s">
        <v>60</v>
      </c>
      <c r="O97" s="96"/>
      <c r="P97" s="96"/>
      <c r="Q97" s="96"/>
      <c r="R97" s="96"/>
      <c r="S97" s="96"/>
      <c r="T97" s="96"/>
      <c r="U97" s="96"/>
    </row>
  </sheetData>
  <sheetProtection formatCells="0" formatColumns="0" formatRows="0" insertColumns="0" insertRows="0" insertHyperlinks="0" deleteColumns="0" deleteRows="0" sort="0" autoFilter="0" pivotTables="0"/>
  <autoFilter ref="A9:AL69">
    <filterColumn colId="3" showButton="0"/>
    <filterColumn colId="12"/>
  </autoFilter>
  <mergeCells count="61">
    <mergeCell ref="B91:C91"/>
    <mergeCell ref="D91:H91"/>
    <mergeCell ref="B97:D97"/>
    <mergeCell ref="E97:G97"/>
    <mergeCell ref="H97:M97"/>
    <mergeCell ref="N97:U97"/>
    <mergeCell ref="B86:C86"/>
    <mergeCell ref="D86:I86"/>
    <mergeCell ref="J86:T86"/>
    <mergeCell ref="B89:G89"/>
    <mergeCell ref="H89:M89"/>
    <mergeCell ref="N89:U89"/>
    <mergeCell ref="G74:O74"/>
    <mergeCell ref="J76:T76"/>
    <mergeCell ref="J77:T77"/>
    <mergeCell ref="B78:H78"/>
    <mergeCell ref="J78:T78"/>
    <mergeCell ref="B80:C80"/>
    <mergeCell ref="D80:H80"/>
    <mergeCell ref="T8:T10"/>
    <mergeCell ref="U8:U10"/>
    <mergeCell ref="B10:G10"/>
    <mergeCell ref="B71:C71"/>
    <mergeCell ref="G72:O72"/>
    <mergeCell ref="G73:O73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69">
    <cfRule type="cellIs" dxfId="3" priority="2" operator="greaterThan">
      <formula>10</formula>
    </cfRule>
  </conditionalFormatting>
  <conditionalFormatting sqref="C1:C1048576">
    <cfRule type="duplicateValues" dxfId="2" priority="1"/>
  </conditionalFormatting>
  <dataValidations count="1">
    <dataValidation allowBlank="1" showInputMessage="1" showErrorMessage="1" errorTitle="Không xóa dữ liệu" error="Không xóa dữ liệu" prompt="Không xóa dữ liệu" sqref="D74 AL3:AL9 X3:AK4 W5:AK9 V11:W69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79"/>
  <sheetViews>
    <sheetView workbookViewId="0">
      <pane ySplit="4" topLeftCell="A5" activePane="bottomLeft" state="frozen"/>
      <selection activeCell="A6" sqref="A6:XFD6"/>
      <selection pane="bottomLeft" activeCell="H2" sqref="H2:U2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7.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1.625" style="1" customWidth="1"/>
    <col min="21" max="21" width="5.875" style="1" customWidth="1"/>
    <col min="22" max="22" width="6.5" style="62" customWidth="1"/>
    <col min="23" max="38" width="9" style="61"/>
    <col min="39" max="16384" width="9" style="1"/>
  </cols>
  <sheetData>
    <row r="1" spans="2:38" ht="26.25">
      <c r="H1" s="104" t="s">
        <v>0</v>
      </c>
      <c r="I1" s="104"/>
      <c r="J1" s="104"/>
      <c r="K1" s="104"/>
      <c r="L1" s="104" t="s">
        <v>1055</v>
      </c>
      <c r="M1" s="104"/>
      <c r="N1" s="104"/>
      <c r="O1" s="104"/>
      <c r="P1" s="104"/>
      <c r="Q1" s="104"/>
      <c r="R1" s="104"/>
      <c r="S1" s="104"/>
      <c r="T1" s="104"/>
    </row>
    <row r="2" spans="2:38" ht="27.75" customHeight="1">
      <c r="B2" s="105" t="s">
        <v>1</v>
      </c>
      <c r="C2" s="105"/>
      <c r="D2" s="105"/>
      <c r="E2" s="105"/>
      <c r="F2" s="105"/>
      <c r="G2" s="105"/>
      <c r="H2" s="110" t="s">
        <v>51</v>
      </c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</row>
    <row r="3" spans="2:38" ht="25.5" customHeight="1">
      <c r="B3" s="106" t="s">
        <v>2</v>
      </c>
      <c r="C3" s="106"/>
      <c r="D3" s="106"/>
      <c r="E3" s="106"/>
      <c r="F3" s="106"/>
      <c r="G3" s="106"/>
      <c r="H3" s="111" t="s">
        <v>61</v>
      </c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08" t="s">
        <v>3</v>
      </c>
      <c r="C5" s="108"/>
      <c r="D5" s="109" t="s">
        <v>62</v>
      </c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0" t="s">
        <v>68</v>
      </c>
      <c r="Q5" s="100"/>
      <c r="R5" s="100"/>
      <c r="S5" s="100"/>
      <c r="T5" s="100"/>
      <c r="U5" s="100"/>
      <c r="W5" s="112" t="s">
        <v>47</v>
      </c>
      <c r="X5" s="112" t="s">
        <v>9</v>
      </c>
      <c r="Y5" s="112" t="s">
        <v>46</v>
      </c>
      <c r="Z5" s="112" t="s">
        <v>45</v>
      </c>
      <c r="AA5" s="112"/>
      <c r="AB5" s="112"/>
      <c r="AC5" s="112"/>
      <c r="AD5" s="112" t="s">
        <v>44</v>
      </c>
      <c r="AE5" s="112"/>
      <c r="AF5" s="112" t="s">
        <v>42</v>
      </c>
      <c r="AG5" s="112"/>
      <c r="AH5" s="112" t="s">
        <v>43</v>
      </c>
      <c r="AI5" s="112"/>
      <c r="AJ5" s="112" t="s">
        <v>41</v>
      </c>
      <c r="AK5" s="112"/>
      <c r="AL5" s="83"/>
    </row>
    <row r="6" spans="2:38" ht="17.25" customHeight="1">
      <c r="B6" s="107" t="s">
        <v>4</v>
      </c>
      <c r="C6" s="107"/>
      <c r="D6" s="8">
        <v>3</v>
      </c>
      <c r="G6" s="101" t="s">
        <v>1058</v>
      </c>
      <c r="H6" s="101"/>
      <c r="I6" s="101"/>
      <c r="J6" s="101"/>
      <c r="K6" s="101"/>
      <c r="L6" s="101"/>
      <c r="M6" s="101"/>
      <c r="N6" s="101"/>
      <c r="O6" s="101"/>
      <c r="P6" s="101" t="s">
        <v>65</v>
      </c>
      <c r="Q6" s="101"/>
      <c r="R6" s="101"/>
      <c r="S6" s="101"/>
      <c r="T6" s="101"/>
      <c r="U6" s="101"/>
      <c r="W6" s="112"/>
      <c r="X6" s="112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12"/>
      <c r="X7" s="112"/>
      <c r="Y7" s="112"/>
      <c r="Z7" s="112"/>
      <c r="AA7" s="112"/>
      <c r="AB7" s="112"/>
      <c r="AC7" s="112"/>
      <c r="AD7" s="112"/>
      <c r="AE7" s="112"/>
      <c r="AF7" s="112"/>
      <c r="AG7" s="112"/>
      <c r="AH7" s="112"/>
      <c r="AI7" s="112"/>
      <c r="AJ7" s="112"/>
      <c r="AK7" s="112"/>
      <c r="AL7" s="83"/>
    </row>
    <row r="8" spans="2:38" ht="44.25" customHeight="1">
      <c r="B8" s="97" t="s">
        <v>5</v>
      </c>
      <c r="C8" s="113" t="s">
        <v>6</v>
      </c>
      <c r="D8" s="115" t="s">
        <v>7</v>
      </c>
      <c r="E8" s="116"/>
      <c r="F8" s="97" t="s">
        <v>8</v>
      </c>
      <c r="G8" s="97" t="s">
        <v>9</v>
      </c>
      <c r="H8" s="119" t="s">
        <v>10</v>
      </c>
      <c r="I8" s="119" t="s">
        <v>11</v>
      </c>
      <c r="J8" s="119" t="s">
        <v>12</v>
      </c>
      <c r="K8" s="119" t="s">
        <v>13</v>
      </c>
      <c r="L8" s="120" t="s">
        <v>14</v>
      </c>
      <c r="M8" s="121" t="s">
        <v>48</v>
      </c>
      <c r="N8" s="122"/>
      <c r="O8" s="120" t="s">
        <v>15</v>
      </c>
      <c r="P8" s="120" t="s">
        <v>16</v>
      </c>
      <c r="Q8" s="97" t="s">
        <v>17</v>
      </c>
      <c r="R8" s="120" t="s">
        <v>18</v>
      </c>
      <c r="S8" s="97" t="s">
        <v>19</v>
      </c>
      <c r="T8" s="97" t="s">
        <v>20</v>
      </c>
      <c r="U8" s="97" t="s">
        <v>58</v>
      </c>
      <c r="W8" s="112"/>
      <c r="X8" s="112"/>
      <c r="Y8" s="11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99"/>
      <c r="C9" s="114"/>
      <c r="D9" s="117"/>
      <c r="E9" s="118"/>
      <c r="F9" s="99"/>
      <c r="G9" s="99"/>
      <c r="H9" s="119"/>
      <c r="I9" s="119"/>
      <c r="J9" s="119"/>
      <c r="K9" s="119"/>
      <c r="L9" s="120"/>
      <c r="M9" s="95" t="s">
        <v>49</v>
      </c>
      <c r="N9" s="95" t="s">
        <v>50</v>
      </c>
      <c r="O9" s="120"/>
      <c r="P9" s="120"/>
      <c r="Q9" s="98"/>
      <c r="R9" s="120"/>
      <c r="S9" s="99"/>
      <c r="T9" s="98"/>
      <c r="U9" s="98"/>
      <c r="V9" s="90"/>
      <c r="W9" s="67" t="str">
        <f>+D5</f>
        <v>Các kỹ thuật lập trình</v>
      </c>
      <c r="X9" s="68" t="str">
        <f>+P5</f>
        <v>Nhóm: INT1470-04</v>
      </c>
      <c r="Y9" s="69">
        <f>+$AH$9+$AJ$9+$AF$9</f>
        <v>41</v>
      </c>
      <c r="Z9" s="63">
        <f>COUNTIF($S$10:$S$111,"Khiển trách")</f>
        <v>0</v>
      </c>
      <c r="AA9" s="63">
        <f>COUNTIF($S$10:$S$111,"Cảnh cáo")</f>
        <v>0</v>
      </c>
      <c r="AB9" s="63">
        <f>COUNTIF($S$10:$S$111,"Đình chỉ thi")</f>
        <v>0</v>
      </c>
      <c r="AC9" s="70">
        <f>+($Z$9+$AA$9+$AB$9)/$Y$9*100%</f>
        <v>0</v>
      </c>
      <c r="AD9" s="63">
        <f>SUM(COUNTIF($S$10:$S$109,"Vắng"),COUNTIF($S$10:$S$109,"Vắng có phép"))</f>
        <v>0</v>
      </c>
      <c r="AE9" s="71">
        <f>+$AD$9/$Y$9</f>
        <v>0</v>
      </c>
      <c r="AF9" s="72">
        <f>COUNTIF($V$10:$V$109,"Thi lại")</f>
        <v>0</v>
      </c>
      <c r="AG9" s="71">
        <f>+$AF$9/$Y$9</f>
        <v>0</v>
      </c>
      <c r="AH9" s="72">
        <f>COUNTIF($V$10:$V$110,"Học lại")</f>
        <v>41</v>
      </c>
      <c r="AI9" s="71">
        <f>+$AH$9/$Y$9</f>
        <v>1</v>
      </c>
      <c r="AJ9" s="63">
        <f>COUNTIF($V$11:$V$110,"Đạt")</f>
        <v>0</v>
      </c>
      <c r="AK9" s="70">
        <f>+$AJ$9/$Y$9</f>
        <v>0</v>
      </c>
      <c r="AL9" s="82"/>
    </row>
    <row r="10" spans="2:38" ht="14.25" customHeight="1">
      <c r="B10" s="121" t="s">
        <v>26</v>
      </c>
      <c r="C10" s="126"/>
      <c r="D10" s="126"/>
      <c r="E10" s="126"/>
      <c r="F10" s="126"/>
      <c r="G10" s="122"/>
      <c r="H10" s="10">
        <v>10</v>
      </c>
      <c r="I10" s="10">
        <v>10</v>
      </c>
      <c r="J10" s="11"/>
      <c r="K10" s="10">
        <v>10</v>
      </c>
      <c r="L10" s="12"/>
      <c r="M10" s="13"/>
      <c r="N10" s="13"/>
      <c r="O10" s="13"/>
      <c r="P10" s="60">
        <f>100-(H10+I10+J10+K10)</f>
        <v>70</v>
      </c>
      <c r="Q10" s="99"/>
      <c r="R10" s="14"/>
      <c r="S10" s="14"/>
      <c r="T10" s="99"/>
      <c r="U10" s="99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642</v>
      </c>
      <c r="D11" s="17" t="s">
        <v>643</v>
      </c>
      <c r="E11" s="18" t="s">
        <v>73</v>
      </c>
      <c r="F11" s="19" t="s">
        <v>644</v>
      </c>
      <c r="G11" s="16" t="s">
        <v>75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51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51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51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645</v>
      </c>
      <c r="D12" s="28" t="s">
        <v>646</v>
      </c>
      <c r="E12" s="29" t="s">
        <v>73</v>
      </c>
      <c r="F12" s="30" t="s">
        <v>647</v>
      </c>
      <c r="G12" s="27" t="s">
        <v>75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648</v>
      </c>
      <c r="D13" s="28" t="s">
        <v>649</v>
      </c>
      <c r="E13" s="29" t="s">
        <v>650</v>
      </c>
      <c r="F13" s="30" t="s">
        <v>651</v>
      </c>
      <c r="G13" s="27" t="s">
        <v>75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51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51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4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652</v>
      </c>
      <c r="D14" s="28" t="s">
        <v>504</v>
      </c>
      <c r="E14" s="29" t="s">
        <v>288</v>
      </c>
      <c r="F14" s="30" t="s">
        <v>653</v>
      </c>
      <c r="G14" s="27" t="s">
        <v>86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654</v>
      </c>
      <c r="D15" s="28" t="s">
        <v>655</v>
      </c>
      <c r="E15" s="29" t="s">
        <v>296</v>
      </c>
      <c r="F15" s="30" t="s">
        <v>656</v>
      </c>
      <c r="G15" s="27" t="s">
        <v>79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657</v>
      </c>
      <c r="D16" s="28" t="s">
        <v>658</v>
      </c>
      <c r="E16" s="29" t="s">
        <v>659</v>
      </c>
      <c r="F16" s="30" t="s">
        <v>660</v>
      </c>
      <c r="G16" s="27" t="s">
        <v>120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661</v>
      </c>
      <c r="D17" s="28" t="s">
        <v>662</v>
      </c>
      <c r="E17" s="29" t="s">
        <v>89</v>
      </c>
      <c r="F17" s="30" t="s">
        <v>663</v>
      </c>
      <c r="G17" s="27" t="s">
        <v>75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664</v>
      </c>
      <c r="D18" s="28" t="s">
        <v>434</v>
      </c>
      <c r="E18" s="29" t="s">
        <v>665</v>
      </c>
      <c r="F18" s="30" t="s">
        <v>666</v>
      </c>
      <c r="G18" s="27" t="s">
        <v>120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667</v>
      </c>
      <c r="D19" s="28" t="s">
        <v>668</v>
      </c>
      <c r="E19" s="29" t="s">
        <v>665</v>
      </c>
      <c r="F19" s="30" t="s">
        <v>669</v>
      </c>
      <c r="G19" s="27" t="s">
        <v>670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671</v>
      </c>
      <c r="D20" s="28" t="s">
        <v>672</v>
      </c>
      <c r="E20" s="29" t="s">
        <v>499</v>
      </c>
      <c r="F20" s="30" t="s">
        <v>673</v>
      </c>
      <c r="G20" s="27" t="s">
        <v>75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674</v>
      </c>
      <c r="D21" s="28" t="s">
        <v>463</v>
      </c>
      <c r="E21" s="29" t="s">
        <v>499</v>
      </c>
      <c r="F21" s="30" t="s">
        <v>675</v>
      </c>
      <c r="G21" s="27" t="s">
        <v>117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676</v>
      </c>
      <c r="D22" s="28" t="s">
        <v>677</v>
      </c>
      <c r="E22" s="29" t="s">
        <v>499</v>
      </c>
      <c r="F22" s="30" t="s">
        <v>678</v>
      </c>
      <c r="G22" s="27" t="s">
        <v>94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679</v>
      </c>
      <c r="D23" s="28" t="s">
        <v>680</v>
      </c>
      <c r="E23" s="29" t="s">
        <v>509</v>
      </c>
      <c r="F23" s="30" t="s">
        <v>289</v>
      </c>
      <c r="G23" s="27" t="s">
        <v>94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681</v>
      </c>
      <c r="D24" s="28" t="s">
        <v>682</v>
      </c>
      <c r="E24" s="29" t="s">
        <v>115</v>
      </c>
      <c r="F24" s="30" t="s">
        <v>683</v>
      </c>
      <c r="G24" s="27" t="s">
        <v>117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684</v>
      </c>
      <c r="D25" s="28" t="s">
        <v>685</v>
      </c>
      <c r="E25" s="29" t="s">
        <v>115</v>
      </c>
      <c r="F25" s="30" t="s">
        <v>686</v>
      </c>
      <c r="G25" s="27" t="s">
        <v>687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688</v>
      </c>
      <c r="D26" s="28" t="s">
        <v>217</v>
      </c>
      <c r="E26" s="29" t="s">
        <v>115</v>
      </c>
      <c r="F26" s="30" t="s">
        <v>560</v>
      </c>
      <c r="G26" s="27" t="s">
        <v>120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689</v>
      </c>
      <c r="D27" s="28" t="s">
        <v>375</v>
      </c>
      <c r="E27" s="29" t="s">
        <v>127</v>
      </c>
      <c r="F27" s="30" t="s">
        <v>690</v>
      </c>
      <c r="G27" s="27" t="s">
        <v>79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691</v>
      </c>
      <c r="D28" s="28" t="s">
        <v>145</v>
      </c>
      <c r="E28" s="29" t="s">
        <v>692</v>
      </c>
      <c r="F28" s="30" t="s">
        <v>693</v>
      </c>
      <c r="G28" s="27" t="s">
        <v>75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694</v>
      </c>
      <c r="D29" s="28" t="s">
        <v>695</v>
      </c>
      <c r="E29" s="29" t="s">
        <v>553</v>
      </c>
      <c r="F29" s="30" t="s">
        <v>696</v>
      </c>
      <c r="G29" s="27" t="s">
        <v>86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697</v>
      </c>
      <c r="D30" s="28" t="s">
        <v>422</v>
      </c>
      <c r="E30" s="29" t="s">
        <v>553</v>
      </c>
      <c r="F30" s="30" t="s">
        <v>698</v>
      </c>
      <c r="G30" s="27" t="s">
        <v>120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699</v>
      </c>
      <c r="D31" s="28" t="s">
        <v>609</v>
      </c>
      <c r="E31" s="29" t="s">
        <v>155</v>
      </c>
      <c r="F31" s="30" t="s">
        <v>597</v>
      </c>
      <c r="G31" s="27" t="s">
        <v>75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700</v>
      </c>
      <c r="D32" s="28" t="s">
        <v>701</v>
      </c>
      <c r="E32" s="29" t="s">
        <v>174</v>
      </c>
      <c r="F32" s="30" t="s">
        <v>702</v>
      </c>
      <c r="G32" s="27" t="s">
        <v>75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703</v>
      </c>
      <c r="D33" s="28" t="s">
        <v>704</v>
      </c>
      <c r="E33" s="29" t="s">
        <v>178</v>
      </c>
      <c r="F33" s="30" t="s">
        <v>705</v>
      </c>
      <c r="G33" s="27" t="s">
        <v>79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706</v>
      </c>
      <c r="D34" s="28" t="s">
        <v>707</v>
      </c>
      <c r="E34" s="29" t="s">
        <v>178</v>
      </c>
      <c r="F34" s="30" t="s">
        <v>708</v>
      </c>
      <c r="G34" s="27" t="s">
        <v>94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709</v>
      </c>
      <c r="D35" s="28" t="s">
        <v>185</v>
      </c>
      <c r="E35" s="29" t="s">
        <v>710</v>
      </c>
      <c r="F35" s="30" t="s">
        <v>711</v>
      </c>
      <c r="G35" s="27" t="s">
        <v>712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713</v>
      </c>
      <c r="D36" s="28" t="s">
        <v>714</v>
      </c>
      <c r="E36" s="29" t="s">
        <v>186</v>
      </c>
      <c r="F36" s="30" t="s">
        <v>715</v>
      </c>
      <c r="G36" s="27" t="s">
        <v>94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716</v>
      </c>
      <c r="D37" s="28" t="s">
        <v>717</v>
      </c>
      <c r="E37" s="29" t="s">
        <v>718</v>
      </c>
      <c r="F37" s="30" t="s">
        <v>719</v>
      </c>
      <c r="G37" s="27" t="s">
        <v>75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720</v>
      </c>
      <c r="D38" s="28" t="s">
        <v>721</v>
      </c>
      <c r="E38" s="29" t="s">
        <v>580</v>
      </c>
      <c r="F38" s="30" t="s">
        <v>342</v>
      </c>
      <c r="G38" s="27" t="s">
        <v>79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722</v>
      </c>
      <c r="D39" s="28" t="s">
        <v>355</v>
      </c>
      <c r="E39" s="29" t="s">
        <v>584</v>
      </c>
      <c r="F39" s="30" t="s">
        <v>723</v>
      </c>
      <c r="G39" s="27" t="s">
        <v>152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724</v>
      </c>
      <c r="D40" s="28" t="s">
        <v>725</v>
      </c>
      <c r="E40" s="29" t="s">
        <v>726</v>
      </c>
      <c r="F40" s="30" t="s">
        <v>727</v>
      </c>
      <c r="G40" s="27" t="s">
        <v>75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728</v>
      </c>
      <c r="D41" s="28" t="s">
        <v>729</v>
      </c>
      <c r="E41" s="29" t="s">
        <v>606</v>
      </c>
      <c r="F41" s="30" t="s">
        <v>730</v>
      </c>
      <c r="G41" s="27" t="s">
        <v>731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732</v>
      </c>
      <c r="D42" s="28" t="s">
        <v>733</v>
      </c>
      <c r="E42" s="29" t="s">
        <v>413</v>
      </c>
      <c r="F42" s="30" t="s">
        <v>656</v>
      </c>
      <c r="G42" s="27" t="s">
        <v>120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734</v>
      </c>
      <c r="D43" s="28" t="s">
        <v>139</v>
      </c>
      <c r="E43" s="29" t="s">
        <v>419</v>
      </c>
      <c r="F43" s="30" t="s">
        <v>696</v>
      </c>
      <c r="G43" s="27" t="s">
        <v>94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735</v>
      </c>
      <c r="D44" s="28" t="s">
        <v>736</v>
      </c>
      <c r="E44" s="29" t="s">
        <v>737</v>
      </c>
      <c r="F44" s="30" t="s">
        <v>738</v>
      </c>
      <c r="G44" s="27" t="s">
        <v>86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739</v>
      </c>
      <c r="D45" s="28" t="s">
        <v>81</v>
      </c>
      <c r="E45" s="29" t="s">
        <v>218</v>
      </c>
      <c r="F45" s="30" t="s">
        <v>740</v>
      </c>
      <c r="G45" s="27" t="s">
        <v>670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741</v>
      </c>
      <c r="D46" s="28" t="s">
        <v>229</v>
      </c>
      <c r="E46" s="29" t="s">
        <v>230</v>
      </c>
      <c r="F46" s="30" t="s">
        <v>742</v>
      </c>
      <c r="G46" s="27" t="s">
        <v>586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743</v>
      </c>
      <c r="D47" s="28" t="s">
        <v>525</v>
      </c>
      <c r="E47" s="29" t="s">
        <v>744</v>
      </c>
      <c r="F47" s="30" t="s">
        <v>745</v>
      </c>
      <c r="G47" s="27" t="s">
        <v>94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746</v>
      </c>
      <c r="D48" s="28" t="s">
        <v>139</v>
      </c>
      <c r="E48" s="29" t="s">
        <v>236</v>
      </c>
      <c r="F48" s="30" t="s">
        <v>747</v>
      </c>
      <c r="G48" s="27" t="s">
        <v>94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18.75" customHeight="1">
      <c r="B49" s="26">
        <v>39</v>
      </c>
      <c r="C49" s="27" t="s">
        <v>748</v>
      </c>
      <c r="D49" s="28" t="s">
        <v>749</v>
      </c>
      <c r="E49" s="29" t="s">
        <v>269</v>
      </c>
      <c r="F49" s="30" t="s">
        <v>750</v>
      </c>
      <c r="G49" s="27" t="s">
        <v>75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18.75" customHeight="1">
      <c r="B50" s="26">
        <v>40</v>
      </c>
      <c r="C50" s="27" t="s">
        <v>751</v>
      </c>
      <c r="D50" s="28" t="s">
        <v>189</v>
      </c>
      <c r="E50" s="29" t="s">
        <v>752</v>
      </c>
      <c r="F50" s="30" t="s">
        <v>753</v>
      </c>
      <c r="G50" s="27" t="s">
        <v>75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18.75" customHeight="1">
      <c r="B51" s="26">
        <v>41</v>
      </c>
      <c r="C51" s="27" t="s">
        <v>754</v>
      </c>
      <c r="D51" s="28" t="s">
        <v>122</v>
      </c>
      <c r="E51" s="29" t="s">
        <v>755</v>
      </c>
      <c r="F51" s="30" t="s">
        <v>756</v>
      </c>
      <c r="G51" s="27" t="s">
        <v>256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7.5" customHeight="1">
      <c r="A52" s="2"/>
      <c r="B52" s="39"/>
      <c r="C52" s="40"/>
      <c r="D52" s="40"/>
      <c r="E52" s="41"/>
      <c r="F52" s="41"/>
      <c r="G52" s="41"/>
      <c r="H52" s="42"/>
      <c r="I52" s="43"/>
      <c r="J52" s="43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3"/>
    </row>
    <row r="53" spans="1:38" ht="16.5" hidden="1">
      <c r="A53" s="2"/>
      <c r="B53" s="127" t="s">
        <v>28</v>
      </c>
      <c r="C53" s="127"/>
      <c r="D53" s="40"/>
      <c r="E53" s="41"/>
      <c r="F53" s="41"/>
      <c r="G53" s="41"/>
      <c r="H53" s="42"/>
      <c r="I53" s="43"/>
      <c r="J53" s="43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3"/>
    </row>
    <row r="54" spans="1:38" ht="16.5" hidden="1" customHeight="1">
      <c r="A54" s="2"/>
      <c r="B54" s="45" t="s">
        <v>29</v>
      </c>
      <c r="C54" s="45"/>
      <c r="D54" s="46">
        <f>+$Y$9</f>
        <v>41</v>
      </c>
      <c r="E54" s="47" t="s">
        <v>30</v>
      </c>
      <c r="F54" s="47"/>
      <c r="G54" s="103" t="s">
        <v>31</v>
      </c>
      <c r="H54" s="103"/>
      <c r="I54" s="103"/>
      <c r="J54" s="103"/>
      <c r="K54" s="103"/>
      <c r="L54" s="103"/>
      <c r="M54" s="103"/>
      <c r="N54" s="103"/>
      <c r="O54" s="103"/>
      <c r="P54" s="48">
        <f>$Y$9 -COUNTIF($T$10:$T$241,"Vắng") -COUNTIF($T$10:$T$241,"Vắng có phép") - COUNTIF($T$10:$T$241,"Đình chỉ thi") - COUNTIF($T$10:$T$241,"Không đủ ĐKDT")</f>
        <v>41</v>
      </c>
      <c r="Q54" s="48"/>
      <c r="R54" s="49"/>
      <c r="S54" s="50"/>
      <c r="T54" s="50" t="s">
        <v>30</v>
      </c>
      <c r="U54" s="3"/>
    </row>
    <row r="55" spans="1:38" ht="16.5" hidden="1" customHeight="1">
      <c r="A55" s="2"/>
      <c r="B55" s="45" t="s">
        <v>32</v>
      </c>
      <c r="C55" s="45"/>
      <c r="D55" s="46">
        <f>+$AJ$9</f>
        <v>0</v>
      </c>
      <c r="E55" s="47" t="s">
        <v>30</v>
      </c>
      <c r="F55" s="47"/>
      <c r="G55" s="103" t="s">
        <v>33</v>
      </c>
      <c r="H55" s="103"/>
      <c r="I55" s="103"/>
      <c r="J55" s="103"/>
      <c r="K55" s="103"/>
      <c r="L55" s="103"/>
      <c r="M55" s="103"/>
      <c r="N55" s="103"/>
      <c r="O55" s="103"/>
      <c r="P55" s="51">
        <f>COUNTIF($T$10:$T$117,"Vắng")</f>
        <v>0</v>
      </c>
      <c r="Q55" s="51"/>
      <c r="R55" s="52"/>
      <c r="S55" s="50"/>
      <c r="T55" s="50" t="s">
        <v>30</v>
      </c>
      <c r="U55" s="3"/>
    </row>
    <row r="56" spans="1:38" ht="16.5" hidden="1" customHeight="1">
      <c r="A56" s="2"/>
      <c r="B56" s="45" t="s">
        <v>54</v>
      </c>
      <c r="C56" s="45"/>
      <c r="D56" s="85">
        <f>COUNTIF(V11:V51,"Học lại")</f>
        <v>41</v>
      </c>
      <c r="E56" s="47" t="s">
        <v>30</v>
      </c>
      <c r="F56" s="47"/>
      <c r="G56" s="103" t="s">
        <v>55</v>
      </c>
      <c r="H56" s="103"/>
      <c r="I56" s="103"/>
      <c r="J56" s="103"/>
      <c r="K56" s="103"/>
      <c r="L56" s="103"/>
      <c r="M56" s="103"/>
      <c r="N56" s="103"/>
      <c r="O56" s="103"/>
      <c r="P56" s="48">
        <f>COUNTIF($T$10:$T$117,"Vắng có phép")</f>
        <v>0</v>
      </c>
      <c r="Q56" s="48"/>
      <c r="R56" s="49"/>
      <c r="S56" s="50"/>
      <c r="T56" s="50" t="s">
        <v>30</v>
      </c>
      <c r="U56" s="3"/>
    </row>
    <row r="57" spans="1:38" ht="3" hidden="1" customHeight="1">
      <c r="A57" s="2"/>
      <c r="B57" s="39"/>
      <c r="C57" s="40"/>
      <c r="D57" s="40"/>
      <c r="E57" s="41"/>
      <c r="F57" s="41"/>
      <c r="G57" s="41"/>
      <c r="H57" s="42"/>
      <c r="I57" s="43"/>
      <c r="J57" s="43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3"/>
    </row>
    <row r="58" spans="1:38" hidden="1">
      <c r="B58" s="86" t="s">
        <v>34</v>
      </c>
      <c r="C58" s="86"/>
      <c r="D58" s="87">
        <f>COUNTIF(V11:V51,"Thi lại")</f>
        <v>0</v>
      </c>
      <c r="E58" s="88" t="s">
        <v>30</v>
      </c>
      <c r="F58" s="3"/>
      <c r="G58" s="3"/>
      <c r="H58" s="3"/>
      <c r="I58" s="3"/>
      <c r="J58" s="102"/>
      <c r="K58" s="102"/>
      <c r="L58" s="102"/>
      <c r="M58" s="102"/>
      <c r="N58" s="102"/>
      <c r="O58" s="102"/>
      <c r="P58" s="102"/>
      <c r="Q58" s="102"/>
      <c r="R58" s="102"/>
      <c r="S58" s="102"/>
      <c r="T58" s="102"/>
      <c r="U58" s="3"/>
    </row>
    <row r="59" spans="1:38" hidden="1">
      <c r="B59" s="86"/>
      <c r="C59" s="86"/>
      <c r="D59" s="87"/>
      <c r="E59" s="88"/>
      <c r="F59" s="3"/>
      <c r="G59" s="3"/>
      <c r="H59" s="3"/>
      <c r="I59" s="3"/>
      <c r="J59" s="102" t="s">
        <v>56</v>
      </c>
      <c r="K59" s="102"/>
      <c r="L59" s="102"/>
      <c r="M59" s="102"/>
      <c r="N59" s="102"/>
      <c r="O59" s="102"/>
      <c r="P59" s="102"/>
      <c r="Q59" s="102"/>
      <c r="R59" s="102"/>
      <c r="S59" s="102"/>
      <c r="T59" s="102"/>
      <c r="U59" s="3"/>
    </row>
    <row r="60" spans="1:38" hidden="1">
      <c r="A60" s="53"/>
      <c r="B60" s="123" t="s">
        <v>35</v>
      </c>
      <c r="C60" s="123"/>
      <c r="D60" s="123"/>
      <c r="E60" s="123"/>
      <c r="F60" s="123"/>
      <c r="G60" s="123"/>
      <c r="H60" s="123"/>
      <c r="I60" s="54"/>
      <c r="J60" s="124" t="s">
        <v>36</v>
      </c>
      <c r="K60" s="124"/>
      <c r="L60" s="124"/>
      <c r="M60" s="124"/>
      <c r="N60" s="124"/>
      <c r="O60" s="124"/>
      <c r="P60" s="124"/>
      <c r="Q60" s="124"/>
      <c r="R60" s="124"/>
      <c r="S60" s="124"/>
      <c r="T60" s="124"/>
      <c r="U60" s="3"/>
    </row>
    <row r="61" spans="1:38" ht="4.5" hidden="1" customHeight="1">
      <c r="A61" s="2"/>
      <c r="B61" s="39"/>
      <c r="C61" s="55"/>
      <c r="D61" s="55"/>
      <c r="E61" s="56"/>
      <c r="F61" s="56"/>
      <c r="G61" s="56"/>
      <c r="H61" s="57"/>
      <c r="I61" s="58"/>
      <c r="J61" s="58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38" s="2" customFormat="1" hidden="1">
      <c r="B62" s="123" t="s">
        <v>37</v>
      </c>
      <c r="C62" s="123"/>
      <c r="D62" s="125" t="s">
        <v>38</v>
      </c>
      <c r="E62" s="125"/>
      <c r="F62" s="125"/>
      <c r="G62" s="125"/>
      <c r="H62" s="125"/>
      <c r="I62" s="58"/>
      <c r="J62" s="58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3"/>
      <c r="V62" s="62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61"/>
    </row>
    <row r="63" spans="1:38" s="2" customFormat="1" hidden="1">
      <c r="A63" s="1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62"/>
      <c r="W63" s="61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61"/>
    </row>
    <row r="64" spans="1:38" s="2" customFormat="1" hidden="1">
      <c r="A64" s="1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62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1"/>
    </row>
    <row r="65" spans="1:38" s="2" customFormat="1" hidden="1">
      <c r="A65" s="1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62"/>
      <c r="W65" s="61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  <c r="AJ65" s="61"/>
      <c r="AK65" s="61"/>
      <c r="AL65" s="61"/>
    </row>
    <row r="66" spans="1:38" s="2" customFormat="1" ht="9.75" hidden="1" customHeight="1">
      <c r="A66" s="1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62"/>
      <c r="W66" s="61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61"/>
      <c r="AL66" s="61"/>
    </row>
    <row r="67" spans="1:38" s="2" customFormat="1" ht="3.75" hidden="1" customHeight="1">
      <c r="A67" s="1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62"/>
      <c r="W67" s="61"/>
      <c r="X67" s="61"/>
      <c r="Y67" s="61"/>
      <c r="Z67" s="61"/>
      <c r="AA67" s="61"/>
      <c r="AB67" s="61"/>
      <c r="AC67" s="61"/>
      <c r="AD67" s="61"/>
      <c r="AE67" s="61"/>
      <c r="AF67" s="61"/>
      <c r="AG67" s="61"/>
      <c r="AH67" s="61"/>
      <c r="AI67" s="61"/>
      <c r="AJ67" s="61"/>
      <c r="AK67" s="61"/>
      <c r="AL67" s="61"/>
    </row>
    <row r="68" spans="1:38" s="2" customFormat="1" ht="18" hidden="1" customHeight="1">
      <c r="A68" s="1"/>
      <c r="B68" s="129" t="s">
        <v>39</v>
      </c>
      <c r="C68" s="129"/>
      <c r="D68" s="129" t="s">
        <v>57</v>
      </c>
      <c r="E68" s="129"/>
      <c r="F68" s="129"/>
      <c r="G68" s="129"/>
      <c r="H68" s="129"/>
      <c r="I68" s="129"/>
      <c r="J68" s="129" t="s">
        <v>40</v>
      </c>
      <c r="K68" s="129"/>
      <c r="L68" s="129"/>
      <c r="M68" s="129"/>
      <c r="N68" s="129"/>
      <c r="O68" s="129"/>
      <c r="P68" s="129"/>
      <c r="Q68" s="129"/>
      <c r="R68" s="129"/>
      <c r="S68" s="129"/>
      <c r="T68" s="129"/>
      <c r="U68" s="3"/>
      <c r="V68" s="62"/>
      <c r="W68" s="61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61"/>
    </row>
    <row r="69" spans="1:38" s="2" customFormat="1" ht="4.5" hidden="1" customHeight="1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62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</row>
    <row r="70" spans="1:38" s="2" customFormat="1" ht="36.75" hidden="1" customHeight="1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62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</row>
    <row r="71" spans="1:38" ht="38.25" customHeight="1">
      <c r="B71" s="128" t="s">
        <v>52</v>
      </c>
      <c r="C71" s="123"/>
      <c r="D71" s="123"/>
      <c r="E71" s="123"/>
      <c r="F71" s="123"/>
      <c r="G71" s="123"/>
      <c r="H71" s="128" t="s">
        <v>53</v>
      </c>
      <c r="I71" s="128"/>
      <c r="J71" s="128"/>
      <c r="K71" s="128"/>
      <c r="L71" s="128"/>
      <c r="M71" s="128"/>
      <c r="N71" s="130" t="s">
        <v>59</v>
      </c>
      <c r="O71" s="130"/>
      <c r="P71" s="130"/>
      <c r="Q71" s="130"/>
      <c r="R71" s="130"/>
      <c r="S71" s="130"/>
      <c r="T71" s="130"/>
      <c r="U71" s="130"/>
    </row>
    <row r="72" spans="1:38">
      <c r="B72" s="39"/>
      <c r="C72" s="55"/>
      <c r="D72" s="55"/>
      <c r="E72" s="56"/>
      <c r="F72" s="56"/>
      <c r="G72" s="56"/>
      <c r="H72" s="57"/>
      <c r="I72" s="58"/>
      <c r="J72" s="58"/>
      <c r="K72" s="3"/>
      <c r="L72" s="3"/>
      <c r="M72" s="3"/>
      <c r="N72" s="3"/>
      <c r="O72" s="3"/>
      <c r="P72" s="3"/>
      <c r="Q72" s="3"/>
      <c r="R72" s="3"/>
      <c r="S72" s="3"/>
      <c r="T72" s="3"/>
    </row>
    <row r="73" spans="1:38">
      <c r="B73" s="123" t="s">
        <v>37</v>
      </c>
      <c r="C73" s="123"/>
      <c r="D73" s="125" t="s">
        <v>38</v>
      </c>
      <c r="E73" s="125"/>
      <c r="F73" s="125"/>
      <c r="G73" s="125"/>
      <c r="H73" s="125"/>
      <c r="I73" s="58"/>
      <c r="J73" s="58"/>
      <c r="K73" s="44"/>
      <c r="L73" s="44"/>
      <c r="M73" s="44"/>
      <c r="N73" s="44"/>
      <c r="O73" s="44"/>
      <c r="P73" s="44"/>
      <c r="Q73" s="44"/>
      <c r="R73" s="44"/>
      <c r="S73" s="44"/>
      <c r="T73" s="44"/>
    </row>
    <row r="74" spans="1:38"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</row>
    <row r="79" spans="1:38">
      <c r="B79" s="96"/>
      <c r="C79" s="96"/>
      <c r="D79" s="96"/>
      <c r="E79" s="96"/>
      <c r="F79" s="96"/>
      <c r="G79" s="96"/>
      <c r="H79" s="96"/>
      <c r="I79" s="96"/>
      <c r="J79" s="96"/>
      <c r="K79" s="96"/>
      <c r="L79" s="96"/>
      <c r="M79" s="96"/>
      <c r="N79" s="96" t="s">
        <v>60</v>
      </c>
      <c r="O79" s="96"/>
      <c r="P79" s="96"/>
      <c r="Q79" s="96"/>
      <c r="R79" s="96"/>
      <c r="S79" s="96"/>
      <c r="T79" s="96"/>
      <c r="U79" s="96"/>
    </row>
  </sheetData>
  <sheetProtection formatCells="0" formatColumns="0" formatRows="0" insertColumns="0" insertRows="0" insertHyperlinks="0" deleteColumns="0" deleteRows="0" sort="0" autoFilter="0" pivotTables="0"/>
  <autoFilter ref="A9:AL51">
    <filterColumn colId="3" showButton="0"/>
    <filterColumn colId="12"/>
  </autoFilter>
  <mergeCells count="61">
    <mergeCell ref="B73:C73"/>
    <mergeCell ref="D73:H73"/>
    <mergeCell ref="B79:D79"/>
    <mergeCell ref="E79:G79"/>
    <mergeCell ref="H79:M79"/>
    <mergeCell ref="N79:U79"/>
    <mergeCell ref="B68:C68"/>
    <mergeCell ref="D68:I68"/>
    <mergeCell ref="J68:T68"/>
    <mergeCell ref="B71:G71"/>
    <mergeCell ref="H71:M71"/>
    <mergeCell ref="N71:U71"/>
    <mergeCell ref="G56:O56"/>
    <mergeCell ref="J58:T58"/>
    <mergeCell ref="J59:T59"/>
    <mergeCell ref="B60:H60"/>
    <mergeCell ref="J60:T60"/>
    <mergeCell ref="B62:C62"/>
    <mergeCell ref="D62:H62"/>
    <mergeCell ref="T8:T10"/>
    <mergeCell ref="U8:U10"/>
    <mergeCell ref="B10:G10"/>
    <mergeCell ref="B53:C53"/>
    <mergeCell ref="G54:O54"/>
    <mergeCell ref="G55:O55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51">
    <cfRule type="cellIs" dxfId="5" priority="2" operator="greaterThan">
      <formula>10</formula>
    </cfRule>
  </conditionalFormatting>
  <conditionalFormatting sqref="C1:C1048576">
    <cfRule type="duplicateValues" dxfId="4" priority="1"/>
  </conditionalFormatting>
  <dataValidations count="1">
    <dataValidation allowBlank="1" showInputMessage="1" showErrorMessage="1" errorTitle="Không xóa dữ liệu" error="Không xóa dữ liệu" prompt="Không xóa dữ liệu" sqref="D56 AL3:AL9 X3:AK4 W5:AK9 V11:W51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L97"/>
  <sheetViews>
    <sheetView workbookViewId="0">
      <pane ySplit="4" topLeftCell="A5" activePane="bottomLeft" state="frozen"/>
      <selection activeCell="A6" sqref="A6:XFD6"/>
      <selection pane="bottomLeft" activeCell="H2" sqref="H2:U2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7.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1.625" style="1" customWidth="1"/>
    <col min="21" max="21" width="5.875" style="1" customWidth="1"/>
    <col min="22" max="22" width="6.5" style="62" customWidth="1"/>
    <col min="23" max="38" width="9" style="61"/>
    <col min="39" max="16384" width="9" style="1"/>
  </cols>
  <sheetData>
    <row r="1" spans="2:38" ht="26.25">
      <c r="H1" s="104" t="s">
        <v>0</v>
      </c>
      <c r="I1" s="104"/>
      <c r="J1" s="104"/>
      <c r="K1" s="104"/>
      <c r="L1" s="104" t="s">
        <v>1055</v>
      </c>
      <c r="M1" s="104"/>
      <c r="N1" s="104"/>
      <c r="O1" s="104"/>
      <c r="P1" s="104"/>
      <c r="Q1" s="104"/>
      <c r="R1" s="104"/>
      <c r="S1" s="104"/>
      <c r="T1" s="104"/>
    </row>
    <row r="2" spans="2:38" ht="27.75" customHeight="1">
      <c r="B2" s="105" t="s">
        <v>1</v>
      </c>
      <c r="C2" s="105"/>
      <c r="D2" s="105"/>
      <c r="E2" s="105"/>
      <c r="F2" s="105"/>
      <c r="G2" s="105"/>
      <c r="H2" s="110" t="s">
        <v>51</v>
      </c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</row>
    <row r="3" spans="2:38" ht="25.5" customHeight="1">
      <c r="B3" s="106" t="s">
        <v>2</v>
      </c>
      <c r="C3" s="106"/>
      <c r="D3" s="106"/>
      <c r="E3" s="106"/>
      <c r="F3" s="106"/>
      <c r="G3" s="106"/>
      <c r="H3" s="111" t="s">
        <v>61</v>
      </c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08" t="s">
        <v>3</v>
      </c>
      <c r="C5" s="108"/>
      <c r="D5" s="109" t="s">
        <v>62</v>
      </c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0" t="s">
        <v>69</v>
      </c>
      <c r="Q5" s="100"/>
      <c r="R5" s="100"/>
      <c r="S5" s="100"/>
      <c r="T5" s="100"/>
      <c r="U5" s="100"/>
      <c r="W5" s="112" t="s">
        <v>47</v>
      </c>
      <c r="X5" s="112" t="s">
        <v>9</v>
      </c>
      <c r="Y5" s="112" t="s">
        <v>46</v>
      </c>
      <c r="Z5" s="112" t="s">
        <v>45</v>
      </c>
      <c r="AA5" s="112"/>
      <c r="AB5" s="112"/>
      <c r="AC5" s="112"/>
      <c r="AD5" s="112" t="s">
        <v>44</v>
      </c>
      <c r="AE5" s="112"/>
      <c r="AF5" s="112" t="s">
        <v>42</v>
      </c>
      <c r="AG5" s="112"/>
      <c r="AH5" s="112" t="s">
        <v>43</v>
      </c>
      <c r="AI5" s="112"/>
      <c r="AJ5" s="112" t="s">
        <v>41</v>
      </c>
      <c r="AK5" s="112"/>
      <c r="AL5" s="83"/>
    </row>
    <row r="6" spans="2:38" ht="17.25" customHeight="1">
      <c r="B6" s="107" t="s">
        <v>4</v>
      </c>
      <c r="C6" s="107"/>
      <c r="D6" s="8">
        <v>3</v>
      </c>
      <c r="G6" s="101" t="s">
        <v>64</v>
      </c>
      <c r="H6" s="101"/>
      <c r="I6" s="101"/>
      <c r="J6" s="101"/>
      <c r="K6" s="101"/>
      <c r="L6" s="101"/>
      <c r="M6" s="101"/>
      <c r="N6" s="101"/>
      <c r="O6" s="101"/>
      <c r="P6" s="101" t="s">
        <v>1057</v>
      </c>
      <c r="Q6" s="101"/>
      <c r="R6" s="101"/>
      <c r="S6" s="101"/>
      <c r="T6" s="101"/>
      <c r="U6" s="101"/>
      <c r="W6" s="112"/>
      <c r="X6" s="112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12"/>
      <c r="X7" s="112"/>
      <c r="Y7" s="112"/>
      <c r="Z7" s="112"/>
      <c r="AA7" s="112"/>
      <c r="AB7" s="112"/>
      <c r="AC7" s="112"/>
      <c r="AD7" s="112"/>
      <c r="AE7" s="112"/>
      <c r="AF7" s="112"/>
      <c r="AG7" s="112"/>
      <c r="AH7" s="112"/>
      <c r="AI7" s="112"/>
      <c r="AJ7" s="112"/>
      <c r="AK7" s="112"/>
      <c r="AL7" s="83"/>
    </row>
    <row r="8" spans="2:38" ht="44.25" customHeight="1">
      <c r="B8" s="97" t="s">
        <v>5</v>
      </c>
      <c r="C8" s="113" t="s">
        <v>6</v>
      </c>
      <c r="D8" s="115" t="s">
        <v>7</v>
      </c>
      <c r="E8" s="116"/>
      <c r="F8" s="97" t="s">
        <v>8</v>
      </c>
      <c r="G8" s="97" t="s">
        <v>9</v>
      </c>
      <c r="H8" s="119" t="s">
        <v>10</v>
      </c>
      <c r="I8" s="119" t="s">
        <v>11</v>
      </c>
      <c r="J8" s="119" t="s">
        <v>12</v>
      </c>
      <c r="K8" s="119" t="s">
        <v>13</v>
      </c>
      <c r="L8" s="120" t="s">
        <v>14</v>
      </c>
      <c r="M8" s="121" t="s">
        <v>48</v>
      </c>
      <c r="N8" s="122"/>
      <c r="O8" s="120" t="s">
        <v>15</v>
      </c>
      <c r="P8" s="120" t="s">
        <v>16</v>
      </c>
      <c r="Q8" s="97" t="s">
        <v>17</v>
      </c>
      <c r="R8" s="120" t="s">
        <v>18</v>
      </c>
      <c r="S8" s="97" t="s">
        <v>19</v>
      </c>
      <c r="T8" s="97" t="s">
        <v>20</v>
      </c>
      <c r="U8" s="97" t="s">
        <v>58</v>
      </c>
      <c r="W8" s="112"/>
      <c r="X8" s="112"/>
      <c r="Y8" s="11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99"/>
      <c r="C9" s="114"/>
      <c r="D9" s="117"/>
      <c r="E9" s="118"/>
      <c r="F9" s="99"/>
      <c r="G9" s="99"/>
      <c r="H9" s="119"/>
      <c r="I9" s="119"/>
      <c r="J9" s="119"/>
      <c r="K9" s="119"/>
      <c r="L9" s="120"/>
      <c r="M9" s="95" t="s">
        <v>49</v>
      </c>
      <c r="N9" s="95" t="s">
        <v>50</v>
      </c>
      <c r="O9" s="120"/>
      <c r="P9" s="120"/>
      <c r="Q9" s="98"/>
      <c r="R9" s="120"/>
      <c r="S9" s="99"/>
      <c r="T9" s="98"/>
      <c r="U9" s="98"/>
      <c r="V9" s="90"/>
      <c r="W9" s="67" t="str">
        <f>+D5</f>
        <v>Các kỹ thuật lập trình</v>
      </c>
      <c r="X9" s="68" t="str">
        <f>+P5</f>
        <v>Nhóm: INT1470-03</v>
      </c>
      <c r="Y9" s="69">
        <f>+$AH$9+$AJ$9+$AF$9</f>
        <v>59</v>
      </c>
      <c r="Z9" s="63">
        <f>COUNTIF($S$10:$S$129,"Khiển trách")</f>
        <v>0</v>
      </c>
      <c r="AA9" s="63">
        <f>COUNTIF($S$10:$S$129,"Cảnh cáo")</f>
        <v>0</v>
      </c>
      <c r="AB9" s="63">
        <f>COUNTIF($S$10:$S$129,"Đình chỉ thi")</f>
        <v>0</v>
      </c>
      <c r="AC9" s="70">
        <f>+($Z$9+$AA$9+$AB$9)/$Y$9*100%</f>
        <v>0</v>
      </c>
      <c r="AD9" s="63">
        <f>SUM(COUNTIF($S$10:$S$127,"Vắng"),COUNTIF($S$10:$S$127,"Vắng có phép"))</f>
        <v>0</v>
      </c>
      <c r="AE9" s="71">
        <f>+$AD$9/$Y$9</f>
        <v>0</v>
      </c>
      <c r="AF9" s="72">
        <f>COUNTIF($V$10:$V$127,"Thi lại")</f>
        <v>0</v>
      </c>
      <c r="AG9" s="71">
        <f>+$AF$9/$Y$9</f>
        <v>0</v>
      </c>
      <c r="AH9" s="72">
        <f>COUNTIF($V$10:$V$128,"Học lại")</f>
        <v>59</v>
      </c>
      <c r="AI9" s="71">
        <f>+$AH$9/$Y$9</f>
        <v>1</v>
      </c>
      <c r="AJ9" s="63">
        <f>COUNTIF($V$11:$V$128,"Đạt")</f>
        <v>0</v>
      </c>
      <c r="AK9" s="70">
        <f>+$AJ$9/$Y$9</f>
        <v>0</v>
      </c>
      <c r="AL9" s="82"/>
    </row>
    <row r="10" spans="2:38" ht="14.25" customHeight="1">
      <c r="B10" s="121" t="s">
        <v>26</v>
      </c>
      <c r="C10" s="126"/>
      <c r="D10" s="126"/>
      <c r="E10" s="126"/>
      <c r="F10" s="126"/>
      <c r="G10" s="122"/>
      <c r="H10" s="10">
        <v>10</v>
      </c>
      <c r="I10" s="10">
        <v>10</v>
      </c>
      <c r="J10" s="11"/>
      <c r="K10" s="10">
        <v>10</v>
      </c>
      <c r="L10" s="12"/>
      <c r="M10" s="13"/>
      <c r="N10" s="13"/>
      <c r="O10" s="13"/>
      <c r="P10" s="60">
        <f>100-(H10+I10+J10+K10)</f>
        <v>70</v>
      </c>
      <c r="Q10" s="99"/>
      <c r="R10" s="14"/>
      <c r="S10" s="14"/>
      <c r="T10" s="99"/>
      <c r="U10" s="99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462</v>
      </c>
      <c r="D11" s="17" t="s">
        <v>463</v>
      </c>
      <c r="E11" s="18" t="s">
        <v>73</v>
      </c>
      <c r="F11" s="19" t="s">
        <v>147</v>
      </c>
      <c r="G11" s="16" t="s">
        <v>464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69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69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69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465</v>
      </c>
      <c r="D12" s="28" t="s">
        <v>466</v>
      </c>
      <c r="E12" s="29" t="s">
        <v>73</v>
      </c>
      <c r="F12" s="30" t="s">
        <v>467</v>
      </c>
      <c r="G12" s="27" t="s">
        <v>94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468</v>
      </c>
      <c r="D13" s="28" t="s">
        <v>189</v>
      </c>
      <c r="E13" s="29" t="s">
        <v>296</v>
      </c>
      <c r="F13" s="30" t="s">
        <v>101</v>
      </c>
      <c r="G13" s="27" t="s">
        <v>79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69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69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4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469</v>
      </c>
      <c r="D14" s="28" t="s">
        <v>470</v>
      </c>
      <c r="E14" s="29" t="s">
        <v>296</v>
      </c>
      <c r="F14" s="30" t="s">
        <v>471</v>
      </c>
      <c r="G14" s="27" t="s">
        <v>79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472</v>
      </c>
      <c r="D15" s="28" t="s">
        <v>473</v>
      </c>
      <c r="E15" s="29" t="s">
        <v>474</v>
      </c>
      <c r="F15" s="30" t="s">
        <v>285</v>
      </c>
      <c r="G15" s="27" t="s">
        <v>120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475</v>
      </c>
      <c r="D16" s="28" t="s">
        <v>476</v>
      </c>
      <c r="E16" s="29" t="s">
        <v>82</v>
      </c>
      <c r="F16" s="30" t="s">
        <v>477</v>
      </c>
      <c r="G16" s="27" t="s">
        <v>120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478</v>
      </c>
      <c r="D17" s="28" t="s">
        <v>479</v>
      </c>
      <c r="E17" s="29" t="s">
        <v>82</v>
      </c>
      <c r="F17" s="30" t="s">
        <v>480</v>
      </c>
      <c r="G17" s="27" t="s">
        <v>75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481</v>
      </c>
      <c r="D18" s="28" t="s">
        <v>482</v>
      </c>
      <c r="E18" s="29" t="s">
        <v>82</v>
      </c>
      <c r="F18" s="30" t="s">
        <v>483</v>
      </c>
      <c r="G18" s="27" t="s">
        <v>117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484</v>
      </c>
      <c r="D19" s="28" t="s">
        <v>96</v>
      </c>
      <c r="E19" s="29" t="s">
        <v>82</v>
      </c>
      <c r="F19" s="30" t="s">
        <v>485</v>
      </c>
      <c r="G19" s="27" t="s">
        <v>86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486</v>
      </c>
      <c r="D20" s="28" t="s">
        <v>487</v>
      </c>
      <c r="E20" s="29" t="s">
        <v>89</v>
      </c>
      <c r="F20" s="30" t="s">
        <v>207</v>
      </c>
      <c r="G20" s="27" t="s">
        <v>86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488</v>
      </c>
      <c r="D21" s="28" t="s">
        <v>489</v>
      </c>
      <c r="E21" s="29" t="s">
        <v>490</v>
      </c>
      <c r="F21" s="30" t="s">
        <v>491</v>
      </c>
      <c r="G21" s="27" t="s">
        <v>75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492</v>
      </c>
      <c r="D22" s="28" t="s">
        <v>493</v>
      </c>
      <c r="E22" s="29" t="s">
        <v>490</v>
      </c>
      <c r="F22" s="30" t="s">
        <v>494</v>
      </c>
      <c r="G22" s="27" t="s">
        <v>117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495</v>
      </c>
      <c r="D23" s="28" t="s">
        <v>496</v>
      </c>
      <c r="E23" s="29" t="s">
        <v>315</v>
      </c>
      <c r="F23" s="30" t="s">
        <v>497</v>
      </c>
      <c r="G23" s="27" t="s">
        <v>120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498</v>
      </c>
      <c r="D24" s="28" t="s">
        <v>463</v>
      </c>
      <c r="E24" s="29" t="s">
        <v>499</v>
      </c>
      <c r="F24" s="30" t="s">
        <v>491</v>
      </c>
      <c r="G24" s="27" t="s">
        <v>86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500</v>
      </c>
      <c r="D25" s="28" t="s">
        <v>501</v>
      </c>
      <c r="E25" s="29" t="s">
        <v>100</v>
      </c>
      <c r="F25" s="30" t="s">
        <v>502</v>
      </c>
      <c r="G25" s="27" t="s">
        <v>86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503</v>
      </c>
      <c r="D26" s="28" t="s">
        <v>504</v>
      </c>
      <c r="E26" s="29" t="s">
        <v>104</v>
      </c>
      <c r="F26" s="30" t="s">
        <v>505</v>
      </c>
      <c r="G26" s="27" t="s">
        <v>506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507</v>
      </c>
      <c r="D27" s="28" t="s">
        <v>508</v>
      </c>
      <c r="E27" s="29" t="s">
        <v>509</v>
      </c>
      <c r="F27" s="30" t="s">
        <v>510</v>
      </c>
      <c r="G27" s="27" t="s">
        <v>464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511</v>
      </c>
      <c r="D28" s="28" t="s">
        <v>512</v>
      </c>
      <c r="E28" s="29" t="s">
        <v>513</v>
      </c>
      <c r="F28" s="30" t="s">
        <v>514</v>
      </c>
      <c r="G28" s="27" t="s">
        <v>464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515</v>
      </c>
      <c r="D29" s="28" t="s">
        <v>516</v>
      </c>
      <c r="E29" s="29" t="s">
        <v>517</v>
      </c>
      <c r="F29" s="30" t="s">
        <v>518</v>
      </c>
      <c r="G29" s="27" t="s">
        <v>75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519</v>
      </c>
      <c r="D30" s="28" t="s">
        <v>520</v>
      </c>
      <c r="E30" s="29" t="s">
        <v>330</v>
      </c>
      <c r="F30" s="30" t="s">
        <v>521</v>
      </c>
      <c r="G30" s="27" t="s">
        <v>256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522</v>
      </c>
      <c r="D31" s="28" t="s">
        <v>205</v>
      </c>
      <c r="E31" s="29" t="s">
        <v>330</v>
      </c>
      <c r="F31" s="30" t="s">
        <v>523</v>
      </c>
      <c r="G31" s="27" t="s">
        <v>79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524</v>
      </c>
      <c r="D32" s="28" t="s">
        <v>525</v>
      </c>
      <c r="E32" s="29" t="s">
        <v>127</v>
      </c>
      <c r="F32" s="30" t="s">
        <v>526</v>
      </c>
      <c r="G32" s="27" t="s">
        <v>79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527</v>
      </c>
      <c r="D33" s="28" t="s">
        <v>528</v>
      </c>
      <c r="E33" s="29" t="s">
        <v>127</v>
      </c>
      <c r="F33" s="30" t="s">
        <v>529</v>
      </c>
      <c r="G33" s="27" t="s">
        <v>117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530</v>
      </c>
      <c r="D34" s="28" t="s">
        <v>455</v>
      </c>
      <c r="E34" s="29" t="s">
        <v>531</v>
      </c>
      <c r="F34" s="30" t="s">
        <v>532</v>
      </c>
      <c r="G34" s="27" t="s">
        <v>75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533</v>
      </c>
      <c r="D35" s="28" t="s">
        <v>534</v>
      </c>
      <c r="E35" s="29" t="s">
        <v>531</v>
      </c>
      <c r="F35" s="30" t="s">
        <v>535</v>
      </c>
      <c r="G35" s="27" t="s">
        <v>536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537</v>
      </c>
      <c r="D36" s="28" t="s">
        <v>538</v>
      </c>
      <c r="E36" s="29" t="s">
        <v>539</v>
      </c>
      <c r="F36" s="30" t="s">
        <v>540</v>
      </c>
      <c r="G36" s="27" t="s">
        <v>86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541</v>
      </c>
      <c r="D37" s="28" t="s">
        <v>542</v>
      </c>
      <c r="E37" s="29" t="s">
        <v>543</v>
      </c>
      <c r="F37" s="30" t="s">
        <v>255</v>
      </c>
      <c r="G37" s="27" t="s">
        <v>75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544</v>
      </c>
      <c r="D38" s="28" t="s">
        <v>545</v>
      </c>
      <c r="E38" s="29" t="s">
        <v>546</v>
      </c>
      <c r="F38" s="30" t="s">
        <v>547</v>
      </c>
      <c r="G38" s="27" t="s">
        <v>75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548</v>
      </c>
      <c r="D39" s="28" t="s">
        <v>549</v>
      </c>
      <c r="E39" s="29" t="s">
        <v>546</v>
      </c>
      <c r="F39" s="30" t="s">
        <v>550</v>
      </c>
      <c r="G39" s="27" t="s">
        <v>79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551</v>
      </c>
      <c r="D40" s="28" t="s">
        <v>552</v>
      </c>
      <c r="E40" s="29" t="s">
        <v>553</v>
      </c>
      <c r="F40" s="30" t="s">
        <v>554</v>
      </c>
      <c r="G40" s="27" t="s">
        <v>464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555</v>
      </c>
      <c r="D41" s="28" t="s">
        <v>556</v>
      </c>
      <c r="E41" s="29" t="s">
        <v>163</v>
      </c>
      <c r="F41" s="30" t="s">
        <v>557</v>
      </c>
      <c r="G41" s="27" t="s">
        <v>75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558</v>
      </c>
      <c r="D42" s="28" t="s">
        <v>321</v>
      </c>
      <c r="E42" s="29" t="s">
        <v>559</v>
      </c>
      <c r="F42" s="30" t="s">
        <v>560</v>
      </c>
      <c r="G42" s="27" t="s">
        <v>120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561</v>
      </c>
      <c r="D43" s="28" t="s">
        <v>562</v>
      </c>
      <c r="E43" s="29" t="s">
        <v>170</v>
      </c>
      <c r="F43" s="30" t="s">
        <v>563</v>
      </c>
      <c r="G43" s="27" t="s">
        <v>86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564</v>
      </c>
      <c r="D44" s="28" t="s">
        <v>96</v>
      </c>
      <c r="E44" s="29" t="s">
        <v>170</v>
      </c>
      <c r="F44" s="30" t="s">
        <v>565</v>
      </c>
      <c r="G44" s="27" t="s">
        <v>75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566</v>
      </c>
      <c r="D45" s="28" t="s">
        <v>321</v>
      </c>
      <c r="E45" s="29" t="s">
        <v>174</v>
      </c>
      <c r="F45" s="30" t="s">
        <v>567</v>
      </c>
      <c r="G45" s="27" t="s">
        <v>79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568</v>
      </c>
      <c r="D46" s="28" t="s">
        <v>569</v>
      </c>
      <c r="E46" s="29" t="s">
        <v>174</v>
      </c>
      <c r="F46" s="30" t="s">
        <v>570</v>
      </c>
      <c r="G46" s="27" t="s">
        <v>464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571</v>
      </c>
      <c r="D47" s="28" t="s">
        <v>572</v>
      </c>
      <c r="E47" s="29" t="s">
        <v>178</v>
      </c>
      <c r="F47" s="30" t="s">
        <v>573</v>
      </c>
      <c r="G47" s="27" t="s">
        <v>94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574</v>
      </c>
      <c r="D48" s="28" t="s">
        <v>145</v>
      </c>
      <c r="E48" s="29" t="s">
        <v>178</v>
      </c>
      <c r="F48" s="30" t="s">
        <v>575</v>
      </c>
      <c r="G48" s="27" t="s">
        <v>86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576</v>
      </c>
      <c r="D49" s="28" t="s">
        <v>577</v>
      </c>
      <c r="E49" s="29" t="s">
        <v>190</v>
      </c>
      <c r="F49" s="30" t="s">
        <v>578</v>
      </c>
      <c r="G49" s="27" t="s">
        <v>86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579</v>
      </c>
      <c r="D50" s="28" t="s">
        <v>145</v>
      </c>
      <c r="E50" s="29" t="s">
        <v>580</v>
      </c>
      <c r="F50" s="30" t="s">
        <v>581</v>
      </c>
      <c r="G50" s="27" t="s">
        <v>86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582</v>
      </c>
      <c r="D51" s="28" t="s">
        <v>583</v>
      </c>
      <c r="E51" s="29" t="s">
        <v>584</v>
      </c>
      <c r="F51" s="30" t="s">
        <v>585</v>
      </c>
      <c r="G51" s="27" t="s">
        <v>586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587</v>
      </c>
      <c r="D52" s="28" t="s">
        <v>588</v>
      </c>
      <c r="E52" s="29" t="s">
        <v>589</v>
      </c>
      <c r="F52" s="30" t="s">
        <v>590</v>
      </c>
      <c r="G52" s="27" t="s">
        <v>506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591</v>
      </c>
      <c r="D53" s="28" t="s">
        <v>592</v>
      </c>
      <c r="E53" s="29" t="s">
        <v>589</v>
      </c>
      <c r="F53" s="30" t="s">
        <v>593</v>
      </c>
      <c r="G53" s="27" t="s">
        <v>75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594</v>
      </c>
      <c r="D54" s="28" t="s">
        <v>375</v>
      </c>
      <c r="E54" s="29" t="s">
        <v>202</v>
      </c>
      <c r="F54" s="30" t="s">
        <v>595</v>
      </c>
      <c r="G54" s="27" t="s">
        <v>120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596</v>
      </c>
      <c r="D55" s="28" t="s">
        <v>323</v>
      </c>
      <c r="E55" s="29" t="s">
        <v>202</v>
      </c>
      <c r="F55" s="30" t="s">
        <v>597</v>
      </c>
      <c r="G55" s="27" t="s">
        <v>86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598</v>
      </c>
      <c r="D56" s="28" t="s">
        <v>556</v>
      </c>
      <c r="E56" s="29" t="s">
        <v>599</v>
      </c>
      <c r="F56" s="30" t="s">
        <v>600</v>
      </c>
      <c r="G56" s="27" t="s">
        <v>120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601</v>
      </c>
      <c r="D57" s="28" t="s">
        <v>470</v>
      </c>
      <c r="E57" s="29" t="s">
        <v>602</v>
      </c>
      <c r="F57" s="30" t="s">
        <v>603</v>
      </c>
      <c r="G57" s="27" t="s">
        <v>506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604</v>
      </c>
      <c r="D58" s="28" t="s">
        <v>605</v>
      </c>
      <c r="E58" s="29" t="s">
        <v>606</v>
      </c>
      <c r="F58" s="30" t="s">
        <v>607</v>
      </c>
      <c r="G58" s="27" t="s">
        <v>79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608</v>
      </c>
      <c r="D59" s="28" t="s">
        <v>609</v>
      </c>
      <c r="E59" s="29" t="s">
        <v>610</v>
      </c>
      <c r="F59" s="30" t="s">
        <v>611</v>
      </c>
      <c r="G59" s="27" t="s">
        <v>120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612</v>
      </c>
      <c r="D60" s="28" t="s">
        <v>489</v>
      </c>
      <c r="E60" s="29" t="s">
        <v>218</v>
      </c>
      <c r="F60" s="30" t="s">
        <v>613</v>
      </c>
      <c r="G60" s="27" t="s">
        <v>117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614</v>
      </c>
      <c r="D61" s="28" t="s">
        <v>615</v>
      </c>
      <c r="E61" s="29" t="s">
        <v>616</v>
      </c>
      <c r="F61" s="30" t="s">
        <v>168</v>
      </c>
      <c r="G61" s="27" t="s">
        <v>86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617</v>
      </c>
      <c r="D62" s="28" t="s">
        <v>592</v>
      </c>
      <c r="E62" s="29" t="s">
        <v>618</v>
      </c>
      <c r="F62" s="30" t="s">
        <v>619</v>
      </c>
      <c r="G62" s="27" t="s">
        <v>506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620</v>
      </c>
      <c r="D63" s="28" t="s">
        <v>621</v>
      </c>
      <c r="E63" s="29" t="s">
        <v>230</v>
      </c>
      <c r="F63" s="30" t="s">
        <v>622</v>
      </c>
      <c r="G63" s="27" t="s">
        <v>117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623</v>
      </c>
      <c r="D64" s="28" t="s">
        <v>624</v>
      </c>
      <c r="E64" s="29" t="s">
        <v>236</v>
      </c>
      <c r="F64" s="30" t="s">
        <v>625</v>
      </c>
      <c r="G64" s="27" t="s">
        <v>75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626</v>
      </c>
      <c r="D65" s="28" t="s">
        <v>627</v>
      </c>
      <c r="E65" s="29" t="s">
        <v>236</v>
      </c>
      <c r="F65" s="30" t="s">
        <v>628</v>
      </c>
      <c r="G65" s="27" t="s">
        <v>120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629</v>
      </c>
      <c r="D66" s="28" t="s">
        <v>630</v>
      </c>
      <c r="E66" s="29" t="s">
        <v>244</v>
      </c>
      <c r="F66" s="30" t="s">
        <v>631</v>
      </c>
      <c r="G66" s="27" t="s">
        <v>120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632</v>
      </c>
      <c r="D67" s="28" t="s">
        <v>217</v>
      </c>
      <c r="E67" s="29" t="s">
        <v>244</v>
      </c>
      <c r="F67" s="30" t="s">
        <v>633</v>
      </c>
      <c r="G67" s="27" t="s">
        <v>120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634</v>
      </c>
      <c r="D68" s="28" t="s">
        <v>635</v>
      </c>
      <c r="E68" s="29" t="s">
        <v>248</v>
      </c>
      <c r="F68" s="30" t="s">
        <v>636</v>
      </c>
      <c r="G68" s="27" t="s">
        <v>637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75" customHeight="1">
      <c r="B69" s="26">
        <v>59</v>
      </c>
      <c r="C69" s="27" t="s">
        <v>638</v>
      </c>
      <c r="D69" s="28" t="s">
        <v>639</v>
      </c>
      <c r="E69" s="29" t="s">
        <v>640</v>
      </c>
      <c r="F69" s="30" t="s">
        <v>641</v>
      </c>
      <c r="G69" s="27" t="s">
        <v>75</v>
      </c>
      <c r="H69" s="31" t="s">
        <v>27</v>
      </c>
      <c r="I69" s="31" t="s">
        <v>27</v>
      </c>
      <c r="J69" s="31" t="s">
        <v>27</v>
      </c>
      <c r="K69" s="31" t="s">
        <v>27</v>
      </c>
      <c r="L69" s="38"/>
      <c r="M69" s="38"/>
      <c r="N69" s="38"/>
      <c r="O69" s="38"/>
      <c r="P69" s="33"/>
      <c r="Q69" s="34">
        <f t="shared" si="0"/>
        <v>0</v>
      </c>
      <c r="R69" s="35" t="str">
        <f t="shared" si="3"/>
        <v>F</v>
      </c>
      <c r="S69" s="36" t="str">
        <f t="shared" si="1"/>
        <v>Kém</v>
      </c>
      <c r="T69" s="37" t="str">
        <f t="shared" si="4"/>
        <v/>
      </c>
      <c r="U69" s="93"/>
      <c r="V69" s="91" t="str">
        <f t="shared" si="2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7.5" customHeight="1">
      <c r="A70" s="2"/>
      <c r="B70" s="39"/>
      <c r="C70" s="40"/>
      <c r="D70" s="40"/>
      <c r="E70" s="41"/>
      <c r="F70" s="41"/>
      <c r="G70" s="41"/>
      <c r="H70" s="42"/>
      <c r="I70" s="43"/>
      <c r="J70" s="43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3"/>
    </row>
    <row r="71" spans="1:38" ht="16.5" hidden="1">
      <c r="A71" s="2"/>
      <c r="B71" s="127" t="s">
        <v>28</v>
      </c>
      <c r="C71" s="127"/>
      <c r="D71" s="40"/>
      <c r="E71" s="41"/>
      <c r="F71" s="41"/>
      <c r="G71" s="41"/>
      <c r="H71" s="42"/>
      <c r="I71" s="43"/>
      <c r="J71" s="43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3"/>
    </row>
    <row r="72" spans="1:38" ht="16.5" hidden="1" customHeight="1">
      <c r="A72" s="2"/>
      <c r="B72" s="45" t="s">
        <v>29</v>
      </c>
      <c r="C72" s="45"/>
      <c r="D72" s="46">
        <f>+$Y$9</f>
        <v>59</v>
      </c>
      <c r="E72" s="47" t="s">
        <v>30</v>
      </c>
      <c r="F72" s="47"/>
      <c r="G72" s="103" t="s">
        <v>31</v>
      </c>
      <c r="H72" s="103"/>
      <c r="I72" s="103"/>
      <c r="J72" s="103"/>
      <c r="K72" s="103"/>
      <c r="L72" s="103"/>
      <c r="M72" s="103"/>
      <c r="N72" s="103"/>
      <c r="O72" s="103"/>
      <c r="P72" s="48">
        <f>$Y$9 -COUNTIF($T$10:$T$259,"Vắng") -COUNTIF($T$10:$T$259,"Vắng có phép") - COUNTIF($T$10:$T$259,"Đình chỉ thi") - COUNTIF($T$10:$T$259,"Không đủ ĐKDT")</f>
        <v>59</v>
      </c>
      <c r="Q72" s="48"/>
      <c r="R72" s="49"/>
      <c r="S72" s="50"/>
      <c r="T72" s="50" t="s">
        <v>30</v>
      </c>
      <c r="U72" s="3"/>
    </row>
    <row r="73" spans="1:38" ht="16.5" hidden="1" customHeight="1">
      <c r="A73" s="2"/>
      <c r="B73" s="45" t="s">
        <v>32</v>
      </c>
      <c r="C73" s="45"/>
      <c r="D73" s="46">
        <f>+$AJ$9</f>
        <v>0</v>
      </c>
      <c r="E73" s="47" t="s">
        <v>30</v>
      </c>
      <c r="F73" s="47"/>
      <c r="G73" s="103" t="s">
        <v>33</v>
      </c>
      <c r="H73" s="103"/>
      <c r="I73" s="103"/>
      <c r="J73" s="103"/>
      <c r="K73" s="103"/>
      <c r="L73" s="103"/>
      <c r="M73" s="103"/>
      <c r="N73" s="103"/>
      <c r="O73" s="103"/>
      <c r="P73" s="51">
        <f>COUNTIF($T$10:$T$135,"Vắng")</f>
        <v>0</v>
      </c>
      <c r="Q73" s="51"/>
      <c r="R73" s="52"/>
      <c r="S73" s="50"/>
      <c r="T73" s="50" t="s">
        <v>30</v>
      </c>
      <c r="U73" s="3"/>
    </row>
    <row r="74" spans="1:38" ht="16.5" hidden="1" customHeight="1">
      <c r="A74" s="2"/>
      <c r="B74" s="45" t="s">
        <v>54</v>
      </c>
      <c r="C74" s="45"/>
      <c r="D74" s="85">
        <f>COUNTIF(V11:V69,"Học lại")</f>
        <v>59</v>
      </c>
      <c r="E74" s="47" t="s">
        <v>30</v>
      </c>
      <c r="F74" s="47"/>
      <c r="G74" s="103" t="s">
        <v>55</v>
      </c>
      <c r="H74" s="103"/>
      <c r="I74" s="103"/>
      <c r="J74" s="103"/>
      <c r="K74" s="103"/>
      <c r="L74" s="103"/>
      <c r="M74" s="103"/>
      <c r="N74" s="103"/>
      <c r="O74" s="103"/>
      <c r="P74" s="48">
        <f>COUNTIF($T$10:$T$135,"Vắng có phép")</f>
        <v>0</v>
      </c>
      <c r="Q74" s="48"/>
      <c r="R74" s="49"/>
      <c r="S74" s="50"/>
      <c r="T74" s="50" t="s">
        <v>30</v>
      </c>
      <c r="U74" s="3"/>
    </row>
    <row r="75" spans="1:38" ht="3" hidden="1" customHeight="1">
      <c r="A75" s="2"/>
      <c r="B75" s="39"/>
      <c r="C75" s="40"/>
      <c r="D75" s="40"/>
      <c r="E75" s="41"/>
      <c r="F75" s="41"/>
      <c r="G75" s="41"/>
      <c r="H75" s="42"/>
      <c r="I75" s="43"/>
      <c r="J75" s="43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3"/>
    </row>
    <row r="76" spans="1:38" hidden="1">
      <c r="B76" s="86" t="s">
        <v>34</v>
      </c>
      <c r="C76" s="86"/>
      <c r="D76" s="87">
        <f>COUNTIF(V11:V69,"Thi lại")</f>
        <v>0</v>
      </c>
      <c r="E76" s="88" t="s">
        <v>30</v>
      </c>
      <c r="F76" s="3"/>
      <c r="G76" s="3"/>
      <c r="H76" s="3"/>
      <c r="I76" s="3"/>
      <c r="J76" s="102"/>
      <c r="K76" s="102"/>
      <c r="L76" s="102"/>
      <c r="M76" s="102"/>
      <c r="N76" s="102"/>
      <c r="O76" s="102"/>
      <c r="P76" s="102"/>
      <c r="Q76" s="102"/>
      <c r="R76" s="102"/>
      <c r="S76" s="102"/>
      <c r="T76" s="102"/>
      <c r="U76" s="3"/>
    </row>
    <row r="77" spans="1:38" hidden="1">
      <c r="B77" s="86"/>
      <c r="C77" s="86"/>
      <c r="D77" s="87"/>
      <c r="E77" s="88"/>
      <c r="F77" s="3"/>
      <c r="G77" s="3"/>
      <c r="H77" s="3"/>
      <c r="I77" s="3"/>
      <c r="J77" s="102" t="s">
        <v>56</v>
      </c>
      <c r="K77" s="102"/>
      <c r="L77" s="102"/>
      <c r="M77" s="102"/>
      <c r="N77" s="102"/>
      <c r="O77" s="102"/>
      <c r="P77" s="102"/>
      <c r="Q77" s="102"/>
      <c r="R77" s="102"/>
      <c r="S77" s="102"/>
      <c r="T77" s="102"/>
      <c r="U77" s="3"/>
    </row>
    <row r="78" spans="1:38" hidden="1">
      <c r="A78" s="53"/>
      <c r="B78" s="123" t="s">
        <v>35</v>
      </c>
      <c r="C78" s="123"/>
      <c r="D78" s="123"/>
      <c r="E78" s="123"/>
      <c r="F78" s="123"/>
      <c r="G78" s="123"/>
      <c r="H78" s="123"/>
      <c r="I78" s="54"/>
      <c r="J78" s="124" t="s">
        <v>36</v>
      </c>
      <c r="K78" s="124"/>
      <c r="L78" s="124"/>
      <c r="M78" s="124"/>
      <c r="N78" s="124"/>
      <c r="O78" s="124"/>
      <c r="P78" s="124"/>
      <c r="Q78" s="124"/>
      <c r="R78" s="124"/>
      <c r="S78" s="124"/>
      <c r="T78" s="124"/>
      <c r="U78" s="3"/>
    </row>
    <row r="79" spans="1:38" ht="4.5" hidden="1" customHeight="1">
      <c r="A79" s="2"/>
      <c r="B79" s="39"/>
      <c r="C79" s="55"/>
      <c r="D79" s="55"/>
      <c r="E79" s="56"/>
      <c r="F79" s="56"/>
      <c r="G79" s="56"/>
      <c r="H79" s="57"/>
      <c r="I79" s="58"/>
      <c r="J79" s="58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38" s="2" customFormat="1" hidden="1">
      <c r="B80" s="123" t="s">
        <v>37</v>
      </c>
      <c r="C80" s="123"/>
      <c r="D80" s="125" t="s">
        <v>38</v>
      </c>
      <c r="E80" s="125"/>
      <c r="F80" s="125"/>
      <c r="G80" s="125"/>
      <c r="H80" s="125"/>
      <c r="I80" s="58"/>
      <c r="J80" s="58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1:38" s="2" customFormat="1" hidden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idden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idden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t="9.75" hidden="1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 ht="3.75" hidden="1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 ht="18" hidden="1" customHeight="1">
      <c r="A86" s="1"/>
      <c r="B86" s="129" t="s">
        <v>39</v>
      </c>
      <c r="C86" s="129"/>
      <c r="D86" s="129" t="s">
        <v>57</v>
      </c>
      <c r="E86" s="129"/>
      <c r="F86" s="129"/>
      <c r="G86" s="129"/>
      <c r="H86" s="129"/>
      <c r="I86" s="129"/>
      <c r="J86" s="129" t="s">
        <v>40</v>
      </c>
      <c r="K86" s="129"/>
      <c r="L86" s="129"/>
      <c r="M86" s="129"/>
      <c r="N86" s="129"/>
      <c r="O86" s="129"/>
      <c r="P86" s="129"/>
      <c r="Q86" s="129"/>
      <c r="R86" s="129"/>
      <c r="S86" s="129"/>
      <c r="T86" s="129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 ht="4.5" hidden="1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 ht="36.7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ht="38.25" customHeight="1">
      <c r="B89" s="128" t="s">
        <v>52</v>
      </c>
      <c r="C89" s="123"/>
      <c r="D89" s="123"/>
      <c r="E89" s="123"/>
      <c r="F89" s="123"/>
      <c r="G89" s="123"/>
      <c r="H89" s="128" t="s">
        <v>53</v>
      </c>
      <c r="I89" s="128"/>
      <c r="J89" s="128"/>
      <c r="K89" s="128"/>
      <c r="L89" s="128"/>
      <c r="M89" s="128"/>
      <c r="N89" s="130" t="s">
        <v>59</v>
      </c>
      <c r="O89" s="130"/>
      <c r="P89" s="130"/>
      <c r="Q89" s="130"/>
      <c r="R89" s="130"/>
      <c r="S89" s="130"/>
      <c r="T89" s="130"/>
      <c r="U89" s="130"/>
    </row>
    <row r="90" spans="1:38">
      <c r="B90" s="39"/>
      <c r="C90" s="55"/>
      <c r="D90" s="55"/>
      <c r="E90" s="56"/>
      <c r="F90" s="56"/>
      <c r="G90" s="56"/>
      <c r="H90" s="57"/>
      <c r="I90" s="58"/>
      <c r="J90" s="58"/>
      <c r="K90" s="3"/>
      <c r="L90" s="3"/>
      <c r="M90" s="3"/>
      <c r="N90" s="3"/>
      <c r="O90" s="3"/>
      <c r="P90" s="3"/>
      <c r="Q90" s="3"/>
      <c r="R90" s="3"/>
      <c r="S90" s="3"/>
      <c r="T90" s="3"/>
    </row>
    <row r="91" spans="1:38">
      <c r="B91" s="123" t="s">
        <v>37</v>
      </c>
      <c r="C91" s="123"/>
      <c r="D91" s="125" t="s">
        <v>38</v>
      </c>
      <c r="E91" s="125"/>
      <c r="F91" s="125"/>
      <c r="G91" s="125"/>
      <c r="H91" s="125"/>
      <c r="I91" s="58"/>
      <c r="J91" s="58"/>
      <c r="K91" s="44"/>
      <c r="L91" s="44"/>
      <c r="M91" s="44"/>
      <c r="N91" s="44"/>
      <c r="O91" s="44"/>
      <c r="P91" s="44"/>
      <c r="Q91" s="44"/>
      <c r="R91" s="44"/>
      <c r="S91" s="44"/>
      <c r="T91" s="44"/>
    </row>
    <row r="92" spans="1:38"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</row>
    <row r="97" spans="2:21">
      <c r="B97" s="96"/>
      <c r="C97" s="96"/>
      <c r="D97" s="96"/>
      <c r="E97" s="96"/>
      <c r="F97" s="96"/>
      <c r="G97" s="96"/>
      <c r="H97" s="96"/>
      <c r="I97" s="96"/>
      <c r="J97" s="96"/>
      <c r="K97" s="96"/>
      <c r="L97" s="96"/>
      <c r="M97" s="96"/>
      <c r="N97" s="96" t="s">
        <v>60</v>
      </c>
      <c r="O97" s="96"/>
      <c r="P97" s="96"/>
      <c r="Q97" s="96"/>
      <c r="R97" s="96"/>
      <c r="S97" s="96"/>
      <c r="T97" s="96"/>
      <c r="U97" s="96"/>
    </row>
  </sheetData>
  <sheetProtection formatCells="0" formatColumns="0" formatRows="0" insertColumns="0" insertRows="0" insertHyperlinks="0" deleteColumns="0" deleteRows="0" sort="0" autoFilter="0" pivotTables="0"/>
  <autoFilter ref="A9:AL69">
    <filterColumn colId="3" showButton="0"/>
    <filterColumn colId="12"/>
  </autoFilter>
  <mergeCells count="61">
    <mergeCell ref="B91:C91"/>
    <mergeCell ref="D91:H91"/>
    <mergeCell ref="B97:D97"/>
    <mergeCell ref="E97:G97"/>
    <mergeCell ref="H97:M97"/>
    <mergeCell ref="N97:U97"/>
    <mergeCell ref="B86:C86"/>
    <mergeCell ref="D86:I86"/>
    <mergeCell ref="J86:T86"/>
    <mergeCell ref="B89:G89"/>
    <mergeCell ref="H89:M89"/>
    <mergeCell ref="N89:U89"/>
    <mergeCell ref="G74:O74"/>
    <mergeCell ref="J76:T76"/>
    <mergeCell ref="J77:T77"/>
    <mergeCell ref="B78:H78"/>
    <mergeCell ref="J78:T78"/>
    <mergeCell ref="B80:C80"/>
    <mergeCell ref="D80:H80"/>
    <mergeCell ref="T8:T10"/>
    <mergeCell ref="U8:U10"/>
    <mergeCell ref="B10:G10"/>
    <mergeCell ref="B71:C71"/>
    <mergeCell ref="G72:O72"/>
    <mergeCell ref="G73:O73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69">
    <cfRule type="cellIs" dxfId="7" priority="2" operator="greaterThan">
      <formula>10</formula>
    </cfRule>
  </conditionalFormatting>
  <conditionalFormatting sqref="C1:C1048576">
    <cfRule type="duplicateValues" dxfId="6" priority="1"/>
  </conditionalFormatting>
  <dataValidations count="1">
    <dataValidation allowBlank="1" showInputMessage="1" showErrorMessage="1" errorTitle="Không xóa dữ liệu" error="Không xóa dữ liệu" prompt="Không xóa dữ liệu" sqref="D74 AL3:AL9 X3:AK4 W5:AK9 V11:W69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L98"/>
  <sheetViews>
    <sheetView workbookViewId="0">
      <pane ySplit="4" topLeftCell="A5" activePane="bottomLeft" state="frozen"/>
      <selection activeCell="A6" sqref="A6:XFD6"/>
      <selection pane="bottomLeft" activeCell="H2" sqref="H2:U2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7.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1.625" style="1" customWidth="1"/>
    <col min="21" max="21" width="5.875" style="1" customWidth="1"/>
    <col min="22" max="22" width="6.5" style="62" customWidth="1"/>
    <col min="23" max="38" width="9" style="61"/>
    <col min="39" max="16384" width="9" style="1"/>
  </cols>
  <sheetData>
    <row r="1" spans="2:38" ht="26.25">
      <c r="H1" s="104" t="s">
        <v>0</v>
      </c>
      <c r="I1" s="104"/>
      <c r="J1" s="104"/>
      <c r="K1" s="104"/>
      <c r="L1" s="104" t="s">
        <v>1055</v>
      </c>
      <c r="M1" s="104"/>
      <c r="N1" s="104"/>
      <c r="O1" s="104"/>
      <c r="P1" s="104"/>
      <c r="Q1" s="104"/>
      <c r="R1" s="104"/>
      <c r="S1" s="104"/>
      <c r="T1" s="104"/>
    </row>
    <row r="2" spans="2:38" ht="27.75" customHeight="1">
      <c r="B2" s="105" t="s">
        <v>1</v>
      </c>
      <c r="C2" s="105"/>
      <c r="D2" s="105"/>
      <c r="E2" s="105"/>
      <c r="F2" s="105"/>
      <c r="G2" s="105"/>
      <c r="H2" s="110" t="s">
        <v>51</v>
      </c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</row>
    <row r="3" spans="2:38" ht="25.5" customHeight="1">
      <c r="B3" s="106" t="s">
        <v>2</v>
      </c>
      <c r="C3" s="106"/>
      <c r="D3" s="106"/>
      <c r="E3" s="106"/>
      <c r="F3" s="106"/>
      <c r="G3" s="106"/>
      <c r="H3" s="111" t="s">
        <v>61</v>
      </c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08" t="s">
        <v>3</v>
      </c>
      <c r="C5" s="108"/>
      <c r="D5" s="109" t="s">
        <v>62</v>
      </c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0" t="s">
        <v>70</v>
      </c>
      <c r="Q5" s="100"/>
      <c r="R5" s="100"/>
      <c r="S5" s="100"/>
      <c r="T5" s="100"/>
      <c r="U5" s="100"/>
      <c r="W5" s="112" t="s">
        <v>47</v>
      </c>
      <c r="X5" s="112" t="s">
        <v>9</v>
      </c>
      <c r="Y5" s="112" t="s">
        <v>46</v>
      </c>
      <c r="Z5" s="112" t="s">
        <v>45</v>
      </c>
      <c r="AA5" s="112"/>
      <c r="AB5" s="112"/>
      <c r="AC5" s="112"/>
      <c r="AD5" s="112" t="s">
        <v>44</v>
      </c>
      <c r="AE5" s="112"/>
      <c r="AF5" s="112" t="s">
        <v>42</v>
      </c>
      <c r="AG5" s="112"/>
      <c r="AH5" s="112" t="s">
        <v>43</v>
      </c>
      <c r="AI5" s="112"/>
      <c r="AJ5" s="112" t="s">
        <v>41</v>
      </c>
      <c r="AK5" s="112"/>
      <c r="AL5" s="83"/>
    </row>
    <row r="6" spans="2:38" ht="17.25" customHeight="1">
      <c r="B6" s="107" t="s">
        <v>4</v>
      </c>
      <c r="C6" s="107"/>
      <c r="D6" s="8">
        <v>3</v>
      </c>
      <c r="G6" s="101" t="s">
        <v>1056</v>
      </c>
      <c r="H6" s="101"/>
      <c r="I6" s="101"/>
      <c r="J6" s="101"/>
      <c r="K6" s="101"/>
      <c r="L6" s="101"/>
      <c r="M6" s="101"/>
      <c r="N6" s="101"/>
      <c r="O6" s="101"/>
      <c r="P6" s="101" t="s">
        <v>1057</v>
      </c>
      <c r="Q6" s="101"/>
      <c r="R6" s="101"/>
      <c r="S6" s="101"/>
      <c r="T6" s="101"/>
      <c r="U6" s="101"/>
      <c r="W6" s="112"/>
      <c r="X6" s="112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12"/>
      <c r="X7" s="112"/>
      <c r="Y7" s="112"/>
      <c r="Z7" s="112"/>
      <c r="AA7" s="112"/>
      <c r="AB7" s="112"/>
      <c r="AC7" s="112"/>
      <c r="AD7" s="112"/>
      <c r="AE7" s="112"/>
      <c r="AF7" s="112"/>
      <c r="AG7" s="112"/>
      <c r="AH7" s="112"/>
      <c r="AI7" s="112"/>
      <c r="AJ7" s="112"/>
      <c r="AK7" s="112"/>
      <c r="AL7" s="83"/>
    </row>
    <row r="8" spans="2:38" ht="44.25" customHeight="1">
      <c r="B8" s="97" t="s">
        <v>5</v>
      </c>
      <c r="C8" s="113" t="s">
        <v>6</v>
      </c>
      <c r="D8" s="115" t="s">
        <v>7</v>
      </c>
      <c r="E8" s="116"/>
      <c r="F8" s="97" t="s">
        <v>8</v>
      </c>
      <c r="G8" s="97" t="s">
        <v>9</v>
      </c>
      <c r="H8" s="119" t="s">
        <v>10</v>
      </c>
      <c r="I8" s="119" t="s">
        <v>11</v>
      </c>
      <c r="J8" s="119" t="s">
        <v>12</v>
      </c>
      <c r="K8" s="119" t="s">
        <v>13</v>
      </c>
      <c r="L8" s="120" t="s">
        <v>14</v>
      </c>
      <c r="M8" s="121" t="s">
        <v>48</v>
      </c>
      <c r="N8" s="122"/>
      <c r="O8" s="120" t="s">
        <v>15</v>
      </c>
      <c r="P8" s="120" t="s">
        <v>16</v>
      </c>
      <c r="Q8" s="97" t="s">
        <v>17</v>
      </c>
      <c r="R8" s="120" t="s">
        <v>18</v>
      </c>
      <c r="S8" s="97" t="s">
        <v>19</v>
      </c>
      <c r="T8" s="97" t="s">
        <v>20</v>
      </c>
      <c r="U8" s="97" t="s">
        <v>58</v>
      </c>
      <c r="W8" s="112"/>
      <c r="X8" s="112"/>
      <c r="Y8" s="11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99"/>
      <c r="C9" s="114"/>
      <c r="D9" s="117"/>
      <c r="E9" s="118"/>
      <c r="F9" s="99"/>
      <c r="G9" s="99"/>
      <c r="H9" s="119"/>
      <c r="I9" s="119"/>
      <c r="J9" s="119"/>
      <c r="K9" s="119"/>
      <c r="L9" s="120"/>
      <c r="M9" s="95" t="s">
        <v>49</v>
      </c>
      <c r="N9" s="95" t="s">
        <v>50</v>
      </c>
      <c r="O9" s="120"/>
      <c r="P9" s="120"/>
      <c r="Q9" s="98"/>
      <c r="R9" s="120"/>
      <c r="S9" s="99"/>
      <c r="T9" s="98"/>
      <c r="U9" s="98"/>
      <c r="V9" s="90"/>
      <c r="W9" s="67" t="str">
        <f>+D5</f>
        <v>Các kỹ thuật lập trình</v>
      </c>
      <c r="X9" s="68" t="str">
        <f>+P5</f>
        <v>Nhóm: INT1470-02</v>
      </c>
      <c r="Y9" s="69">
        <f>+$AH$9+$AJ$9+$AF$9</f>
        <v>60</v>
      </c>
      <c r="Z9" s="63">
        <f>COUNTIF($S$10:$S$130,"Khiển trách")</f>
        <v>0</v>
      </c>
      <c r="AA9" s="63">
        <f>COUNTIF($S$10:$S$130,"Cảnh cáo")</f>
        <v>0</v>
      </c>
      <c r="AB9" s="63">
        <f>COUNTIF($S$10:$S$130,"Đình chỉ thi")</f>
        <v>0</v>
      </c>
      <c r="AC9" s="70">
        <f>+($Z$9+$AA$9+$AB$9)/$Y$9*100%</f>
        <v>0</v>
      </c>
      <c r="AD9" s="63">
        <f>SUM(COUNTIF($S$10:$S$128,"Vắng"),COUNTIF($S$10:$S$128,"Vắng có phép"))</f>
        <v>0</v>
      </c>
      <c r="AE9" s="71">
        <f>+$AD$9/$Y$9</f>
        <v>0</v>
      </c>
      <c r="AF9" s="72">
        <f>COUNTIF($V$10:$V$128,"Thi lại")</f>
        <v>0</v>
      </c>
      <c r="AG9" s="71">
        <f>+$AF$9/$Y$9</f>
        <v>0</v>
      </c>
      <c r="AH9" s="72">
        <f>COUNTIF($V$10:$V$129,"Học lại")</f>
        <v>60</v>
      </c>
      <c r="AI9" s="71">
        <f>+$AH$9/$Y$9</f>
        <v>1</v>
      </c>
      <c r="AJ9" s="63">
        <f>COUNTIF($V$11:$V$129,"Đạt")</f>
        <v>0</v>
      </c>
      <c r="AK9" s="70">
        <f>+$AJ$9/$Y$9</f>
        <v>0</v>
      </c>
      <c r="AL9" s="82"/>
    </row>
    <row r="10" spans="2:38" ht="14.25" customHeight="1">
      <c r="B10" s="121" t="s">
        <v>26</v>
      </c>
      <c r="C10" s="126"/>
      <c r="D10" s="126"/>
      <c r="E10" s="126"/>
      <c r="F10" s="126"/>
      <c r="G10" s="122"/>
      <c r="H10" s="10">
        <v>10</v>
      </c>
      <c r="I10" s="10">
        <v>10</v>
      </c>
      <c r="J10" s="11"/>
      <c r="K10" s="10">
        <v>10</v>
      </c>
      <c r="L10" s="12"/>
      <c r="M10" s="13"/>
      <c r="N10" s="13"/>
      <c r="O10" s="13"/>
      <c r="P10" s="60">
        <f>100-(H10+I10+J10+K10)</f>
        <v>70</v>
      </c>
      <c r="Q10" s="99"/>
      <c r="R10" s="14"/>
      <c r="S10" s="14"/>
      <c r="T10" s="99"/>
      <c r="U10" s="99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274</v>
      </c>
      <c r="D11" s="17" t="s">
        <v>275</v>
      </c>
      <c r="E11" s="18" t="s">
        <v>73</v>
      </c>
      <c r="F11" s="19" t="s">
        <v>276</v>
      </c>
      <c r="G11" s="16" t="s">
        <v>117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70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70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70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277</v>
      </c>
      <c r="D12" s="28" t="s">
        <v>278</v>
      </c>
      <c r="E12" s="29" t="s">
        <v>73</v>
      </c>
      <c r="F12" s="30" t="s">
        <v>279</v>
      </c>
      <c r="G12" s="27" t="s">
        <v>117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280</v>
      </c>
      <c r="D13" s="28" t="s">
        <v>281</v>
      </c>
      <c r="E13" s="29" t="s">
        <v>73</v>
      </c>
      <c r="F13" s="30" t="s">
        <v>282</v>
      </c>
      <c r="G13" s="27" t="s">
        <v>86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70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70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4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283</v>
      </c>
      <c r="D14" s="28" t="s">
        <v>284</v>
      </c>
      <c r="E14" s="29" t="s">
        <v>73</v>
      </c>
      <c r="F14" s="30" t="s">
        <v>285</v>
      </c>
      <c r="G14" s="27" t="s">
        <v>86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286</v>
      </c>
      <c r="D15" s="28" t="s">
        <v>287</v>
      </c>
      <c r="E15" s="29" t="s">
        <v>288</v>
      </c>
      <c r="F15" s="30" t="s">
        <v>289</v>
      </c>
      <c r="G15" s="27" t="s">
        <v>86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290</v>
      </c>
      <c r="D16" s="28" t="s">
        <v>291</v>
      </c>
      <c r="E16" s="29" t="s">
        <v>292</v>
      </c>
      <c r="F16" s="30" t="s">
        <v>293</v>
      </c>
      <c r="G16" s="27" t="s">
        <v>79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294</v>
      </c>
      <c r="D17" s="28" t="s">
        <v>295</v>
      </c>
      <c r="E17" s="29" t="s">
        <v>296</v>
      </c>
      <c r="F17" s="30" t="s">
        <v>297</v>
      </c>
      <c r="G17" s="27" t="s">
        <v>79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298</v>
      </c>
      <c r="D18" s="28" t="s">
        <v>299</v>
      </c>
      <c r="E18" s="29" t="s">
        <v>300</v>
      </c>
      <c r="F18" s="30" t="s">
        <v>301</v>
      </c>
      <c r="G18" s="27" t="s">
        <v>86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302</v>
      </c>
      <c r="D19" s="28" t="s">
        <v>303</v>
      </c>
      <c r="E19" s="29" t="s">
        <v>300</v>
      </c>
      <c r="F19" s="30" t="s">
        <v>304</v>
      </c>
      <c r="G19" s="27" t="s">
        <v>79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305</v>
      </c>
      <c r="D20" s="28" t="s">
        <v>217</v>
      </c>
      <c r="E20" s="29" t="s">
        <v>82</v>
      </c>
      <c r="F20" s="30" t="s">
        <v>306</v>
      </c>
      <c r="G20" s="27" t="s">
        <v>120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307</v>
      </c>
      <c r="D21" s="28" t="s">
        <v>308</v>
      </c>
      <c r="E21" s="29" t="s">
        <v>309</v>
      </c>
      <c r="F21" s="30" t="s">
        <v>310</v>
      </c>
      <c r="G21" s="27" t="s">
        <v>79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311</v>
      </c>
      <c r="D22" s="28" t="s">
        <v>312</v>
      </c>
      <c r="E22" s="29" t="s">
        <v>89</v>
      </c>
      <c r="F22" s="30" t="s">
        <v>313</v>
      </c>
      <c r="G22" s="27" t="s">
        <v>117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314</v>
      </c>
      <c r="D23" s="28" t="s">
        <v>122</v>
      </c>
      <c r="E23" s="29" t="s">
        <v>315</v>
      </c>
      <c r="F23" s="30" t="s">
        <v>316</v>
      </c>
      <c r="G23" s="27" t="s">
        <v>86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317</v>
      </c>
      <c r="D24" s="28" t="s">
        <v>318</v>
      </c>
      <c r="E24" s="29" t="s">
        <v>100</v>
      </c>
      <c r="F24" s="30" t="s">
        <v>319</v>
      </c>
      <c r="G24" s="27" t="s">
        <v>120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320</v>
      </c>
      <c r="D25" s="28" t="s">
        <v>321</v>
      </c>
      <c r="E25" s="29" t="s">
        <v>104</v>
      </c>
      <c r="F25" s="30" t="s">
        <v>210</v>
      </c>
      <c r="G25" s="27" t="s">
        <v>120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322</v>
      </c>
      <c r="D26" s="28" t="s">
        <v>323</v>
      </c>
      <c r="E26" s="29" t="s">
        <v>111</v>
      </c>
      <c r="F26" s="30" t="s">
        <v>324</v>
      </c>
      <c r="G26" s="27" t="s">
        <v>86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325</v>
      </c>
      <c r="D27" s="28" t="s">
        <v>326</v>
      </c>
      <c r="E27" s="29" t="s">
        <v>327</v>
      </c>
      <c r="F27" s="30" t="s">
        <v>97</v>
      </c>
      <c r="G27" s="27" t="s">
        <v>86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328</v>
      </c>
      <c r="D28" s="28" t="s">
        <v>329</v>
      </c>
      <c r="E28" s="29" t="s">
        <v>330</v>
      </c>
      <c r="F28" s="30" t="s">
        <v>331</v>
      </c>
      <c r="G28" s="27" t="s">
        <v>117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332</v>
      </c>
      <c r="D29" s="28" t="s">
        <v>333</v>
      </c>
      <c r="E29" s="29" t="s">
        <v>334</v>
      </c>
      <c r="F29" s="30" t="s">
        <v>335</v>
      </c>
      <c r="G29" s="27" t="s">
        <v>94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336</v>
      </c>
      <c r="D30" s="28" t="s">
        <v>107</v>
      </c>
      <c r="E30" s="29" t="s">
        <v>334</v>
      </c>
      <c r="F30" s="30" t="s">
        <v>337</v>
      </c>
      <c r="G30" s="27" t="s">
        <v>86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338</v>
      </c>
      <c r="D31" s="28" t="s">
        <v>122</v>
      </c>
      <c r="E31" s="29" t="s">
        <v>339</v>
      </c>
      <c r="F31" s="30" t="s">
        <v>340</v>
      </c>
      <c r="G31" s="27" t="s">
        <v>120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341</v>
      </c>
      <c r="D32" s="28" t="s">
        <v>308</v>
      </c>
      <c r="E32" s="29" t="s">
        <v>136</v>
      </c>
      <c r="F32" s="30" t="s">
        <v>342</v>
      </c>
      <c r="G32" s="27" t="s">
        <v>79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343</v>
      </c>
      <c r="D33" s="28" t="s">
        <v>344</v>
      </c>
      <c r="E33" s="29" t="s">
        <v>136</v>
      </c>
      <c r="F33" s="30" t="s">
        <v>306</v>
      </c>
      <c r="G33" s="27" t="s">
        <v>86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345</v>
      </c>
      <c r="D34" s="28" t="s">
        <v>346</v>
      </c>
      <c r="E34" s="29" t="s">
        <v>347</v>
      </c>
      <c r="F34" s="30" t="s">
        <v>348</v>
      </c>
      <c r="G34" s="27" t="s">
        <v>120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349</v>
      </c>
      <c r="D35" s="28" t="s">
        <v>350</v>
      </c>
      <c r="E35" s="29" t="s">
        <v>351</v>
      </c>
      <c r="F35" s="30" t="s">
        <v>352</v>
      </c>
      <c r="G35" s="27" t="s">
        <v>86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353</v>
      </c>
      <c r="D36" s="28" t="s">
        <v>354</v>
      </c>
      <c r="E36" s="29" t="s">
        <v>355</v>
      </c>
      <c r="F36" s="30" t="s">
        <v>175</v>
      </c>
      <c r="G36" s="27" t="s">
        <v>120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356</v>
      </c>
      <c r="D37" s="28" t="s">
        <v>357</v>
      </c>
      <c r="E37" s="29" t="s">
        <v>155</v>
      </c>
      <c r="F37" s="30" t="s">
        <v>358</v>
      </c>
      <c r="G37" s="27" t="s">
        <v>86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359</v>
      </c>
      <c r="D38" s="28" t="s">
        <v>360</v>
      </c>
      <c r="E38" s="29" t="s">
        <v>155</v>
      </c>
      <c r="F38" s="30" t="s">
        <v>156</v>
      </c>
      <c r="G38" s="27" t="s">
        <v>75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361</v>
      </c>
      <c r="D39" s="28" t="s">
        <v>189</v>
      </c>
      <c r="E39" s="29" t="s">
        <v>362</v>
      </c>
      <c r="F39" s="30" t="s">
        <v>363</v>
      </c>
      <c r="G39" s="27" t="s">
        <v>79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364</v>
      </c>
      <c r="D40" s="28" t="s">
        <v>365</v>
      </c>
      <c r="E40" s="29" t="s">
        <v>366</v>
      </c>
      <c r="F40" s="30" t="s">
        <v>367</v>
      </c>
      <c r="G40" s="27" t="s">
        <v>86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368</v>
      </c>
      <c r="D41" s="28" t="s">
        <v>369</v>
      </c>
      <c r="E41" s="29" t="s">
        <v>174</v>
      </c>
      <c r="F41" s="30" t="s">
        <v>370</v>
      </c>
      <c r="G41" s="27" t="s">
        <v>79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371</v>
      </c>
      <c r="D42" s="28" t="s">
        <v>185</v>
      </c>
      <c r="E42" s="29" t="s">
        <v>372</v>
      </c>
      <c r="F42" s="30" t="s">
        <v>373</v>
      </c>
      <c r="G42" s="27" t="s">
        <v>86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374</v>
      </c>
      <c r="D43" s="28" t="s">
        <v>375</v>
      </c>
      <c r="E43" s="29" t="s">
        <v>178</v>
      </c>
      <c r="F43" s="30" t="s">
        <v>306</v>
      </c>
      <c r="G43" s="27" t="s">
        <v>117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376</v>
      </c>
      <c r="D44" s="28" t="s">
        <v>377</v>
      </c>
      <c r="E44" s="29" t="s">
        <v>178</v>
      </c>
      <c r="F44" s="30" t="s">
        <v>378</v>
      </c>
      <c r="G44" s="27" t="s">
        <v>120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379</v>
      </c>
      <c r="D45" s="28" t="s">
        <v>122</v>
      </c>
      <c r="E45" s="29" t="s">
        <v>186</v>
      </c>
      <c r="F45" s="30" t="s">
        <v>380</v>
      </c>
      <c r="G45" s="27" t="s">
        <v>120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381</v>
      </c>
      <c r="D46" s="28" t="s">
        <v>382</v>
      </c>
      <c r="E46" s="29" t="s">
        <v>383</v>
      </c>
      <c r="F46" s="30" t="s">
        <v>384</v>
      </c>
      <c r="G46" s="27" t="s">
        <v>79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385</v>
      </c>
      <c r="D47" s="28" t="s">
        <v>386</v>
      </c>
      <c r="E47" s="29" t="s">
        <v>387</v>
      </c>
      <c r="F47" s="30" t="s">
        <v>388</v>
      </c>
      <c r="G47" s="27" t="s">
        <v>79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389</v>
      </c>
      <c r="D48" s="28" t="s">
        <v>390</v>
      </c>
      <c r="E48" s="29" t="s">
        <v>391</v>
      </c>
      <c r="F48" s="30" t="s">
        <v>392</v>
      </c>
      <c r="G48" s="27" t="s">
        <v>117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393</v>
      </c>
      <c r="D49" s="28" t="s">
        <v>394</v>
      </c>
      <c r="E49" s="29" t="s">
        <v>194</v>
      </c>
      <c r="F49" s="30" t="s">
        <v>395</v>
      </c>
      <c r="G49" s="27" t="s">
        <v>94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396</v>
      </c>
      <c r="D50" s="28" t="s">
        <v>397</v>
      </c>
      <c r="E50" s="29" t="s">
        <v>398</v>
      </c>
      <c r="F50" s="30" t="s">
        <v>237</v>
      </c>
      <c r="G50" s="27" t="s">
        <v>94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399</v>
      </c>
      <c r="D51" s="28" t="s">
        <v>400</v>
      </c>
      <c r="E51" s="29" t="s">
        <v>398</v>
      </c>
      <c r="F51" s="30" t="s">
        <v>401</v>
      </c>
      <c r="G51" s="27" t="s">
        <v>117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402</v>
      </c>
      <c r="D52" s="28" t="s">
        <v>403</v>
      </c>
      <c r="E52" s="29" t="s">
        <v>202</v>
      </c>
      <c r="F52" s="30" t="s">
        <v>404</v>
      </c>
      <c r="G52" s="27" t="s">
        <v>86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405</v>
      </c>
      <c r="D53" s="28" t="s">
        <v>406</v>
      </c>
      <c r="E53" s="29" t="s">
        <v>407</v>
      </c>
      <c r="F53" s="30" t="s">
        <v>408</v>
      </c>
      <c r="G53" s="27" t="s">
        <v>86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409</v>
      </c>
      <c r="D54" s="28" t="s">
        <v>107</v>
      </c>
      <c r="E54" s="29" t="s">
        <v>410</v>
      </c>
      <c r="F54" s="30" t="s">
        <v>411</v>
      </c>
      <c r="G54" s="27" t="s">
        <v>86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412</v>
      </c>
      <c r="D55" s="28" t="s">
        <v>312</v>
      </c>
      <c r="E55" s="29" t="s">
        <v>413</v>
      </c>
      <c r="F55" s="30" t="s">
        <v>260</v>
      </c>
      <c r="G55" s="27" t="s">
        <v>86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414</v>
      </c>
      <c r="D56" s="28" t="s">
        <v>415</v>
      </c>
      <c r="E56" s="29" t="s">
        <v>416</v>
      </c>
      <c r="F56" s="30" t="s">
        <v>417</v>
      </c>
      <c r="G56" s="27" t="s">
        <v>117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418</v>
      </c>
      <c r="D57" s="28" t="s">
        <v>189</v>
      </c>
      <c r="E57" s="29" t="s">
        <v>419</v>
      </c>
      <c r="F57" s="30" t="s">
        <v>420</v>
      </c>
      <c r="G57" s="27" t="s">
        <v>86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421</v>
      </c>
      <c r="D58" s="28" t="s">
        <v>422</v>
      </c>
      <c r="E58" s="29" t="s">
        <v>423</v>
      </c>
      <c r="F58" s="30" t="s">
        <v>424</v>
      </c>
      <c r="G58" s="27" t="s">
        <v>117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425</v>
      </c>
      <c r="D59" s="28" t="s">
        <v>426</v>
      </c>
      <c r="E59" s="29" t="s">
        <v>209</v>
      </c>
      <c r="F59" s="30" t="s">
        <v>427</v>
      </c>
      <c r="G59" s="27" t="s">
        <v>428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429</v>
      </c>
      <c r="D60" s="28" t="s">
        <v>430</v>
      </c>
      <c r="E60" s="29" t="s">
        <v>431</v>
      </c>
      <c r="F60" s="30" t="s">
        <v>432</v>
      </c>
      <c r="G60" s="27" t="s">
        <v>94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433</v>
      </c>
      <c r="D61" s="28" t="s">
        <v>434</v>
      </c>
      <c r="E61" s="29" t="s">
        <v>435</v>
      </c>
      <c r="F61" s="30" t="s">
        <v>436</v>
      </c>
      <c r="G61" s="27" t="s">
        <v>86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437</v>
      </c>
      <c r="D62" s="28" t="s">
        <v>438</v>
      </c>
      <c r="E62" s="29" t="s">
        <v>439</v>
      </c>
      <c r="F62" s="30" t="s">
        <v>335</v>
      </c>
      <c r="G62" s="27" t="s">
        <v>79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440</v>
      </c>
      <c r="D63" s="28" t="s">
        <v>321</v>
      </c>
      <c r="E63" s="29" t="s">
        <v>218</v>
      </c>
      <c r="F63" s="30" t="s">
        <v>441</v>
      </c>
      <c r="G63" s="27" t="s">
        <v>120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442</v>
      </c>
      <c r="D64" s="28" t="s">
        <v>443</v>
      </c>
      <c r="E64" s="29" t="s">
        <v>444</v>
      </c>
      <c r="F64" s="30" t="s">
        <v>445</v>
      </c>
      <c r="G64" s="27" t="s">
        <v>117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446</v>
      </c>
      <c r="D65" s="28" t="s">
        <v>447</v>
      </c>
      <c r="E65" s="29" t="s">
        <v>226</v>
      </c>
      <c r="F65" s="30" t="s">
        <v>448</v>
      </c>
      <c r="G65" s="27" t="s">
        <v>79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449</v>
      </c>
      <c r="D66" s="28" t="s">
        <v>154</v>
      </c>
      <c r="E66" s="29" t="s">
        <v>226</v>
      </c>
      <c r="F66" s="30" t="s">
        <v>450</v>
      </c>
      <c r="G66" s="27" t="s">
        <v>75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451</v>
      </c>
      <c r="D67" s="28" t="s">
        <v>452</v>
      </c>
      <c r="E67" s="29" t="s">
        <v>230</v>
      </c>
      <c r="F67" s="30" t="s">
        <v>453</v>
      </c>
      <c r="G67" s="27" t="s">
        <v>120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454</v>
      </c>
      <c r="D68" s="28" t="s">
        <v>455</v>
      </c>
      <c r="E68" s="29" t="s">
        <v>248</v>
      </c>
      <c r="F68" s="30" t="s">
        <v>85</v>
      </c>
      <c r="G68" s="27" t="s">
        <v>120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75" customHeight="1">
      <c r="B69" s="26">
        <v>59</v>
      </c>
      <c r="C69" s="27" t="s">
        <v>456</v>
      </c>
      <c r="D69" s="28" t="s">
        <v>139</v>
      </c>
      <c r="E69" s="29" t="s">
        <v>457</v>
      </c>
      <c r="F69" s="30" t="s">
        <v>458</v>
      </c>
      <c r="G69" s="27" t="s">
        <v>75</v>
      </c>
      <c r="H69" s="31" t="s">
        <v>27</v>
      </c>
      <c r="I69" s="31" t="s">
        <v>27</v>
      </c>
      <c r="J69" s="31" t="s">
        <v>27</v>
      </c>
      <c r="K69" s="31" t="s">
        <v>27</v>
      </c>
      <c r="L69" s="38"/>
      <c r="M69" s="38"/>
      <c r="N69" s="38"/>
      <c r="O69" s="38"/>
      <c r="P69" s="33"/>
      <c r="Q69" s="34">
        <f t="shared" si="0"/>
        <v>0</v>
      </c>
      <c r="R69" s="35" t="str">
        <f t="shared" si="3"/>
        <v>F</v>
      </c>
      <c r="S69" s="36" t="str">
        <f t="shared" si="1"/>
        <v>Kém</v>
      </c>
      <c r="T69" s="37" t="str">
        <f t="shared" si="4"/>
        <v/>
      </c>
      <c r="U69" s="93"/>
      <c r="V69" s="91" t="str">
        <f t="shared" si="2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18.75" customHeight="1">
      <c r="B70" s="26">
        <v>60</v>
      </c>
      <c r="C70" s="27" t="s">
        <v>459</v>
      </c>
      <c r="D70" s="28" t="s">
        <v>189</v>
      </c>
      <c r="E70" s="29" t="s">
        <v>460</v>
      </c>
      <c r="F70" s="30" t="s">
        <v>461</v>
      </c>
      <c r="G70" s="27" t="s">
        <v>86</v>
      </c>
      <c r="H70" s="31" t="s">
        <v>27</v>
      </c>
      <c r="I70" s="31" t="s">
        <v>27</v>
      </c>
      <c r="J70" s="31" t="s">
        <v>27</v>
      </c>
      <c r="K70" s="31" t="s">
        <v>27</v>
      </c>
      <c r="L70" s="38"/>
      <c r="M70" s="38"/>
      <c r="N70" s="38"/>
      <c r="O70" s="38"/>
      <c r="P70" s="33"/>
      <c r="Q70" s="34">
        <f t="shared" si="0"/>
        <v>0</v>
      </c>
      <c r="R70" s="35" t="str">
        <f t="shared" si="3"/>
        <v>F</v>
      </c>
      <c r="S70" s="36" t="str">
        <f t="shared" si="1"/>
        <v>Kém</v>
      </c>
      <c r="T70" s="37" t="str">
        <f t="shared" si="4"/>
        <v/>
      </c>
      <c r="U70" s="93"/>
      <c r="V70" s="91" t="str">
        <f t="shared" si="2"/>
        <v>Học lại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7.5" customHeight="1">
      <c r="A71" s="2"/>
      <c r="B71" s="39"/>
      <c r="C71" s="40"/>
      <c r="D71" s="40"/>
      <c r="E71" s="41"/>
      <c r="F71" s="41"/>
      <c r="G71" s="41"/>
      <c r="H71" s="42"/>
      <c r="I71" s="43"/>
      <c r="J71" s="43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3"/>
    </row>
    <row r="72" spans="1:38" ht="16.5" hidden="1">
      <c r="A72" s="2"/>
      <c r="B72" s="127" t="s">
        <v>28</v>
      </c>
      <c r="C72" s="127"/>
      <c r="D72" s="40"/>
      <c r="E72" s="41"/>
      <c r="F72" s="41"/>
      <c r="G72" s="41"/>
      <c r="H72" s="42"/>
      <c r="I72" s="43"/>
      <c r="J72" s="43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3"/>
    </row>
    <row r="73" spans="1:38" ht="16.5" hidden="1" customHeight="1">
      <c r="A73" s="2"/>
      <c r="B73" s="45" t="s">
        <v>29</v>
      </c>
      <c r="C73" s="45"/>
      <c r="D73" s="46">
        <f>+$Y$9</f>
        <v>60</v>
      </c>
      <c r="E73" s="47" t="s">
        <v>30</v>
      </c>
      <c r="F73" s="47"/>
      <c r="G73" s="103" t="s">
        <v>31</v>
      </c>
      <c r="H73" s="103"/>
      <c r="I73" s="103"/>
      <c r="J73" s="103"/>
      <c r="K73" s="103"/>
      <c r="L73" s="103"/>
      <c r="M73" s="103"/>
      <c r="N73" s="103"/>
      <c r="O73" s="103"/>
      <c r="P73" s="48">
        <f>$Y$9 -COUNTIF($T$10:$T$260,"Vắng") -COUNTIF($T$10:$T$260,"Vắng có phép") - COUNTIF($T$10:$T$260,"Đình chỉ thi") - COUNTIF($T$10:$T$260,"Không đủ ĐKDT")</f>
        <v>60</v>
      </c>
      <c r="Q73" s="48"/>
      <c r="R73" s="49"/>
      <c r="S73" s="50"/>
      <c r="T73" s="50" t="s">
        <v>30</v>
      </c>
      <c r="U73" s="3"/>
    </row>
    <row r="74" spans="1:38" ht="16.5" hidden="1" customHeight="1">
      <c r="A74" s="2"/>
      <c r="B74" s="45" t="s">
        <v>32</v>
      </c>
      <c r="C74" s="45"/>
      <c r="D74" s="46">
        <f>+$AJ$9</f>
        <v>0</v>
      </c>
      <c r="E74" s="47" t="s">
        <v>30</v>
      </c>
      <c r="F74" s="47"/>
      <c r="G74" s="103" t="s">
        <v>33</v>
      </c>
      <c r="H74" s="103"/>
      <c r="I74" s="103"/>
      <c r="J74" s="103"/>
      <c r="K74" s="103"/>
      <c r="L74" s="103"/>
      <c r="M74" s="103"/>
      <c r="N74" s="103"/>
      <c r="O74" s="103"/>
      <c r="P74" s="51">
        <f>COUNTIF($T$10:$T$136,"Vắng")</f>
        <v>0</v>
      </c>
      <c r="Q74" s="51"/>
      <c r="R74" s="52"/>
      <c r="S74" s="50"/>
      <c r="T74" s="50" t="s">
        <v>30</v>
      </c>
      <c r="U74" s="3"/>
    </row>
    <row r="75" spans="1:38" ht="16.5" hidden="1" customHeight="1">
      <c r="A75" s="2"/>
      <c r="B75" s="45" t="s">
        <v>54</v>
      </c>
      <c r="C75" s="45"/>
      <c r="D75" s="85">
        <f>COUNTIF(V11:V70,"Học lại")</f>
        <v>60</v>
      </c>
      <c r="E75" s="47" t="s">
        <v>30</v>
      </c>
      <c r="F75" s="47"/>
      <c r="G75" s="103" t="s">
        <v>55</v>
      </c>
      <c r="H75" s="103"/>
      <c r="I75" s="103"/>
      <c r="J75" s="103"/>
      <c r="K75" s="103"/>
      <c r="L75" s="103"/>
      <c r="M75" s="103"/>
      <c r="N75" s="103"/>
      <c r="O75" s="103"/>
      <c r="P75" s="48">
        <f>COUNTIF($T$10:$T$136,"Vắng có phép")</f>
        <v>0</v>
      </c>
      <c r="Q75" s="48"/>
      <c r="R75" s="49"/>
      <c r="S75" s="50"/>
      <c r="T75" s="50" t="s">
        <v>30</v>
      </c>
      <c r="U75" s="3"/>
    </row>
    <row r="76" spans="1:38" ht="3" hidden="1" customHeight="1">
      <c r="A76" s="2"/>
      <c r="B76" s="39"/>
      <c r="C76" s="40"/>
      <c r="D76" s="40"/>
      <c r="E76" s="41"/>
      <c r="F76" s="41"/>
      <c r="G76" s="41"/>
      <c r="H76" s="42"/>
      <c r="I76" s="43"/>
      <c r="J76" s="43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3"/>
    </row>
    <row r="77" spans="1:38" hidden="1">
      <c r="B77" s="86" t="s">
        <v>34</v>
      </c>
      <c r="C77" s="86"/>
      <c r="D77" s="87">
        <f>COUNTIF(V11:V70,"Thi lại")</f>
        <v>0</v>
      </c>
      <c r="E77" s="88" t="s">
        <v>30</v>
      </c>
      <c r="F77" s="3"/>
      <c r="G77" s="3"/>
      <c r="H77" s="3"/>
      <c r="I77" s="3"/>
      <c r="J77" s="102"/>
      <c r="K77" s="102"/>
      <c r="L77" s="102"/>
      <c r="M77" s="102"/>
      <c r="N77" s="102"/>
      <c r="O77" s="102"/>
      <c r="P77" s="102"/>
      <c r="Q77" s="102"/>
      <c r="R77" s="102"/>
      <c r="S77" s="102"/>
      <c r="T77" s="102"/>
      <c r="U77" s="3"/>
    </row>
    <row r="78" spans="1:38" hidden="1">
      <c r="B78" s="86"/>
      <c r="C78" s="86"/>
      <c r="D78" s="87"/>
      <c r="E78" s="88"/>
      <c r="F78" s="3"/>
      <c r="G78" s="3"/>
      <c r="H78" s="3"/>
      <c r="I78" s="3"/>
      <c r="J78" s="102" t="s">
        <v>56</v>
      </c>
      <c r="K78" s="102"/>
      <c r="L78" s="102"/>
      <c r="M78" s="102"/>
      <c r="N78" s="102"/>
      <c r="O78" s="102"/>
      <c r="P78" s="102"/>
      <c r="Q78" s="102"/>
      <c r="R78" s="102"/>
      <c r="S78" s="102"/>
      <c r="T78" s="102"/>
      <c r="U78" s="3"/>
    </row>
    <row r="79" spans="1:38" hidden="1">
      <c r="A79" s="53"/>
      <c r="B79" s="123" t="s">
        <v>35</v>
      </c>
      <c r="C79" s="123"/>
      <c r="D79" s="123"/>
      <c r="E79" s="123"/>
      <c r="F79" s="123"/>
      <c r="G79" s="123"/>
      <c r="H79" s="123"/>
      <c r="I79" s="54"/>
      <c r="J79" s="124" t="s">
        <v>36</v>
      </c>
      <c r="K79" s="124"/>
      <c r="L79" s="124"/>
      <c r="M79" s="124"/>
      <c r="N79" s="124"/>
      <c r="O79" s="124"/>
      <c r="P79" s="124"/>
      <c r="Q79" s="124"/>
      <c r="R79" s="124"/>
      <c r="S79" s="124"/>
      <c r="T79" s="124"/>
      <c r="U79" s="3"/>
    </row>
    <row r="80" spans="1:38" ht="4.5" hidden="1" customHeight="1">
      <c r="A80" s="2"/>
      <c r="B80" s="39"/>
      <c r="C80" s="55"/>
      <c r="D80" s="55"/>
      <c r="E80" s="56"/>
      <c r="F80" s="56"/>
      <c r="G80" s="56"/>
      <c r="H80" s="57"/>
      <c r="I80" s="58"/>
      <c r="J80" s="58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38" s="2" customFormat="1" hidden="1">
      <c r="B81" s="123" t="s">
        <v>37</v>
      </c>
      <c r="C81" s="123"/>
      <c r="D81" s="125" t="s">
        <v>38</v>
      </c>
      <c r="E81" s="125"/>
      <c r="F81" s="125"/>
      <c r="G81" s="125"/>
      <c r="H81" s="125"/>
      <c r="I81" s="58"/>
      <c r="J81" s="58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idden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idden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idden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 ht="9.75" hidden="1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 ht="3.75" hidden="1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 ht="18" hidden="1" customHeight="1">
      <c r="A87" s="1"/>
      <c r="B87" s="129" t="s">
        <v>39</v>
      </c>
      <c r="C87" s="129"/>
      <c r="D87" s="129" t="s">
        <v>57</v>
      </c>
      <c r="E87" s="129"/>
      <c r="F87" s="129"/>
      <c r="G87" s="129"/>
      <c r="H87" s="129"/>
      <c r="I87" s="129"/>
      <c r="J87" s="129" t="s">
        <v>40</v>
      </c>
      <c r="K87" s="129"/>
      <c r="L87" s="129"/>
      <c r="M87" s="129"/>
      <c r="N87" s="129"/>
      <c r="O87" s="129"/>
      <c r="P87" s="129"/>
      <c r="Q87" s="129"/>
      <c r="R87" s="129"/>
      <c r="S87" s="129"/>
      <c r="T87" s="129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 ht="4.5" hidden="1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s="2" customFormat="1" ht="36.75" hidden="1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ht="38.25" customHeight="1">
      <c r="B90" s="128" t="s">
        <v>52</v>
      </c>
      <c r="C90" s="123"/>
      <c r="D90" s="123"/>
      <c r="E90" s="123"/>
      <c r="F90" s="123"/>
      <c r="G90" s="123"/>
      <c r="H90" s="128" t="s">
        <v>53</v>
      </c>
      <c r="I90" s="128"/>
      <c r="J90" s="128"/>
      <c r="K90" s="128"/>
      <c r="L90" s="128"/>
      <c r="M90" s="128"/>
      <c r="N90" s="130" t="s">
        <v>59</v>
      </c>
      <c r="O90" s="130"/>
      <c r="P90" s="130"/>
      <c r="Q90" s="130"/>
      <c r="R90" s="130"/>
      <c r="S90" s="130"/>
      <c r="T90" s="130"/>
      <c r="U90" s="130"/>
    </row>
    <row r="91" spans="1:38">
      <c r="B91" s="39"/>
      <c r="C91" s="55"/>
      <c r="D91" s="55"/>
      <c r="E91" s="56"/>
      <c r="F91" s="56"/>
      <c r="G91" s="56"/>
      <c r="H91" s="57"/>
      <c r="I91" s="58"/>
      <c r="J91" s="58"/>
      <c r="K91" s="3"/>
      <c r="L91" s="3"/>
      <c r="M91" s="3"/>
      <c r="N91" s="3"/>
      <c r="O91" s="3"/>
      <c r="P91" s="3"/>
      <c r="Q91" s="3"/>
      <c r="R91" s="3"/>
      <c r="S91" s="3"/>
      <c r="T91" s="3"/>
    </row>
    <row r="92" spans="1:38">
      <c r="B92" s="123" t="s">
        <v>37</v>
      </c>
      <c r="C92" s="123"/>
      <c r="D92" s="125" t="s">
        <v>38</v>
      </c>
      <c r="E92" s="125"/>
      <c r="F92" s="125"/>
      <c r="G92" s="125"/>
      <c r="H92" s="125"/>
      <c r="I92" s="58"/>
      <c r="J92" s="58"/>
      <c r="K92" s="44"/>
      <c r="L92" s="44"/>
      <c r="M92" s="44"/>
      <c r="N92" s="44"/>
      <c r="O92" s="44"/>
      <c r="P92" s="44"/>
      <c r="Q92" s="44"/>
      <c r="R92" s="44"/>
      <c r="S92" s="44"/>
      <c r="T92" s="44"/>
    </row>
    <row r="93" spans="1:38"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</row>
    <row r="98" spans="2:21"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 t="s">
        <v>60</v>
      </c>
      <c r="O98" s="96"/>
      <c r="P98" s="96"/>
      <c r="Q98" s="96"/>
      <c r="R98" s="96"/>
      <c r="S98" s="96"/>
      <c r="T98" s="96"/>
      <c r="U98" s="96"/>
    </row>
  </sheetData>
  <sheetProtection formatCells="0" formatColumns="0" formatRows="0" insertColumns="0" insertRows="0" insertHyperlinks="0" deleteColumns="0" deleteRows="0" sort="0" autoFilter="0" pivotTables="0"/>
  <autoFilter ref="A9:AL70">
    <filterColumn colId="3" showButton="0"/>
    <filterColumn colId="12"/>
  </autoFilter>
  <mergeCells count="61">
    <mergeCell ref="B92:C92"/>
    <mergeCell ref="D92:H92"/>
    <mergeCell ref="B98:D98"/>
    <mergeCell ref="E98:G98"/>
    <mergeCell ref="H98:M98"/>
    <mergeCell ref="N98:U98"/>
    <mergeCell ref="B87:C87"/>
    <mergeCell ref="D87:I87"/>
    <mergeCell ref="J87:T87"/>
    <mergeCell ref="B90:G90"/>
    <mergeCell ref="H90:M90"/>
    <mergeCell ref="N90:U90"/>
    <mergeCell ref="G75:O75"/>
    <mergeCell ref="J77:T77"/>
    <mergeCell ref="J78:T78"/>
    <mergeCell ref="B79:H79"/>
    <mergeCell ref="J79:T79"/>
    <mergeCell ref="B81:C81"/>
    <mergeCell ref="D81:H81"/>
    <mergeCell ref="T8:T10"/>
    <mergeCell ref="U8:U10"/>
    <mergeCell ref="B10:G10"/>
    <mergeCell ref="B72:C72"/>
    <mergeCell ref="G73:O73"/>
    <mergeCell ref="G74:O74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70">
    <cfRule type="cellIs" dxfId="9" priority="2" operator="greaterThan">
      <formula>10</formula>
    </cfRule>
  </conditionalFormatting>
  <conditionalFormatting sqref="C1:C1048576">
    <cfRule type="duplicateValues" dxfId="8" priority="1"/>
  </conditionalFormatting>
  <dataValidations count="1">
    <dataValidation allowBlank="1" showInputMessage="1" showErrorMessage="1" errorTitle="Không xóa dữ liệu" error="Không xóa dữ liệu" prompt="Không xóa dữ liệu" sqref="D75 AL3:AL9 X3:AK4 W5:AK9 V11:W70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AL94"/>
  <sheetViews>
    <sheetView workbookViewId="0">
      <pane ySplit="4" topLeftCell="A5" activePane="bottomLeft" state="frozen"/>
      <selection activeCell="A6" sqref="A6:XFD6"/>
      <selection pane="bottomLeft" activeCell="H2" sqref="H2:U2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7.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1.625" style="1" customWidth="1"/>
    <col min="21" max="21" width="5.875" style="1" customWidth="1"/>
    <col min="22" max="22" width="6.5" style="62" customWidth="1"/>
    <col min="23" max="38" width="9" style="61"/>
    <col min="39" max="16384" width="9" style="1"/>
  </cols>
  <sheetData>
    <row r="1" spans="2:38" ht="26.25">
      <c r="H1" s="104" t="s">
        <v>0</v>
      </c>
      <c r="I1" s="104"/>
      <c r="J1" s="104"/>
      <c r="K1" s="104"/>
      <c r="L1" s="104" t="s">
        <v>1055</v>
      </c>
      <c r="M1" s="104"/>
      <c r="N1" s="104"/>
      <c r="O1" s="104"/>
      <c r="P1" s="104"/>
      <c r="Q1" s="104"/>
      <c r="R1" s="104"/>
      <c r="S1" s="104"/>
      <c r="T1" s="104"/>
    </row>
    <row r="2" spans="2:38" ht="27.75" customHeight="1">
      <c r="B2" s="105" t="s">
        <v>1</v>
      </c>
      <c r="C2" s="105"/>
      <c r="D2" s="105"/>
      <c r="E2" s="105"/>
      <c r="F2" s="105"/>
      <c r="G2" s="105"/>
      <c r="H2" s="110" t="s">
        <v>51</v>
      </c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</row>
    <row r="3" spans="2:38" ht="25.5" customHeight="1">
      <c r="B3" s="106" t="s">
        <v>2</v>
      </c>
      <c r="C3" s="106"/>
      <c r="D3" s="106"/>
      <c r="E3" s="106"/>
      <c r="F3" s="106"/>
      <c r="G3" s="106"/>
      <c r="H3" s="111" t="s">
        <v>61</v>
      </c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08" t="s">
        <v>3</v>
      </c>
      <c r="C5" s="108"/>
      <c r="D5" s="109" t="s">
        <v>62</v>
      </c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0" t="s">
        <v>63</v>
      </c>
      <c r="Q5" s="100"/>
      <c r="R5" s="100"/>
      <c r="S5" s="100"/>
      <c r="T5" s="100"/>
      <c r="U5" s="100"/>
      <c r="W5" s="112" t="s">
        <v>47</v>
      </c>
      <c r="X5" s="112" t="s">
        <v>9</v>
      </c>
      <c r="Y5" s="112" t="s">
        <v>46</v>
      </c>
      <c r="Z5" s="112" t="s">
        <v>45</v>
      </c>
      <c r="AA5" s="112"/>
      <c r="AB5" s="112"/>
      <c r="AC5" s="112"/>
      <c r="AD5" s="112" t="s">
        <v>44</v>
      </c>
      <c r="AE5" s="112"/>
      <c r="AF5" s="112" t="s">
        <v>42</v>
      </c>
      <c r="AG5" s="112"/>
      <c r="AH5" s="112" t="s">
        <v>43</v>
      </c>
      <c r="AI5" s="112"/>
      <c r="AJ5" s="112" t="s">
        <v>41</v>
      </c>
      <c r="AK5" s="112"/>
      <c r="AL5" s="83"/>
    </row>
    <row r="6" spans="2:38" ht="17.25" customHeight="1">
      <c r="B6" s="107" t="s">
        <v>4</v>
      </c>
      <c r="C6" s="107"/>
      <c r="D6" s="8">
        <v>3</v>
      </c>
      <c r="G6" s="101" t="s">
        <v>64</v>
      </c>
      <c r="H6" s="101"/>
      <c r="I6" s="101"/>
      <c r="J6" s="101"/>
      <c r="K6" s="101"/>
      <c r="L6" s="101"/>
      <c r="M6" s="101"/>
      <c r="N6" s="101"/>
      <c r="O6" s="101"/>
      <c r="P6" s="101" t="s">
        <v>65</v>
      </c>
      <c r="Q6" s="101"/>
      <c r="R6" s="101"/>
      <c r="S6" s="101"/>
      <c r="T6" s="101"/>
      <c r="U6" s="101"/>
      <c r="W6" s="112"/>
      <c r="X6" s="112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12"/>
      <c r="X7" s="112"/>
      <c r="Y7" s="112"/>
      <c r="Z7" s="112"/>
      <c r="AA7" s="112"/>
      <c r="AB7" s="112"/>
      <c r="AC7" s="112"/>
      <c r="AD7" s="112"/>
      <c r="AE7" s="112"/>
      <c r="AF7" s="112"/>
      <c r="AG7" s="112"/>
      <c r="AH7" s="112"/>
      <c r="AI7" s="112"/>
      <c r="AJ7" s="112"/>
      <c r="AK7" s="112"/>
      <c r="AL7" s="83"/>
    </row>
    <row r="8" spans="2:38" ht="44.25" customHeight="1">
      <c r="B8" s="97" t="s">
        <v>5</v>
      </c>
      <c r="C8" s="113" t="s">
        <v>6</v>
      </c>
      <c r="D8" s="115" t="s">
        <v>7</v>
      </c>
      <c r="E8" s="116"/>
      <c r="F8" s="97" t="s">
        <v>8</v>
      </c>
      <c r="G8" s="97" t="s">
        <v>9</v>
      </c>
      <c r="H8" s="119" t="s">
        <v>10</v>
      </c>
      <c r="I8" s="119" t="s">
        <v>11</v>
      </c>
      <c r="J8" s="119" t="s">
        <v>12</v>
      </c>
      <c r="K8" s="119" t="s">
        <v>13</v>
      </c>
      <c r="L8" s="120" t="s">
        <v>14</v>
      </c>
      <c r="M8" s="121" t="s">
        <v>48</v>
      </c>
      <c r="N8" s="122"/>
      <c r="O8" s="120" t="s">
        <v>15</v>
      </c>
      <c r="P8" s="120" t="s">
        <v>16</v>
      </c>
      <c r="Q8" s="97" t="s">
        <v>17</v>
      </c>
      <c r="R8" s="120" t="s">
        <v>18</v>
      </c>
      <c r="S8" s="97" t="s">
        <v>19</v>
      </c>
      <c r="T8" s="97" t="s">
        <v>20</v>
      </c>
      <c r="U8" s="97" t="s">
        <v>58</v>
      </c>
      <c r="W8" s="112"/>
      <c r="X8" s="112"/>
      <c r="Y8" s="11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99"/>
      <c r="C9" s="114"/>
      <c r="D9" s="117"/>
      <c r="E9" s="118"/>
      <c r="F9" s="99"/>
      <c r="G9" s="99"/>
      <c r="H9" s="119"/>
      <c r="I9" s="119"/>
      <c r="J9" s="119"/>
      <c r="K9" s="119"/>
      <c r="L9" s="120"/>
      <c r="M9" s="79" t="s">
        <v>49</v>
      </c>
      <c r="N9" s="79" t="s">
        <v>50</v>
      </c>
      <c r="O9" s="120"/>
      <c r="P9" s="120"/>
      <c r="Q9" s="98"/>
      <c r="R9" s="120"/>
      <c r="S9" s="99"/>
      <c r="T9" s="98"/>
      <c r="U9" s="98"/>
      <c r="V9" s="90"/>
      <c r="W9" s="67" t="str">
        <f>+D5</f>
        <v>Các kỹ thuật lập trình</v>
      </c>
      <c r="X9" s="68" t="str">
        <f>+P5</f>
        <v>Nhóm: INT1470-01</v>
      </c>
      <c r="Y9" s="69">
        <f>+$AH$9+$AJ$9+$AF$9</f>
        <v>56</v>
      </c>
      <c r="Z9" s="63">
        <f>COUNTIF($S$10:$S$126,"Khiển trách")</f>
        <v>0</v>
      </c>
      <c r="AA9" s="63">
        <f>COUNTIF($S$10:$S$126,"Cảnh cáo")</f>
        <v>0</v>
      </c>
      <c r="AB9" s="63">
        <f>COUNTIF($S$10:$S$126,"Đình chỉ thi")</f>
        <v>0</v>
      </c>
      <c r="AC9" s="70">
        <f>+($Z$9+$AA$9+$AB$9)/$Y$9*100%</f>
        <v>0</v>
      </c>
      <c r="AD9" s="63">
        <f>SUM(COUNTIF($S$10:$S$124,"Vắng"),COUNTIF($S$10:$S$124,"Vắng có phép"))</f>
        <v>0</v>
      </c>
      <c r="AE9" s="71">
        <f>+$AD$9/$Y$9</f>
        <v>0</v>
      </c>
      <c r="AF9" s="72">
        <f>COUNTIF($V$10:$V$124,"Thi lại")</f>
        <v>0</v>
      </c>
      <c r="AG9" s="71">
        <f>+$AF$9/$Y$9</f>
        <v>0</v>
      </c>
      <c r="AH9" s="72">
        <f>COUNTIF($V$10:$V$125,"Học lại")</f>
        <v>56</v>
      </c>
      <c r="AI9" s="71">
        <f>+$AH$9/$Y$9</f>
        <v>1</v>
      </c>
      <c r="AJ9" s="63">
        <f>COUNTIF($V$11:$V$125,"Đạt")</f>
        <v>0</v>
      </c>
      <c r="AK9" s="70">
        <f>+$AJ$9/$Y$9</f>
        <v>0</v>
      </c>
      <c r="AL9" s="82"/>
    </row>
    <row r="10" spans="2:38" ht="14.25" customHeight="1">
      <c r="B10" s="121" t="s">
        <v>26</v>
      </c>
      <c r="C10" s="126"/>
      <c r="D10" s="126"/>
      <c r="E10" s="126"/>
      <c r="F10" s="126"/>
      <c r="G10" s="122"/>
      <c r="H10" s="10">
        <v>10</v>
      </c>
      <c r="I10" s="10">
        <v>10</v>
      </c>
      <c r="J10" s="11"/>
      <c r="K10" s="10">
        <v>10</v>
      </c>
      <c r="L10" s="12"/>
      <c r="M10" s="13"/>
      <c r="N10" s="13"/>
      <c r="O10" s="13"/>
      <c r="P10" s="60">
        <f>100-(H10+I10+J10+K10)</f>
        <v>70</v>
      </c>
      <c r="Q10" s="99"/>
      <c r="R10" s="14"/>
      <c r="S10" s="14"/>
      <c r="T10" s="99"/>
      <c r="U10" s="99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71</v>
      </c>
      <c r="D11" s="17" t="s">
        <v>72</v>
      </c>
      <c r="E11" s="18" t="s">
        <v>73</v>
      </c>
      <c r="F11" s="19" t="s">
        <v>74</v>
      </c>
      <c r="G11" s="16" t="s">
        <v>75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42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66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42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76</v>
      </c>
      <c r="D12" s="28" t="s">
        <v>77</v>
      </c>
      <c r="E12" s="29" t="s">
        <v>73</v>
      </c>
      <c r="F12" s="30" t="s">
        <v>78</v>
      </c>
      <c r="G12" s="27" t="s">
        <v>79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80</v>
      </c>
      <c r="D13" s="28" t="s">
        <v>81</v>
      </c>
      <c r="E13" s="29" t="s">
        <v>82</v>
      </c>
      <c r="F13" s="30" t="s">
        <v>83</v>
      </c>
      <c r="G13" s="27" t="s">
        <v>79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66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66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80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84</v>
      </c>
      <c r="D14" s="28" t="s">
        <v>81</v>
      </c>
      <c r="E14" s="29" t="s">
        <v>82</v>
      </c>
      <c r="F14" s="30" t="s">
        <v>85</v>
      </c>
      <c r="G14" s="27" t="s">
        <v>86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87</v>
      </c>
      <c r="D15" s="28" t="s">
        <v>88</v>
      </c>
      <c r="E15" s="29" t="s">
        <v>89</v>
      </c>
      <c r="F15" s="30" t="s">
        <v>90</v>
      </c>
      <c r="G15" s="27" t="s">
        <v>75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91</v>
      </c>
      <c r="D16" s="28" t="s">
        <v>92</v>
      </c>
      <c r="E16" s="29" t="s">
        <v>89</v>
      </c>
      <c r="F16" s="30" t="s">
        <v>93</v>
      </c>
      <c r="G16" s="27" t="s">
        <v>94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95</v>
      </c>
      <c r="D17" s="28" t="s">
        <v>96</v>
      </c>
      <c r="E17" s="29" t="s">
        <v>89</v>
      </c>
      <c r="F17" s="30" t="s">
        <v>97</v>
      </c>
      <c r="G17" s="27" t="s">
        <v>86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98</v>
      </c>
      <c r="D18" s="28" t="s">
        <v>99</v>
      </c>
      <c r="E18" s="29" t="s">
        <v>100</v>
      </c>
      <c r="F18" s="30" t="s">
        <v>101</v>
      </c>
      <c r="G18" s="27" t="s">
        <v>79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102</v>
      </c>
      <c r="D19" s="28" t="s">
        <v>103</v>
      </c>
      <c r="E19" s="29" t="s">
        <v>104</v>
      </c>
      <c r="F19" s="30" t="s">
        <v>105</v>
      </c>
      <c r="G19" s="27" t="s">
        <v>79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106</v>
      </c>
      <c r="D20" s="28" t="s">
        <v>107</v>
      </c>
      <c r="E20" s="29" t="s">
        <v>104</v>
      </c>
      <c r="F20" s="30" t="s">
        <v>108</v>
      </c>
      <c r="G20" s="27" t="s">
        <v>79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109</v>
      </c>
      <c r="D21" s="28" t="s">
        <v>110</v>
      </c>
      <c r="E21" s="29" t="s">
        <v>111</v>
      </c>
      <c r="F21" s="30" t="s">
        <v>112</v>
      </c>
      <c r="G21" s="27" t="s">
        <v>75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113</v>
      </c>
      <c r="D22" s="28" t="s">
        <v>114</v>
      </c>
      <c r="E22" s="29" t="s">
        <v>115</v>
      </c>
      <c r="F22" s="30" t="s">
        <v>116</v>
      </c>
      <c r="G22" s="27" t="s">
        <v>117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118</v>
      </c>
      <c r="D23" s="28" t="s">
        <v>81</v>
      </c>
      <c r="E23" s="29" t="s">
        <v>115</v>
      </c>
      <c r="F23" s="30" t="s">
        <v>119</v>
      </c>
      <c r="G23" s="27" t="s">
        <v>120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121</v>
      </c>
      <c r="D24" s="28" t="s">
        <v>122</v>
      </c>
      <c r="E24" s="29" t="s">
        <v>123</v>
      </c>
      <c r="F24" s="30" t="s">
        <v>124</v>
      </c>
      <c r="G24" s="27" t="s">
        <v>79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125</v>
      </c>
      <c r="D25" s="28" t="s">
        <v>126</v>
      </c>
      <c r="E25" s="29" t="s">
        <v>127</v>
      </c>
      <c r="F25" s="30" t="s">
        <v>124</v>
      </c>
      <c r="G25" s="27" t="s">
        <v>75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128</v>
      </c>
      <c r="D26" s="28" t="s">
        <v>122</v>
      </c>
      <c r="E26" s="29" t="s">
        <v>129</v>
      </c>
      <c r="F26" s="30" t="s">
        <v>130</v>
      </c>
      <c r="G26" s="27" t="s">
        <v>120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131</v>
      </c>
      <c r="D27" s="28" t="s">
        <v>132</v>
      </c>
      <c r="E27" s="29" t="s">
        <v>129</v>
      </c>
      <c r="F27" s="30" t="s">
        <v>133</v>
      </c>
      <c r="G27" s="27" t="s">
        <v>117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134</v>
      </c>
      <c r="D28" s="28" t="s">
        <v>135</v>
      </c>
      <c r="E28" s="29" t="s">
        <v>136</v>
      </c>
      <c r="F28" s="30" t="s">
        <v>137</v>
      </c>
      <c r="G28" s="27" t="s">
        <v>79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138</v>
      </c>
      <c r="D29" s="28" t="s">
        <v>139</v>
      </c>
      <c r="E29" s="29" t="s">
        <v>136</v>
      </c>
      <c r="F29" s="30" t="s">
        <v>140</v>
      </c>
      <c r="G29" s="27" t="s">
        <v>94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141</v>
      </c>
      <c r="D30" s="28" t="s">
        <v>142</v>
      </c>
      <c r="E30" s="29" t="s">
        <v>136</v>
      </c>
      <c r="F30" s="30" t="s">
        <v>143</v>
      </c>
      <c r="G30" s="27" t="s">
        <v>79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144</v>
      </c>
      <c r="D31" s="28" t="s">
        <v>145</v>
      </c>
      <c r="E31" s="29" t="s">
        <v>146</v>
      </c>
      <c r="F31" s="30" t="s">
        <v>147</v>
      </c>
      <c r="G31" s="27" t="s">
        <v>75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148</v>
      </c>
      <c r="D32" s="28" t="s">
        <v>149</v>
      </c>
      <c r="E32" s="29" t="s">
        <v>150</v>
      </c>
      <c r="F32" s="30" t="s">
        <v>151</v>
      </c>
      <c r="G32" s="27" t="s">
        <v>152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153</v>
      </c>
      <c r="D33" s="28" t="s">
        <v>154</v>
      </c>
      <c r="E33" s="29" t="s">
        <v>155</v>
      </c>
      <c r="F33" s="30" t="s">
        <v>156</v>
      </c>
      <c r="G33" s="27" t="s">
        <v>75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157</v>
      </c>
      <c r="D34" s="28" t="s">
        <v>158</v>
      </c>
      <c r="E34" s="29" t="s">
        <v>159</v>
      </c>
      <c r="F34" s="30" t="s">
        <v>160</v>
      </c>
      <c r="G34" s="27" t="s">
        <v>75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161</v>
      </c>
      <c r="D35" s="28" t="s">
        <v>162</v>
      </c>
      <c r="E35" s="29" t="s">
        <v>163</v>
      </c>
      <c r="F35" s="30" t="s">
        <v>164</v>
      </c>
      <c r="G35" s="27" t="s">
        <v>75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165</v>
      </c>
      <c r="D36" s="28" t="s">
        <v>166</v>
      </c>
      <c r="E36" s="29" t="s">
        <v>167</v>
      </c>
      <c r="F36" s="30" t="s">
        <v>168</v>
      </c>
      <c r="G36" s="27" t="s">
        <v>94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169</v>
      </c>
      <c r="D37" s="28" t="s">
        <v>145</v>
      </c>
      <c r="E37" s="29" t="s">
        <v>170</v>
      </c>
      <c r="F37" s="30" t="s">
        <v>171</v>
      </c>
      <c r="G37" s="27" t="s">
        <v>79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172</v>
      </c>
      <c r="D38" s="28" t="s">
        <v>173</v>
      </c>
      <c r="E38" s="29" t="s">
        <v>174</v>
      </c>
      <c r="F38" s="30" t="s">
        <v>175</v>
      </c>
      <c r="G38" s="27" t="s">
        <v>79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176</v>
      </c>
      <c r="D39" s="28" t="s">
        <v>177</v>
      </c>
      <c r="E39" s="29" t="s">
        <v>178</v>
      </c>
      <c r="F39" s="30" t="s">
        <v>179</v>
      </c>
      <c r="G39" s="27" t="s">
        <v>86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180</v>
      </c>
      <c r="D40" s="28" t="s">
        <v>181</v>
      </c>
      <c r="E40" s="29" t="s">
        <v>182</v>
      </c>
      <c r="F40" s="30" t="s">
        <v>183</v>
      </c>
      <c r="G40" s="27" t="s">
        <v>120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184</v>
      </c>
      <c r="D41" s="28" t="s">
        <v>185</v>
      </c>
      <c r="E41" s="29" t="s">
        <v>186</v>
      </c>
      <c r="F41" s="30" t="s">
        <v>187</v>
      </c>
      <c r="G41" s="27" t="s">
        <v>117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188</v>
      </c>
      <c r="D42" s="28" t="s">
        <v>189</v>
      </c>
      <c r="E42" s="29" t="s">
        <v>190</v>
      </c>
      <c r="F42" s="30" t="s">
        <v>191</v>
      </c>
      <c r="G42" s="27" t="s">
        <v>94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192</v>
      </c>
      <c r="D43" s="28" t="s">
        <v>193</v>
      </c>
      <c r="E43" s="29" t="s">
        <v>194</v>
      </c>
      <c r="F43" s="30" t="s">
        <v>195</v>
      </c>
      <c r="G43" s="27" t="s">
        <v>94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ref="Q43:Q66" si="5">ROUND(SUMPRODUCT(H43:P43,$H$10:$P$10)/100,1)</f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ref="V43:V66" si="6">IF(T43="Không đủ ĐKDT","Học lại",IF(T43="Đình chỉ thi","Học lại",IF(AND(MID(G43,2,2)&gt;="12",T43="Vắng"),"Học lại",IF(T43="Vắng có phép", "Thi lại",IF(T43="Nợ học phí", "Thi lại",IF(AND((MID(G43,2,2)&lt;"12"),Q43&lt;4.5),"Thi lại",IF(Q43&lt;4,"Học lại","Đạt")))))))</f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196</v>
      </c>
      <c r="D44" s="28" t="s">
        <v>197</v>
      </c>
      <c r="E44" s="29" t="s">
        <v>198</v>
      </c>
      <c r="F44" s="30" t="s">
        <v>199</v>
      </c>
      <c r="G44" s="27" t="s">
        <v>94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5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6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200</v>
      </c>
      <c r="D45" s="28" t="s">
        <v>201</v>
      </c>
      <c r="E45" s="29" t="s">
        <v>202</v>
      </c>
      <c r="F45" s="30" t="s">
        <v>203</v>
      </c>
      <c r="G45" s="27" t="s">
        <v>79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5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6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204</v>
      </c>
      <c r="D46" s="28" t="s">
        <v>205</v>
      </c>
      <c r="E46" s="29" t="s">
        <v>206</v>
      </c>
      <c r="F46" s="30" t="s">
        <v>207</v>
      </c>
      <c r="G46" s="27" t="s">
        <v>75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5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6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208</v>
      </c>
      <c r="D47" s="28" t="s">
        <v>122</v>
      </c>
      <c r="E47" s="29" t="s">
        <v>209</v>
      </c>
      <c r="F47" s="30" t="s">
        <v>210</v>
      </c>
      <c r="G47" s="27" t="s">
        <v>120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5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6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211</v>
      </c>
      <c r="D48" s="28" t="s">
        <v>145</v>
      </c>
      <c r="E48" s="29" t="s">
        <v>209</v>
      </c>
      <c r="F48" s="30" t="s">
        <v>212</v>
      </c>
      <c r="G48" s="27" t="s">
        <v>79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5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6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213</v>
      </c>
      <c r="D49" s="28" t="s">
        <v>122</v>
      </c>
      <c r="E49" s="29" t="s">
        <v>214</v>
      </c>
      <c r="F49" s="30" t="s">
        <v>215</v>
      </c>
      <c r="G49" s="27" t="s">
        <v>117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5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6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216</v>
      </c>
      <c r="D50" s="28" t="s">
        <v>217</v>
      </c>
      <c r="E50" s="29" t="s">
        <v>218</v>
      </c>
      <c r="F50" s="30" t="s">
        <v>219</v>
      </c>
      <c r="G50" s="27" t="s">
        <v>117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5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6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220</v>
      </c>
      <c r="D51" s="28" t="s">
        <v>221</v>
      </c>
      <c r="E51" s="29" t="s">
        <v>222</v>
      </c>
      <c r="F51" s="30" t="s">
        <v>223</v>
      </c>
      <c r="G51" s="27" t="s">
        <v>86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5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6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224</v>
      </c>
      <c r="D52" s="28" t="s">
        <v>225</v>
      </c>
      <c r="E52" s="29" t="s">
        <v>226</v>
      </c>
      <c r="F52" s="30" t="s">
        <v>227</v>
      </c>
      <c r="G52" s="27" t="s">
        <v>120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5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6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228</v>
      </c>
      <c r="D53" s="28" t="s">
        <v>229</v>
      </c>
      <c r="E53" s="29" t="s">
        <v>230</v>
      </c>
      <c r="F53" s="30" t="s">
        <v>231</v>
      </c>
      <c r="G53" s="27" t="s">
        <v>120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5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6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232</v>
      </c>
      <c r="D54" s="28" t="s">
        <v>233</v>
      </c>
      <c r="E54" s="29" t="s">
        <v>230</v>
      </c>
      <c r="F54" s="30" t="s">
        <v>234</v>
      </c>
      <c r="G54" s="27" t="s">
        <v>120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5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6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235</v>
      </c>
      <c r="D55" s="28" t="s">
        <v>126</v>
      </c>
      <c r="E55" s="29" t="s">
        <v>236</v>
      </c>
      <c r="F55" s="30" t="s">
        <v>237</v>
      </c>
      <c r="G55" s="27" t="s">
        <v>117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5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6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238</v>
      </c>
      <c r="D56" s="28" t="s">
        <v>239</v>
      </c>
      <c r="E56" s="29" t="s">
        <v>240</v>
      </c>
      <c r="F56" s="30" t="s">
        <v>241</v>
      </c>
      <c r="G56" s="27" t="s">
        <v>79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5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6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242</v>
      </c>
      <c r="D57" s="28" t="s">
        <v>243</v>
      </c>
      <c r="E57" s="29" t="s">
        <v>244</v>
      </c>
      <c r="F57" s="30" t="s">
        <v>245</v>
      </c>
      <c r="G57" s="27" t="s">
        <v>75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5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6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246</v>
      </c>
      <c r="D58" s="28" t="s">
        <v>247</v>
      </c>
      <c r="E58" s="29" t="s">
        <v>248</v>
      </c>
      <c r="F58" s="30" t="s">
        <v>249</v>
      </c>
      <c r="G58" s="27" t="s">
        <v>86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5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6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250</v>
      </c>
      <c r="D59" s="28" t="s">
        <v>251</v>
      </c>
      <c r="E59" s="29" t="s">
        <v>248</v>
      </c>
      <c r="F59" s="30" t="s">
        <v>252</v>
      </c>
      <c r="G59" s="27" t="s">
        <v>75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5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6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253</v>
      </c>
      <c r="D60" s="28" t="s">
        <v>254</v>
      </c>
      <c r="E60" s="29" t="s">
        <v>248</v>
      </c>
      <c r="F60" s="30" t="s">
        <v>255</v>
      </c>
      <c r="G60" s="27" t="s">
        <v>256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5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6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257</v>
      </c>
      <c r="D61" s="28" t="s">
        <v>126</v>
      </c>
      <c r="E61" s="29" t="s">
        <v>248</v>
      </c>
      <c r="F61" s="30" t="s">
        <v>258</v>
      </c>
      <c r="G61" s="27" t="s">
        <v>86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5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6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259</v>
      </c>
      <c r="D62" s="28" t="s">
        <v>126</v>
      </c>
      <c r="E62" s="29" t="s">
        <v>248</v>
      </c>
      <c r="F62" s="30" t="s">
        <v>260</v>
      </c>
      <c r="G62" s="27" t="s">
        <v>120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5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6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261</v>
      </c>
      <c r="D63" s="28" t="s">
        <v>262</v>
      </c>
      <c r="E63" s="29" t="s">
        <v>263</v>
      </c>
      <c r="F63" s="30" t="s">
        <v>264</v>
      </c>
      <c r="G63" s="27" t="s">
        <v>94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5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6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265</v>
      </c>
      <c r="D64" s="28" t="s">
        <v>122</v>
      </c>
      <c r="E64" s="29" t="s">
        <v>266</v>
      </c>
      <c r="F64" s="30" t="s">
        <v>267</v>
      </c>
      <c r="G64" s="27" t="s">
        <v>79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5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6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268</v>
      </c>
      <c r="D65" s="28" t="s">
        <v>262</v>
      </c>
      <c r="E65" s="29" t="s">
        <v>269</v>
      </c>
      <c r="F65" s="30" t="s">
        <v>270</v>
      </c>
      <c r="G65" s="27" t="s">
        <v>94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5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6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271</v>
      </c>
      <c r="D66" s="28" t="s">
        <v>272</v>
      </c>
      <c r="E66" s="29" t="s">
        <v>269</v>
      </c>
      <c r="F66" s="30" t="s">
        <v>273</v>
      </c>
      <c r="G66" s="27" t="s">
        <v>94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5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6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7.5" customHeight="1">
      <c r="A67" s="2"/>
      <c r="B67" s="39"/>
      <c r="C67" s="40"/>
      <c r="D67" s="40"/>
      <c r="E67" s="41"/>
      <c r="F67" s="41"/>
      <c r="G67" s="41"/>
      <c r="H67" s="42"/>
      <c r="I67" s="43"/>
      <c r="J67" s="43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3"/>
    </row>
    <row r="68" spans="1:38" ht="16.5" hidden="1">
      <c r="A68" s="2"/>
      <c r="B68" s="127" t="s">
        <v>28</v>
      </c>
      <c r="C68" s="127"/>
      <c r="D68" s="40"/>
      <c r="E68" s="41"/>
      <c r="F68" s="41"/>
      <c r="G68" s="41"/>
      <c r="H68" s="42"/>
      <c r="I68" s="43"/>
      <c r="J68" s="43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3"/>
    </row>
    <row r="69" spans="1:38" ht="16.5" hidden="1" customHeight="1">
      <c r="A69" s="2"/>
      <c r="B69" s="45" t="s">
        <v>29</v>
      </c>
      <c r="C69" s="45"/>
      <c r="D69" s="46">
        <f>+$Y$9</f>
        <v>56</v>
      </c>
      <c r="E69" s="47" t="s">
        <v>30</v>
      </c>
      <c r="F69" s="47"/>
      <c r="G69" s="103" t="s">
        <v>31</v>
      </c>
      <c r="H69" s="103"/>
      <c r="I69" s="103"/>
      <c r="J69" s="103"/>
      <c r="K69" s="103"/>
      <c r="L69" s="103"/>
      <c r="M69" s="103"/>
      <c r="N69" s="103"/>
      <c r="O69" s="103"/>
      <c r="P69" s="48">
        <f>$Y$9 -COUNTIF($T$10:$T$256,"Vắng") -COUNTIF($T$10:$T$256,"Vắng có phép") - COUNTIF($T$10:$T$256,"Đình chỉ thi") - COUNTIF($T$10:$T$256,"Không đủ ĐKDT")</f>
        <v>56</v>
      </c>
      <c r="Q69" s="48"/>
      <c r="R69" s="49"/>
      <c r="S69" s="50"/>
      <c r="T69" s="50" t="s">
        <v>30</v>
      </c>
      <c r="U69" s="3"/>
    </row>
    <row r="70" spans="1:38" ht="16.5" hidden="1" customHeight="1">
      <c r="A70" s="2"/>
      <c r="B70" s="45" t="s">
        <v>32</v>
      </c>
      <c r="C70" s="45"/>
      <c r="D70" s="46">
        <f>+$AJ$9</f>
        <v>0</v>
      </c>
      <c r="E70" s="47" t="s">
        <v>30</v>
      </c>
      <c r="F70" s="47"/>
      <c r="G70" s="103" t="s">
        <v>33</v>
      </c>
      <c r="H70" s="103"/>
      <c r="I70" s="103"/>
      <c r="J70" s="103"/>
      <c r="K70" s="103"/>
      <c r="L70" s="103"/>
      <c r="M70" s="103"/>
      <c r="N70" s="103"/>
      <c r="O70" s="103"/>
      <c r="P70" s="51">
        <f>COUNTIF($T$10:$T$132,"Vắng")</f>
        <v>0</v>
      </c>
      <c r="Q70" s="51"/>
      <c r="R70" s="52"/>
      <c r="S70" s="50"/>
      <c r="T70" s="50" t="s">
        <v>30</v>
      </c>
      <c r="U70" s="3"/>
    </row>
    <row r="71" spans="1:38" ht="16.5" hidden="1" customHeight="1">
      <c r="A71" s="2"/>
      <c r="B71" s="45" t="s">
        <v>54</v>
      </c>
      <c r="C71" s="45"/>
      <c r="D71" s="85">
        <f>COUNTIF(V11:V66,"Học lại")</f>
        <v>56</v>
      </c>
      <c r="E71" s="47" t="s">
        <v>30</v>
      </c>
      <c r="F71" s="47"/>
      <c r="G71" s="103" t="s">
        <v>55</v>
      </c>
      <c r="H71" s="103"/>
      <c r="I71" s="103"/>
      <c r="J71" s="103"/>
      <c r="K71" s="103"/>
      <c r="L71" s="103"/>
      <c r="M71" s="103"/>
      <c r="N71" s="103"/>
      <c r="O71" s="103"/>
      <c r="P71" s="48">
        <f>COUNTIF($T$10:$T$132,"Vắng có phép")</f>
        <v>0</v>
      </c>
      <c r="Q71" s="48"/>
      <c r="R71" s="49"/>
      <c r="S71" s="50"/>
      <c r="T71" s="50" t="s">
        <v>30</v>
      </c>
      <c r="U71" s="3"/>
    </row>
    <row r="72" spans="1:38" ht="3" hidden="1" customHeight="1">
      <c r="A72" s="2"/>
      <c r="B72" s="39"/>
      <c r="C72" s="40"/>
      <c r="D72" s="40"/>
      <c r="E72" s="41"/>
      <c r="F72" s="41"/>
      <c r="G72" s="41"/>
      <c r="H72" s="42"/>
      <c r="I72" s="43"/>
      <c r="J72" s="43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3"/>
    </row>
    <row r="73" spans="1:38" hidden="1">
      <c r="B73" s="86" t="s">
        <v>34</v>
      </c>
      <c r="C73" s="86"/>
      <c r="D73" s="87">
        <f>COUNTIF(V11:V66,"Thi lại")</f>
        <v>0</v>
      </c>
      <c r="E73" s="88" t="s">
        <v>30</v>
      </c>
      <c r="F73" s="3"/>
      <c r="G73" s="3"/>
      <c r="H73" s="3"/>
      <c r="I73" s="3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3"/>
    </row>
    <row r="74" spans="1:38" hidden="1">
      <c r="B74" s="86"/>
      <c r="C74" s="86"/>
      <c r="D74" s="87"/>
      <c r="E74" s="88"/>
      <c r="F74" s="3"/>
      <c r="G74" s="3"/>
      <c r="H74" s="3"/>
      <c r="I74" s="3"/>
      <c r="J74" s="102" t="s">
        <v>56</v>
      </c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3"/>
    </row>
    <row r="75" spans="1:38" hidden="1">
      <c r="A75" s="53"/>
      <c r="B75" s="123" t="s">
        <v>35</v>
      </c>
      <c r="C75" s="123"/>
      <c r="D75" s="123"/>
      <c r="E75" s="123"/>
      <c r="F75" s="123"/>
      <c r="G75" s="123"/>
      <c r="H75" s="123"/>
      <c r="I75" s="54"/>
      <c r="J75" s="124" t="s">
        <v>36</v>
      </c>
      <c r="K75" s="124"/>
      <c r="L75" s="124"/>
      <c r="M75" s="124"/>
      <c r="N75" s="124"/>
      <c r="O75" s="124"/>
      <c r="P75" s="124"/>
      <c r="Q75" s="124"/>
      <c r="R75" s="124"/>
      <c r="S75" s="124"/>
      <c r="T75" s="124"/>
      <c r="U75" s="3"/>
    </row>
    <row r="76" spans="1:38" ht="4.5" hidden="1" customHeight="1">
      <c r="A76" s="2"/>
      <c r="B76" s="39"/>
      <c r="C76" s="55"/>
      <c r="D76" s="55"/>
      <c r="E76" s="56"/>
      <c r="F76" s="56"/>
      <c r="G76" s="56"/>
      <c r="H76" s="57"/>
      <c r="I76" s="58"/>
      <c r="J76" s="58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38" s="2" customFormat="1" hidden="1">
      <c r="B77" s="123" t="s">
        <v>37</v>
      </c>
      <c r="C77" s="123"/>
      <c r="D77" s="125" t="s">
        <v>38</v>
      </c>
      <c r="E77" s="125"/>
      <c r="F77" s="125"/>
      <c r="G77" s="125"/>
      <c r="H77" s="125"/>
      <c r="I77" s="58"/>
      <c r="J77" s="58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 hidden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2" customFormat="1" hidden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s="2" customFormat="1" hidden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1:38" s="2" customFormat="1" ht="9.75" hidden="1" customHeigh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t="3.75" hidden="1" customHeigh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t="18" hidden="1" customHeight="1">
      <c r="A83" s="1"/>
      <c r="B83" s="129" t="s">
        <v>39</v>
      </c>
      <c r="C83" s="129"/>
      <c r="D83" s="129" t="s">
        <v>57</v>
      </c>
      <c r="E83" s="129"/>
      <c r="F83" s="129"/>
      <c r="G83" s="129"/>
      <c r="H83" s="129"/>
      <c r="I83" s="129"/>
      <c r="J83" s="129" t="s">
        <v>40</v>
      </c>
      <c r="K83" s="129"/>
      <c r="L83" s="129"/>
      <c r="M83" s="129"/>
      <c r="N83" s="129"/>
      <c r="O83" s="129"/>
      <c r="P83" s="129"/>
      <c r="Q83" s="129"/>
      <c r="R83" s="129"/>
      <c r="S83" s="129"/>
      <c r="T83" s="129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t="4.5" hidden="1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 ht="36.75" hidden="1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ht="38.25" customHeight="1">
      <c r="B86" s="128" t="s">
        <v>52</v>
      </c>
      <c r="C86" s="123"/>
      <c r="D86" s="123"/>
      <c r="E86" s="123"/>
      <c r="F86" s="123"/>
      <c r="G86" s="123"/>
      <c r="H86" s="128" t="s">
        <v>53</v>
      </c>
      <c r="I86" s="128"/>
      <c r="J86" s="128"/>
      <c r="K86" s="128"/>
      <c r="L86" s="128"/>
      <c r="M86" s="128"/>
      <c r="N86" s="130" t="s">
        <v>59</v>
      </c>
      <c r="O86" s="130"/>
      <c r="P86" s="130"/>
      <c r="Q86" s="130"/>
      <c r="R86" s="130"/>
      <c r="S86" s="130"/>
      <c r="T86" s="130"/>
      <c r="U86" s="130"/>
    </row>
    <row r="87" spans="1:38">
      <c r="B87" s="39"/>
      <c r="C87" s="55"/>
      <c r="D87" s="55"/>
      <c r="E87" s="56"/>
      <c r="F87" s="56"/>
      <c r="G87" s="56"/>
      <c r="H87" s="57"/>
      <c r="I87" s="58"/>
      <c r="J87" s="58"/>
      <c r="K87" s="3"/>
      <c r="L87" s="3"/>
      <c r="M87" s="3"/>
      <c r="N87" s="3"/>
      <c r="O87" s="3"/>
      <c r="P87" s="3"/>
      <c r="Q87" s="3"/>
      <c r="R87" s="3"/>
      <c r="S87" s="3"/>
      <c r="T87" s="3"/>
    </row>
    <row r="88" spans="1:38">
      <c r="B88" s="123" t="s">
        <v>37</v>
      </c>
      <c r="C88" s="123"/>
      <c r="D88" s="125" t="s">
        <v>38</v>
      </c>
      <c r="E88" s="125"/>
      <c r="F88" s="125"/>
      <c r="G88" s="125"/>
      <c r="H88" s="125"/>
      <c r="I88" s="58"/>
      <c r="J88" s="58"/>
      <c r="K88" s="44"/>
      <c r="L88" s="44"/>
      <c r="M88" s="44"/>
      <c r="N88" s="44"/>
      <c r="O88" s="44"/>
      <c r="P88" s="44"/>
      <c r="Q88" s="44"/>
      <c r="R88" s="44"/>
      <c r="S88" s="44"/>
      <c r="T88" s="44"/>
    </row>
    <row r="89" spans="1:38"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</row>
    <row r="94" spans="1:38">
      <c r="B94" s="96"/>
      <c r="C94" s="96"/>
      <c r="D94" s="96"/>
      <c r="E94" s="96"/>
      <c r="F94" s="96"/>
      <c r="G94" s="96"/>
      <c r="H94" s="96"/>
      <c r="I94" s="96"/>
      <c r="J94" s="96"/>
      <c r="K94" s="96"/>
      <c r="L94" s="96"/>
      <c r="M94" s="96"/>
      <c r="N94" s="96" t="s">
        <v>60</v>
      </c>
      <c r="O94" s="96"/>
      <c r="P94" s="96"/>
      <c r="Q94" s="96"/>
      <c r="R94" s="96"/>
      <c r="S94" s="96"/>
      <c r="T94" s="96"/>
      <c r="U94" s="96"/>
    </row>
  </sheetData>
  <sheetProtection formatCells="0" formatColumns="0" formatRows="0" insertColumns="0" insertRows="0" insertHyperlinks="0" deleteColumns="0" deleteRows="0" sort="0" autoFilter="0" pivotTables="0"/>
  <autoFilter ref="A9:AL66">
    <filterColumn colId="3" showButton="0"/>
    <filterColumn colId="12"/>
  </autoFilter>
  <mergeCells count="61">
    <mergeCell ref="B94:D94"/>
    <mergeCell ref="B86:G86"/>
    <mergeCell ref="H86:M86"/>
    <mergeCell ref="B83:C83"/>
    <mergeCell ref="D83:I83"/>
    <mergeCell ref="J83:T83"/>
    <mergeCell ref="B88:C88"/>
    <mergeCell ref="D88:H88"/>
    <mergeCell ref="N86:U86"/>
    <mergeCell ref="AJ5:AK7"/>
    <mergeCell ref="B75:H75"/>
    <mergeCell ref="J75:T75"/>
    <mergeCell ref="B77:C77"/>
    <mergeCell ref="D77:H77"/>
    <mergeCell ref="S8:S9"/>
    <mergeCell ref="T8:T10"/>
    <mergeCell ref="B10:G10"/>
    <mergeCell ref="B68:C68"/>
    <mergeCell ref="O8:O9"/>
    <mergeCell ref="P8:P9"/>
    <mergeCell ref="Q8:Q10"/>
    <mergeCell ref="R8:R9"/>
    <mergeCell ref="W5:W8"/>
    <mergeCell ref="Z5:AC7"/>
    <mergeCell ref="AD5:AE7"/>
    <mergeCell ref="AF5:AG7"/>
    <mergeCell ref="AH5:AI7"/>
    <mergeCell ref="X5:X8"/>
    <mergeCell ref="Y5:Y8"/>
    <mergeCell ref="B8:B9"/>
    <mergeCell ref="C8:C9"/>
    <mergeCell ref="D8:E9"/>
    <mergeCell ref="F8:F9"/>
    <mergeCell ref="I8:I9"/>
    <mergeCell ref="J8:J9"/>
    <mergeCell ref="K8:K9"/>
    <mergeCell ref="L8:L9"/>
    <mergeCell ref="H8:H9"/>
    <mergeCell ref="M8:N8"/>
    <mergeCell ref="G6:O6"/>
    <mergeCell ref="G8:G9"/>
    <mergeCell ref="H1:K1"/>
    <mergeCell ref="L1:T1"/>
    <mergeCell ref="B2:G2"/>
    <mergeCell ref="B3:G3"/>
    <mergeCell ref="B6:C6"/>
    <mergeCell ref="B5:C5"/>
    <mergeCell ref="D5:O5"/>
    <mergeCell ref="H2:U2"/>
    <mergeCell ref="H3:U3"/>
    <mergeCell ref="N94:U94"/>
    <mergeCell ref="U8:U10"/>
    <mergeCell ref="P5:U5"/>
    <mergeCell ref="P6:U6"/>
    <mergeCell ref="J74:T74"/>
    <mergeCell ref="G69:O69"/>
    <mergeCell ref="G70:O70"/>
    <mergeCell ref="G71:O71"/>
    <mergeCell ref="J73:T73"/>
    <mergeCell ref="H94:M94"/>
    <mergeCell ref="E94:G94"/>
  </mergeCells>
  <conditionalFormatting sqref="H11:P66">
    <cfRule type="cellIs" dxfId="11" priority="4" operator="greaterThan">
      <formula>10</formula>
    </cfRule>
  </conditionalFormatting>
  <conditionalFormatting sqref="C1:C1048576">
    <cfRule type="duplicateValues" dxfId="10" priority="1"/>
  </conditionalFormatting>
  <dataValidations count="1">
    <dataValidation allowBlank="1" showInputMessage="1" showErrorMessage="1" errorTitle="Không xóa dữ liệu" error="Không xóa dữ liệu" prompt="Không xóa dữ liệu" sqref="D71 AL3:AL9 X3:AK4 W5:AK9 V11:W66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Nhom(6)</vt:lpstr>
      <vt:lpstr>Nhom(5)</vt:lpstr>
      <vt:lpstr>Nhom(4)</vt:lpstr>
      <vt:lpstr>Nhom(3)</vt:lpstr>
      <vt:lpstr>Nhom(2)</vt:lpstr>
      <vt:lpstr>Nhom(1)</vt:lpstr>
      <vt:lpstr>'Nhom(1)'!Print_Titles</vt:lpstr>
      <vt:lpstr>'Nhom(2)'!Print_Titles</vt:lpstr>
      <vt:lpstr>'Nhom(3)'!Print_Titles</vt:lpstr>
      <vt:lpstr>'Nhom(4)'!Print_Titles</vt:lpstr>
      <vt:lpstr>'Nhom(5)'!Print_Titles</vt:lpstr>
      <vt:lpstr>'Nhom(6)'!Print_Titles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Administrator</cp:lastModifiedBy>
  <cp:lastPrinted>2017-02-22T08:17:57Z</cp:lastPrinted>
  <dcterms:created xsi:type="dcterms:W3CDTF">2015-04-17T02:48:53Z</dcterms:created>
  <dcterms:modified xsi:type="dcterms:W3CDTF">2017-05-16T08:32:30Z</dcterms:modified>
</cp:coreProperties>
</file>