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'Nhóm(1)'!$A$8:$AM$66</definedName>
    <definedName name="_xlnm._FilterDatabase" localSheetId="1" hidden="1">'Nhóm(2)'!$A$8:$AM$78</definedName>
    <definedName name="_xlnm._FilterDatabase" localSheetId="0" hidden="1">'Nhóm(3)'!$A$8:$AM$66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T66" i="3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D8"/>
  <c r="AB8"/>
  <c r="Z8"/>
  <c r="Y8"/>
  <c r="T78" i="2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D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11"/>
  <c r="T10"/>
  <c r="P71" i="3" l="1"/>
  <c r="AB8" i="2"/>
  <c r="P83"/>
  <c r="Q11" i="3"/>
  <c r="Q17"/>
  <c r="Q23"/>
  <c r="Q25"/>
  <c r="Q29"/>
  <c r="Q31"/>
  <c r="Q35"/>
  <c r="Q37"/>
  <c r="Q43"/>
  <c r="Q47"/>
  <c r="AC8"/>
  <c r="Q10"/>
  <c r="X10"/>
  <c r="Q12"/>
  <c r="Q14"/>
  <c r="Q16"/>
  <c r="Q18"/>
  <c r="X18" s="1"/>
  <c r="Q20"/>
  <c r="Q22"/>
  <c r="Q24"/>
  <c r="Q26"/>
  <c r="X26" s="1"/>
  <c r="Q28"/>
  <c r="Q30"/>
  <c r="Q32"/>
  <c r="Q34"/>
  <c r="X34" s="1"/>
  <c r="Q36"/>
  <c r="Q38"/>
  <c r="Q40"/>
  <c r="Q42"/>
  <c r="X42" s="1"/>
  <c r="Q44"/>
  <c r="Q46"/>
  <c r="Q48"/>
  <c r="Q50"/>
  <c r="Q52"/>
  <c r="Q54"/>
  <c r="X54" s="1"/>
  <c r="Q56"/>
  <c r="Q58"/>
  <c r="Q60"/>
  <c r="Q62"/>
  <c r="X62" s="1"/>
  <c r="Q64"/>
  <c r="Q66"/>
  <c r="Q13"/>
  <c r="Q15"/>
  <c r="Q19"/>
  <c r="Q21"/>
  <c r="Q27"/>
  <c r="Q33"/>
  <c r="Q39"/>
  <c r="Q41"/>
  <c r="Q45"/>
  <c r="Q49"/>
  <c r="Q51"/>
  <c r="Q53"/>
  <c r="Q55"/>
  <c r="Q57"/>
  <c r="Q59"/>
  <c r="Q61"/>
  <c r="Q63"/>
  <c r="Q65"/>
  <c r="P70"/>
  <c r="Q11" i="2"/>
  <c r="Q15"/>
  <c r="Q19"/>
  <c r="Q23"/>
  <c r="Q29"/>
  <c r="Q31"/>
  <c r="Q33"/>
  <c r="Q37"/>
  <c r="AC8"/>
  <c r="Q10"/>
  <c r="Q12"/>
  <c r="Q14"/>
  <c r="X14" s="1"/>
  <c r="Q16"/>
  <c r="Q18"/>
  <c r="X18" s="1"/>
  <c r="Q20"/>
  <c r="Q22"/>
  <c r="X22" s="1"/>
  <c r="Q24"/>
  <c r="Q26"/>
  <c r="X26" s="1"/>
  <c r="Q28"/>
  <c r="Q30"/>
  <c r="X30" s="1"/>
  <c r="Q32"/>
  <c r="Q34"/>
  <c r="X34" s="1"/>
  <c r="Q36"/>
  <c r="Q38"/>
  <c r="X38" s="1"/>
  <c r="Q40"/>
  <c r="Q42"/>
  <c r="X42" s="1"/>
  <c r="Q44"/>
  <c r="Q46"/>
  <c r="X46" s="1"/>
  <c r="Q48"/>
  <c r="Q50"/>
  <c r="X50" s="1"/>
  <c r="Q52"/>
  <c r="Q54"/>
  <c r="X54" s="1"/>
  <c r="Q56"/>
  <c r="Q58"/>
  <c r="X58" s="1"/>
  <c r="Q60"/>
  <c r="Q62"/>
  <c r="X62" s="1"/>
  <c r="Q64"/>
  <c r="Q66"/>
  <c r="X66" s="1"/>
  <c r="Q68"/>
  <c r="Q70"/>
  <c r="X70" s="1"/>
  <c r="Q72"/>
  <c r="Q74"/>
  <c r="X74" s="1"/>
  <c r="Q76"/>
  <c r="Q78"/>
  <c r="X78" s="1"/>
  <c r="Q13"/>
  <c r="Q17"/>
  <c r="Q21"/>
  <c r="Q25"/>
  <c r="Q27"/>
  <c r="Q35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P82"/>
  <c r="P9" i="1"/>
  <c r="X63" i="3" l="1"/>
  <c r="S63"/>
  <c r="R63"/>
  <c r="X59"/>
  <c r="S59"/>
  <c r="R59"/>
  <c r="X55"/>
  <c r="S55"/>
  <c r="R55"/>
  <c r="X51"/>
  <c r="S51"/>
  <c r="R51"/>
  <c r="S45"/>
  <c r="R45"/>
  <c r="X45"/>
  <c r="S39"/>
  <c r="R39"/>
  <c r="X39"/>
  <c r="S27"/>
  <c r="R27"/>
  <c r="X27"/>
  <c r="S19"/>
  <c r="R19"/>
  <c r="X19"/>
  <c r="S13"/>
  <c r="R13"/>
  <c r="X13"/>
  <c r="R64"/>
  <c r="S64"/>
  <c r="R60"/>
  <c r="S60"/>
  <c r="R56"/>
  <c r="S56"/>
  <c r="R52"/>
  <c r="S52"/>
  <c r="R48"/>
  <c r="S48"/>
  <c r="R44"/>
  <c r="S44"/>
  <c r="S40"/>
  <c r="R40"/>
  <c r="R36"/>
  <c r="S36"/>
  <c r="R32"/>
  <c r="S32"/>
  <c r="S28"/>
  <c r="R28"/>
  <c r="R24"/>
  <c r="S24"/>
  <c r="R20"/>
  <c r="S20"/>
  <c r="S16"/>
  <c r="R16"/>
  <c r="R12"/>
  <c r="S12"/>
  <c r="R10"/>
  <c r="S10"/>
  <c r="X47"/>
  <c r="R47"/>
  <c r="S47"/>
  <c r="X37"/>
  <c r="R37"/>
  <c r="S37"/>
  <c r="X31"/>
  <c r="R31"/>
  <c r="S31"/>
  <c r="X25"/>
  <c r="R25"/>
  <c r="S25"/>
  <c r="X17"/>
  <c r="R17"/>
  <c r="S17"/>
  <c r="X60"/>
  <c r="X52"/>
  <c r="X16"/>
  <c r="X48"/>
  <c r="X40"/>
  <c r="X32"/>
  <c r="X24"/>
  <c r="X65"/>
  <c r="S65"/>
  <c r="R65"/>
  <c r="X61"/>
  <c r="S61"/>
  <c r="R61"/>
  <c r="X57"/>
  <c r="S57"/>
  <c r="R57"/>
  <c r="X53"/>
  <c r="S53"/>
  <c r="R53"/>
  <c r="X49"/>
  <c r="R49"/>
  <c r="S49"/>
  <c r="S41"/>
  <c r="R41"/>
  <c r="X41"/>
  <c r="S33"/>
  <c r="R33"/>
  <c r="X33"/>
  <c r="S21"/>
  <c r="R21"/>
  <c r="X21"/>
  <c r="S15"/>
  <c r="R15"/>
  <c r="X15"/>
  <c r="R66"/>
  <c r="S66"/>
  <c r="R62"/>
  <c r="S62"/>
  <c r="R58"/>
  <c r="S58"/>
  <c r="R54"/>
  <c r="S54"/>
  <c r="R50"/>
  <c r="S50"/>
  <c r="S46"/>
  <c r="R46"/>
  <c r="S42"/>
  <c r="R42"/>
  <c r="R38"/>
  <c r="S38"/>
  <c r="S34"/>
  <c r="R34"/>
  <c r="R30"/>
  <c r="S30"/>
  <c r="R26"/>
  <c r="S26"/>
  <c r="S22"/>
  <c r="R22"/>
  <c r="R18"/>
  <c r="S18"/>
  <c r="R14"/>
  <c r="S14"/>
  <c r="X43"/>
  <c r="R43"/>
  <c r="S43"/>
  <c r="X35"/>
  <c r="R35"/>
  <c r="S35"/>
  <c r="X29"/>
  <c r="R29"/>
  <c r="S29"/>
  <c r="X23"/>
  <c r="R23"/>
  <c r="S23"/>
  <c r="X11"/>
  <c r="R11"/>
  <c r="S11"/>
  <c r="X64"/>
  <c r="X56"/>
  <c r="X46"/>
  <c r="X38"/>
  <c r="X30"/>
  <c r="X20"/>
  <c r="X12"/>
  <c r="X66"/>
  <c r="X58"/>
  <c r="X50"/>
  <c r="X44"/>
  <c r="X36"/>
  <c r="X28"/>
  <c r="X22"/>
  <c r="X14"/>
  <c r="X75" i="2"/>
  <c r="S75"/>
  <c r="R75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R39"/>
  <c r="S39"/>
  <c r="S27"/>
  <c r="R27"/>
  <c r="X27"/>
  <c r="S21"/>
  <c r="R21"/>
  <c r="X21"/>
  <c r="S13"/>
  <c r="R13"/>
  <c r="X13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S36"/>
  <c r="R36"/>
  <c r="S32"/>
  <c r="R32"/>
  <c r="S28"/>
  <c r="R28"/>
  <c r="R24"/>
  <c r="S24"/>
  <c r="R20"/>
  <c r="S20"/>
  <c r="R16"/>
  <c r="S16"/>
  <c r="R12"/>
  <c r="S12"/>
  <c r="S10"/>
  <c r="R10"/>
  <c r="X37"/>
  <c r="R37"/>
  <c r="S37"/>
  <c r="X31"/>
  <c r="R31"/>
  <c r="S31"/>
  <c r="X23"/>
  <c r="R23"/>
  <c r="S23"/>
  <c r="X15"/>
  <c r="R15"/>
  <c r="S15"/>
  <c r="X77"/>
  <c r="S77"/>
  <c r="R77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S35"/>
  <c r="R35"/>
  <c r="X35"/>
  <c r="S25"/>
  <c r="R25"/>
  <c r="X25"/>
  <c r="S17"/>
  <c r="R17"/>
  <c r="X17"/>
  <c r="R78"/>
  <c r="S78"/>
  <c r="R74"/>
  <c r="S74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S26"/>
  <c r="R26"/>
  <c r="S22"/>
  <c r="R22"/>
  <c r="S18"/>
  <c r="R18"/>
  <c r="S14"/>
  <c r="R14"/>
  <c r="X33"/>
  <c r="R33"/>
  <c r="S33"/>
  <c r="X29"/>
  <c r="R29"/>
  <c r="S29"/>
  <c r="X19"/>
  <c r="R19"/>
  <c r="S19"/>
  <c r="X11"/>
  <c r="R11"/>
  <c r="S11"/>
  <c r="X10"/>
  <c r="X76"/>
  <c r="X72"/>
  <c r="X68"/>
  <c r="X64"/>
  <c r="X60"/>
  <c r="X56"/>
  <c r="X52"/>
  <c r="X48"/>
  <c r="X44"/>
  <c r="X40"/>
  <c r="X36"/>
  <c r="X32"/>
  <c r="X28"/>
  <c r="X24"/>
  <c r="X20"/>
  <c r="X16"/>
  <c r="X12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11"/>
  <c r="Z8"/>
  <c r="Y8"/>
  <c r="AJ8" i="3" l="1"/>
  <c r="AH8"/>
  <c r="D73"/>
  <c r="AL8"/>
  <c r="D71"/>
  <c r="AJ8" i="2"/>
  <c r="AH8"/>
  <c r="D85"/>
  <c r="D83"/>
  <c r="AL8"/>
  <c r="S66" i="1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70"/>
  <c r="P71"/>
  <c r="AD8"/>
  <c r="AB8"/>
  <c r="AC8"/>
  <c r="D70" i="3" l="1"/>
  <c r="AA8"/>
  <c r="AM8" s="1"/>
  <c r="D82" i="2"/>
  <c r="AA8"/>
  <c r="AK8" s="1"/>
  <c r="AL8" i="1"/>
  <c r="D70" s="1"/>
  <c r="D73"/>
  <c r="D71"/>
  <c r="AJ8"/>
  <c r="AH8"/>
  <c r="AI8" i="2" l="1"/>
  <c r="P69" i="3"/>
  <c r="D69"/>
  <c r="AG8"/>
  <c r="AE8"/>
  <c r="AK8"/>
  <c r="AI8"/>
  <c r="P81" i="2"/>
  <c r="D81"/>
  <c r="AG8"/>
  <c r="AE8"/>
  <c r="AM8"/>
  <c r="AA8" i="1"/>
  <c r="AK8" l="1"/>
  <c r="P69"/>
  <c r="D69"/>
  <c r="AG8"/>
  <c r="AM8"/>
  <c r="AE8"/>
  <c r="AI8"/>
</calcChain>
</file>

<file path=xl/sharedStrings.xml><?xml version="1.0" encoding="utf-8"?>
<sst xmlns="http://schemas.openxmlformats.org/spreadsheetml/2006/main" count="2064" uniqueCount="692">
  <si>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</si>
  <si>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</si>
  <si>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</si>
  <si>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</si>
  <si>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</si>
  <si>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</si>
  <si>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</si>
  <si>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</si>
  <si>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</si>
  <si>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</si>
  <si>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</si>
  <si>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</si>
  <si>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</si>
  <si>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</si>
  <si>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</si>
  <si>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</si>
  <si>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</si>
  <si>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</si>
  <si>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</si>
  <si>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</si>
  <si>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</si>
  <si>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</si>
  <si>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</si>
  <si>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</si>
  <si>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</si>
  <si>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</si>
  <si>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</si>
  <si>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</si>
  <si>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</si>
  <si>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</si>
  <si>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</si>
  <si>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</si>
  <si>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</si>
  <si>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</si>
  <si>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</si>
  <si>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</si>
  <si>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</si>
  <si>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</si>
  <si>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</si>
  <si>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</si>
  <si>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</si>
  <si>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</si>
  <si>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</si>
  <si>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</si>
  <si>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</si>
  <si>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</si>
  <si>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</si>
  <si>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</si>
  <si>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</si>
  <si>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</si>
  <si>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</si>
  <si>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</si>
  <si>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</si>
  <si>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</si>
  <si>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</si>
  <si>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</si>
  <si>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</si>
  <si>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</si>
  <si>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</si>
  <si>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Kho dữ liệu và khai phá dữ liệu</t>
  </si>
  <si>
    <t>Nhóm: INT1422-01</t>
  </si>
  <si>
    <t>Ngày thi: 05/06/2017</t>
  </si>
  <si>
    <t>Giờ thi: 10h00</t>
  </si>
  <si>
    <t>Nhóm: INT1422-03</t>
  </si>
  <si>
    <t>Nhóm: INT1422-02</t>
  </si>
  <si>
    <t>B13DCCN302</t>
  </si>
  <si>
    <t>Bùi Tuấn</t>
  </si>
  <si>
    <t>Anh</t>
  </si>
  <si>
    <t>27/01/95</t>
  </si>
  <si>
    <t>D13HTTT3</t>
  </si>
  <si>
    <t>B13DCCN304</t>
  </si>
  <si>
    <t>Nguyễn Tuấn</t>
  </si>
  <si>
    <t>13/08/95</t>
  </si>
  <si>
    <t>B13DCCN067</t>
  </si>
  <si>
    <t>Trịnh Quốc</t>
  </si>
  <si>
    <t>30/08/95</t>
  </si>
  <si>
    <t>D13HTTT1</t>
  </si>
  <si>
    <t>1021040205</t>
  </si>
  <si>
    <t>Đỗ Việt</t>
  </si>
  <si>
    <t>Bảo</t>
  </si>
  <si>
    <t>08/03/92</t>
  </si>
  <si>
    <t>D10CN3</t>
  </si>
  <si>
    <t>B13DCCN127</t>
  </si>
  <si>
    <t>Bùi Đức</t>
  </si>
  <si>
    <t>Bình</t>
  </si>
  <si>
    <t>24/12/95</t>
  </si>
  <si>
    <t>D13HTTT2</t>
  </si>
  <si>
    <t>B112104455</t>
  </si>
  <si>
    <t>Vũ Đức</t>
  </si>
  <si>
    <t>Cảnh</t>
  </si>
  <si>
    <t>10/03/93</t>
  </si>
  <si>
    <t>D11CN9</t>
  </si>
  <si>
    <t>B13DCCN069</t>
  </si>
  <si>
    <t>Vũ Kim</t>
  </si>
  <si>
    <t>Chi</t>
  </si>
  <si>
    <t>25/07/95</t>
  </si>
  <si>
    <t>B13DCCN187</t>
  </si>
  <si>
    <t>Vũ Thành</t>
  </si>
  <si>
    <t>Cung</t>
  </si>
  <si>
    <t>18/10/95</t>
  </si>
  <si>
    <t>B13DCCN130</t>
  </si>
  <si>
    <t>Nguyễn Công</t>
  </si>
  <si>
    <t>Cường</t>
  </si>
  <si>
    <t>02/05/94</t>
  </si>
  <si>
    <t>B12DCCN307</t>
  </si>
  <si>
    <t>Nguyễn Mạnh</t>
  </si>
  <si>
    <t>24/10/94</t>
  </si>
  <si>
    <t>B13DCCN131</t>
  </si>
  <si>
    <t>Nguyễn Văn</t>
  </si>
  <si>
    <t>Đại</t>
  </si>
  <si>
    <t>23/01/95</t>
  </si>
  <si>
    <t>B13DCCN252</t>
  </si>
  <si>
    <t>Vũ Tiến</t>
  </si>
  <si>
    <t>Đạt</t>
  </si>
  <si>
    <t>03/01/95</t>
  </si>
  <si>
    <t>B12DCCN157</t>
  </si>
  <si>
    <t>Phạm Lê</t>
  </si>
  <si>
    <t>Đức</t>
  </si>
  <si>
    <t>01/11/94</t>
  </si>
  <si>
    <t>D12HTTT1</t>
  </si>
  <si>
    <t>B13DCCN137</t>
  </si>
  <si>
    <t>Phạm Thị</t>
  </si>
  <si>
    <t>Gấm</t>
  </si>
  <si>
    <t>03/04/95</t>
  </si>
  <si>
    <t>B13DCCN140</t>
  </si>
  <si>
    <t>Trần Quang</t>
  </si>
  <si>
    <t>Hải</t>
  </si>
  <si>
    <t>21/07/95</t>
  </si>
  <si>
    <t>B13DCCN141</t>
  </si>
  <si>
    <t>Bùi Thị Đức</t>
  </si>
  <si>
    <t>Hạnh</t>
  </si>
  <si>
    <t>13/07/95</t>
  </si>
  <si>
    <t>B13DECN005</t>
  </si>
  <si>
    <t>Hoàng Văn</t>
  </si>
  <si>
    <t>Hảo</t>
  </si>
  <si>
    <t>18/02/95</t>
  </si>
  <si>
    <t>B13DCCN142</t>
  </si>
  <si>
    <t>Ngô Thị</t>
  </si>
  <si>
    <t>Hiền</t>
  </si>
  <si>
    <t>01/08/95</t>
  </si>
  <si>
    <t>B12DCCN375</t>
  </si>
  <si>
    <t>Nguyễn Thế Hoàng</t>
  </si>
  <si>
    <t>Hiệp</t>
  </si>
  <si>
    <t>14/02/94</t>
  </si>
  <si>
    <t>B13DCCN202</t>
  </si>
  <si>
    <t>Lê Bá</t>
  </si>
  <si>
    <t>Hoàng</t>
  </si>
  <si>
    <t>29/12/95</t>
  </si>
  <si>
    <t>B13DCCN203</t>
  </si>
  <si>
    <t>Vũ Huy</t>
  </si>
  <si>
    <t>20/06/95</t>
  </si>
  <si>
    <t>B13DCCN020</t>
  </si>
  <si>
    <t>Nguyễn Nhật</t>
  </si>
  <si>
    <t>Hồng</t>
  </si>
  <si>
    <t>12/11/95</t>
  </si>
  <si>
    <t>B13DCCN083</t>
  </si>
  <si>
    <t>Nguyễn Thị</t>
  </si>
  <si>
    <t>03/12/95</t>
  </si>
  <si>
    <t>B13DCCN509</t>
  </si>
  <si>
    <t>Đặng Việt</t>
  </si>
  <si>
    <t>Hưng</t>
  </si>
  <si>
    <t>01/02/95</t>
  </si>
  <si>
    <t>B13DCCN085</t>
  </si>
  <si>
    <t>Phạm Đức</t>
  </si>
  <si>
    <t>Huy</t>
  </si>
  <si>
    <t>20/02/95</t>
  </si>
  <si>
    <t>B12DCCN175</t>
  </si>
  <si>
    <t>18/01/94</t>
  </si>
  <si>
    <t>B13DCCN269</t>
  </si>
  <si>
    <t>Nguyễn Quang</t>
  </si>
  <si>
    <t>Khải</t>
  </si>
  <si>
    <t>06/01/96</t>
  </si>
  <si>
    <t>B13DCCN207</t>
  </si>
  <si>
    <t>Trần Duy</t>
  </si>
  <si>
    <t>Khánh</t>
  </si>
  <si>
    <t>27/08/95</t>
  </si>
  <si>
    <t>B13DCCN379</t>
  </si>
  <si>
    <t>Nguyễn Duy</t>
  </si>
  <si>
    <t>Khương</t>
  </si>
  <si>
    <t>02/10/94</t>
  </si>
  <si>
    <t>B12DCCN120</t>
  </si>
  <si>
    <t>Bùi Đình</t>
  </si>
  <si>
    <t>Kiên</t>
  </si>
  <si>
    <t>06/03/94</t>
  </si>
  <si>
    <t>B13DCCN151</t>
  </si>
  <si>
    <t>Trịnh Kim</t>
  </si>
  <si>
    <t>Long</t>
  </si>
  <si>
    <t>21/10/94</t>
  </si>
  <si>
    <t>B13DCCN092</t>
  </si>
  <si>
    <t>Đặng Thị</t>
  </si>
  <si>
    <t>Mai</t>
  </si>
  <si>
    <t>07/04/95</t>
  </si>
  <si>
    <t>B13DCCN152</t>
  </si>
  <si>
    <t>01/03/95</t>
  </si>
  <si>
    <t>1021040033</t>
  </si>
  <si>
    <t>Mạnh</t>
  </si>
  <si>
    <t>09/09/92</t>
  </si>
  <si>
    <t>D10CN1</t>
  </si>
  <si>
    <t>1021040126</t>
  </si>
  <si>
    <t>Trần Đức</t>
  </si>
  <si>
    <t>07/02/92</t>
  </si>
  <si>
    <t>D10CN2</t>
  </si>
  <si>
    <t>B12DCCN284</t>
  </si>
  <si>
    <t>Chư Nhật</t>
  </si>
  <si>
    <t>Minh</t>
  </si>
  <si>
    <t>04/01/92</t>
  </si>
  <si>
    <t>D12HTTT2</t>
  </si>
  <si>
    <t>B13DCCN154</t>
  </si>
  <si>
    <t>Phạm Quang</t>
  </si>
  <si>
    <t>B13DCCN213</t>
  </si>
  <si>
    <t>Nguyễn Thành</t>
  </si>
  <si>
    <t>Nam</t>
  </si>
  <si>
    <t>29/10/92</t>
  </si>
  <si>
    <t>B13DCCN096</t>
  </si>
  <si>
    <t>Trần Thúy</t>
  </si>
  <si>
    <t>Nga</t>
  </si>
  <si>
    <t>24/05/95</t>
  </si>
  <si>
    <t>B13DCCN098</t>
  </si>
  <si>
    <t>Vũ Thị</t>
  </si>
  <si>
    <t>Nhung</t>
  </si>
  <si>
    <t>12/08/95</t>
  </si>
  <si>
    <t>B12DCCN099</t>
  </si>
  <si>
    <t>Suliseng</t>
  </si>
  <si>
    <t>Noraseng</t>
  </si>
  <si>
    <t>19/11/93</t>
  </si>
  <si>
    <t>B13DCCN100</t>
  </si>
  <si>
    <t>Lê Thị</t>
  </si>
  <si>
    <t>Phúc</t>
  </si>
  <si>
    <t>B12DCCN338</t>
  </si>
  <si>
    <t>Nguyễn Xuân</t>
  </si>
  <si>
    <t>Phương</t>
  </si>
  <si>
    <t>20/09/94</t>
  </si>
  <si>
    <t>B13DCCN101</t>
  </si>
  <si>
    <t>Trịnh Thị</t>
  </si>
  <si>
    <t>11/12/95</t>
  </si>
  <si>
    <t>B13DCCN329</t>
  </si>
  <si>
    <t>Phượng</t>
  </si>
  <si>
    <t>06/09/95</t>
  </si>
  <si>
    <t>B112104380</t>
  </si>
  <si>
    <t>Quân</t>
  </si>
  <si>
    <t>31/05/93</t>
  </si>
  <si>
    <t>D11CN7</t>
  </si>
  <si>
    <t>B13DCCN330</t>
  </si>
  <si>
    <t>Nguyễn Đức</t>
  </si>
  <si>
    <t>Quang</t>
  </si>
  <si>
    <t>29/10/95</t>
  </si>
  <si>
    <t>B13DCCN396</t>
  </si>
  <si>
    <t>Nguyễn Trung</t>
  </si>
  <si>
    <t>Sơn</t>
  </si>
  <si>
    <t>01/09/95</t>
  </si>
  <si>
    <t>B13DCCN333</t>
  </si>
  <si>
    <t>Phạm Thành</t>
  </si>
  <si>
    <t>Tâm</t>
  </si>
  <si>
    <t>02/02/95</t>
  </si>
  <si>
    <t>B13DCCN519</t>
  </si>
  <si>
    <t>Vương Minh</t>
  </si>
  <si>
    <t>Thái</t>
  </si>
  <si>
    <t>B13DCCN520</t>
  </si>
  <si>
    <t>Nguyễn Quyết</t>
  </si>
  <si>
    <t>Thắng</t>
  </si>
  <si>
    <t>25/04/95</t>
  </si>
  <si>
    <t>B112104521</t>
  </si>
  <si>
    <t>Dương Kim</t>
  </si>
  <si>
    <t>Thành</t>
  </si>
  <si>
    <t>22/02/93</t>
  </si>
  <si>
    <t>B13DCCN108</t>
  </si>
  <si>
    <t>Thiện</t>
  </si>
  <si>
    <t>06/11/94</t>
  </si>
  <si>
    <t>B12DCCN349</t>
  </si>
  <si>
    <t>Trần Văn</t>
  </si>
  <si>
    <t>Thông</t>
  </si>
  <si>
    <t>22/02/94</t>
  </si>
  <si>
    <t>B13DCCN109</t>
  </si>
  <si>
    <t>Thu</t>
  </si>
  <si>
    <t>18/03/95</t>
  </si>
  <si>
    <t>B13DCCN289</t>
  </si>
  <si>
    <t>Luân Đức</t>
  </si>
  <si>
    <t>Thuận</t>
  </si>
  <si>
    <t>11/01/94</t>
  </si>
  <si>
    <t>B13DCCN057</t>
  </si>
  <si>
    <t>Nguyễn Thanh</t>
  </si>
  <si>
    <t>Tùng</t>
  </si>
  <si>
    <t>04/06/95</t>
  </si>
  <si>
    <t>B13DCCN001</t>
  </si>
  <si>
    <t>Bùi Ngọc</t>
  </si>
  <si>
    <t>10/08/95</t>
  </si>
  <si>
    <t>B13DCCN063</t>
  </si>
  <si>
    <t>Cao Ngọc</t>
  </si>
  <si>
    <t>01/11/95</t>
  </si>
  <si>
    <t>B13DCCN064</t>
  </si>
  <si>
    <t>Lê Việt</t>
  </si>
  <si>
    <t>B13DCCN354</t>
  </si>
  <si>
    <t>Nguyễn Quỳnh</t>
  </si>
  <si>
    <t>15/08/95</t>
  </si>
  <si>
    <t>B13DCCN182</t>
  </si>
  <si>
    <t>10/01/95</t>
  </si>
  <si>
    <t>B13DCCN066</t>
  </si>
  <si>
    <t>Phạm Tiến</t>
  </si>
  <si>
    <t>28/08/95</t>
  </si>
  <si>
    <t>B13DCCN184</t>
  </si>
  <si>
    <t>Hà Văn</t>
  </si>
  <si>
    <t>Bắc</t>
  </si>
  <si>
    <t>28/07/94</t>
  </si>
  <si>
    <t>B13DCCN005</t>
  </si>
  <si>
    <t>Phonesavanh</t>
  </si>
  <si>
    <t>Chanhsone</t>
  </si>
  <si>
    <t>12/12/90</t>
  </si>
  <si>
    <t>B13DCCN247</t>
  </si>
  <si>
    <t>Chitpanya</t>
  </si>
  <si>
    <t>Chanthakhon</t>
  </si>
  <si>
    <t>20/10/87</t>
  </si>
  <si>
    <t>B13DCCN186</t>
  </si>
  <si>
    <t>Đoàn Văn</t>
  </si>
  <si>
    <t>Chiến</t>
  </si>
  <si>
    <t>31/01/95</t>
  </si>
  <si>
    <t>B13DCCN188</t>
  </si>
  <si>
    <t>Nguyễn Trọng</t>
  </si>
  <si>
    <t>16/02/95</t>
  </si>
  <si>
    <t>B13DCCN189</t>
  </si>
  <si>
    <t>Nguyễn Gia</t>
  </si>
  <si>
    <t>Đăng</t>
  </si>
  <si>
    <t>28/12/94</t>
  </si>
  <si>
    <t>B12DCCN107</t>
  </si>
  <si>
    <t>Đặng Bá</t>
  </si>
  <si>
    <t>05/01/94</t>
  </si>
  <si>
    <t>B13DCCN190</t>
  </si>
  <si>
    <t>Nguyễn Tiến</t>
  </si>
  <si>
    <t>15/09/95</t>
  </si>
  <si>
    <t>1021040336</t>
  </si>
  <si>
    <t>Đua</t>
  </si>
  <si>
    <t>11/03/92</t>
  </si>
  <si>
    <t>D10CN5</t>
  </si>
  <si>
    <t>B13DCCN076</t>
  </si>
  <si>
    <t>Dung</t>
  </si>
  <si>
    <t>28/06/95</t>
  </si>
  <si>
    <t>B12DCCN159</t>
  </si>
  <si>
    <t>Nguyễn Hữu</t>
  </si>
  <si>
    <t>Dương</t>
  </si>
  <si>
    <t>08/06/93</t>
  </si>
  <si>
    <t>1021040344</t>
  </si>
  <si>
    <t>Trần Thị</t>
  </si>
  <si>
    <t>Giang</t>
  </si>
  <si>
    <t>11/07/92</t>
  </si>
  <si>
    <t>B12DCCN313</t>
  </si>
  <si>
    <t>Trần Thị Ngọc</t>
  </si>
  <si>
    <t>Hà</t>
  </si>
  <si>
    <t>04/04/94</t>
  </si>
  <si>
    <t>B13DCCN369</t>
  </si>
  <si>
    <t>07/10/95</t>
  </si>
  <si>
    <t>B13DCCN078</t>
  </si>
  <si>
    <t>Trần Thị Thu</t>
  </si>
  <si>
    <t>Hằng</t>
  </si>
  <si>
    <t>20/03/95</t>
  </si>
  <si>
    <t>B12DCCN316</t>
  </si>
  <si>
    <t>Lê Văn</t>
  </si>
  <si>
    <t>19/03/94</t>
  </si>
  <si>
    <t>B13DCCN079</t>
  </si>
  <si>
    <t>Mai Văn</t>
  </si>
  <si>
    <t>01/06/91</t>
  </si>
  <si>
    <t>B12DCCN360</t>
  </si>
  <si>
    <t>Quách Văn</t>
  </si>
  <si>
    <t>03/06/93</t>
  </si>
  <si>
    <t>B13DCCN201</t>
  </si>
  <si>
    <t>Hòa</t>
  </si>
  <si>
    <t>04/01/95</t>
  </si>
  <si>
    <t>B12DCCN114</t>
  </si>
  <si>
    <t>Trần Hữu</t>
  </si>
  <si>
    <t>30/08/94</t>
  </si>
  <si>
    <t>B13DCCN372</t>
  </si>
  <si>
    <t>Nguyễn Huy</t>
  </si>
  <si>
    <t>11/06/95</t>
  </si>
  <si>
    <t>B12DCCN322</t>
  </si>
  <si>
    <t>Huệ</t>
  </si>
  <si>
    <t>20/11/94</t>
  </si>
  <si>
    <t>1021040429</t>
  </si>
  <si>
    <t>Hùng</t>
  </si>
  <si>
    <t>27/10/91</t>
  </si>
  <si>
    <t>B112104072</t>
  </si>
  <si>
    <t>Lê Nam</t>
  </si>
  <si>
    <t>11/10/93</t>
  </si>
  <si>
    <t>D11CN10</t>
  </si>
  <si>
    <t>B12DCCN439</t>
  </si>
  <si>
    <t>27/01/94</t>
  </si>
  <si>
    <t>B13DCCN377</t>
  </si>
  <si>
    <t>Huyền</t>
  </si>
  <si>
    <t>28/12/95</t>
  </si>
  <si>
    <t>B13DCCN270</t>
  </si>
  <si>
    <t>Thammavong</t>
  </si>
  <si>
    <t>Khamla</t>
  </si>
  <si>
    <t>15/04/85</t>
  </si>
  <si>
    <t>B13DCCN271</t>
  </si>
  <si>
    <t>Vũ Quốc</t>
  </si>
  <si>
    <t>Khoa</t>
  </si>
  <si>
    <t>17/12/87</t>
  </si>
  <si>
    <t>B13DCCN026</t>
  </si>
  <si>
    <t>Aloun</t>
  </si>
  <si>
    <t>Lathsamy</t>
  </si>
  <si>
    <t>31/07/94</t>
  </si>
  <si>
    <t>B13DCCN089</t>
  </si>
  <si>
    <t>Vongvisai</t>
  </si>
  <si>
    <t>Lear</t>
  </si>
  <si>
    <t>10/09/91</t>
  </si>
  <si>
    <t>B13DCCN027</t>
  </si>
  <si>
    <t>Keosouvanh</t>
  </si>
  <si>
    <t>Linda</t>
  </si>
  <si>
    <t>01/07/94</t>
  </si>
  <si>
    <t>B13DCCN383</t>
  </si>
  <si>
    <t>04/08/95</t>
  </si>
  <si>
    <t>B13DCCN030</t>
  </si>
  <si>
    <t>Nguyễn Tùng</t>
  </si>
  <si>
    <t>07/12/95</t>
  </si>
  <si>
    <t>B13DCCN210</t>
  </si>
  <si>
    <t>Trương Văn</t>
  </si>
  <si>
    <t>26/12/95</t>
  </si>
  <si>
    <t>B13DCCN276</t>
  </si>
  <si>
    <t>Trịnh Tuấn</t>
  </si>
  <si>
    <t>B13DCCN386</t>
  </si>
  <si>
    <t>Lương Thị Huyền</t>
  </si>
  <si>
    <t>My</t>
  </si>
  <si>
    <t>26/02/95</t>
  </si>
  <si>
    <t>B12DCCN186</t>
  </si>
  <si>
    <t>Ngô Ngọc</t>
  </si>
  <si>
    <t>Ninh</t>
  </si>
  <si>
    <t>05/11/93</t>
  </si>
  <si>
    <t>B13DCCN036</t>
  </si>
  <si>
    <t>Keoviengkham</t>
  </si>
  <si>
    <t>Phanmaha</t>
  </si>
  <si>
    <t>23/01/93</t>
  </si>
  <si>
    <t>B13DCCN282</t>
  </si>
  <si>
    <t>Sanasin</t>
  </si>
  <si>
    <t>Phouvong</t>
  </si>
  <si>
    <t>07/01/86</t>
  </si>
  <si>
    <t>B12DCCN399</t>
  </si>
  <si>
    <t>Vũ Thị Mai</t>
  </si>
  <si>
    <t>B13DCCN219</t>
  </si>
  <si>
    <t>20/05/95</t>
  </si>
  <si>
    <t>B12DCCN341</t>
  </si>
  <si>
    <t>Mai Thị</t>
  </si>
  <si>
    <t>Sao</t>
  </si>
  <si>
    <t>27/04/94</t>
  </si>
  <si>
    <t>B13DCCN530</t>
  </si>
  <si>
    <t>Thammatheva</t>
  </si>
  <si>
    <t>Somchit</t>
  </si>
  <si>
    <t>06/06/78</t>
  </si>
  <si>
    <t>B13DCCN164</t>
  </si>
  <si>
    <t>Vũ Hoàng</t>
  </si>
  <si>
    <t>17/11/95</t>
  </si>
  <si>
    <t>B112104042</t>
  </si>
  <si>
    <t>Nguyễn Hoàng</t>
  </si>
  <si>
    <t>20/05/93</t>
  </si>
  <si>
    <t>D11CN1</t>
  </si>
  <si>
    <t>B12DCCN347</t>
  </si>
  <si>
    <t>Ngô Văn</t>
  </si>
  <si>
    <t>Thịnh</t>
  </si>
  <si>
    <t>19/01/94</t>
  </si>
  <si>
    <t>B12DCCN249</t>
  </si>
  <si>
    <t>Đồng Thị Thanh</t>
  </si>
  <si>
    <t>Thúy</t>
  </si>
  <si>
    <t>15/04/94</t>
  </si>
  <si>
    <t>B13DCCN111</t>
  </si>
  <si>
    <t>Tiến</t>
  </si>
  <si>
    <t>27/02/95</t>
  </si>
  <si>
    <t>B13DCCN291</t>
  </si>
  <si>
    <t>Lương Trung</t>
  </si>
  <si>
    <t>Tín</t>
  </si>
  <si>
    <t>12/02/95</t>
  </si>
  <si>
    <t>B13DCCN403</t>
  </si>
  <si>
    <t>12/09/95</t>
  </si>
  <si>
    <t>B13DCCN230</t>
  </si>
  <si>
    <t>Toàn</t>
  </si>
  <si>
    <t>19/08/95</t>
  </si>
  <si>
    <t>B12DCCN253</t>
  </si>
  <si>
    <t>Đàm Văn</t>
  </si>
  <si>
    <t>Triệu</t>
  </si>
  <si>
    <t>19/08/91</t>
  </si>
  <si>
    <t>B13DCCN114</t>
  </si>
  <si>
    <t>Nguyễn Ngọc</t>
  </si>
  <si>
    <t>29/09/95</t>
  </si>
  <si>
    <t>B13DCCN232</t>
  </si>
  <si>
    <t>Nguyễn Bá</t>
  </si>
  <si>
    <t>Trịnh</t>
  </si>
  <si>
    <t>B13DCCN406</t>
  </si>
  <si>
    <t>Lê Tây</t>
  </si>
  <si>
    <t>Trọng</t>
  </si>
  <si>
    <t>04/11/95</t>
  </si>
  <si>
    <t>B13DCCN344</t>
  </si>
  <si>
    <t>31/03/95</t>
  </si>
  <si>
    <t>B13DCCN237</t>
  </si>
  <si>
    <t>Dương Bá</t>
  </si>
  <si>
    <t>30/03/95</t>
  </si>
  <si>
    <t>B112101350</t>
  </si>
  <si>
    <t>Kim Tiến</t>
  </si>
  <si>
    <t>29/09/93</t>
  </si>
  <si>
    <t>D11VT7</t>
  </si>
  <si>
    <t>1024010117</t>
  </si>
  <si>
    <t>06/02/92</t>
  </si>
  <si>
    <t>D10QT2</t>
  </si>
  <si>
    <t>B112104524</t>
  </si>
  <si>
    <t>Phạm Xuân</t>
  </si>
  <si>
    <t>10/04/93</t>
  </si>
  <si>
    <t>D11CN8</t>
  </si>
  <si>
    <t>B13DCCN351</t>
  </si>
  <si>
    <t>Lương Văn</t>
  </si>
  <si>
    <t>Tuyên</t>
  </si>
  <si>
    <t>08/10/95</t>
  </si>
  <si>
    <t>B13DCCN121</t>
  </si>
  <si>
    <t>Uy</t>
  </si>
  <si>
    <t>08/03/95</t>
  </si>
  <si>
    <t>B13DCCN300</t>
  </si>
  <si>
    <t>Sengmany</t>
  </si>
  <si>
    <t>Xayxana</t>
  </si>
  <si>
    <t>30/08/85</t>
  </si>
  <si>
    <t>B12DCCN523</t>
  </si>
  <si>
    <t>Phonesay</t>
  </si>
  <si>
    <t>Alounsavath</t>
  </si>
  <si>
    <t>21/03/93</t>
  </si>
  <si>
    <t>B13DCCN353</t>
  </si>
  <si>
    <t>Lê Thị Phương</t>
  </si>
  <si>
    <t>10/05/94</t>
  </si>
  <si>
    <t>B13DCCN419</t>
  </si>
  <si>
    <t>03/02/94</t>
  </si>
  <si>
    <t>B13DCCN068</t>
  </si>
  <si>
    <t>Biên</t>
  </si>
  <si>
    <t>12/05/95</t>
  </si>
  <si>
    <t>B13DCCN305</t>
  </si>
  <si>
    <t>Lê Thị Ngọc</t>
  </si>
  <si>
    <t>Châm</t>
  </si>
  <si>
    <t>B13DCCN358</t>
  </si>
  <si>
    <t>Hoàng Thị</t>
  </si>
  <si>
    <t>Chinh</t>
  </si>
  <si>
    <t>25/02/94</t>
  </si>
  <si>
    <t>B13DCCN008</t>
  </si>
  <si>
    <t>Đặng Văn</t>
  </si>
  <si>
    <t>Đà</t>
  </si>
  <si>
    <t>06/08/95</t>
  </si>
  <si>
    <t>B13DCCN460</t>
  </si>
  <si>
    <t>Bùi Quang</t>
  </si>
  <si>
    <t>14/07/95</t>
  </si>
  <si>
    <t>B13DCCN009</t>
  </si>
  <si>
    <t>Văn Phú</t>
  </si>
  <si>
    <t>Điệp</t>
  </si>
  <si>
    <t>05/09/94</t>
  </si>
  <si>
    <t>B13DCCN365</t>
  </si>
  <si>
    <t>Trịnh Mạnh</t>
  </si>
  <si>
    <t>Dũng</t>
  </si>
  <si>
    <t>20/01/95</t>
  </si>
  <si>
    <t>B13DCCN011</t>
  </si>
  <si>
    <t>Vũ Văn</t>
  </si>
  <si>
    <t>Được</t>
  </si>
  <si>
    <t>B13DCCN366</t>
  </si>
  <si>
    <t>Duy</t>
  </si>
  <si>
    <t>12/04/95</t>
  </si>
  <si>
    <t>B13DCCN257</t>
  </si>
  <si>
    <t>Đỗ Thị</t>
  </si>
  <si>
    <t>09/02/95</t>
  </si>
  <si>
    <t>B13DCCN367</t>
  </si>
  <si>
    <t>Lê Trường</t>
  </si>
  <si>
    <t>17/09/95</t>
  </si>
  <si>
    <t>B13DCCN368</t>
  </si>
  <si>
    <t>Nguyễn Thị Thu</t>
  </si>
  <si>
    <t>20/08/94</t>
  </si>
  <si>
    <t>B13DCCN313</t>
  </si>
  <si>
    <t>Vũ Thị Thu</t>
  </si>
  <si>
    <t>02/01/95</t>
  </si>
  <si>
    <t>B13DCCN196</t>
  </si>
  <si>
    <t>Nguyễn Bắc</t>
  </si>
  <si>
    <t>18/08/95</t>
  </si>
  <si>
    <t>B13DCCN370</t>
  </si>
  <si>
    <t>24/09/95</t>
  </si>
  <si>
    <t>B13DCCN199</t>
  </si>
  <si>
    <t>07/08/95</t>
  </si>
  <si>
    <t>B12DCCN220</t>
  </si>
  <si>
    <t>Hoa</t>
  </si>
  <si>
    <t>12/07/94</t>
  </si>
  <si>
    <t>B13DCCN145</t>
  </si>
  <si>
    <t>Trần Đăng</t>
  </si>
  <si>
    <t>20/08/95</t>
  </si>
  <si>
    <t>B13DCCN373</t>
  </si>
  <si>
    <t>Ngô Thị Thu</t>
  </si>
  <si>
    <t>07/05/95</t>
  </si>
  <si>
    <t>B13DCCN021</t>
  </si>
  <si>
    <t>Nguyễn Mai</t>
  </si>
  <si>
    <t>Hương</t>
  </si>
  <si>
    <t>14/11/95</t>
  </si>
  <si>
    <t>B13DCCN317</t>
  </si>
  <si>
    <t>24/11/95</t>
  </si>
  <si>
    <t>B13DCCN435</t>
  </si>
  <si>
    <t>Nguyễn Thu</t>
  </si>
  <si>
    <t>Hường</t>
  </si>
  <si>
    <t>15/05/95</t>
  </si>
  <si>
    <t>B13DCCN025</t>
  </si>
  <si>
    <t>Nguyễn Đăng</t>
  </si>
  <si>
    <t>Lam</t>
  </si>
  <si>
    <t>B13DCCN439</t>
  </si>
  <si>
    <t>Lâm</t>
  </si>
  <si>
    <t>23/10/95</t>
  </si>
  <si>
    <t>B13DCCN325</t>
  </si>
  <si>
    <t>Lan</t>
  </si>
  <si>
    <t>19/05/95</t>
  </si>
  <si>
    <t>B13DCCN028</t>
  </si>
  <si>
    <t>Lê Công</t>
  </si>
  <si>
    <t>Linh</t>
  </si>
  <si>
    <t>30/04/95</t>
  </si>
  <si>
    <t>B13DCCN211</t>
  </si>
  <si>
    <t>25/02/95</t>
  </si>
  <si>
    <t>B12DCCN525</t>
  </si>
  <si>
    <t>Aphisay</t>
  </si>
  <si>
    <t>Malaymeuang</t>
  </si>
  <si>
    <t>B13DCCN032</t>
  </si>
  <si>
    <t>16/12/95</t>
  </si>
  <si>
    <t>B12DCCN286</t>
  </si>
  <si>
    <t>Nguyễn Hải</t>
  </si>
  <si>
    <t>15/12/94</t>
  </si>
  <si>
    <t>B13DCCN387</t>
  </si>
  <si>
    <t>Nguyễn Thị Thúy</t>
  </si>
  <si>
    <t>03/10/95</t>
  </si>
  <si>
    <t>B12DCCN100</t>
  </si>
  <si>
    <t>Thilaphone</t>
  </si>
  <si>
    <t>Phimmany</t>
  </si>
  <si>
    <t>B13DCCN281</t>
  </si>
  <si>
    <t>Phong</t>
  </si>
  <si>
    <t>11/08/95</t>
  </si>
  <si>
    <t>B13DCCN218</t>
  </si>
  <si>
    <t>Trịnh Văn</t>
  </si>
  <si>
    <t>16/08/95</t>
  </si>
  <si>
    <t>B13DCCN039</t>
  </si>
  <si>
    <t>B13DCCN284</t>
  </si>
  <si>
    <t>Đoàn Ngọc</t>
  </si>
  <si>
    <t>24/07/95</t>
  </si>
  <si>
    <t>B13DCCN221</t>
  </si>
  <si>
    <t>Nguyễn Hà</t>
  </si>
  <si>
    <t>Quy</t>
  </si>
  <si>
    <t>B13DCCN043</t>
  </si>
  <si>
    <t>Sáng</t>
  </si>
  <si>
    <t>B13DCCN105</t>
  </si>
  <si>
    <t>Viengpaserd</t>
  </si>
  <si>
    <t>Saysanam</t>
  </si>
  <si>
    <t>16/09/94</t>
  </si>
  <si>
    <t>B12DCCN188</t>
  </si>
  <si>
    <t>Phạm Ngọc</t>
  </si>
  <si>
    <t>04/05/93</t>
  </si>
  <si>
    <t>B13DCCN399</t>
  </si>
  <si>
    <t>Mai Thị Phương</t>
  </si>
  <si>
    <t>Thảo</t>
  </si>
  <si>
    <t>05/09/95</t>
  </si>
  <si>
    <t>B13DCCN227</t>
  </si>
  <si>
    <t>06/06/95</t>
  </si>
  <si>
    <t>B13DCCN290</t>
  </si>
  <si>
    <t>Thủy</t>
  </si>
  <si>
    <t>29/11/95</t>
  </si>
  <si>
    <t>B13DCCN522</t>
  </si>
  <si>
    <t>Phạm Văn</t>
  </si>
  <si>
    <t>30/03/94</t>
  </si>
  <si>
    <t>B13DCCN171</t>
  </si>
  <si>
    <t>Mai Đức</t>
  </si>
  <si>
    <t>08/01/95</t>
  </si>
  <si>
    <t>B13DCCN052</t>
  </si>
  <si>
    <t>Cao Thị</t>
  </si>
  <si>
    <t>Trang</t>
  </si>
  <si>
    <t>14/04/95</t>
  </si>
  <si>
    <t>B12DCCN142</t>
  </si>
  <si>
    <t>Trần Sỹ</t>
  </si>
  <si>
    <t>Trường</t>
  </si>
  <si>
    <t>13/08/94</t>
  </si>
  <si>
    <t>B12DCCN255</t>
  </si>
  <si>
    <t>Lê Đình</t>
  </si>
  <si>
    <t>Tú</t>
  </si>
  <si>
    <t>10/02/94</t>
  </si>
  <si>
    <t>B12DCCN412</t>
  </si>
  <si>
    <t>Tuấn</t>
  </si>
  <si>
    <t>05/02/94</t>
  </si>
  <si>
    <t>B13DCCN055</t>
  </si>
  <si>
    <t>B112104609</t>
  </si>
  <si>
    <t>Đinh Lâm</t>
  </si>
  <si>
    <t>29/08/93</t>
  </si>
  <si>
    <t>B13DCCN058</t>
  </si>
  <si>
    <t>Trịnh Thị ánh</t>
  </si>
  <si>
    <t>Tuyết</t>
  </si>
  <si>
    <t>20/01/90</t>
  </si>
  <si>
    <t>B13DCCN239</t>
  </si>
  <si>
    <t>Vân</t>
  </si>
  <si>
    <t>11/11/94</t>
  </si>
  <si>
    <t>B13DCCN414</t>
  </si>
  <si>
    <t>Đào Hải</t>
  </si>
  <si>
    <t>Yến</t>
  </si>
  <si>
    <t>27/04/95</t>
  </si>
  <si>
    <t>101-A2</t>
  </si>
  <si>
    <t>102-A2</t>
  </si>
  <si>
    <t>201-A2</t>
  </si>
  <si>
    <t>202-A2</t>
  </si>
  <si>
    <t>301-A2</t>
  </si>
  <si>
    <t>302-A2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</si>
</sst>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93"/>
  <sheetViews>
    <sheetView tabSelected="1" workbookViewId="0">
      <pane ySplit="3" topLeftCell="A4" activePane="bottomLeft" state="frozen"/>
      <selection activeCell="A6" sqref="A6:XFD6"/>
      <selection pane="bottomLeft" activeCell="U39" sqref="U39:U6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63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Kho dữ liệu và khai phá dữ liệu</v>
      </c>
      <c r="Z8" s="75" t="str">
        <f>+P4</f>
        <v>Nhóm: INT1422-03</v>
      </c>
      <c r="AA8" s="76">
        <f>+$AJ$8+$AL$8+$AH$8</f>
        <v>57</v>
      </c>
      <c r="AB8" s="70">
        <f>COUNTIF($T$9:$T$126,"Khiển trách")</f>
        <v>0</v>
      </c>
      <c r="AC8" s="70">
        <f>COUNTIF($T$9:$T$126,"Cảnh cáo")</f>
        <v>0</v>
      </c>
      <c r="AD8" s="70">
        <f>COUNTIF($T$9:$T$126,"Đình chỉ thi")</f>
        <v>0</v>
      </c>
      <c r="AE8" s="77">
        <f>+($AB$8+$AC$8+$AD$8)/$AA$8*100%</f>
        <v>0</v>
      </c>
      <c r="AF8" s="70">
        <f>SUM(COUNTIF($T$9:$T$124,"Vắng"),COUNTIF($T$9:$T$124,"Vắng có phép"))</f>
        <v>0</v>
      </c>
      <c r="AG8" s="78">
        <f>+$AF$8/$AA$8</f>
        <v>0</v>
      </c>
      <c r="AH8" s="79">
        <f>COUNTIF($X$9:$X$124,"Thi lại")</f>
        <v>0</v>
      </c>
      <c r="AI8" s="78">
        <f>+$AH$8/$AA$8</f>
        <v>0</v>
      </c>
      <c r="AJ8" s="79">
        <f>COUNTIF($X$9:$X$125,"Học lại")</f>
        <v>57</v>
      </c>
      <c r="AK8" s="78">
        <f>+$AJ$8/$AA$8</f>
        <v>1</v>
      </c>
      <c r="AL8" s="70">
        <f>COUNTIF($X$10:$X$125,"Đạt")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30</v>
      </c>
      <c r="J9" s="14"/>
      <c r="K9" s="13"/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512</v>
      </c>
      <c r="D10" s="21" t="s">
        <v>513</v>
      </c>
      <c r="E10" s="22" t="s">
        <v>514</v>
      </c>
      <c r="F10" s="23" t="s">
        <v>515</v>
      </c>
      <c r="G10" s="20" t="s">
        <v>206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66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66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690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516</v>
      </c>
      <c r="D11" s="33" t="s">
        <v>517</v>
      </c>
      <c r="E11" s="34" t="s">
        <v>67</v>
      </c>
      <c r="F11" s="35" t="s">
        <v>518</v>
      </c>
      <c r="G11" s="32" t="s">
        <v>69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690</v>
      </c>
      <c r="V11" s="3"/>
      <c r="W11" s="30"/>
      <c r="X11" s="81" t="str">
        <f t="shared" ref="X11:X6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519</v>
      </c>
      <c r="D12" s="33" t="s">
        <v>74</v>
      </c>
      <c r="E12" s="34" t="s">
        <v>67</v>
      </c>
      <c r="F12" s="35" t="s">
        <v>520</v>
      </c>
      <c r="G12" s="32" t="s">
        <v>69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66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66" si="4">+IF(OR($H12=0,$I12=0,$J12=0,$K12=0),"Không đủ ĐKDT","")</f>
        <v/>
      </c>
      <c r="U12" s="43" t="s">
        <v>690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521</v>
      </c>
      <c r="D13" s="33" t="s">
        <v>354</v>
      </c>
      <c r="E13" s="34" t="s">
        <v>522</v>
      </c>
      <c r="F13" s="35" t="s">
        <v>523</v>
      </c>
      <c r="G13" s="32" t="s">
        <v>76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690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524</v>
      </c>
      <c r="D14" s="33" t="s">
        <v>525</v>
      </c>
      <c r="E14" s="34" t="s">
        <v>526</v>
      </c>
      <c r="F14" s="35" t="s">
        <v>317</v>
      </c>
      <c r="G14" s="32" t="s">
        <v>69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690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527</v>
      </c>
      <c r="D15" s="33" t="s">
        <v>528</v>
      </c>
      <c r="E15" s="34" t="s">
        <v>529</v>
      </c>
      <c r="F15" s="35" t="s">
        <v>530</v>
      </c>
      <c r="G15" s="32" t="s">
        <v>69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690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531</v>
      </c>
      <c r="D16" s="33" t="s">
        <v>532</v>
      </c>
      <c r="E16" s="34" t="s">
        <v>533</v>
      </c>
      <c r="F16" s="35" t="s">
        <v>534</v>
      </c>
      <c r="G16" s="32" t="s">
        <v>76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690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535</v>
      </c>
      <c r="D17" s="33" t="s">
        <v>536</v>
      </c>
      <c r="E17" s="34" t="s">
        <v>113</v>
      </c>
      <c r="F17" s="35" t="s">
        <v>537</v>
      </c>
      <c r="G17" s="32" t="s">
        <v>69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690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538</v>
      </c>
      <c r="D18" s="33" t="s">
        <v>539</v>
      </c>
      <c r="E18" s="34" t="s">
        <v>540</v>
      </c>
      <c r="F18" s="35" t="s">
        <v>541</v>
      </c>
      <c r="G18" s="32" t="s">
        <v>76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690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542</v>
      </c>
      <c r="D19" s="33" t="s">
        <v>543</v>
      </c>
      <c r="E19" s="34" t="s">
        <v>544</v>
      </c>
      <c r="F19" s="35" t="s">
        <v>545</v>
      </c>
      <c r="G19" s="32" t="s">
        <v>69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690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546</v>
      </c>
      <c r="D20" s="33" t="s">
        <v>547</v>
      </c>
      <c r="E20" s="34" t="s">
        <v>548</v>
      </c>
      <c r="F20" s="35" t="s">
        <v>220</v>
      </c>
      <c r="G20" s="32" t="s">
        <v>76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690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549</v>
      </c>
      <c r="D21" s="33" t="s">
        <v>269</v>
      </c>
      <c r="E21" s="34" t="s">
        <v>550</v>
      </c>
      <c r="F21" s="35" t="s">
        <v>551</v>
      </c>
      <c r="G21" s="32" t="s">
        <v>69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690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552</v>
      </c>
      <c r="D22" s="33" t="s">
        <v>553</v>
      </c>
      <c r="E22" s="34" t="s">
        <v>341</v>
      </c>
      <c r="F22" s="35" t="s">
        <v>554</v>
      </c>
      <c r="G22" s="32" t="s">
        <v>86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690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555</v>
      </c>
      <c r="D23" s="33" t="s">
        <v>556</v>
      </c>
      <c r="E23" s="34" t="s">
        <v>341</v>
      </c>
      <c r="F23" s="35" t="s">
        <v>557</v>
      </c>
      <c r="G23" s="32" t="s">
        <v>69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690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558</v>
      </c>
      <c r="D24" s="33" t="s">
        <v>559</v>
      </c>
      <c r="E24" s="34" t="s">
        <v>345</v>
      </c>
      <c r="F24" s="35" t="s">
        <v>560</v>
      </c>
      <c r="G24" s="32" t="s">
        <v>69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690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561</v>
      </c>
      <c r="D25" s="33" t="s">
        <v>562</v>
      </c>
      <c r="E25" s="34" t="s">
        <v>345</v>
      </c>
      <c r="F25" s="35" t="s">
        <v>563</v>
      </c>
      <c r="G25" s="32" t="s">
        <v>69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690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564</v>
      </c>
      <c r="D26" s="33" t="s">
        <v>565</v>
      </c>
      <c r="E26" s="34" t="s">
        <v>126</v>
      </c>
      <c r="F26" s="35" t="s">
        <v>566</v>
      </c>
      <c r="G26" s="32" t="s">
        <v>86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690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567</v>
      </c>
      <c r="D27" s="33" t="s">
        <v>121</v>
      </c>
      <c r="E27" s="34" t="s">
        <v>351</v>
      </c>
      <c r="F27" s="35" t="s">
        <v>568</v>
      </c>
      <c r="G27" s="32" t="s">
        <v>69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690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569</v>
      </c>
      <c r="D28" s="33" t="s">
        <v>156</v>
      </c>
      <c r="E28" s="34" t="s">
        <v>138</v>
      </c>
      <c r="F28" s="35" t="s">
        <v>570</v>
      </c>
      <c r="G28" s="32" t="s">
        <v>86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690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571</v>
      </c>
      <c r="D29" s="33" t="s">
        <v>553</v>
      </c>
      <c r="E29" s="34" t="s">
        <v>572</v>
      </c>
      <c r="F29" s="35" t="s">
        <v>573</v>
      </c>
      <c r="G29" s="32" t="s">
        <v>206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690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574</v>
      </c>
      <c r="D30" s="33" t="s">
        <v>575</v>
      </c>
      <c r="E30" s="34" t="s">
        <v>146</v>
      </c>
      <c r="F30" s="35" t="s">
        <v>576</v>
      </c>
      <c r="G30" s="32" t="s">
        <v>86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690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577</v>
      </c>
      <c r="D31" s="33" t="s">
        <v>578</v>
      </c>
      <c r="E31" s="34" t="s">
        <v>153</v>
      </c>
      <c r="F31" s="35" t="s">
        <v>579</v>
      </c>
      <c r="G31" s="32" t="s">
        <v>69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690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580</v>
      </c>
      <c r="D32" s="33" t="s">
        <v>581</v>
      </c>
      <c r="E32" s="34" t="s">
        <v>582</v>
      </c>
      <c r="F32" s="35" t="s">
        <v>583</v>
      </c>
      <c r="G32" s="32" t="s">
        <v>76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690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584</v>
      </c>
      <c r="D33" s="33" t="s">
        <v>156</v>
      </c>
      <c r="E33" s="34" t="s">
        <v>582</v>
      </c>
      <c r="F33" s="35" t="s">
        <v>585</v>
      </c>
      <c r="G33" s="32" t="s">
        <v>69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690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586</v>
      </c>
      <c r="D34" s="33" t="s">
        <v>587</v>
      </c>
      <c r="E34" s="34" t="s">
        <v>588</v>
      </c>
      <c r="F34" s="35" t="s">
        <v>589</v>
      </c>
      <c r="G34" s="32" t="s">
        <v>69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690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590</v>
      </c>
      <c r="D35" s="33" t="s">
        <v>591</v>
      </c>
      <c r="E35" s="34" t="s">
        <v>592</v>
      </c>
      <c r="F35" s="35" t="s">
        <v>348</v>
      </c>
      <c r="G35" s="32" t="s">
        <v>76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690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593</v>
      </c>
      <c r="D36" s="33" t="s">
        <v>409</v>
      </c>
      <c r="E36" s="34" t="s">
        <v>594</v>
      </c>
      <c r="F36" s="35" t="s">
        <v>595</v>
      </c>
      <c r="G36" s="32" t="s">
        <v>69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690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596</v>
      </c>
      <c r="D37" s="33" t="s">
        <v>156</v>
      </c>
      <c r="E37" s="34" t="s">
        <v>597</v>
      </c>
      <c r="F37" s="35" t="s">
        <v>598</v>
      </c>
      <c r="G37" s="32" t="s">
        <v>69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690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599</v>
      </c>
      <c r="D38" s="33" t="s">
        <v>600</v>
      </c>
      <c r="E38" s="34" t="s">
        <v>601</v>
      </c>
      <c r="F38" s="35" t="s">
        <v>602</v>
      </c>
      <c r="G38" s="32" t="s">
        <v>76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690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603</v>
      </c>
      <c r="D39" s="33" t="s">
        <v>156</v>
      </c>
      <c r="E39" s="34" t="s">
        <v>190</v>
      </c>
      <c r="F39" s="35" t="s">
        <v>604</v>
      </c>
      <c r="G39" s="32" t="s">
        <v>86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691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605</v>
      </c>
      <c r="D40" s="33" t="s">
        <v>606</v>
      </c>
      <c r="E40" s="34" t="s">
        <v>607</v>
      </c>
      <c r="F40" s="35" t="s">
        <v>342</v>
      </c>
      <c r="G40" s="32" t="s">
        <v>206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691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608</v>
      </c>
      <c r="D41" s="33" t="s">
        <v>101</v>
      </c>
      <c r="E41" s="34" t="s">
        <v>211</v>
      </c>
      <c r="F41" s="35" t="s">
        <v>609</v>
      </c>
      <c r="G41" s="32" t="s">
        <v>76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691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610</v>
      </c>
      <c r="D42" s="33" t="s">
        <v>611</v>
      </c>
      <c r="E42" s="34" t="s">
        <v>211</v>
      </c>
      <c r="F42" s="35" t="s">
        <v>612</v>
      </c>
      <c r="G42" s="32" t="s">
        <v>206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691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613</v>
      </c>
      <c r="D43" s="33" t="s">
        <v>614</v>
      </c>
      <c r="E43" s="34" t="s">
        <v>215</v>
      </c>
      <c r="F43" s="35" t="s">
        <v>615</v>
      </c>
      <c r="G43" s="32" t="s">
        <v>69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691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616</v>
      </c>
      <c r="D44" s="33" t="s">
        <v>617</v>
      </c>
      <c r="E44" s="34" t="s">
        <v>618</v>
      </c>
      <c r="F44" s="35" t="s">
        <v>338</v>
      </c>
      <c r="G44" s="32" t="s">
        <v>206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691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619</v>
      </c>
      <c r="D45" s="33" t="s">
        <v>177</v>
      </c>
      <c r="E45" s="34" t="s">
        <v>620</v>
      </c>
      <c r="F45" s="35" t="s">
        <v>621</v>
      </c>
      <c r="G45" s="32" t="s">
        <v>69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691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622</v>
      </c>
      <c r="D46" s="33" t="s">
        <v>623</v>
      </c>
      <c r="E46" s="34" t="s">
        <v>227</v>
      </c>
      <c r="F46" s="35" t="s">
        <v>624</v>
      </c>
      <c r="G46" s="32" t="s">
        <v>86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691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625</v>
      </c>
      <c r="D47" s="33" t="s">
        <v>156</v>
      </c>
      <c r="E47" s="34" t="s">
        <v>230</v>
      </c>
      <c r="F47" s="35" t="s">
        <v>193</v>
      </c>
      <c r="G47" s="32" t="s">
        <v>76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691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626</v>
      </c>
      <c r="D48" s="33" t="s">
        <v>627</v>
      </c>
      <c r="E48" s="34" t="s">
        <v>244</v>
      </c>
      <c r="F48" s="35" t="s">
        <v>628</v>
      </c>
      <c r="G48" s="32" t="s">
        <v>86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691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629</v>
      </c>
      <c r="D49" s="33" t="s">
        <v>630</v>
      </c>
      <c r="E49" s="34" t="s">
        <v>631</v>
      </c>
      <c r="F49" s="35" t="s">
        <v>68</v>
      </c>
      <c r="G49" s="32" t="s">
        <v>86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691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632</v>
      </c>
      <c r="D50" s="33" t="s">
        <v>269</v>
      </c>
      <c r="E50" s="34" t="s">
        <v>633</v>
      </c>
      <c r="F50" s="35" t="s">
        <v>75</v>
      </c>
      <c r="G50" s="32" t="s">
        <v>76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691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634</v>
      </c>
      <c r="D51" s="33" t="s">
        <v>635</v>
      </c>
      <c r="E51" s="34" t="s">
        <v>636</v>
      </c>
      <c r="F51" s="35" t="s">
        <v>637</v>
      </c>
      <c r="G51" s="32" t="s">
        <v>76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691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638</v>
      </c>
      <c r="D52" s="33" t="s">
        <v>639</v>
      </c>
      <c r="E52" s="34" t="s">
        <v>248</v>
      </c>
      <c r="F52" s="35" t="s">
        <v>640</v>
      </c>
      <c r="G52" s="32" t="s">
        <v>206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691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641</v>
      </c>
      <c r="D53" s="33" t="s">
        <v>642</v>
      </c>
      <c r="E53" s="34" t="s">
        <v>643</v>
      </c>
      <c r="F53" s="35" t="s">
        <v>644</v>
      </c>
      <c r="G53" s="32" t="s">
        <v>69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691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645</v>
      </c>
      <c r="D54" s="33" t="s">
        <v>121</v>
      </c>
      <c r="E54" s="34" t="s">
        <v>273</v>
      </c>
      <c r="F54" s="35" t="s">
        <v>646</v>
      </c>
      <c r="G54" s="32" t="s">
        <v>86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691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647</v>
      </c>
      <c r="D55" s="33" t="s">
        <v>528</v>
      </c>
      <c r="E55" s="34" t="s">
        <v>648</v>
      </c>
      <c r="F55" s="35" t="s">
        <v>649</v>
      </c>
      <c r="G55" s="32" t="s">
        <v>86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691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650</v>
      </c>
      <c r="D56" s="33" t="s">
        <v>651</v>
      </c>
      <c r="E56" s="34" t="s">
        <v>460</v>
      </c>
      <c r="F56" s="35" t="s">
        <v>652</v>
      </c>
      <c r="G56" s="32" t="s">
        <v>69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691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653</v>
      </c>
      <c r="D57" s="33" t="s">
        <v>654</v>
      </c>
      <c r="E57" s="34" t="s">
        <v>469</v>
      </c>
      <c r="F57" s="35" t="s">
        <v>655</v>
      </c>
      <c r="G57" s="32" t="s">
        <v>86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691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656</v>
      </c>
      <c r="D58" s="33" t="s">
        <v>657</v>
      </c>
      <c r="E58" s="34" t="s">
        <v>658</v>
      </c>
      <c r="F58" s="35" t="s">
        <v>659</v>
      </c>
      <c r="G58" s="32" t="s">
        <v>76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691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660</v>
      </c>
      <c r="D59" s="33" t="s">
        <v>661</v>
      </c>
      <c r="E59" s="34" t="s">
        <v>662</v>
      </c>
      <c r="F59" s="35" t="s">
        <v>663</v>
      </c>
      <c r="G59" s="32" t="s">
        <v>119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691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664</v>
      </c>
      <c r="D60" s="33" t="s">
        <v>665</v>
      </c>
      <c r="E60" s="34" t="s">
        <v>666</v>
      </c>
      <c r="F60" s="35" t="s">
        <v>667</v>
      </c>
      <c r="G60" s="32" t="s">
        <v>119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691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668</v>
      </c>
      <c r="D61" s="33" t="s">
        <v>336</v>
      </c>
      <c r="E61" s="34" t="s">
        <v>669</v>
      </c>
      <c r="F61" s="35" t="s">
        <v>670</v>
      </c>
      <c r="G61" s="32" t="s">
        <v>69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691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671</v>
      </c>
      <c r="D62" s="33" t="s">
        <v>336</v>
      </c>
      <c r="E62" s="34" t="s">
        <v>669</v>
      </c>
      <c r="F62" s="35" t="s">
        <v>249</v>
      </c>
      <c r="G62" s="32" t="s">
        <v>76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691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672</v>
      </c>
      <c r="D63" s="33" t="s">
        <v>673</v>
      </c>
      <c r="E63" s="34" t="s">
        <v>281</v>
      </c>
      <c r="F63" s="35" t="s">
        <v>674</v>
      </c>
      <c r="G63" s="32" t="s">
        <v>119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691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675</v>
      </c>
      <c r="D64" s="33" t="s">
        <v>676</v>
      </c>
      <c r="E64" s="34" t="s">
        <v>677</v>
      </c>
      <c r="F64" s="35" t="s">
        <v>678</v>
      </c>
      <c r="G64" s="32" t="s">
        <v>76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691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679</v>
      </c>
      <c r="D65" s="33" t="s">
        <v>156</v>
      </c>
      <c r="E65" s="34" t="s">
        <v>680</v>
      </c>
      <c r="F65" s="35" t="s">
        <v>681</v>
      </c>
      <c r="G65" s="32" t="s">
        <v>86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691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682</v>
      </c>
      <c r="D66" s="33" t="s">
        <v>683</v>
      </c>
      <c r="E66" s="34" t="s">
        <v>684</v>
      </c>
      <c r="F66" s="35" t="s">
        <v>685</v>
      </c>
      <c r="G66" s="32" t="s">
        <v>69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691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9" customHeight="1">
      <c r="A67" s="2"/>
      <c r="B67" s="45"/>
      <c r="C67" s="46"/>
      <c r="D67" s="46"/>
      <c r="E67" s="47"/>
      <c r="F67" s="47"/>
      <c r="G67" s="47"/>
      <c r="H67" s="48"/>
      <c r="I67" s="49"/>
      <c r="J67" s="49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3"/>
    </row>
    <row r="68" spans="1:39" ht="16.5" hidden="1">
      <c r="A68" s="2"/>
      <c r="B68" s="121" t="s">
        <v>31</v>
      </c>
      <c r="C68" s="121"/>
      <c r="D68" s="46"/>
      <c r="E68" s="47"/>
      <c r="F68" s="47"/>
      <c r="G68" s="47"/>
      <c r="H68" s="48"/>
      <c r="I68" s="49"/>
      <c r="J68" s="49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3"/>
    </row>
    <row r="69" spans="1:39" ht="16.5" hidden="1" customHeight="1">
      <c r="A69" s="2"/>
      <c r="B69" s="51" t="s">
        <v>32</v>
      </c>
      <c r="C69" s="51"/>
      <c r="D69" s="52">
        <f>+$AA$8</f>
        <v>57</v>
      </c>
      <c r="E69" s="53" t="s">
        <v>33</v>
      </c>
      <c r="F69" s="94" t="s">
        <v>34</v>
      </c>
      <c r="G69" s="94"/>
      <c r="H69" s="94"/>
      <c r="I69" s="94"/>
      <c r="J69" s="94"/>
      <c r="K69" s="94"/>
      <c r="L69" s="94"/>
      <c r="M69" s="94"/>
      <c r="N69" s="94"/>
      <c r="O69" s="94"/>
      <c r="P69" s="54">
        <f>$AA$8 -COUNTIF($T$9:$T$256,"Vắng") -COUNTIF($T$9:$T$256,"Vắng có phép") - COUNTIF($T$9:$T$256,"Đình chỉ thi") - COUNTIF($T$9:$T$256,"Không đủ ĐKDT")</f>
        <v>57</v>
      </c>
      <c r="Q69" s="54"/>
      <c r="R69" s="54"/>
      <c r="S69" s="55"/>
      <c r="T69" s="56" t="s">
        <v>33</v>
      </c>
      <c r="U69" s="55"/>
      <c r="V69" s="3"/>
    </row>
    <row r="70" spans="1:39" ht="16.5" hidden="1" customHeight="1">
      <c r="A70" s="2"/>
      <c r="B70" s="51" t="s">
        <v>35</v>
      </c>
      <c r="C70" s="51"/>
      <c r="D70" s="52">
        <f>+$AL$8</f>
        <v>0</v>
      </c>
      <c r="E70" s="53" t="s">
        <v>33</v>
      </c>
      <c r="F70" s="94" t="s">
        <v>36</v>
      </c>
      <c r="G70" s="94"/>
      <c r="H70" s="94"/>
      <c r="I70" s="94"/>
      <c r="J70" s="94"/>
      <c r="K70" s="94"/>
      <c r="L70" s="94"/>
      <c r="M70" s="94"/>
      <c r="N70" s="94"/>
      <c r="O70" s="94"/>
      <c r="P70" s="57">
        <f>COUNTIF($T$9:$T$132,"Vắng")</f>
        <v>0</v>
      </c>
      <c r="Q70" s="57"/>
      <c r="R70" s="57"/>
      <c r="S70" s="58"/>
      <c r="T70" s="56" t="s">
        <v>33</v>
      </c>
      <c r="U70" s="58"/>
      <c r="V70" s="3"/>
    </row>
    <row r="71" spans="1:39" ht="16.5" hidden="1" customHeight="1">
      <c r="A71" s="2"/>
      <c r="B71" s="51" t="s">
        <v>51</v>
      </c>
      <c r="C71" s="51"/>
      <c r="D71" s="67">
        <f>COUNTIF(X10:X66,"Học lại")</f>
        <v>57</v>
      </c>
      <c r="E71" s="53" t="s">
        <v>33</v>
      </c>
      <c r="F71" s="94" t="s">
        <v>52</v>
      </c>
      <c r="G71" s="94"/>
      <c r="H71" s="94"/>
      <c r="I71" s="94"/>
      <c r="J71" s="94"/>
      <c r="K71" s="94"/>
      <c r="L71" s="94"/>
      <c r="M71" s="94"/>
      <c r="N71" s="94"/>
      <c r="O71" s="94"/>
      <c r="P71" s="54">
        <f>COUNTIF($T$9:$T$132,"Vắng có phép")</f>
        <v>0</v>
      </c>
      <c r="Q71" s="54"/>
      <c r="R71" s="54"/>
      <c r="S71" s="55"/>
      <c r="T71" s="56" t="s">
        <v>33</v>
      </c>
      <c r="U71" s="55"/>
      <c r="V71" s="3"/>
    </row>
    <row r="72" spans="1:39" ht="3" hidden="1" customHeight="1">
      <c r="A72" s="2"/>
      <c r="B72" s="45"/>
      <c r="C72" s="46"/>
      <c r="D72" s="46"/>
      <c r="E72" s="47"/>
      <c r="F72" s="47"/>
      <c r="G72" s="47"/>
      <c r="H72" s="48"/>
      <c r="I72" s="49"/>
      <c r="J72" s="49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3"/>
    </row>
    <row r="73" spans="1:39" hidden="1">
      <c r="B73" s="89" t="s">
        <v>53</v>
      </c>
      <c r="C73" s="89"/>
      <c r="D73" s="90">
        <f>COUNTIF(X10:X66,"Thi lại")</f>
        <v>0</v>
      </c>
      <c r="E73" s="91" t="s">
        <v>33</v>
      </c>
      <c r="F73" s="3"/>
      <c r="G73" s="3"/>
      <c r="H73" s="3"/>
      <c r="I73" s="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3"/>
    </row>
    <row r="74" spans="1:39" ht="24.75" hidden="1" customHeight="1">
      <c r="B74" s="89"/>
      <c r="C74" s="89"/>
      <c r="D74" s="90"/>
      <c r="E74" s="91"/>
      <c r="F74" s="3"/>
      <c r="G74" s="3"/>
      <c r="H74" s="3"/>
      <c r="I74" s="3"/>
      <c r="J74" s="123" t="s">
        <v>55</v>
      </c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3"/>
    </row>
    <row r="75" spans="1:39" hidden="1">
      <c r="A75" s="59"/>
      <c r="B75" s="115" t="s">
        <v>37</v>
      </c>
      <c r="C75" s="115"/>
      <c r="D75" s="115"/>
      <c r="E75" s="115"/>
      <c r="F75" s="115"/>
      <c r="G75" s="115"/>
      <c r="H75" s="115"/>
      <c r="I75" s="60"/>
      <c r="J75" s="124" t="s">
        <v>38</v>
      </c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3"/>
    </row>
    <row r="76" spans="1:39" ht="4.5" hidden="1" customHeight="1">
      <c r="A76" s="2"/>
      <c r="B76" s="45"/>
      <c r="C76" s="61"/>
      <c r="D76" s="61"/>
      <c r="E76" s="62"/>
      <c r="F76" s="62"/>
      <c r="G76" s="62"/>
      <c r="H76" s="63"/>
      <c r="I76" s="64"/>
      <c r="J76" s="64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spans="1:39" s="2" customFormat="1" hidden="1">
      <c r="B77" s="115" t="s">
        <v>39</v>
      </c>
      <c r="C77" s="115"/>
      <c r="D77" s="116" t="s">
        <v>40</v>
      </c>
      <c r="E77" s="116"/>
      <c r="F77" s="116"/>
      <c r="G77" s="116"/>
      <c r="H77" s="116"/>
      <c r="I77" s="64"/>
      <c r="J77" s="64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9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 ht="3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 ht="18" hidden="1" customHeight="1">
      <c r="A83" s="1"/>
      <c r="B83" s="126" t="s">
        <v>41</v>
      </c>
      <c r="C83" s="126"/>
      <c r="D83" s="126" t="s">
        <v>54</v>
      </c>
      <c r="E83" s="126"/>
      <c r="F83" s="126"/>
      <c r="G83" s="126"/>
      <c r="H83" s="126"/>
      <c r="I83" s="126"/>
      <c r="J83" s="126" t="s">
        <v>42</v>
      </c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t="4.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t="36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t="32.25" customHeight="1">
      <c r="A86" s="1"/>
      <c r="B86" s="115" t="s">
        <v>43</v>
      </c>
      <c r="C86" s="115"/>
      <c r="D86" s="115"/>
      <c r="E86" s="115"/>
      <c r="F86" s="115"/>
      <c r="G86" s="115"/>
      <c r="H86" s="115"/>
      <c r="I86" s="60"/>
      <c r="J86" s="127" t="s">
        <v>56</v>
      </c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>
      <c r="A87" s="1"/>
      <c r="B87" s="45"/>
      <c r="C87" s="61"/>
      <c r="D87" s="61"/>
      <c r="E87" s="62"/>
      <c r="F87" s="62"/>
      <c r="G87" s="62"/>
      <c r="H87" s="63"/>
      <c r="I87" s="64"/>
      <c r="J87" s="64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1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>
      <c r="A88" s="1"/>
      <c r="B88" s="115" t="s">
        <v>39</v>
      </c>
      <c r="C88" s="115"/>
      <c r="D88" s="116" t="s">
        <v>40</v>
      </c>
      <c r="E88" s="116"/>
      <c r="F88" s="116"/>
      <c r="G88" s="116"/>
      <c r="H88" s="116"/>
      <c r="I88" s="64"/>
      <c r="J88" s="64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1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1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3" spans="1:39">
      <c r="B93" s="125"/>
      <c r="C93" s="125"/>
      <c r="D93" s="125"/>
      <c r="E93" s="125"/>
      <c r="F93" s="125"/>
      <c r="G93" s="125"/>
      <c r="H93" s="125"/>
      <c r="I93" s="125"/>
      <c r="J93" s="125" t="s">
        <v>57</v>
      </c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</row>
  </sheetData>
  <sheetProtection formatCells="0" formatColumns="0" formatRows="0" insertColumns="0" insertRows="0" insertHyperlinks="0" deleteColumns="0" deleteRows="0" sort="0" autoFilter="0" pivotTables="0"/>
  <autoFilter ref="A8:AM66">
    <filterColumn colId="3" showButton="0"/>
  </autoFilter>
  <mergeCells count="58">
    <mergeCell ref="B93:C93"/>
    <mergeCell ref="D93:I93"/>
    <mergeCell ref="J93:U93"/>
    <mergeCell ref="B83:C83"/>
    <mergeCell ref="D83:I83"/>
    <mergeCell ref="J83:U83"/>
    <mergeCell ref="B86:H86"/>
    <mergeCell ref="J86:U86"/>
    <mergeCell ref="B88:C88"/>
    <mergeCell ref="D88:H88"/>
    <mergeCell ref="F71:O71"/>
    <mergeCell ref="J73:U73"/>
    <mergeCell ref="J74:U74"/>
    <mergeCell ref="B75:H75"/>
    <mergeCell ref="J75:U75"/>
    <mergeCell ref="B77:C77"/>
    <mergeCell ref="D77:H77"/>
    <mergeCell ref="T7:T9"/>
    <mergeCell ref="U7:U9"/>
    <mergeCell ref="B9:G9"/>
    <mergeCell ref="B68:C68"/>
    <mergeCell ref="F69:O69"/>
    <mergeCell ref="F70:O70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66 P10:P66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1 X10:X6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05"/>
  <sheetViews>
    <sheetView workbookViewId="0">
      <pane ySplit="3" topLeftCell="A64" activePane="bottomLeft" state="frozen"/>
      <selection activeCell="A6" sqref="A6:XFD6"/>
      <selection pane="bottomLeft" activeCell="U45" sqref="U45:U78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64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Kho dữ liệu và khai phá dữ liệu</v>
      </c>
      <c r="Z8" s="75" t="str">
        <f>+P4</f>
        <v>Nhóm: INT1422-02</v>
      </c>
      <c r="AA8" s="76">
        <f>+$AJ$8+$AL$8+$AH$8</f>
        <v>69</v>
      </c>
      <c r="AB8" s="70">
        <f>COUNTIF($T$9:$T$138,"Khiển trách")</f>
        <v>0</v>
      </c>
      <c r="AC8" s="70">
        <f>COUNTIF($T$9:$T$138,"Cảnh cáo")</f>
        <v>0</v>
      </c>
      <c r="AD8" s="70">
        <f>COUNTIF($T$9:$T$138,"Đình chỉ thi")</f>
        <v>0</v>
      </c>
      <c r="AE8" s="77">
        <f>+($AB$8+$AC$8+$AD$8)/$AA$8*100%</f>
        <v>0</v>
      </c>
      <c r="AF8" s="70">
        <f>SUM(COUNTIF($T$9:$T$136,"Vắng"),COUNTIF($T$9:$T$136,"Vắng có phép"))</f>
        <v>0</v>
      </c>
      <c r="AG8" s="78">
        <f>+$AF$8/$AA$8</f>
        <v>0</v>
      </c>
      <c r="AH8" s="79">
        <f>COUNTIF($X$9:$X$136,"Thi lại")</f>
        <v>7</v>
      </c>
      <c r="AI8" s="78">
        <f>+$AH$8/$AA$8</f>
        <v>0.10144927536231885</v>
      </c>
      <c r="AJ8" s="79">
        <f>COUNTIF($X$9:$X$137,"Học lại")</f>
        <v>62</v>
      </c>
      <c r="AK8" s="78">
        <f>+$AJ$8/$AA$8</f>
        <v>0.89855072463768115</v>
      </c>
      <c r="AL8" s="70">
        <f>COUNTIF($X$10:$X$137,"Đạt")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30</v>
      </c>
      <c r="J9" s="14"/>
      <c r="K9" s="13"/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283</v>
      </c>
      <c r="D10" s="21" t="s">
        <v>284</v>
      </c>
      <c r="E10" s="22" t="s">
        <v>67</v>
      </c>
      <c r="F10" s="23" t="s">
        <v>285</v>
      </c>
      <c r="G10" s="20" t="s">
        <v>76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688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286</v>
      </c>
      <c r="D11" s="33" t="s">
        <v>287</v>
      </c>
      <c r="E11" s="34" t="s">
        <v>67</v>
      </c>
      <c r="F11" s="35" t="s">
        <v>288</v>
      </c>
      <c r="G11" s="32" t="s">
        <v>76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688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289</v>
      </c>
      <c r="D12" s="33" t="s">
        <v>290</v>
      </c>
      <c r="E12" s="34" t="s">
        <v>67</v>
      </c>
      <c r="F12" s="35" t="s">
        <v>274</v>
      </c>
      <c r="G12" s="32" t="s">
        <v>76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 t="s">
        <v>688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291</v>
      </c>
      <c r="D13" s="33" t="s">
        <v>292</v>
      </c>
      <c r="E13" s="34" t="s">
        <v>67</v>
      </c>
      <c r="F13" s="35" t="s">
        <v>293</v>
      </c>
      <c r="G13" s="32" t="s">
        <v>69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688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294</v>
      </c>
      <c r="D14" s="33" t="s">
        <v>71</v>
      </c>
      <c r="E14" s="34" t="s">
        <v>67</v>
      </c>
      <c r="F14" s="35" t="s">
        <v>295</v>
      </c>
      <c r="G14" s="32" t="s">
        <v>86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688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296</v>
      </c>
      <c r="D15" s="33" t="s">
        <v>297</v>
      </c>
      <c r="E15" s="34" t="s">
        <v>67</v>
      </c>
      <c r="F15" s="35" t="s">
        <v>298</v>
      </c>
      <c r="G15" s="32" t="s">
        <v>76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688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299</v>
      </c>
      <c r="D16" s="33" t="s">
        <v>300</v>
      </c>
      <c r="E16" s="34" t="s">
        <v>301</v>
      </c>
      <c r="F16" s="35" t="s">
        <v>302</v>
      </c>
      <c r="G16" s="32" t="s">
        <v>86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688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303</v>
      </c>
      <c r="D17" s="33" t="s">
        <v>304</v>
      </c>
      <c r="E17" s="34" t="s">
        <v>305</v>
      </c>
      <c r="F17" s="35" t="s">
        <v>306</v>
      </c>
      <c r="G17" s="32" t="s">
        <v>76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688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307</v>
      </c>
      <c r="D18" s="33" t="s">
        <v>308</v>
      </c>
      <c r="E18" s="34" t="s">
        <v>309</v>
      </c>
      <c r="F18" s="35" t="s">
        <v>310</v>
      </c>
      <c r="G18" s="32" t="s">
        <v>86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688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311</v>
      </c>
      <c r="D19" s="33" t="s">
        <v>312</v>
      </c>
      <c r="E19" s="34" t="s">
        <v>313</v>
      </c>
      <c r="F19" s="35" t="s">
        <v>314</v>
      </c>
      <c r="G19" s="32" t="s">
        <v>86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688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315</v>
      </c>
      <c r="D20" s="33" t="s">
        <v>316</v>
      </c>
      <c r="E20" s="34" t="s">
        <v>102</v>
      </c>
      <c r="F20" s="35" t="s">
        <v>317</v>
      </c>
      <c r="G20" s="32" t="s">
        <v>86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688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318</v>
      </c>
      <c r="D21" s="33" t="s">
        <v>319</v>
      </c>
      <c r="E21" s="34" t="s">
        <v>320</v>
      </c>
      <c r="F21" s="35" t="s">
        <v>321</v>
      </c>
      <c r="G21" s="32" t="s">
        <v>86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688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322</v>
      </c>
      <c r="D22" s="33" t="s">
        <v>323</v>
      </c>
      <c r="E22" s="34" t="s">
        <v>113</v>
      </c>
      <c r="F22" s="35" t="s">
        <v>324</v>
      </c>
      <c r="G22" s="32" t="s">
        <v>206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688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325</v>
      </c>
      <c r="D23" s="33" t="s">
        <v>326</v>
      </c>
      <c r="E23" s="34" t="s">
        <v>113</v>
      </c>
      <c r="F23" s="35" t="s">
        <v>327</v>
      </c>
      <c r="G23" s="32" t="s">
        <v>86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688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328</v>
      </c>
      <c r="D24" s="33" t="s">
        <v>269</v>
      </c>
      <c r="E24" s="34" t="s">
        <v>329</v>
      </c>
      <c r="F24" s="35" t="s">
        <v>330</v>
      </c>
      <c r="G24" s="32" t="s">
        <v>331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688</v>
      </c>
      <c r="V24" s="3"/>
      <c r="W24" s="30"/>
      <c r="X24" s="81" t="str">
        <f t="shared" si="2"/>
        <v>Thi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332</v>
      </c>
      <c r="D25" s="33" t="s">
        <v>156</v>
      </c>
      <c r="E25" s="34" t="s">
        <v>333</v>
      </c>
      <c r="F25" s="35" t="s">
        <v>334</v>
      </c>
      <c r="G25" s="32" t="s">
        <v>76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688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335</v>
      </c>
      <c r="D26" s="33" t="s">
        <v>336</v>
      </c>
      <c r="E26" s="34" t="s">
        <v>337</v>
      </c>
      <c r="F26" s="35" t="s">
        <v>338</v>
      </c>
      <c r="G26" s="32" t="s">
        <v>206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688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339</v>
      </c>
      <c r="D27" s="33" t="s">
        <v>340</v>
      </c>
      <c r="E27" s="34" t="s">
        <v>341</v>
      </c>
      <c r="F27" s="35" t="s">
        <v>342</v>
      </c>
      <c r="G27" s="32" t="s">
        <v>331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688</v>
      </c>
      <c r="V27" s="3"/>
      <c r="W27" s="30"/>
      <c r="X27" s="81" t="str">
        <f t="shared" si="2"/>
        <v>Thi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343</v>
      </c>
      <c r="D28" s="33" t="s">
        <v>344</v>
      </c>
      <c r="E28" s="34" t="s">
        <v>345</v>
      </c>
      <c r="F28" s="35" t="s">
        <v>346</v>
      </c>
      <c r="G28" s="32" t="s">
        <v>119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688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347</v>
      </c>
      <c r="D29" s="33" t="s">
        <v>280</v>
      </c>
      <c r="E29" s="34" t="s">
        <v>126</v>
      </c>
      <c r="F29" s="35" t="s">
        <v>348</v>
      </c>
      <c r="G29" s="32" t="s">
        <v>69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688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349</v>
      </c>
      <c r="D30" s="33" t="s">
        <v>350</v>
      </c>
      <c r="E30" s="34" t="s">
        <v>351</v>
      </c>
      <c r="F30" s="35" t="s">
        <v>352</v>
      </c>
      <c r="G30" s="32" t="s">
        <v>76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688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353</v>
      </c>
      <c r="D31" s="33" t="s">
        <v>354</v>
      </c>
      <c r="E31" s="34" t="s">
        <v>142</v>
      </c>
      <c r="F31" s="35" t="s">
        <v>355</v>
      </c>
      <c r="G31" s="32" t="s">
        <v>206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688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356</v>
      </c>
      <c r="D32" s="33" t="s">
        <v>357</v>
      </c>
      <c r="E32" s="34" t="s">
        <v>142</v>
      </c>
      <c r="F32" s="35" t="s">
        <v>358</v>
      </c>
      <c r="G32" s="32" t="s">
        <v>76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688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359</v>
      </c>
      <c r="D33" s="33" t="s">
        <v>360</v>
      </c>
      <c r="E33" s="34" t="s">
        <v>142</v>
      </c>
      <c r="F33" s="35" t="s">
        <v>361</v>
      </c>
      <c r="G33" s="32" t="s">
        <v>119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688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362</v>
      </c>
      <c r="D34" s="33" t="s">
        <v>177</v>
      </c>
      <c r="E34" s="34" t="s">
        <v>363</v>
      </c>
      <c r="F34" s="35" t="s">
        <v>364</v>
      </c>
      <c r="G34" s="32" t="s">
        <v>86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688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365</v>
      </c>
      <c r="D35" s="33" t="s">
        <v>366</v>
      </c>
      <c r="E35" s="34" t="s">
        <v>363</v>
      </c>
      <c r="F35" s="35" t="s">
        <v>367</v>
      </c>
      <c r="G35" s="32" t="s">
        <v>206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688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368</v>
      </c>
      <c r="D36" s="33" t="s">
        <v>369</v>
      </c>
      <c r="E36" s="34" t="s">
        <v>146</v>
      </c>
      <c r="F36" s="35" t="s">
        <v>370</v>
      </c>
      <c r="G36" s="32" t="s">
        <v>69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688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371</v>
      </c>
      <c r="D37" s="33" t="s">
        <v>156</v>
      </c>
      <c r="E37" s="34" t="s">
        <v>372</v>
      </c>
      <c r="F37" s="35" t="s">
        <v>373</v>
      </c>
      <c r="G37" s="32" t="s">
        <v>119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688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374</v>
      </c>
      <c r="D38" s="33" t="s">
        <v>105</v>
      </c>
      <c r="E38" s="34" t="s">
        <v>375</v>
      </c>
      <c r="F38" s="35" t="s">
        <v>376</v>
      </c>
      <c r="G38" s="32" t="s">
        <v>119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688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377</v>
      </c>
      <c r="D39" s="33" t="s">
        <v>378</v>
      </c>
      <c r="E39" s="34" t="s">
        <v>160</v>
      </c>
      <c r="F39" s="35" t="s">
        <v>379</v>
      </c>
      <c r="G39" s="32" t="s">
        <v>380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688</v>
      </c>
      <c r="V39" s="3"/>
      <c r="W39" s="30"/>
      <c r="X39" s="81" t="str">
        <f t="shared" si="2"/>
        <v>Thi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381</v>
      </c>
      <c r="D40" s="33" t="s">
        <v>169</v>
      </c>
      <c r="E40" s="34" t="s">
        <v>164</v>
      </c>
      <c r="F40" s="35" t="s">
        <v>382</v>
      </c>
      <c r="G40" s="32" t="s">
        <v>119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688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383</v>
      </c>
      <c r="D41" s="33" t="s">
        <v>280</v>
      </c>
      <c r="E41" s="34" t="s">
        <v>384</v>
      </c>
      <c r="F41" s="35" t="s">
        <v>385</v>
      </c>
      <c r="G41" s="32" t="s">
        <v>69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688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386</v>
      </c>
      <c r="D42" s="33" t="s">
        <v>387</v>
      </c>
      <c r="E42" s="34" t="s">
        <v>388</v>
      </c>
      <c r="F42" s="35" t="s">
        <v>389</v>
      </c>
      <c r="G42" s="32" t="s">
        <v>86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688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390</v>
      </c>
      <c r="D43" s="33" t="s">
        <v>391</v>
      </c>
      <c r="E43" s="34" t="s">
        <v>392</v>
      </c>
      <c r="F43" s="35" t="s">
        <v>393</v>
      </c>
      <c r="G43" s="32" t="s">
        <v>86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688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394</v>
      </c>
      <c r="D44" s="33" t="s">
        <v>395</v>
      </c>
      <c r="E44" s="34" t="s">
        <v>396</v>
      </c>
      <c r="F44" s="35" t="s">
        <v>397</v>
      </c>
      <c r="G44" s="32" t="s">
        <v>76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688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398</v>
      </c>
      <c r="D45" s="33" t="s">
        <v>399</v>
      </c>
      <c r="E45" s="34" t="s">
        <v>400</v>
      </c>
      <c r="F45" s="35" t="s">
        <v>401</v>
      </c>
      <c r="G45" s="32" t="s">
        <v>76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689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402</v>
      </c>
      <c r="D46" s="33" t="s">
        <v>403</v>
      </c>
      <c r="E46" s="34" t="s">
        <v>404</v>
      </c>
      <c r="F46" s="35" t="s">
        <v>405</v>
      </c>
      <c r="G46" s="32" t="s">
        <v>76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689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406</v>
      </c>
      <c r="D47" s="33" t="s">
        <v>247</v>
      </c>
      <c r="E47" s="34" t="s">
        <v>186</v>
      </c>
      <c r="F47" s="35" t="s">
        <v>407</v>
      </c>
      <c r="G47" s="32" t="s">
        <v>69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689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408</v>
      </c>
      <c r="D48" s="33" t="s">
        <v>409</v>
      </c>
      <c r="E48" s="34" t="s">
        <v>186</v>
      </c>
      <c r="F48" s="35" t="s">
        <v>410</v>
      </c>
      <c r="G48" s="32" t="s">
        <v>76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689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411</v>
      </c>
      <c r="D49" s="33" t="s">
        <v>412</v>
      </c>
      <c r="E49" s="34" t="s">
        <v>186</v>
      </c>
      <c r="F49" s="35" t="s">
        <v>413</v>
      </c>
      <c r="G49" s="32" t="s">
        <v>86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689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414</v>
      </c>
      <c r="D50" s="33" t="s">
        <v>415</v>
      </c>
      <c r="E50" s="34" t="s">
        <v>204</v>
      </c>
      <c r="F50" s="35" t="s">
        <v>274</v>
      </c>
      <c r="G50" s="32" t="s">
        <v>86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689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416</v>
      </c>
      <c r="D51" s="33" t="s">
        <v>417</v>
      </c>
      <c r="E51" s="34" t="s">
        <v>418</v>
      </c>
      <c r="F51" s="35" t="s">
        <v>419</v>
      </c>
      <c r="G51" s="32" t="s">
        <v>69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689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420</v>
      </c>
      <c r="D52" s="33" t="s">
        <v>421</v>
      </c>
      <c r="E52" s="34" t="s">
        <v>422</v>
      </c>
      <c r="F52" s="35" t="s">
        <v>423</v>
      </c>
      <c r="G52" s="32" t="s">
        <v>119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689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424</v>
      </c>
      <c r="D53" s="33" t="s">
        <v>425</v>
      </c>
      <c r="E53" s="34" t="s">
        <v>426</v>
      </c>
      <c r="F53" s="35" t="s">
        <v>427</v>
      </c>
      <c r="G53" s="32" t="s">
        <v>76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689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428</v>
      </c>
      <c r="D54" s="33" t="s">
        <v>429</v>
      </c>
      <c r="E54" s="34" t="s">
        <v>430</v>
      </c>
      <c r="F54" s="35" t="s">
        <v>431</v>
      </c>
      <c r="G54" s="32" t="s">
        <v>86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689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432</v>
      </c>
      <c r="D55" s="33" t="s">
        <v>433</v>
      </c>
      <c r="E55" s="34" t="s">
        <v>230</v>
      </c>
      <c r="F55" s="35" t="s">
        <v>267</v>
      </c>
      <c r="G55" s="32" t="s">
        <v>206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689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434</v>
      </c>
      <c r="D56" s="33" t="s">
        <v>156</v>
      </c>
      <c r="E56" s="34" t="s">
        <v>236</v>
      </c>
      <c r="F56" s="35" t="s">
        <v>435</v>
      </c>
      <c r="G56" s="32" t="s">
        <v>86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689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436</v>
      </c>
      <c r="D57" s="33" t="s">
        <v>437</v>
      </c>
      <c r="E57" s="34" t="s">
        <v>438</v>
      </c>
      <c r="F57" s="35" t="s">
        <v>439</v>
      </c>
      <c r="G57" s="32" t="s">
        <v>119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689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440</v>
      </c>
      <c r="D58" s="33" t="s">
        <v>441</v>
      </c>
      <c r="E58" s="34" t="s">
        <v>442</v>
      </c>
      <c r="F58" s="35" t="s">
        <v>443</v>
      </c>
      <c r="G58" s="32" t="s">
        <v>76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689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444</v>
      </c>
      <c r="D59" s="33" t="s">
        <v>445</v>
      </c>
      <c r="E59" s="34" t="s">
        <v>248</v>
      </c>
      <c r="F59" s="35" t="s">
        <v>446</v>
      </c>
      <c r="G59" s="32" t="s">
        <v>86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689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447</v>
      </c>
      <c r="D60" s="33" t="s">
        <v>448</v>
      </c>
      <c r="E60" s="34" t="s">
        <v>259</v>
      </c>
      <c r="F60" s="35" t="s">
        <v>449</v>
      </c>
      <c r="G60" s="32" t="s">
        <v>450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689</v>
      </c>
      <c r="V60" s="3"/>
      <c r="W60" s="30"/>
      <c r="X60" s="81" t="str">
        <f t="shared" si="2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451</v>
      </c>
      <c r="D61" s="33" t="s">
        <v>452</v>
      </c>
      <c r="E61" s="34" t="s">
        <v>453</v>
      </c>
      <c r="F61" s="35" t="s">
        <v>454</v>
      </c>
      <c r="G61" s="32" t="s">
        <v>119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689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455</v>
      </c>
      <c r="D62" s="33" t="s">
        <v>456</v>
      </c>
      <c r="E62" s="34" t="s">
        <v>457</v>
      </c>
      <c r="F62" s="35" t="s">
        <v>458</v>
      </c>
      <c r="G62" s="32" t="s">
        <v>206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689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459</v>
      </c>
      <c r="D63" s="33" t="s">
        <v>369</v>
      </c>
      <c r="E63" s="34" t="s">
        <v>460</v>
      </c>
      <c r="F63" s="35" t="s">
        <v>461</v>
      </c>
      <c r="G63" s="32" t="s">
        <v>76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689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462</v>
      </c>
      <c r="D64" s="33" t="s">
        <v>463</v>
      </c>
      <c r="E64" s="34" t="s">
        <v>464</v>
      </c>
      <c r="F64" s="35" t="s">
        <v>465</v>
      </c>
      <c r="G64" s="32" t="s">
        <v>69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689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466</v>
      </c>
      <c r="D65" s="33" t="s">
        <v>269</v>
      </c>
      <c r="E65" s="34" t="s">
        <v>464</v>
      </c>
      <c r="F65" s="35" t="s">
        <v>467</v>
      </c>
      <c r="G65" s="32" t="s">
        <v>69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689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468</v>
      </c>
      <c r="D66" s="33" t="s">
        <v>108</v>
      </c>
      <c r="E66" s="34" t="s">
        <v>469</v>
      </c>
      <c r="F66" s="35" t="s">
        <v>470</v>
      </c>
      <c r="G66" s="32" t="s">
        <v>86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689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471</v>
      </c>
      <c r="D67" s="33" t="s">
        <v>472</v>
      </c>
      <c r="E67" s="34" t="s">
        <v>473</v>
      </c>
      <c r="F67" s="35" t="s">
        <v>474</v>
      </c>
      <c r="G67" s="32" t="s">
        <v>206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689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475</v>
      </c>
      <c r="D68" s="33" t="s">
        <v>476</v>
      </c>
      <c r="E68" s="34" t="s">
        <v>473</v>
      </c>
      <c r="F68" s="35" t="s">
        <v>477</v>
      </c>
      <c r="G68" s="32" t="s">
        <v>76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689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478</v>
      </c>
      <c r="D69" s="33" t="s">
        <v>479</v>
      </c>
      <c r="E69" s="34" t="s">
        <v>480</v>
      </c>
      <c r="F69" s="35" t="s">
        <v>75</v>
      </c>
      <c r="G69" s="32" t="s">
        <v>86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689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481</v>
      </c>
      <c r="D70" s="33" t="s">
        <v>482</v>
      </c>
      <c r="E70" s="34" t="s">
        <v>483</v>
      </c>
      <c r="F70" s="35" t="s">
        <v>484</v>
      </c>
      <c r="G70" s="32" t="s">
        <v>69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689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485</v>
      </c>
      <c r="D71" s="33" t="s">
        <v>108</v>
      </c>
      <c r="E71" s="34" t="s">
        <v>483</v>
      </c>
      <c r="F71" s="35" t="s">
        <v>486</v>
      </c>
      <c r="G71" s="32" t="s">
        <v>69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689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487</v>
      </c>
      <c r="D72" s="33" t="s">
        <v>488</v>
      </c>
      <c r="E72" s="34" t="s">
        <v>281</v>
      </c>
      <c r="F72" s="35" t="s">
        <v>489</v>
      </c>
      <c r="G72" s="32" t="s">
        <v>86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689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490</v>
      </c>
      <c r="D73" s="33" t="s">
        <v>491</v>
      </c>
      <c r="E73" s="34" t="s">
        <v>281</v>
      </c>
      <c r="F73" s="35" t="s">
        <v>492</v>
      </c>
      <c r="G73" s="32" t="s">
        <v>493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689</v>
      </c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customHeight="1">
      <c r="B74" s="31">
        <v>65</v>
      </c>
      <c r="C74" s="32" t="s">
        <v>494</v>
      </c>
      <c r="D74" s="33" t="s">
        <v>336</v>
      </c>
      <c r="E74" s="34" t="s">
        <v>281</v>
      </c>
      <c r="F74" s="35" t="s">
        <v>495</v>
      </c>
      <c r="G74" s="32" t="s">
        <v>496</v>
      </c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78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78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 t="s">
        <v>689</v>
      </c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customHeight="1">
      <c r="B75" s="31">
        <v>66</v>
      </c>
      <c r="C75" s="32" t="s">
        <v>497</v>
      </c>
      <c r="D75" s="33" t="s">
        <v>498</v>
      </c>
      <c r="E75" s="34" t="s">
        <v>281</v>
      </c>
      <c r="F75" s="35" t="s">
        <v>499</v>
      </c>
      <c r="G75" s="32" t="s">
        <v>500</v>
      </c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 t="s">
        <v>689</v>
      </c>
      <c r="V75" s="3"/>
      <c r="W75" s="30"/>
      <c r="X75" s="81" t="str">
        <f t="shared" ref="X75:X78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customHeight="1">
      <c r="B76" s="31">
        <v>67</v>
      </c>
      <c r="C76" s="32" t="s">
        <v>501</v>
      </c>
      <c r="D76" s="33" t="s">
        <v>502</v>
      </c>
      <c r="E76" s="34" t="s">
        <v>503</v>
      </c>
      <c r="F76" s="35" t="s">
        <v>504</v>
      </c>
      <c r="G76" s="32" t="s">
        <v>69</v>
      </c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78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78" si="9">+IF(OR($H76=0,$I76=0,$J76=0,$K76=0),"Không đủ ĐKDT","")</f>
        <v/>
      </c>
      <c r="U76" s="43" t="s">
        <v>689</v>
      </c>
      <c r="V76" s="3"/>
      <c r="W76" s="30"/>
      <c r="X76" s="81" t="str">
        <f t="shared" si="7"/>
        <v>Học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customHeight="1">
      <c r="B77" s="31">
        <v>68</v>
      </c>
      <c r="C77" s="32" t="s">
        <v>505</v>
      </c>
      <c r="D77" s="33" t="s">
        <v>108</v>
      </c>
      <c r="E77" s="34" t="s">
        <v>506</v>
      </c>
      <c r="F77" s="35" t="s">
        <v>507</v>
      </c>
      <c r="G77" s="32" t="s">
        <v>76</v>
      </c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 t="s">
        <v>689</v>
      </c>
      <c r="V77" s="3"/>
      <c r="W77" s="30"/>
      <c r="X77" s="81" t="str">
        <f t="shared" si="7"/>
        <v>Học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18.75" customHeight="1">
      <c r="B78" s="31">
        <v>69</v>
      </c>
      <c r="C78" s="32" t="s">
        <v>508</v>
      </c>
      <c r="D78" s="33" t="s">
        <v>509</v>
      </c>
      <c r="E78" s="34" t="s">
        <v>510</v>
      </c>
      <c r="F78" s="35" t="s">
        <v>511</v>
      </c>
      <c r="G78" s="32" t="s">
        <v>69</v>
      </c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 t="s">
        <v>689</v>
      </c>
      <c r="V78" s="3"/>
      <c r="W78" s="30"/>
      <c r="X78" s="81" t="str">
        <f t="shared" si="7"/>
        <v>Học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1:39" ht="9" customHeight="1">
      <c r="A79" s="2"/>
      <c r="B79" s="45"/>
      <c r="C79" s="46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t="16.5" hidden="1">
      <c r="A80" s="2"/>
      <c r="B80" s="121" t="s">
        <v>31</v>
      </c>
      <c r="C80" s="121"/>
      <c r="D80" s="46"/>
      <c r="E80" s="47"/>
      <c r="F80" s="47"/>
      <c r="G80" s="47"/>
      <c r="H80" s="48"/>
      <c r="I80" s="49"/>
      <c r="J80" s="49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3"/>
    </row>
    <row r="81" spans="1:39" ht="16.5" hidden="1" customHeight="1">
      <c r="A81" s="2"/>
      <c r="B81" s="51" t="s">
        <v>32</v>
      </c>
      <c r="C81" s="51"/>
      <c r="D81" s="52">
        <f>+$AA$8</f>
        <v>69</v>
      </c>
      <c r="E81" s="53" t="s">
        <v>33</v>
      </c>
      <c r="F81" s="94" t="s">
        <v>34</v>
      </c>
      <c r="G81" s="94"/>
      <c r="H81" s="94"/>
      <c r="I81" s="94"/>
      <c r="J81" s="94"/>
      <c r="K81" s="94"/>
      <c r="L81" s="94"/>
      <c r="M81" s="94"/>
      <c r="N81" s="94"/>
      <c r="O81" s="94"/>
      <c r="P81" s="54">
        <f>$AA$8 -COUNTIF($T$9:$T$268,"Vắng") -COUNTIF($T$9:$T$268,"Vắng có phép") - COUNTIF($T$9:$T$268,"Đình chỉ thi") - COUNTIF($T$9:$T$268,"Không đủ ĐKDT")</f>
        <v>69</v>
      </c>
      <c r="Q81" s="54"/>
      <c r="R81" s="54"/>
      <c r="S81" s="55"/>
      <c r="T81" s="56" t="s">
        <v>33</v>
      </c>
      <c r="U81" s="55"/>
      <c r="V81" s="3"/>
    </row>
    <row r="82" spans="1:39" ht="16.5" hidden="1" customHeight="1">
      <c r="A82" s="2"/>
      <c r="B82" s="51" t="s">
        <v>35</v>
      </c>
      <c r="C82" s="51"/>
      <c r="D82" s="52">
        <f>+$AL$8</f>
        <v>0</v>
      </c>
      <c r="E82" s="53" t="s">
        <v>33</v>
      </c>
      <c r="F82" s="94" t="s">
        <v>36</v>
      </c>
      <c r="G82" s="94"/>
      <c r="H82" s="94"/>
      <c r="I82" s="94"/>
      <c r="J82" s="94"/>
      <c r="K82" s="94"/>
      <c r="L82" s="94"/>
      <c r="M82" s="94"/>
      <c r="N82" s="94"/>
      <c r="O82" s="94"/>
      <c r="P82" s="57">
        <f>COUNTIF($T$9:$T$144,"Vắng")</f>
        <v>0</v>
      </c>
      <c r="Q82" s="57"/>
      <c r="R82" s="57"/>
      <c r="S82" s="58"/>
      <c r="T82" s="56" t="s">
        <v>33</v>
      </c>
      <c r="U82" s="58"/>
      <c r="V82" s="3"/>
    </row>
    <row r="83" spans="1:39" ht="16.5" hidden="1" customHeight="1">
      <c r="A83" s="2"/>
      <c r="B83" s="51" t="s">
        <v>51</v>
      </c>
      <c r="C83" s="51"/>
      <c r="D83" s="67">
        <f>COUNTIF(X10:X78,"Học lại")</f>
        <v>62</v>
      </c>
      <c r="E83" s="53" t="s">
        <v>33</v>
      </c>
      <c r="F83" s="94" t="s">
        <v>52</v>
      </c>
      <c r="G83" s="94"/>
      <c r="H83" s="94"/>
      <c r="I83" s="94"/>
      <c r="J83" s="94"/>
      <c r="K83" s="94"/>
      <c r="L83" s="94"/>
      <c r="M83" s="94"/>
      <c r="N83" s="94"/>
      <c r="O83" s="94"/>
      <c r="P83" s="54">
        <f>COUNTIF($T$9:$T$144,"Vắng có phép")</f>
        <v>0</v>
      </c>
      <c r="Q83" s="54"/>
      <c r="R83" s="54"/>
      <c r="S83" s="55"/>
      <c r="T83" s="56" t="s">
        <v>33</v>
      </c>
      <c r="U83" s="55"/>
      <c r="V83" s="3"/>
    </row>
    <row r="84" spans="1:39" ht="3" hidden="1" customHeight="1">
      <c r="A84" s="2"/>
      <c r="B84" s="45"/>
      <c r="C84" s="46"/>
      <c r="D84" s="46"/>
      <c r="E84" s="47"/>
      <c r="F84" s="47"/>
      <c r="G84" s="47"/>
      <c r="H84" s="48"/>
      <c r="I84" s="49"/>
      <c r="J84" s="49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</row>
    <row r="85" spans="1:39" hidden="1">
      <c r="B85" s="89" t="s">
        <v>53</v>
      </c>
      <c r="C85" s="89"/>
      <c r="D85" s="90">
        <f>COUNTIF(X10:X78,"Thi lại")</f>
        <v>7</v>
      </c>
      <c r="E85" s="91" t="s">
        <v>33</v>
      </c>
      <c r="F85" s="3"/>
      <c r="G85" s="3"/>
      <c r="H85" s="3"/>
      <c r="I85" s="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3"/>
    </row>
    <row r="86" spans="1:39" ht="24.75" hidden="1" customHeight="1">
      <c r="B86" s="89"/>
      <c r="C86" s="89"/>
      <c r="D86" s="90"/>
      <c r="E86" s="91"/>
      <c r="F86" s="3"/>
      <c r="G86" s="3"/>
      <c r="H86" s="3"/>
      <c r="I86" s="3"/>
      <c r="J86" s="123" t="s">
        <v>55</v>
      </c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3"/>
    </row>
    <row r="87" spans="1:39" hidden="1">
      <c r="A87" s="59"/>
      <c r="B87" s="115" t="s">
        <v>37</v>
      </c>
      <c r="C87" s="115"/>
      <c r="D87" s="115"/>
      <c r="E87" s="115"/>
      <c r="F87" s="115"/>
      <c r="G87" s="115"/>
      <c r="H87" s="115"/>
      <c r="I87" s="60"/>
      <c r="J87" s="124" t="s">
        <v>38</v>
      </c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3"/>
    </row>
    <row r="88" spans="1:39" ht="4.5" hidden="1" customHeight="1">
      <c r="A88" s="2"/>
      <c r="B88" s="45"/>
      <c r="C88" s="61"/>
      <c r="D88" s="61"/>
      <c r="E88" s="62"/>
      <c r="F88" s="62"/>
      <c r="G88" s="62"/>
      <c r="H88" s="63"/>
      <c r="I88" s="64"/>
      <c r="J88" s="64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39" s="2" customFormat="1" hidden="1">
      <c r="B89" s="115" t="s">
        <v>39</v>
      </c>
      <c r="C89" s="115"/>
      <c r="D89" s="116" t="s">
        <v>40</v>
      </c>
      <c r="E89" s="116"/>
      <c r="F89" s="116"/>
      <c r="G89" s="116"/>
      <c r="H89" s="116"/>
      <c r="I89" s="64"/>
      <c r="J89" s="64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idden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idden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9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 ht="3.75" hidden="1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 ht="18" hidden="1" customHeight="1">
      <c r="A95" s="1"/>
      <c r="B95" s="126" t="s">
        <v>41</v>
      </c>
      <c r="C95" s="126"/>
      <c r="D95" s="126" t="s">
        <v>54</v>
      </c>
      <c r="E95" s="126"/>
      <c r="F95" s="126"/>
      <c r="G95" s="126"/>
      <c r="H95" s="126"/>
      <c r="I95" s="126"/>
      <c r="J95" s="126" t="s">
        <v>42</v>
      </c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3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 ht="4.5" hidden="1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97" spans="1:39" s="2" customFormat="1" ht="36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</row>
    <row r="98" spans="1:39" s="2" customFormat="1" ht="32.25" customHeight="1">
      <c r="A98" s="1"/>
      <c r="B98" s="115" t="s">
        <v>43</v>
      </c>
      <c r="C98" s="115"/>
      <c r="D98" s="115"/>
      <c r="E98" s="115"/>
      <c r="F98" s="115"/>
      <c r="G98" s="115"/>
      <c r="H98" s="115"/>
      <c r="I98" s="60"/>
      <c r="J98" s="127" t="s">
        <v>56</v>
      </c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3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</row>
    <row r="99" spans="1:39" s="2" customFormat="1">
      <c r="A99" s="1"/>
      <c r="B99" s="45"/>
      <c r="C99" s="61"/>
      <c r="D99" s="61"/>
      <c r="E99" s="62"/>
      <c r="F99" s="62"/>
      <c r="G99" s="62"/>
      <c r="H99" s="63"/>
      <c r="I99" s="64"/>
      <c r="J99" s="64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</row>
    <row r="100" spans="1:39" s="2" customFormat="1">
      <c r="A100" s="1"/>
      <c r="B100" s="115" t="s">
        <v>39</v>
      </c>
      <c r="C100" s="115"/>
      <c r="D100" s="116" t="s">
        <v>40</v>
      </c>
      <c r="E100" s="116"/>
      <c r="F100" s="116"/>
      <c r="G100" s="116"/>
      <c r="H100" s="116"/>
      <c r="I100" s="64"/>
      <c r="J100" s="64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1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</row>
    <row r="101" spans="1:39" s="2" customForma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</row>
    <row r="105" spans="1:39">
      <c r="B105" s="125"/>
      <c r="C105" s="125"/>
      <c r="D105" s="125"/>
      <c r="E105" s="125"/>
      <c r="F105" s="125"/>
      <c r="G105" s="125"/>
      <c r="H105" s="125"/>
      <c r="I105" s="125"/>
      <c r="J105" s="125" t="s">
        <v>57</v>
      </c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</row>
  </sheetData>
  <sheetProtection formatCells="0" formatColumns="0" formatRows="0" insertColumns="0" insertRows="0" insertHyperlinks="0" deleteColumns="0" deleteRows="0" sort="0" autoFilter="0" pivotTables="0"/>
  <autoFilter ref="A8:AM78">
    <filterColumn colId="3" showButton="0"/>
  </autoFilter>
  <mergeCells count="58">
    <mergeCell ref="B105:C105"/>
    <mergeCell ref="D105:I105"/>
    <mergeCell ref="J105:U105"/>
    <mergeCell ref="B95:C95"/>
    <mergeCell ref="D95:I95"/>
    <mergeCell ref="J95:U95"/>
    <mergeCell ref="B98:H98"/>
    <mergeCell ref="J98:U98"/>
    <mergeCell ref="B100:C100"/>
    <mergeCell ref="D100:H100"/>
    <mergeCell ref="F83:O83"/>
    <mergeCell ref="J85:U85"/>
    <mergeCell ref="J86:U86"/>
    <mergeCell ref="B87:H87"/>
    <mergeCell ref="J87:U87"/>
    <mergeCell ref="B89:C89"/>
    <mergeCell ref="D89:H89"/>
    <mergeCell ref="T7:T9"/>
    <mergeCell ref="U7:U9"/>
    <mergeCell ref="B9:G9"/>
    <mergeCell ref="B80:C80"/>
    <mergeCell ref="F81:O81"/>
    <mergeCell ref="F82:O82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8 P10:P78">
    <cfRule type="cellIs" dxfId="5" priority="3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83 X10:X78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93"/>
  <sheetViews>
    <sheetView workbookViewId="0">
      <pane ySplit="3" topLeftCell="A61" activePane="bottomLeft" state="frozen"/>
      <selection activeCell="A6" sqref="A6:XFD6"/>
      <selection pane="bottomLeft" activeCell="U39" sqref="U39:U6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Kho dữ liệu và khai phá dữ liệu</v>
      </c>
      <c r="Z8" s="75" t="str">
        <f>+P4</f>
        <v>Nhóm: INT1422-01</v>
      </c>
      <c r="AA8" s="76">
        <f>+$AJ$8+$AL$8+$AH$8</f>
        <v>57</v>
      </c>
      <c r="AB8" s="70">
        <f>COUNTIF($T$9:$T$126,"Khiển trách")</f>
        <v>0</v>
      </c>
      <c r="AC8" s="70">
        <f>COUNTIF($T$9:$T$126,"Cảnh cáo")</f>
        <v>0</v>
      </c>
      <c r="AD8" s="70">
        <f>COUNTIF($T$9:$T$126,"Đình chỉ thi")</f>
        <v>0</v>
      </c>
      <c r="AE8" s="77">
        <f>+($AB$8+$AC$8+$AD$8)/$AA$8*100%</f>
        <v>0</v>
      </c>
      <c r="AF8" s="70">
        <f>SUM(COUNTIF($T$9:$T$124,"Vắng"),COUNTIF($T$9:$T$124,"Vắng có phép"))</f>
        <v>0</v>
      </c>
      <c r="AG8" s="78">
        <f>+$AF$8/$AA$8</f>
        <v>0</v>
      </c>
      <c r="AH8" s="79">
        <f>COUNTIF($X$9:$X$124,"Thi lại")</f>
        <v>5</v>
      </c>
      <c r="AI8" s="78">
        <f>+$AH$8/$AA$8</f>
        <v>8.771929824561403E-2</v>
      </c>
      <c r="AJ8" s="79">
        <f>COUNTIF($X$9:$X$125,"Học lại")</f>
        <v>52</v>
      </c>
      <c r="AK8" s="78">
        <f>+$AJ$8/$AA$8</f>
        <v>0.91228070175438591</v>
      </c>
      <c r="AL8" s="70">
        <f>COUNTIF($X$10:$X$125,"Đạt")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30</v>
      </c>
      <c r="J9" s="14"/>
      <c r="K9" s="13"/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65</v>
      </c>
      <c r="D10" s="21" t="s">
        <v>66</v>
      </c>
      <c r="E10" s="22" t="s">
        <v>67</v>
      </c>
      <c r="F10" s="23" t="s">
        <v>68</v>
      </c>
      <c r="G10" s="20" t="s">
        <v>69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66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66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686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70</v>
      </c>
      <c r="D11" s="33" t="s">
        <v>71</v>
      </c>
      <c r="E11" s="34" t="s">
        <v>67</v>
      </c>
      <c r="F11" s="35" t="s">
        <v>72</v>
      </c>
      <c r="G11" s="32" t="s">
        <v>69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686</v>
      </c>
      <c r="V11" s="3"/>
      <c r="W11" s="30"/>
      <c r="X11" s="81" t="str">
        <f t="shared" ref="X11:X6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73</v>
      </c>
      <c r="D12" s="33" t="s">
        <v>74</v>
      </c>
      <c r="E12" s="34" t="s">
        <v>67</v>
      </c>
      <c r="F12" s="35" t="s">
        <v>75</v>
      </c>
      <c r="G12" s="32" t="s">
        <v>76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66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66" si="4">+IF(OR($H12=0,$I12=0,$J12=0,$K12=0),"Không đủ ĐKDT","")</f>
        <v/>
      </c>
      <c r="U12" s="43" t="s">
        <v>686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77</v>
      </c>
      <c r="D13" s="33" t="s">
        <v>78</v>
      </c>
      <c r="E13" s="34" t="s">
        <v>79</v>
      </c>
      <c r="F13" s="35" t="s">
        <v>80</v>
      </c>
      <c r="G13" s="32" t="s">
        <v>81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686</v>
      </c>
      <c r="V13" s="3"/>
      <c r="W13" s="30"/>
      <c r="X13" s="81" t="str">
        <f t="shared" si="2"/>
        <v>Thi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82</v>
      </c>
      <c r="D14" s="33" t="s">
        <v>83</v>
      </c>
      <c r="E14" s="34" t="s">
        <v>84</v>
      </c>
      <c r="F14" s="35" t="s">
        <v>85</v>
      </c>
      <c r="G14" s="32" t="s">
        <v>86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686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87</v>
      </c>
      <c r="D15" s="33" t="s">
        <v>88</v>
      </c>
      <c r="E15" s="34" t="s">
        <v>89</v>
      </c>
      <c r="F15" s="35" t="s">
        <v>90</v>
      </c>
      <c r="G15" s="32" t="s">
        <v>91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686</v>
      </c>
      <c r="V15" s="3"/>
      <c r="W15" s="30"/>
      <c r="X15" s="81" t="str">
        <f t="shared" si="2"/>
        <v>Thi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92</v>
      </c>
      <c r="D16" s="33" t="s">
        <v>93</v>
      </c>
      <c r="E16" s="34" t="s">
        <v>94</v>
      </c>
      <c r="F16" s="35" t="s">
        <v>95</v>
      </c>
      <c r="G16" s="32" t="s">
        <v>76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686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96</v>
      </c>
      <c r="D17" s="33" t="s">
        <v>97</v>
      </c>
      <c r="E17" s="34" t="s">
        <v>98</v>
      </c>
      <c r="F17" s="35" t="s">
        <v>99</v>
      </c>
      <c r="G17" s="32" t="s">
        <v>86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686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100</v>
      </c>
      <c r="D18" s="33" t="s">
        <v>101</v>
      </c>
      <c r="E18" s="34" t="s">
        <v>102</v>
      </c>
      <c r="F18" s="35" t="s">
        <v>103</v>
      </c>
      <c r="G18" s="32" t="s">
        <v>86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686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104</v>
      </c>
      <c r="D19" s="33" t="s">
        <v>105</v>
      </c>
      <c r="E19" s="34" t="s">
        <v>102</v>
      </c>
      <c r="F19" s="35" t="s">
        <v>106</v>
      </c>
      <c r="G19" s="32" t="s">
        <v>86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686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107</v>
      </c>
      <c r="D20" s="33" t="s">
        <v>108</v>
      </c>
      <c r="E20" s="34" t="s">
        <v>109</v>
      </c>
      <c r="F20" s="35" t="s">
        <v>110</v>
      </c>
      <c r="G20" s="32" t="s">
        <v>86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686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111</v>
      </c>
      <c r="D21" s="33" t="s">
        <v>112</v>
      </c>
      <c r="E21" s="34" t="s">
        <v>113</v>
      </c>
      <c r="F21" s="35" t="s">
        <v>114</v>
      </c>
      <c r="G21" s="32" t="s">
        <v>86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686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115</v>
      </c>
      <c r="D22" s="33" t="s">
        <v>116</v>
      </c>
      <c r="E22" s="34" t="s">
        <v>117</v>
      </c>
      <c r="F22" s="35" t="s">
        <v>118</v>
      </c>
      <c r="G22" s="32" t="s">
        <v>119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686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120</v>
      </c>
      <c r="D23" s="33" t="s">
        <v>121</v>
      </c>
      <c r="E23" s="34" t="s">
        <v>122</v>
      </c>
      <c r="F23" s="35" t="s">
        <v>123</v>
      </c>
      <c r="G23" s="32" t="s">
        <v>76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686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124</v>
      </c>
      <c r="D24" s="33" t="s">
        <v>125</v>
      </c>
      <c r="E24" s="34" t="s">
        <v>126</v>
      </c>
      <c r="F24" s="35" t="s">
        <v>127</v>
      </c>
      <c r="G24" s="32" t="s">
        <v>86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686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128</v>
      </c>
      <c r="D25" s="33" t="s">
        <v>129</v>
      </c>
      <c r="E25" s="34" t="s">
        <v>130</v>
      </c>
      <c r="F25" s="35" t="s">
        <v>131</v>
      </c>
      <c r="G25" s="32" t="s">
        <v>76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686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132</v>
      </c>
      <c r="D26" s="33" t="s">
        <v>133</v>
      </c>
      <c r="E26" s="34" t="s">
        <v>134</v>
      </c>
      <c r="F26" s="35" t="s">
        <v>135</v>
      </c>
      <c r="G26" s="32" t="s">
        <v>69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686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136</v>
      </c>
      <c r="D27" s="33" t="s">
        <v>137</v>
      </c>
      <c r="E27" s="34" t="s">
        <v>138</v>
      </c>
      <c r="F27" s="35" t="s">
        <v>139</v>
      </c>
      <c r="G27" s="32" t="s">
        <v>76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686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140</v>
      </c>
      <c r="D28" s="33" t="s">
        <v>141</v>
      </c>
      <c r="E28" s="34" t="s">
        <v>142</v>
      </c>
      <c r="F28" s="35" t="s">
        <v>143</v>
      </c>
      <c r="G28" s="32" t="s">
        <v>119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686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144</v>
      </c>
      <c r="D29" s="33" t="s">
        <v>145</v>
      </c>
      <c r="E29" s="34" t="s">
        <v>146</v>
      </c>
      <c r="F29" s="35" t="s">
        <v>147</v>
      </c>
      <c r="G29" s="32" t="s">
        <v>86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686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148</v>
      </c>
      <c r="D30" s="33" t="s">
        <v>149</v>
      </c>
      <c r="E30" s="34" t="s">
        <v>146</v>
      </c>
      <c r="F30" s="35" t="s">
        <v>150</v>
      </c>
      <c r="G30" s="32" t="s">
        <v>86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686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151</v>
      </c>
      <c r="D31" s="33" t="s">
        <v>152</v>
      </c>
      <c r="E31" s="34" t="s">
        <v>153</v>
      </c>
      <c r="F31" s="35" t="s">
        <v>154</v>
      </c>
      <c r="G31" s="32" t="s">
        <v>76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686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155</v>
      </c>
      <c r="D32" s="33" t="s">
        <v>156</v>
      </c>
      <c r="E32" s="34" t="s">
        <v>153</v>
      </c>
      <c r="F32" s="35" t="s">
        <v>157</v>
      </c>
      <c r="G32" s="32" t="s">
        <v>76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686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158</v>
      </c>
      <c r="D33" s="33" t="s">
        <v>159</v>
      </c>
      <c r="E33" s="34" t="s">
        <v>160</v>
      </c>
      <c r="F33" s="35" t="s">
        <v>161</v>
      </c>
      <c r="G33" s="32" t="s">
        <v>69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686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162</v>
      </c>
      <c r="D34" s="33" t="s">
        <v>163</v>
      </c>
      <c r="E34" s="34" t="s">
        <v>164</v>
      </c>
      <c r="F34" s="35" t="s">
        <v>165</v>
      </c>
      <c r="G34" s="32" t="s">
        <v>76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686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166</v>
      </c>
      <c r="D35" s="33" t="s">
        <v>116</v>
      </c>
      <c r="E35" s="34" t="s">
        <v>164</v>
      </c>
      <c r="F35" s="35" t="s">
        <v>167</v>
      </c>
      <c r="G35" s="32" t="s">
        <v>119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686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168</v>
      </c>
      <c r="D36" s="33" t="s">
        <v>169</v>
      </c>
      <c r="E36" s="34" t="s">
        <v>170</v>
      </c>
      <c r="F36" s="35" t="s">
        <v>171</v>
      </c>
      <c r="G36" s="32" t="s">
        <v>86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686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172</v>
      </c>
      <c r="D37" s="33" t="s">
        <v>173</v>
      </c>
      <c r="E37" s="34" t="s">
        <v>174</v>
      </c>
      <c r="F37" s="35" t="s">
        <v>175</v>
      </c>
      <c r="G37" s="32" t="s">
        <v>86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686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176</v>
      </c>
      <c r="D38" s="33" t="s">
        <v>177</v>
      </c>
      <c r="E38" s="34" t="s">
        <v>178</v>
      </c>
      <c r="F38" s="35" t="s">
        <v>179</v>
      </c>
      <c r="G38" s="32" t="s">
        <v>69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686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180</v>
      </c>
      <c r="D39" s="33" t="s">
        <v>181</v>
      </c>
      <c r="E39" s="34" t="s">
        <v>182</v>
      </c>
      <c r="F39" s="35" t="s">
        <v>183</v>
      </c>
      <c r="G39" s="32" t="s">
        <v>119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687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184</v>
      </c>
      <c r="D40" s="33" t="s">
        <v>185</v>
      </c>
      <c r="E40" s="34" t="s">
        <v>186</v>
      </c>
      <c r="F40" s="35" t="s">
        <v>187</v>
      </c>
      <c r="G40" s="32" t="s">
        <v>86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687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188</v>
      </c>
      <c r="D41" s="33" t="s">
        <v>189</v>
      </c>
      <c r="E41" s="34" t="s">
        <v>190</v>
      </c>
      <c r="F41" s="35" t="s">
        <v>191</v>
      </c>
      <c r="G41" s="32" t="s">
        <v>76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687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192</v>
      </c>
      <c r="D42" s="33" t="s">
        <v>189</v>
      </c>
      <c r="E42" s="34" t="s">
        <v>190</v>
      </c>
      <c r="F42" s="35" t="s">
        <v>193</v>
      </c>
      <c r="G42" s="32" t="s">
        <v>86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687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194</v>
      </c>
      <c r="D43" s="33" t="s">
        <v>163</v>
      </c>
      <c r="E43" s="34" t="s">
        <v>195</v>
      </c>
      <c r="F43" s="35" t="s">
        <v>196</v>
      </c>
      <c r="G43" s="32" t="s">
        <v>197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687</v>
      </c>
      <c r="V43" s="3"/>
      <c r="W43" s="30"/>
      <c r="X43" s="81" t="str">
        <f t="shared" si="2"/>
        <v>Thi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198</v>
      </c>
      <c r="D44" s="33" t="s">
        <v>199</v>
      </c>
      <c r="E44" s="34" t="s">
        <v>195</v>
      </c>
      <c r="F44" s="35" t="s">
        <v>200</v>
      </c>
      <c r="G44" s="32" t="s">
        <v>201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687</v>
      </c>
      <c r="V44" s="3"/>
      <c r="W44" s="30"/>
      <c r="X44" s="81" t="str">
        <f t="shared" si="2"/>
        <v>Thi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202</v>
      </c>
      <c r="D45" s="33" t="s">
        <v>203</v>
      </c>
      <c r="E45" s="34" t="s">
        <v>204</v>
      </c>
      <c r="F45" s="35" t="s">
        <v>205</v>
      </c>
      <c r="G45" s="32" t="s">
        <v>206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687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207</v>
      </c>
      <c r="D46" s="33" t="s">
        <v>208</v>
      </c>
      <c r="E46" s="34" t="s">
        <v>204</v>
      </c>
      <c r="F46" s="35" t="s">
        <v>175</v>
      </c>
      <c r="G46" s="32" t="s">
        <v>86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687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209</v>
      </c>
      <c r="D47" s="33" t="s">
        <v>210</v>
      </c>
      <c r="E47" s="34" t="s">
        <v>211</v>
      </c>
      <c r="F47" s="35" t="s">
        <v>212</v>
      </c>
      <c r="G47" s="32" t="s">
        <v>86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687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213</v>
      </c>
      <c r="D48" s="33" t="s">
        <v>214</v>
      </c>
      <c r="E48" s="34" t="s">
        <v>215</v>
      </c>
      <c r="F48" s="35" t="s">
        <v>216</v>
      </c>
      <c r="G48" s="32" t="s">
        <v>76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687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217</v>
      </c>
      <c r="D49" s="33" t="s">
        <v>218</v>
      </c>
      <c r="E49" s="34" t="s">
        <v>219</v>
      </c>
      <c r="F49" s="35" t="s">
        <v>220</v>
      </c>
      <c r="G49" s="32" t="s">
        <v>76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687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221</v>
      </c>
      <c r="D50" s="33" t="s">
        <v>222</v>
      </c>
      <c r="E50" s="34" t="s">
        <v>223</v>
      </c>
      <c r="F50" s="35" t="s">
        <v>224</v>
      </c>
      <c r="G50" s="32" t="s">
        <v>206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687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225</v>
      </c>
      <c r="D51" s="33" t="s">
        <v>226</v>
      </c>
      <c r="E51" s="34" t="s">
        <v>227</v>
      </c>
      <c r="F51" s="35" t="s">
        <v>220</v>
      </c>
      <c r="G51" s="32" t="s">
        <v>76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687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228</v>
      </c>
      <c r="D52" s="33" t="s">
        <v>229</v>
      </c>
      <c r="E52" s="34" t="s">
        <v>230</v>
      </c>
      <c r="F52" s="35" t="s">
        <v>231</v>
      </c>
      <c r="G52" s="32" t="s">
        <v>119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687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232</v>
      </c>
      <c r="D53" s="33" t="s">
        <v>233</v>
      </c>
      <c r="E53" s="34" t="s">
        <v>230</v>
      </c>
      <c r="F53" s="35" t="s">
        <v>234</v>
      </c>
      <c r="G53" s="32" t="s">
        <v>76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687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235</v>
      </c>
      <c r="D54" s="33" t="s">
        <v>108</v>
      </c>
      <c r="E54" s="34" t="s">
        <v>236</v>
      </c>
      <c r="F54" s="35" t="s">
        <v>237</v>
      </c>
      <c r="G54" s="32" t="s">
        <v>69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687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238</v>
      </c>
      <c r="D55" s="33" t="s">
        <v>105</v>
      </c>
      <c r="E55" s="34" t="s">
        <v>239</v>
      </c>
      <c r="F55" s="35" t="s">
        <v>240</v>
      </c>
      <c r="G55" s="32" t="s">
        <v>241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687</v>
      </c>
      <c r="V55" s="3"/>
      <c r="W55" s="30"/>
      <c r="X55" s="81" t="str">
        <f t="shared" si="2"/>
        <v>Thi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242</v>
      </c>
      <c r="D56" s="33" t="s">
        <v>243</v>
      </c>
      <c r="E56" s="34" t="s">
        <v>244</v>
      </c>
      <c r="F56" s="35" t="s">
        <v>245</v>
      </c>
      <c r="G56" s="32" t="s">
        <v>69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687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246</v>
      </c>
      <c r="D57" s="33" t="s">
        <v>247</v>
      </c>
      <c r="E57" s="34" t="s">
        <v>248</v>
      </c>
      <c r="F57" s="35" t="s">
        <v>249</v>
      </c>
      <c r="G57" s="32" t="s">
        <v>69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687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250</v>
      </c>
      <c r="D58" s="33" t="s">
        <v>251</v>
      </c>
      <c r="E58" s="34" t="s">
        <v>252</v>
      </c>
      <c r="F58" s="35" t="s">
        <v>253</v>
      </c>
      <c r="G58" s="32" t="s">
        <v>69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687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254</v>
      </c>
      <c r="D59" s="33" t="s">
        <v>255</v>
      </c>
      <c r="E59" s="34" t="s">
        <v>256</v>
      </c>
      <c r="F59" s="35" t="s">
        <v>237</v>
      </c>
      <c r="G59" s="32" t="s">
        <v>69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687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257</v>
      </c>
      <c r="D60" s="33" t="s">
        <v>258</v>
      </c>
      <c r="E60" s="34" t="s">
        <v>259</v>
      </c>
      <c r="F60" s="35" t="s">
        <v>260</v>
      </c>
      <c r="G60" s="32" t="s">
        <v>69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687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261</v>
      </c>
      <c r="D61" s="33" t="s">
        <v>262</v>
      </c>
      <c r="E61" s="34" t="s">
        <v>263</v>
      </c>
      <c r="F61" s="35" t="s">
        <v>264</v>
      </c>
      <c r="G61" s="32" t="s">
        <v>206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687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265</v>
      </c>
      <c r="D62" s="33" t="s">
        <v>108</v>
      </c>
      <c r="E62" s="34" t="s">
        <v>266</v>
      </c>
      <c r="F62" s="35" t="s">
        <v>267</v>
      </c>
      <c r="G62" s="32" t="s">
        <v>76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687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268</v>
      </c>
      <c r="D63" s="33" t="s">
        <v>269</v>
      </c>
      <c r="E63" s="34" t="s">
        <v>270</v>
      </c>
      <c r="F63" s="35" t="s">
        <v>271</v>
      </c>
      <c r="G63" s="32" t="s">
        <v>206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687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272</v>
      </c>
      <c r="D64" s="33" t="s">
        <v>156</v>
      </c>
      <c r="E64" s="34" t="s">
        <v>273</v>
      </c>
      <c r="F64" s="35" t="s">
        <v>274</v>
      </c>
      <c r="G64" s="32" t="s">
        <v>76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687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275</v>
      </c>
      <c r="D65" s="33" t="s">
        <v>276</v>
      </c>
      <c r="E65" s="34" t="s">
        <v>277</v>
      </c>
      <c r="F65" s="35" t="s">
        <v>278</v>
      </c>
      <c r="G65" s="32" t="s">
        <v>86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687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279</v>
      </c>
      <c r="D66" s="33" t="s">
        <v>280</v>
      </c>
      <c r="E66" s="34" t="s">
        <v>281</v>
      </c>
      <c r="F66" s="35" t="s">
        <v>282</v>
      </c>
      <c r="G66" s="32" t="s">
        <v>76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687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9" customHeight="1">
      <c r="A67" s="2"/>
      <c r="B67" s="45"/>
      <c r="C67" s="46"/>
      <c r="D67" s="46"/>
      <c r="E67" s="47"/>
      <c r="F67" s="47"/>
      <c r="G67" s="47"/>
      <c r="H67" s="48"/>
      <c r="I67" s="49"/>
      <c r="J67" s="49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3"/>
    </row>
    <row r="68" spans="1:39" ht="16.5" hidden="1">
      <c r="A68" s="2"/>
      <c r="B68" s="121" t="s">
        <v>31</v>
      </c>
      <c r="C68" s="121"/>
      <c r="D68" s="46"/>
      <c r="E68" s="47"/>
      <c r="F68" s="47"/>
      <c r="G68" s="47"/>
      <c r="H68" s="48"/>
      <c r="I68" s="49"/>
      <c r="J68" s="49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3"/>
    </row>
    <row r="69" spans="1:39" ht="16.5" hidden="1" customHeight="1">
      <c r="A69" s="2"/>
      <c r="B69" s="51" t="s">
        <v>32</v>
      </c>
      <c r="C69" s="51"/>
      <c r="D69" s="52">
        <f>+$AA$8</f>
        <v>57</v>
      </c>
      <c r="E69" s="53" t="s">
        <v>33</v>
      </c>
      <c r="F69" s="94" t="s">
        <v>34</v>
      </c>
      <c r="G69" s="94"/>
      <c r="H69" s="94"/>
      <c r="I69" s="94"/>
      <c r="J69" s="94"/>
      <c r="K69" s="94"/>
      <c r="L69" s="94"/>
      <c r="M69" s="94"/>
      <c r="N69" s="94"/>
      <c r="O69" s="94"/>
      <c r="P69" s="54">
        <f>$AA$8 -COUNTIF($T$9:$T$256,"Vắng") -COUNTIF($T$9:$T$256,"Vắng có phép") - COUNTIF($T$9:$T$256,"Đình chỉ thi") - COUNTIF($T$9:$T$256,"Không đủ ĐKDT")</f>
        <v>57</v>
      </c>
      <c r="Q69" s="54"/>
      <c r="R69" s="54"/>
      <c r="S69" s="55"/>
      <c r="T69" s="56" t="s">
        <v>33</v>
      </c>
      <c r="U69" s="55"/>
      <c r="V69" s="3"/>
    </row>
    <row r="70" spans="1:39" ht="16.5" hidden="1" customHeight="1">
      <c r="A70" s="2"/>
      <c r="B70" s="51" t="s">
        <v>35</v>
      </c>
      <c r="C70" s="51"/>
      <c r="D70" s="52">
        <f>+$AL$8</f>
        <v>0</v>
      </c>
      <c r="E70" s="53" t="s">
        <v>33</v>
      </c>
      <c r="F70" s="94" t="s">
        <v>36</v>
      </c>
      <c r="G70" s="94"/>
      <c r="H70" s="94"/>
      <c r="I70" s="94"/>
      <c r="J70" s="94"/>
      <c r="K70" s="94"/>
      <c r="L70" s="94"/>
      <c r="M70" s="94"/>
      <c r="N70" s="94"/>
      <c r="O70" s="94"/>
      <c r="P70" s="57">
        <f>COUNTIF($T$9:$T$132,"Vắng")</f>
        <v>0</v>
      </c>
      <c r="Q70" s="57"/>
      <c r="R70" s="57"/>
      <c r="S70" s="58"/>
      <c r="T70" s="56" t="s">
        <v>33</v>
      </c>
      <c r="U70" s="58"/>
      <c r="V70" s="3"/>
    </row>
    <row r="71" spans="1:39" ht="16.5" hidden="1" customHeight="1">
      <c r="A71" s="2"/>
      <c r="B71" s="51" t="s">
        <v>51</v>
      </c>
      <c r="C71" s="51"/>
      <c r="D71" s="67">
        <f>COUNTIF(X10:X66,"Học lại")</f>
        <v>52</v>
      </c>
      <c r="E71" s="53" t="s">
        <v>33</v>
      </c>
      <c r="F71" s="94" t="s">
        <v>52</v>
      </c>
      <c r="G71" s="94"/>
      <c r="H71" s="94"/>
      <c r="I71" s="94"/>
      <c r="J71" s="94"/>
      <c r="K71" s="94"/>
      <c r="L71" s="94"/>
      <c r="M71" s="94"/>
      <c r="N71" s="94"/>
      <c r="O71" s="94"/>
      <c r="P71" s="54">
        <f>COUNTIF($T$9:$T$132,"Vắng có phép")</f>
        <v>0</v>
      </c>
      <c r="Q71" s="54"/>
      <c r="R71" s="54"/>
      <c r="S71" s="55"/>
      <c r="T71" s="56" t="s">
        <v>33</v>
      </c>
      <c r="U71" s="55"/>
      <c r="V71" s="3"/>
    </row>
    <row r="72" spans="1:39" ht="3" hidden="1" customHeight="1">
      <c r="A72" s="2"/>
      <c r="B72" s="45"/>
      <c r="C72" s="46"/>
      <c r="D72" s="46"/>
      <c r="E72" s="47"/>
      <c r="F72" s="47"/>
      <c r="G72" s="47"/>
      <c r="H72" s="48"/>
      <c r="I72" s="49"/>
      <c r="J72" s="49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3"/>
    </row>
    <row r="73" spans="1:39" hidden="1">
      <c r="B73" s="89" t="s">
        <v>53</v>
      </c>
      <c r="C73" s="89"/>
      <c r="D73" s="90">
        <f>COUNTIF(X10:X66,"Thi lại")</f>
        <v>5</v>
      </c>
      <c r="E73" s="91" t="s">
        <v>33</v>
      </c>
      <c r="F73" s="3"/>
      <c r="G73" s="3"/>
      <c r="H73" s="3"/>
      <c r="I73" s="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3"/>
    </row>
    <row r="74" spans="1:39" ht="24.75" hidden="1" customHeight="1">
      <c r="B74" s="89"/>
      <c r="C74" s="89"/>
      <c r="D74" s="90"/>
      <c r="E74" s="91"/>
      <c r="F74" s="3"/>
      <c r="G74" s="3"/>
      <c r="H74" s="3"/>
      <c r="I74" s="3"/>
      <c r="J74" s="123" t="s">
        <v>55</v>
      </c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3"/>
    </row>
    <row r="75" spans="1:39" hidden="1">
      <c r="A75" s="59"/>
      <c r="B75" s="115" t="s">
        <v>37</v>
      </c>
      <c r="C75" s="115"/>
      <c r="D75" s="115"/>
      <c r="E75" s="115"/>
      <c r="F75" s="115"/>
      <c r="G75" s="115"/>
      <c r="H75" s="115"/>
      <c r="I75" s="60"/>
      <c r="J75" s="124" t="s">
        <v>38</v>
      </c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3"/>
    </row>
    <row r="76" spans="1:39" ht="4.5" hidden="1" customHeight="1">
      <c r="A76" s="2"/>
      <c r="B76" s="45"/>
      <c r="C76" s="61"/>
      <c r="D76" s="61"/>
      <c r="E76" s="62"/>
      <c r="F76" s="62"/>
      <c r="G76" s="62"/>
      <c r="H76" s="63"/>
      <c r="I76" s="64"/>
      <c r="J76" s="64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spans="1:39" s="2" customFormat="1" hidden="1">
      <c r="B77" s="115" t="s">
        <v>39</v>
      </c>
      <c r="C77" s="115"/>
      <c r="D77" s="116" t="s">
        <v>40</v>
      </c>
      <c r="E77" s="116"/>
      <c r="F77" s="116"/>
      <c r="G77" s="116"/>
      <c r="H77" s="116"/>
      <c r="I77" s="64"/>
      <c r="J77" s="64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9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 ht="3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 ht="18" hidden="1" customHeight="1">
      <c r="A83" s="1"/>
      <c r="B83" s="126" t="s">
        <v>41</v>
      </c>
      <c r="C83" s="126"/>
      <c r="D83" s="126" t="s">
        <v>54</v>
      </c>
      <c r="E83" s="126"/>
      <c r="F83" s="126"/>
      <c r="G83" s="126"/>
      <c r="H83" s="126"/>
      <c r="I83" s="126"/>
      <c r="J83" s="126" t="s">
        <v>42</v>
      </c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t="4.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t="36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t="32.25" customHeight="1">
      <c r="A86" s="1"/>
      <c r="B86" s="115" t="s">
        <v>43</v>
      </c>
      <c r="C86" s="115"/>
      <c r="D86" s="115"/>
      <c r="E86" s="115"/>
      <c r="F86" s="115"/>
      <c r="G86" s="115"/>
      <c r="H86" s="115"/>
      <c r="I86" s="60"/>
      <c r="J86" s="127" t="s">
        <v>56</v>
      </c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>
      <c r="A87" s="1"/>
      <c r="B87" s="45"/>
      <c r="C87" s="61"/>
      <c r="D87" s="61"/>
      <c r="E87" s="62"/>
      <c r="F87" s="62"/>
      <c r="G87" s="62"/>
      <c r="H87" s="63"/>
      <c r="I87" s="64"/>
      <c r="J87" s="64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1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>
      <c r="A88" s="1"/>
      <c r="B88" s="115" t="s">
        <v>39</v>
      </c>
      <c r="C88" s="115"/>
      <c r="D88" s="116" t="s">
        <v>40</v>
      </c>
      <c r="E88" s="116"/>
      <c r="F88" s="116"/>
      <c r="G88" s="116"/>
      <c r="H88" s="116"/>
      <c r="I88" s="64"/>
      <c r="J88" s="64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1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1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3" spans="1:39">
      <c r="B93" s="125"/>
      <c r="C93" s="125"/>
      <c r="D93" s="125"/>
      <c r="E93" s="125"/>
      <c r="F93" s="125"/>
      <c r="G93" s="125"/>
      <c r="H93" s="125"/>
      <c r="I93" s="125"/>
      <c r="J93" s="125" t="s">
        <v>57</v>
      </c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</row>
  </sheetData>
  <sheetProtection formatCells="0" formatColumns="0" formatRows="0" insertColumns="0" insertRows="0" insertHyperlinks="0" deleteColumns="0" deleteRows="0" sort="0" autoFilter="0" pivotTables="0"/>
  <autoFilter ref="A8:AM66">
    <filterColumn colId="3" showButton="0"/>
  </autoFilter>
  <mergeCells count="58">
    <mergeCell ref="B75:H75"/>
    <mergeCell ref="J75:U75"/>
    <mergeCell ref="F71:O71"/>
    <mergeCell ref="B93:C93"/>
    <mergeCell ref="D93:I93"/>
    <mergeCell ref="J93:U93"/>
    <mergeCell ref="B83:C83"/>
    <mergeCell ref="D83:I83"/>
    <mergeCell ref="J83:U83"/>
    <mergeCell ref="B86:H86"/>
    <mergeCell ref="J86:U86"/>
    <mergeCell ref="B88:C88"/>
    <mergeCell ref="D88:H88"/>
    <mergeCell ref="J74:U74"/>
    <mergeCell ref="AB4:AE6"/>
    <mergeCell ref="B77:C77"/>
    <mergeCell ref="D77:H77"/>
    <mergeCell ref="S7:S8"/>
    <mergeCell ref="T7:T9"/>
    <mergeCell ref="U7:U9"/>
    <mergeCell ref="B9:G9"/>
    <mergeCell ref="B68:C68"/>
    <mergeCell ref="M7:M8"/>
    <mergeCell ref="N7:N8"/>
    <mergeCell ref="O7:O8"/>
    <mergeCell ref="P7:P8"/>
    <mergeCell ref="Q7:Q9"/>
    <mergeCell ref="R7:R8"/>
    <mergeCell ref="G7:G8"/>
    <mergeCell ref="J73:U73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69:O69"/>
    <mergeCell ref="F70:O70"/>
    <mergeCell ref="L7:L8"/>
    <mergeCell ref="H7:H8"/>
    <mergeCell ref="D4:O4"/>
    <mergeCell ref="G5:O5"/>
  </mergeCells>
  <conditionalFormatting sqref="H10:N66 P10:P66">
    <cfRule type="cellIs" dxfId="8" priority="10" operator="greaterThan">
      <formula>10</formula>
    </cfRule>
  </conditionalFormatting>
  <conditionalFormatting sqref="O1:O1048576">
    <cfRule type="duplicateValues" dxfId="7" priority="2"/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71 X10:X6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2017-05-16T07:31:12Z</dcterms:modified>
</cp:coreProperties>
</file>