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6)" sheetId="6" r:id="rId1"/>
    <sheet name="Nhóm(5)" sheetId="5" r:id="rId2"/>
    <sheet name="Nhóm(4)" sheetId="4" r:id="rId3"/>
    <sheet name="Nhóm(3)" sheetId="3" r:id="rId4"/>
    <sheet name="Nhóm(2)" sheetId="2" r:id="rId5"/>
    <sheet name="Nhóm(1)" sheetId="1" r:id="rId6"/>
  </sheets>
  <definedNames>
    <definedName name="_xlnm._FilterDatabase" localSheetId="5" hidden="1">'Nhóm(1)'!$A$8:$AM$71</definedName>
    <definedName name="_xlnm._FilterDatabase" localSheetId="4" hidden="1">'Nhóm(2)'!$A$8:$AM$86</definedName>
    <definedName name="_xlnm._FilterDatabase" localSheetId="3" hidden="1">'Nhóm(3)'!$A$8:$AM$64</definedName>
    <definedName name="_xlnm._FilterDatabase" localSheetId="2" hidden="1">'Nhóm(4)'!$A$8:$AM$76</definedName>
    <definedName name="_xlnm._FilterDatabase" localSheetId="1" hidden="1">'Nhóm(5)'!$A$8:$AM$74</definedName>
    <definedName name="_xlnm._FilterDatabase" localSheetId="0" hidden="1">'Nhóm(6)'!$A$8:$AM$26</definedName>
    <definedName name="_xlnm.Print_Titles" localSheetId="5">'Nhóm(1)'!$4:$9</definedName>
    <definedName name="_xlnm.Print_Titles" localSheetId="4">'Nhóm(2)'!$4:$9</definedName>
    <definedName name="_xlnm.Print_Titles" localSheetId="3">'Nhóm(3)'!$4:$9</definedName>
    <definedName name="_xlnm.Print_Titles" localSheetId="2">'Nhóm(4)'!$4:$9</definedName>
    <definedName name="_xlnm.Print_Titles" localSheetId="1">'Nhóm(5)'!$4:$9</definedName>
    <definedName name="_xlnm.Print_Titles" localSheetId="0">'Nhóm(6)'!$4:$9</definedName>
  </definedNames>
  <calcPr calcId="124519"/>
</workbook>
</file>

<file path=xl/calcChain.xml><?xml version="1.0" encoding="utf-8"?>
<calcChain xmlns="http://schemas.openxmlformats.org/spreadsheetml/2006/main">
  <c r="T26" i="6"/>
  <c r="T25"/>
  <c r="T24"/>
  <c r="T23"/>
  <c r="T22"/>
  <c r="T21"/>
  <c r="T20"/>
  <c r="T19"/>
  <c r="T18"/>
  <c r="T17"/>
  <c r="T16"/>
  <c r="T15"/>
  <c r="T14"/>
  <c r="T13"/>
  <c r="T12"/>
  <c r="T11"/>
  <c r="T10"/>
  <c r="P31" s="1"/>
  <c r="P9"/>
  <c r="AF8"/>
  <c r="AB8"/>
  <c r="Z8"/>
  <c r="Y8"/>
  <c r="T74" i="5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76" i="4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1" s="1"/>
  <c r="P9"/>
  <c r="Q62" s="1"/>
  <c r="R62" s="1"/>
  <c r="AC8"/>
  <c r="Z8"/>
  <c r="Y8"/>
  <c r="T64" i="3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69" s="1"/>
  <c r="P9"/>
  <c r="AF8"/>
  <c r="AD8"/>
  <c r="AB8"/>
  <c r="Z8"/>
  <c r="Y8"/>
  <c r="T86" i="2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1" s="1"/>
  <c r="P9"/>
  <c r="Q36" s="1"/>
  <c r="R36" s="1"/>
  <c r="Z8"/>
  <c r="Y8"/>
  <c r="AD8" i="6" l="1"/>
  <c r="AB8" i="5"/>
  <c r="P79"/>
  <c r="Q12" i="4"/>
  <c r="R12" s="1"/>
  <c r="Q16"/>
  <c r="R16" s="1"/>
  <c r="Q20"/>
  <c r="R20" s="1"/>
  <c r="Q24"/>
  <c r="R24" s="1"/>
  <c r="Q28"/>
  <c r="R28" s="1"/>
  <c r="Q32"/>
  <c r="R32" s="1"/>
  <c r="Q36"/>
  <c r="R36" s="1"/>
  <c r="Q40"/>
  <c r="R40" s="1"/>
  <c r="Q44"/>
  <c r="R44" s="1"/>
  <c r="Q48"/>
  <c r="R48" s="1"/>
  <c r="Q52"/>
  <c r="R52" s="1"/>
  <c r="Q56"/>
  <c r="R56" s="1"/>
  <c r="Q60"/>
  <c r="R60" s="1"/>
  <c r="X62"/>
  <c r="Q10"/>
  <c r="R10" s="1"/>
  <c r="Q14"/>
  <c r="R14" s="1"/>
  <c r="Q18"/>
  <c r="R18" s="1"/>
  <c r="Q22"/>
  <c r="R22" s="1"/>
  <c r="Q26"/>
  <c r="R26" s="1"/>
  <c r="Q30"/>
  <c r="R30" s="1"/>
  <c r="Q34"/>
  <c r="R34" s="1"/>
  <c r="Q38"/>
  <c r="R38" s="1"/>
  <c r="Q42"/>
  <c r="R42" s="1"/>
  <c r="Q46"/>
  <c r="R46" s="1"/>
  <c r="Q50"/>
  <c r="R50" s="1"/>
  <c r="Q54"/>
  <c r="R54" s="1"/>
  <c r="Q58"/>
  <c r="R58" s="1"/>
  <c r="AC8" i="2"/>
  <c r="Q10"/>
  <c r="R10" s="1"/>
  <c r="Q14"/>
  <c r="R14" s="1"/>
  <c r="Q18"/>
  <c r="R18" s="1"/>
  <c r="Q22"/>
  <c r="R22" s="1"/>
  <c r="Q26"/>
  <c r="R26" s="1"/>
  <c r="Q30"/>
  <c r="R30" s="1"/>
  <c r="Q34"/>
  <c r="R34" s="1"/>
  <c r="Q38"/>
  <c r="R38" s="1"/>
  <c r="Q12"/>
  <c r="R12" s="1"/>
  <c r="Q16"/>
  <c r="R16" s="1"/>
  <c r="Q20"/>
  <c r="R20" s="1"/>
  <c r="Q24"/>
  <c r="R24" s="1"/>
  <c r="Q28"/>
  <c r="R28" s="1"/>
  <c r="Q32"/>
  <c r="R32" s="1"/>
  <c r="Q11" i="6"/>
  <c r="Q17"/>
  <c r="Q19"/>
  <c r="Q23"/>
  <c r="AC8"/>
  <c r="Q10"/>
  <c r="X10" s="1"/>
  <c r="Q12"/>
  <c r="Q14"/>
  <c r="Q16"/>
  <c r="Q18"/>
  <c r="X18" s="1"/>
  <c r="Q20"/>
  <c r="Q22"/>
  <c r="Q24"/>
  <c r="Q26"/>
  <c r="X26" s="1"/>
  <c r="Q13"/>
  <c r="Q15"/>
  <c r="Q21"/>
  <c r="Q25"/>
  <c r="P30"/>
  <c r="Q11" i="5"/>
  <c r="Q15"/>
  <c r="Q19"/>
  <c r="Q25"/>
  <c r="Q31"/>
  <c r="Q35"/>
  <c r="Q37"/>
  <c r="AC8"/>
  <c r="Q10"/>
  <c r="X10" s="1"/>
  <c r="Q12"/>
  <c r="X12" s="1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Q42"/>
  <c r="Q44"/>
  <c r="X44" s="1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13"/>
  <c r="Q17"/>
  <c r="Q21"/>
  <c r="Q23"/>
  <c r="Q27"/>
  <c r="Q29"/>
  <c r="Q33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8"/>
  <c r="AF8" i="4"/>
  <c r="AD8"/>
  <c r="AB8"/>
  <c r="S10"/>
  <c r="X10"/>
  <c r="S12"/>
  <c r="X12"/>
  <c r="S14"/>
  <c r="X14"/>
  <c r="S16"/>
  <c r="X16"/>
  <c r="S62"/>
  <c r="Q64"/>
  <c r="Q66"/>
  <c r="Q68"/>
  <c r="Q70"/>
  <c r="Q72"/>
  <c r="Q74"/>
  <c r="Q76"/>
  <c r="S18"/>
  <c r="X18"/>
  <c r="S20"/>
  <c r="X20"/>
  <c r="S22"/>
  <c r="X22"/>
  <c r="S24"/>
  <c r="X24"/>
  <c r="S26"/>
  <c r="X26"/>
  <c r="S28"/>
  <c r="X28"/>
  <c r="S30"/>
  <c r="X30"/>
  <c r="S32"/>
  <c r="X32"/>
  <c r="S34"/>
  <c r="X34"/>
  <c r="S36"/>
  <c r="X36"/>
  <c r="S38"/>
  <c r="X38"/>
  <c r="S40"/>
  <c r="X40"/>
  <c r="S42"/>
  <c r="X42"/>
  <c r="S44"/>
  <c r="X44"/>
  <c r="S46"/>
  <c r="X46"/>
  <c r="S48"/>
  <c r="X48"/>
  <c r="S50"/>
  <c r="X50"/>
  <c r="S52"/>
  <c r="X52"/>
  <c r="S54"/>
  <c r="X54"/>
  <c r="S56"/>
  <c r="X56"/>
  <c r="S58"/>
  <c r="X58"/>
  <c r="S60"/>
  <c r="X60"/>
  <c r="Q11"/>
  <c r="Q13"/>
  <c r="X13" s="1"/>
  <c r="Q15"/>
  <c r="Q17"/>
  <c r="X17" s="1"/>
  <c r="Q19"/>
  <c r="Q21"/>
  <c r="Q23"/>
  <c r="Q25"/>
  <c r="X25" s="1"/>
  <c r="Q27"/>
  <c r="Q29"/>
  <c r="Q31"/>
  <c r="Q33"/>
  <c r="X33" s="1"/>
  <c r="Q35"/>
  <c r="Q37"/>
  <c r="Q39"/>
  <c r="Q41"/>
  <c r="X41" s="1"/>
  <c r="Q43"/>
  <c r="Q45"/>
  <c r="Q47"/>
  <c r="Q49"/>
  <c r="X49" s="1"/>
  <c r="Q51"/>
  <c r="Q53"/>
  <c r="Q55"/>
  <c r="Q57"/>
  <c r="X57" s="1"/>
  <c r="Q59"/>
  <c r="Q61"/>
  <c r="Q63"/>
  <c r="Q65"/>
  <c r="Q67"/>
  <c r="Q69"/>
  <c r="Q71"/>
  <c r="Q73"/>
  <c r="Q75"/>
  <c r="P80"/>
  <c r="Q13" i="3"/>
  <c r="Q17"/>
  <c r="Q19"/>
  <c r="Q23"/>
  <c r="Q27"/>
  <c r="Q31"/>
  <c r="Q37"/>
  <c r="Q41"/>
  <c r="Q43"/>
  <c r="AC8"/>
  <c r="Q10"/>
  <c r="X10" s="1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Q58"/>
  <c r="Q60"/>
  <c r="X60" s="1"/>
  <c r="Q62"/>
  <c r="Q64"/>
  <c r="Q11"/>
  <c r="Q15"/>
  <c r="Q21"/>
  <c r="Q25"/>
  <c r="Q29"/>
  <c r="Q33"/>
  <c r="Q35"/>
  <c r="Q39"/>
  <c r="Q45"/>
  <c r="Q47"/>
  <c r="Q49"/>
  <c r="Q51"/>
  <c r="Q53"/>
  <c r="Q55"/>
  <c r="Q57"/>
  <c r="Q59"/>
  <c r="Q61"/>
  <c r="Q63"/>
  <c r="P68"/>
  <c r="S10" i="2"/>
  <c r="X12"/>
  <c r="S14"/>
  <c r="X16"/>
  <c r="S18"/>
  <c r="X20"/>
  <c r="X22"/>
  <c r="X24"/>
  <c r="X26"/>
  <c r="S28"/>
  <c r="X30"/>
  <c r="X32"/>
  <c r="S34"/>
  <c r="X34"/>
  <c r="S36"/>
  <c r="X36"/>
  <c r="S38"/>
  <c r="X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X10"/>
  <c r="S12"/>
  <c r="X14"/>
  <c r="S16"/>
  <c r="X18"/>
  <c r="S20"/>
  <c r="S22"/>
  <c r="S24"/>
  <c r="S26"/>
  <c r="X28"/>
  <c r="S30"/>
  <c r="S32"/>
  <c r="AB8"/>
  <c r="AD8"/>
  <c r="AF8"/>
  <c r="Q11"/>
  <c r="Q13"/>
  <c r="X13" s="1"/>
  <c r="Q15"/>
  <c r="Q17"/>
  <c r="Q19"/>
  <c r="Q21"/>
  <c r="X21" s="1"/>
  <c r="Q23"/>
  <c r="Q25"/>
  <c r="Q27"/>
  <c r="Q29"/>
  <c r="X29" s="1"/>
  <c r="Q31"/>
  <c r="Q33"/>
  <c r="Q35"/>
  <c r="Q37"/>
  <c r="X37" s="1"/>
  <c r="Q39"/>
  <c r="Q41"/>
  <c r="X41" s="1"/>
  <c r="Q43"/>
  <c r="Q45"/>
  <c r="X45" s="1"/>
  <c r="Q47"/>
  <c r="Q49"/>
  <c r="X49" s="1"/>
  <c r="Q51"/>
  <c r="Q53"/>
  <c r="X53" s="1"/>
  <c r="Q55"/>
  <c r="Q57"/>
  <c r="X57" s="1"/>
  <c r="Q59"/>
  <c r="Q61"/>
  <c r="X61" s="1"/>
  <c r="Q63"/>
  <c r="Q65"/>
  <c r="X65" s="1"/>
  <c r="Q67"/>
  <c r="Q69"/>
  <c r="X69" s="1"/>
  <c r="Q71"/>
  <c r="Q73"/>
  <c r="X73" s="1"/>
  <c r="Q75"/>
  <c r="Q77"/>
  <c r="X77" s="1"/>
  <c r="Q79"/>
  <c r="Q81"/>
  <c r="X81" s="1"/>
  <c r="Q83"/>
  <c r="Q85"/>
  <c r="X85" s="1"/>
  <c r="P90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11"/>
  <c r="T10"/>
  <c r="S21" i="6" l="1"/>
  <c r="R21"/>
  <c r="X21"/>
  <c r="S13"/>
  <c r="R13"/>
  <c r="X13"/>
  <c r="R24"/>
  <c r="S24"/>
  <c r="R20"/>
  <c r="S20"/>
  <c r="S16"/>
  <c r="R16"/>
  <c r="R12"/>
  <c r="S12"/>
  <c r="R10"/>
  <c r="S10"/>
  <c r="X23"/>
  <c r="R23"/>
  <c r="S23"/>
  <c r="X17"/>
  <c r="R17"/>
  <c r="S17"/>
  <c r="X24"/>
  <c r="X16"/>
  <c r="S25"/>
  <c r="R25"/>
  <c r="X25"/>
  <c r="S15"/>
  <c r="R15"/>
  <c r="X15"/>
  <c r="S26"/>
  <c r="R26"/>
  <c r="S22"/>
  <c r="R22"/>
  <c r="R18"/>
  <c r="S18"/>
  <c r="S14"/>
  <c r="R14"/>
  <c r="X19"/>
  <c r="R19"/>
  <c r="S19"/>
  <c r="X11"/>
  <c r="R11"/>
  <c r="S11"/>
  <c r="X22"/>
  <c r="X14"/>
  <c r="X20"/>
  <c r="X12"/>
  <c r="X71" i="5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R39"/>
  <c r="S39"/>
  <c r="S29"/>
  <c r="R29"/>
  <c r="X29"/>
  <c r="S23"/>
  <c r="R23"/>
  <c r="X23"/>
  <c r="S17"/>
  <c r="R17"/>
  <c r="X17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S34"/>
  <c r="R34"/>
  <c r="R30"/>
  <c r="S30"/>
  <c r="R26"/>
  <c r="S26"/>
  <c r="S22"/>
  <c r="R22"/>
  <c r="S18"/>
  <c r="R18"/>
  <c r="S14"/>
  <c r="R14"/>
  <c r="X35"/>
  <c r="R35"/>
  <c r="S35"/>
  <c r="X25"/>
  <c r="R25"/>
  <c r="S25"/>
  <c r="X15"/>
  <c r="R15"/>
  <c r="S15"/>
  <c r="X70"/>
  <c r="X62"/>
  <c r="X54"/>
  <c r="X42"/>
  <c r="X34"/>
  <c r="X26"/>
  <c r="X18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S33"/>
  <c r="R33"/>
  <c r="X33"/>
  <c r="S27"/>
  <c r="R27"/>
  <c r="X27"/>
  <c r="S21"/>
  <c r="R21"/>
  <c r="X21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S28"/>
  <c r="R28"/>
  <c r="S24"/>
  <c r="R24"/>
  <c r="R20"/>
  <c r="S20"/>
  <c r="R16"/>
  <c r="S16"/>
  <c r="R12"/>
  <c r="S12"/>
  <c r="R10"/>
  <c r="S10"/>
  <c r="X37"/>
  <c r="R37"/>
  <c r="S37"/>
  <c r="X31"/>
  <c r="R31"/>
  <c r="S31"/>
  <c r="X19"/>
  <c r="R19"/>
  <c r="S19"/>
  <c r="X11"/>
  <c r="R11"/>
  <c r="S11"/>
  <c r="X74"/>
  <c r="X66"/>
  <c r="X58"/>
  <c r="X50"/>
  <c r="X40"/>
  <c r="X32"/>
  <c r="X24"/>
  <c r="X16"/>
  <c r="X68"/>
  <c r="X60"/>
  <c r="X52"/>
  <c r="X46"/>
  <c r="X38"/>
  <c r="X30"/>
  <c r="X22"/>
  <c r="X14"/>
  <c r="X75" i="4"/>
  <c r="S75"/>
  <c r="R75"/>
  <c r="X71"/>
  <c r="S71"/>
  <c r="R71"/>
  <c r="X67"/>
  <c r="S67"/>
  <c r="R67"/>
  <c r="X63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76"/>
  <c r="S76"/>
  <c r="R72"/>
  <c r="S72"/>
  <c r="R68"/>
  <c r="S68"/>
  <c r="R64"/>
  <c r="S64"/>
  <c r="X73"/>
  <c r="S73"/>
  <c r="R73"/>
  <c r="X69"/>
  <c r="S69"/>
  <c r="R69"/>
  <c r="X65"/>
  <c r="S65"/>
  <c r="R65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74"/>
  <c r="S74"/>
  <c r="R70"/>
  <c r="S70"/>
  <c r="R66"/>
  <c r="S66"/>
  <c r="X59"/>
  <c r="X51"/>
  <c r="X43"/>
  <c r="X35"/>
  <c r="X27"/>
  <c r="X19"/>
  <c r="X76"/>
  <c r="X72"/>
  <c r="X68"/>
  <c r="X64"/>
  <c r="X11"/>
  <c r="X55"/>
  <c r="X47"/>
  <c r="X39"/>
  <c r="X31"/>
  <c r="X23"/>
  <c r="X15"/>
  <c r="X74"/>
  <c r="X70"/>
  <c r="X66"/>
  <c r="X61"/>
  <c r="X53"/>
  <c r="X45"/>
  <c r="X37"/>
  <c r="X29"/>
  <c r="X21"/>
  <c r="X63" i="3"/>
  <c r="S63"/>
  <c r="R63"/>
  <c r="X59"/>
  <c r="S59"/>
  <c r="R59"/>
  <c r="X55"/>
  <c r="S55"/>
  <c r="R55"/>
  <c r="X51"/>
  <c r="S51"/>
  <c r="R51"/>
  <c r="X47"/>
  <c r="S47"/>
  <c r="R47"/>
  <c r="S39"/>
  <c r="R39"/>
  <c r="X39"/>
  <c r="S33"/>
  <c r="R33"/>
  <c r="X33"/>
  <c r="S25"/>
  <c r="R25"/>
  <c r="X25"/>
  <c r="S15"/>
  <c r="R15"/>
  <c r="X15"/>
  <c r="R62"/>
  <c r="S62"/>
  <c r="R58"/>
  <c r="S58"/>
  <c r="R54"/>
  <c r="S54"/>
  <c r="R50"/>
  <c r="S50"/>
  <c r="R46"/>
  <c r="S46"/>
  <c r="R42"/>
  <c r="S42"/>
  <c r="R38"/>
  <c r="S38"/>
  <c r="S34"/>
  <c r="R34"/>
  <c r="S30"/>
  <c r="R30"/>
  <c r="S26"/>
  <c r="R26"/>
  <c r="S22"/>
  <c r="R22"/>
  <c r="R18"/>
  <c r="S18"/>
  <c r="R14"/>
  <c r="S14"/>
  <c r="X41"/>
  <c r="R41"/>
  <c r="S41"/>
  <c r="X31"/>
  <c r="R31"/>
  <c r="S31"/>
  <c r="X23"/>
  <c r="R23"/>
  <c r="S23"/>
  <c r="X17"/>
  <c r="R17"/>
  <c r="S17"/>
  <c r="X58"/>
  <c r="X54"/>
  <c r="X46"/>
  <c r="X38"/>
  <c r="X30"/>
  <c r="X22"/>
  <c r="X14"/>
  <c r="X61"/>
  <c r="S61"/>
  <c r="R61"/>
  <c r="X57"/>
  <c r="S57"/>
  <c r="R57"/>
  <c r="X53"/>
  <c r="S53"/>
  <c r="R53"/>
  <c r="X49"/>
  <c r="S49"/>
  <c r="R49"/>
  <c r="X45"/>
  <c r="S45"/>
  <c r="R45"/>
  <c r="S35"/>
  <c r="R35"/>
  <c r="X35"/>
  <c r="S29"/>
  <c r="R29"/>
  <c r="X29"/>
  <c r="S21"/>
  <c r="R21"/>
  <c r="X21"/>
  <c r="S11"/>
  <c r="R11"/>
  <c r="X11"/>
  <c r="R64"/>
  <c r="S64"/>
  <c r="R60"/>
  <c r="S60"/>
  <c r="R56"/>
  <c r="S56"/>
  <c r="R52"/>
  <c r="S52"/>
  <c r="R48"/>
  <c r="S48"/>
  <c r="S44"/>
  <c r="R44"/>
  <c r="S40"/>
  <c r="R40"/>
  <c r="R36"/>
  <c r="S36"/>
  <c r="R32"/>
  <c r="S32"/>
  <c r="R28"/>
  <c r="S28"/>
  <c r="R24"/>
  <c r="S24"/>
  <c r="R20"/>
  <c r="S20"/>
  <c r="S16"/>
  <c r="R16"/>
  <c r="S12"/>
  <c r="R12"/>
  <c r="R10"/>
  <c r="S10"/>
  <c r="X43"/>
  <c r="R43"/>
  <c r="S43"/>
  <c r="X37"/>
  <c r="R37"/>
  <c r="S37"/>
  <c r="X27"/>
  <c r="R27"/>
  <c r="S27"/>
  <c r="X19"/>
  <c r="R19"/>
  <c r="S19"/>
  <c r="X13"/>
  <c r="R13"/>
  <c r="S13"/>
  <c r="X62"/>
  <c r="X52"/>
  <c r="X44"/>
  <c r="X36"/>
  <c r="X28"/>
  <c r="X20"/>
  <c r="X64"/>
  <c r="X56"/>
  <c r="X50"/>
  <c r="X42"/>
  <c r="X34"/>
  <c r="X26"/>
  <c r="X18"/>
  <c r="X12"/>
  <c r="S83" i="2"/>
  <c r="R83"/>
  <c r="S79"/>
  <c r="R79"/>
  <c r="S75"/>
  <c r="R75"/>
  <c r="S71"/>
  <c r="R71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86"/>
  <c r="X86"/>
  <c r="S86"/>
  <c r="R82"/>
  <c r="X82"/>
  <c r="S82"/>
  <c r="R78"/>
  <c r="X78"/>
  <c r="S78"/>
  <c r="R74"/>
  <c r="X74"/>
  <c r="S74"/>
  <c r="R70"/>
  <c r="X70"/>
  <c r="S70"/>
  <c r="R66"/>
  <c r="X66"/>
  <c r="S66"/>
  <c r="R62"/>
  <c r="X62"/>
  <c r="S62"/>
  <c r="R58"/>
  <c r="X58"/>
  <c r="S58"/>
  <c r="R54"/>
  <c r="X54"/>
  <c r="S54"/>
  <c r="R50"/>
  <c r="X50"/>
  <c r="S50"/>
  <c r="R46"/>
  <c r="X46"/>
  <c r="S46"/>
  <c r="R42"/>
  <c r="X42"/>
  <c r="S42"/>
  <c r="X35"/>
  <c r="X27"/>
  <c r="X19"/>
  <c r="X11"/>
  <c r="S85"/>
  <c r="R85"/>
  <c r="S81"/>
  <c r="R81"/>
  <c r="S77"/>
  <c r="R77"/>
  <c r="S73"/>
  <c r="R73"/>
  <c r="S69"/>
  <c r="R69"/>
  <c r="S65"/>
  <c r="R65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84"/>
  <c r="X84"/>
  <c r="S84"/>
  <c r="R80"/>
  <c r="X80"/>
  <c r="S80"/>
  <c r="R76"/>
  <c r="X76"/>
  <c r="S76"/>
  <c r="R72"/>
  <c r="X72"/>
  <c r="S72"/>
  <c r="R68"/>
  <c r="X68"/>
  <c r="S68"/>
  <c r="R64"/>
  <c r="X64"/>
  <c r="S64"/>
  <c r="R60"/>
  <c r="X60"/>
  <c r="S60"/>
  <c r="R56"/>
  <c r="X56"/>
  <c r="S56"/>
  <c r="R52"/>
  <c r="X52"/>
  <c r="S52"/>
  <c r="R48"/>
  <c r="X48"/>
  <c r="S48"/>
  <c r="R44"/>
  <c r="X44"/>
  <c r="S44"/>
  <c r="R40"/>
  <c r="X40"/>
  <c r="S40"/>
  <c r="X33"/>
  <c r="X25"/>
  <c r="X17"/>
  <c r="X83"/>
  <c r="X79"/>
  <c r="X75"/>
  <c r="X71"/>
  <c r="X67"/>
  <c r="X63"/>
  <c r="X59"/>
  <c r="X55"/>
  <c r="X51"/>
  <c r="X47"/>
  <c r="X43"/>
  <c r="X39"/>
  <c r="X31"/>
  <c r="X23"/>
  <c r="X15"/>
  <c r="P9" i="1"/>
  <c r="AJ8" i="6" l="1"/>
  <c r="AJ8" i="5"/>
  <c r="AJ8" i="4"/>
  <c r="AL8" i="3"/>
  <c r="D68" s="1"/>
  <c r="AJ8" i="2"/>
  <c r="AL8"/>
  <c r="D90" s="1"/>
  <c r="D31" i="6"/>
  <c r="AH8"/>
  <c r="AL8"/>
  <c r="D33"/>
  <c r="D79" i="5"/>
  <c r="AH8"/>
  <c r="AL8"/>
  <c r="D81"/>
  <c r="D81" i="4"/>
  <c r="AH8"/>
  <c r="AL8"/>
  <c r="D83"/>
  <c r="AJ8" i="3"/>
  <c r="D71"/>
  <c r="AH8"/>
  <c r="D69"/>
  <c r="D93" i="2"/>
  <c r="D91"/>
  <c r="AH8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11"/>
  <c r="Z8"/>
  <c r="Y8"/>
  <c r="D30" i="6" l="1"/>
  <c r="AA8"/>
  <c r="D78" i="5"/>
  <c r="AA8"/>
  <c r="D80" i="4"/>
  <c r="AA8"/>
  <c r="AA8" i="3"/>
  <c r="AA8" i="2"/>
  <c r="AI8" s="1"/>
  <c r="S70" i="1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5"/>
  <c r="P76"/>
  <c r="AD8"/>
  <c r="AB8"/>
  <c r="AC8"/>
  <c r="P29" i="6" l="1"/>
  <c r="D29"/>
  <c r="AG8"/>
  <c r="AE8"/>
  <c r="AK8"/>
  <c r="AM8"/>
  <c r="AI8"/>
  <c r="P77" i="5"/>
  <c r="D77"/>
  <c r="AG8"/>
  <c r="AE8"/>
  <c r="AK8"/>
  <c r="AM8"/>
  <c r="AI8"/>
  <c r="P79" i="4"/>
  <c r="D79"/>
  <c r="AG8"/>
  <c r="AE8"/>
  <c r="AK8"/>
  <c r="AM8"/>
  <c r="AI8"/>
  <c r="P67" i="3"/>
  <c r="D67"/>
  <c r="AG8"/>
  <c r="AE8"/>
  <c r="AM8"/>
  <c r="AI8"/>
  <c r="AK8"/>
  <c r="P89" i="2"/>
  <c r="D89"/>
  <c r="AG8"/>
  <c r="AE8"/>
  <c r="AK8"/>
  <c r="AM8"/>
  <c r="AL8" i="1"/>
  <c r="D75" s="1"/>
  <c r="D78"/>
  <c r="D76"/>
  <c r="AJ8"/>
  <c r="AH8"/>
  <c r="AA8" l="1"/>
  <c r="AK8" l="1"/>
  <c r="P74"/>
  <c r="D74"/>
  <c r="AG8"/>
  <c r="AM8"/>
  <c r="AE8"/>
  <c r="AI8"/>
</calcChain>
</file>

<file path=xl/sharedStrings.xml><?xml version="1.0" encoding="utf-8"?>
<sst xmlns="http://schemas.openxmlformats.org/spreadsheetml/2006/main" count="3898" uniqueCount="1079">
  <si>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</si>
  <si>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</si>
  <si>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</si>
  <si>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</si>
  <si>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</si>
  <si>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</si>
  <si>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</si>
  <si>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</si>
  <si>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</si>
  <si>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</si>
  <si>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</si>
  <si>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</si>
  <si>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</si>
  <si>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</si>
  <si>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</si>
  <si>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</si>
  <si>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</si>
  <si>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</si>
  <si>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</si>
  <si>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</si>
  <si>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</si>
  <si>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</si>
  <si>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</si>
  <si>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</si>
  <si>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</si>
  <si>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</si>
  <si>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</si>
  <si>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</si>
  <si>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</si>
  <si>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</si>
  <si>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</si>
  <si>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</si>
  <si>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</si>
  <si>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</si>
  <si>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</si>
  <si>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</si>
  <si>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</si>
  <si>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</si>
  <si>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</si>
  <si>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</si>
  <si>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</si>
  <si>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</si>
  <si>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</si>
  <si>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</si>
  <si>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</si>
  <si>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</si>
  <si>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</si>
  <si>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</si>
  <si>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</si>
  <si>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</si>
  <si>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</si>
  <si>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</si>
  <si>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</si>
  <si>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</si>
  <si>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</si>
  <si>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</si>
  <si>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</si>
  <si>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</si>
  <si>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</si>
  <si>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Phát triển phần mềm hướng dịch vụ</t>
  </si>
  <si>
    <t>Ngày thi: 17/06/2014</t>
  </si>
  <si>
    <t>Nhóm: INT1448-01</t>
  </si>
  <si>
    <t>Giờ thi: 8h00</t>
  </si>
  <si>
    <t>Giờ thi: 10h00</t>
  </si>
  <si>
    <t>B13DCCN062</t>
  </si>
  <si>
    <t>Pangna</t>
  </si>
  <si>
    <t>Amphai</t>
  </si>
  <si>
    <t>17/04/93</t>
  </si>
  <si>
    <t>D13CNPM1</t>
  </si>
  <si>
    <t>B13DCCN459</t>
  </si>
  <si>
    <t>Nguyễn Thế</t>
  </si>
  <si>
    <t>Anh</t>
  </si>
  <si>
    <t>08/03/95</t>
  </si>
  <si>
    <t>D13CNPM5</t>
  </si>
  <si>
    <t>B13DCCN494</t>
  </si>
  <si>
    <t>Nguyễn Thị Thủy</t>
  </si>
  <si>
    <t>27/07/95</t>
  </si>
  <si>
    <t>B13DCCN125</t>
  </si>
  <si>
    <t>Phạm Tuấn</t>
  </si>
  <si>
    <t>D13CNPM2</t>
  </si>
  <si>
    <t>B13DCCN356</t>
  </si>
  <si>
    <t>Tăng Tuấn</t>
  </si>
  <si>
    <t>24/12/94</t>
  </si>
  <si>
    <t>D13CNPM4</t>
  </si>
  <si>
    <t>B13DCCN245</t>
  </si>
  <si>
    <t>Nguyễn Thọ</t>
  </si>
  <si>
    <t>Bảo</t>
  </si>
  <si>
    <t>09/01/95</t>
  </si>
  <si>
    <t>D13CNPM3</t>
  </si>
  <si>
    <t>B13DCCN006</t>
  </si>
  <si>
    <t>Nguyễn Trường</t>
  </si>
  <si>
    <t>Chinh</t>
  </si>
  <si>
    <t>15/03/95</t>
  </si>
  <si>
    <t>B13DCCN072</t>
  </si>
  <si>
    <t>Nguyễn Ngọc</t>
  </si>
  <si>
    <t>Đại</t>
  </si>
  <si>
    <t>25/08/95</t>
  </si>
  <si>
    <t>B13DCCN073</t>
  </si>
  <si>
    <t>Nguyễn Như</t>
  </si>
  <si>
    <t>Đạt</t>
  </si>
  <si>
    <t>19/09/95</t>
  </si>
  <si>
    <t>B13DCCN132</t>
  </si>
  <si>
    <t>Nguyễn Quý</t>
  </si>
  <si>
    <t>02/01/94</t>
  </si>
  <si>
    <t>B13DCCN463</t>
  </si>
  <si>
    <t>Nguyễn Tiến</t>
  </si>
  <si>
    <t>Dũng</t>
  </si>
  <si>
    <t>20/01/95</t>
  </si>
  <si>
    <t>B13DCCN014</t>
  </si>
  <si>
    <t>Đỗ Tiến</t>
  </si>
  <si>
    <t>Hải</t>
  </si>
  <si>
    <t>16/11/95</t>
  </si>
  <si>
    <t>B13DCCN468</t>
  </si>
  <si>
    <t>Đinh Thị</t>
  </si>
  <si>
    <t>Hiền</t>
  </si>
  <si>
    <t>20/06/95</t>
  </si>
  <si>
    <t>B13DCCN431</t>
  </si>
  <si>
    <t>Trần Thị</t>
  </si>
  <si>
    <t>18/02/94</t>
  </si>
  <si>
    <t>B13DCCN469</t>
  </si>
  <si>
    <t>Phạm Thị Phương</t>
  </si>
  <si>
    <t>Hoa</t>
  </si>
  <si>
    <t>01/06/95</t>
  </si>
  <si>
    <t>B13DCCN146</t>
  </si>
  <si>
    <t>Nguyễn Thị Thu</t>
  </si>
  <si>
    <t>Hương</t>
  </si>
  <si>
    <t>10/03/95</t>
  </si>
  <si>
    <t>B13DCCN510</t>
  </si>
  <si>
    <t>Trần Thị Thu</t>
  </si>
  <si>
    <t>05/10/95</t>
  </si>
  <si>
    <t>B13DCCN511</t>
  </si>
  <si>
    <t>Vũ Liên</t>
  </si>
  <si>
    <t>B13DCCN320</t>
  </si>
  <si>
    <t>Phạm Quang</t>
  </si>
  <si>
    <t>Huy</t>
  </si>
  <si>
    <t>27/08/95</t>
  </si>
  <si>
    <t>B13DCCN023</t>
  </si>
  <si>
    <t>Nguyễn Duy</t>
  </si>
  <si>
    <t>Khánh</t>
  </si>
  <si>
    <t>28/05/95</t>
  </si>
  <si>
    <t>B13DCCN513</t>
  </si>
  <si>
    <t>Trần Văn</t>
  </si>
  <si>
    <t>Khoa</t>
  </si>
  <si>
    <t>15/05/95</t>
  </si>
  <si>
    <t>B13DCCN024</t>
  </si>
  <si>
    <t>Đào Trung</t>
  </si>
  <si>
    <t>Kiên</t>
  </si>
  <si>
    <t>18/09/95</t>
  </si>
  <si>
    <t>B13DCCN324</t>
  </si>
  <si>
    <t>Lê Đắc</t>
  </si>
  <si>
    <t>17/10/95</t>
  </si>
  <si>
    <t>B13DCCN149</t>
  </si>
  <si>
    <t>Nguyễn Trung</t>
  </si>
  <si>
    <t>06/02/95</t>
  </si>
  <si>
    <t>B13DCCN475</t>
  </si>
  <si>
    <t>Đào Khánh</t>
  </si>
  <si>
    <t>Linh</t>
  </si>
  <si>
    <t>09/08/95</t>
  </si>
  <si>
    <t>B13DCCN442</t>
  </si>
  <si>
    <t>Vũ Diệu</t>
  </si>
  <si>
    <t>Ngọc</t>
  </si>
  <si>
    <t>06/09/95</t>
  </si>
  <si>
    <t>B13DCCN280</t>
  </si>
  <si>
    <t>Bùi Quang</t>
  </si>
  <si>
    <t>Nhật</t>
  </si>
  <si>
    <t>03/08/95</t>
  </si>
  <si>
    <t>B13DCCN479</t>
  </si>
  <si>
    <t>Đào Thị Hải</t>
  </si>
  <si>
    <t>Ninh</t>
  </si>
  <si>
    <t>10/03/94</t>
  </si>
  <si>
    <t>B13DCCN444</t>
  </si>
  <si>
    <t>Nguyễn Văn</t>
  </si>
  <si>
    <t>Phát</t>
  </si>
  <si>
    <t>05/08/95</t>
  </si>
  <si>
    <t>B13DCCN037</t>
  </si>
  <si>
    <t>Pheuaysithiphone</t>
  </si>
  <si>
    <t>Phouthasinh</t>
  </si>
  <si>
    <t>10/02/93</t>
  </si>
  <si>
    <t>B13DCCN038</t>
  </si>
  <si>
    <t>Hoàng Hồng</t>
  </si>
  <si>
    <t>Phúc</t>
  </si>
  <si>
    <t>05/03/95</t>
  </si>
  <si>
    <t>B12DCCN134</t>
  </si>
  <si>
    <t>Nguyễn Toàn Gia</t>
  </si>
  <si>
    <t>Quý</t>
  </si>
  <si>
    <t>26/12/94</t>
  </si>
  <si>
    <t>D12CNPM3</t>
  </si>
  <si>
    <t>B12DCCN038</t>
  </si>
  <si>
    <t>Lưu Xuân</t>
  </si>
  <si>
    <t>Quyến</t>
  </si>
  <si>
    <t>26/06/94</t>
  </si>
  <si>
    <t>D12CNPM1</t>
  </si>
  <si>
    <t>B13DCCN162</t>
  </si>
  <si>
    <t>Nguyễn Danh</t>
  </si>
  <si>
    <t>Quyết</t>
  </si>
  <si>
    <t>07/04/95</t>
  </si>
  <si>
    <t>B13DCCN106</t>
  </si>
  <si>
    <t>Trần Ngọc</t>
  </si>
  <si>
    <t>Sơn</t>
  </si>
  <si>
    <t>10/07/95</t>
  </si>
  <si>
    <t>B13DCCN334</t>
  </si>
  <si>
    <t>Ngô Đình</t>
  </si>
  <si>
    <t>Tạo</t>
  </si>
  <si>
    <t>11/05/95</t>
  </si>
  <si>
    <t>B13DCCN335</t>
  </si>
  <si>
    <t>Đào Đức</t>
  </si>
  <si>
    <t>Thành</t>
  </si>
  <si>
    <t>20/08/95</t>
  </si>
  <si>
    <t>B13DCCN167</t>
  </si>
  <si>
    <t>Phạm Năng</t>
  </si>
  <si>
    <t>22/01/95</t>
  </si>
  <si>
    <t>B13DCCN485</t>
  </si>
  <si>
    <t>Lê Phương</t>
  </si>
  <si>
    <t>Thảo</t>
  </si>
  <si>
    <t>B13DCCN518</t>
  </si>
  <si>
    <t>Lê Thị</t>
  </si>
  <si>
    <t>19/05/94</t>
  </si>
  <si>
    <t>B13DCCN048</t>
  </si>
  <si>
    <t>Vũ Trọng</t>
  </si>
  <si>
    <t>Thiên</t>
  </si>
  <si>
    <t>24/08/95</t>
  </si>
  <si>
    <t>B13DCCN338</t>
  </si>
  <si>
    <t>Trần Hà Ngọc</t>
  </si>
  <si>
    <t>Thiện</t>
  </si>
  <si>
    <t>09/06/95</t>
  </si>
  <si>
    <t>B13DCCN341</t>
  </si>
  <si>
    <t>Trần Mạnh</t>
  </si>
  <si>
    <t>Tiến</t>
  </si>
  <si>
    <t>07/10/95</t>
  </si>
  <si>
    <t>B13DCCN112</t>
  </si>
  <si>
    <t>Lê Ngọc</t>
  </si>
  <si>
    <t>Toàn</t>
  </si>
  <si>
    <t>25/11/95</t>
  </si>
  <si>
    <t>B13DCCN486</t>
  </si>
  <si>
    <t>Đặng Thị Ngọc</t>
  </si>
  <si>
    <t>Trâm</t>
  </si>
  <si>
    <t>B13DCCN523</t>
  </si>
  <si>
    <t>Hoàng Thị</t>
  </si>
  <si>
    <t>08/05/95</t>
  </si>
  <si>
    <t>B13DCCN453</t>
  </si>
  <si>
    <t>Đinh Thị Vân</t>
  </si>
  <si>
    <t>Trang</t>
  </si>
  <si>
    <t>21/11/95</t>
  </si>
  <si>
    <t>B13DCCN524</t>
  </si>
  <si>
    <t>Phan Thị Hà</t>
  </si>
  <si>
    <t>01/10/95</t>
  </si>
  <si>
    <t>B13DCCN173</t>
  </si>
  <si>
    <t>Đinh Xuân</t>
  </si>
  <si>
    <t>Trung</t>
  </si>
  <si>
    <t>26/09/94</t>
  </si>
  <si>
    <t>B13DCCN346</t>
  </si>
  <si>
    <t>Nguyễn Thành</t>
  </si>
  <si>
    <t>12/08/95</t>
  </si>
  <si>
    <t>B13DCCN116</t>
  </si>
  <si>
    <t>Phạm Văn</t>
  </si>
  <si>
    <t>18/07/94</t>
  </si>
  <si>
    <t>B13DCCN349</t>
  </si>
  <si>
    <t>Đỗ Hữu</t>
  </si>
  <si>
    <t>Tuấn</t>
  </si>
  <si>
    <t>13/10/95</t>
  </si>
  <si>
    <t>B13DCCN525</t>
  </si>
  <si>
    <t>Nguyễn Đức Anh</t>
  </si>
  <si>
    <t>04/12/94</t>
  </si>
  <si>
    <t>B13DCCN118</t>
  </si>
  <si>
    <t>Nguyễn Hữu</t>
  </si>
  <si>
    <t>11/01/94</t>
  </si>
  <si>
    <t>B13DCCN296</t>
  </si>
  <si>
    <t>Phạm Minh</t>
  </si>
  <si>
    <t>17/05/95</t>
  </si>
  <si>
    <t>B13DCCN178</t>
  </si>
  <si>
    <t>Tùng</t>
  </si>
  <si>
    <t>B13DCCN411</t>
  </si>
  <si>
    <t>Tuyên</t>
  </si>
  <si>
    <t>30/11/95</t>
  </si>
  <si>
    <t>B13DCCN179</t>
  </si>
  <si>
    <t>Đào Thị</t>
  </si>
  <si>
    <t>Uyên</t>
  </si>
  <si>
    <t>02/06/95</t>
  </si>
  <si>
    <t>B13DCCN122</t>
  </si>
  <si>
    <t>Chu Kim</t>
  </si>
  <si>
    <t>Vang</t>
  </si>
  <si>
    <t>07/11/95</t>
  </si>
  <si>
    <t>B13DCCN491</t>
  </si>
  <si>
    <t>Phùng Thị Diệu</t>
  </si>
  <si>
    <t>Vi</t>
  </si>
  <si>
    <t>27/02/95</t>
  </si>
  <si>
    <t>B13DCCN060</t>
  </si>
  <si>
    <t>Nguyễn Minh</t>
  </si>
  <si>
    <t>Vương</t>
  </si>
  <si>
    <t>03/09/95</t>
  </si>
  <si>
    <t>B13DCCN352</t>
  </si>
  <si>
    <t>Phạm Đình</t>
  </si>
  <si>
    <t>27/12/95</t>
  </si>
  <si>
    <t>B13DCCN123</t>
  </si>
  <si>
    <t>Lều Đức</t>
  </si>
  <si>
    <t>12/06/95</t>
  </si>
  <si>
    <t>B13DCCN183</t>
  </si>
  <si>
    <t>Phan Tuấn</t>
  </si>
  <si>
    <t>08/09/95</t>
  </si>
  <si>
    <t>B13DCCN420</t>
  </si>
  <si>
    <t>Trần Lương</t>
  </si>
  <si>
    <t>Bằng</t>
  </si>
  <si>
    <t>28/02/95</t>
  </si>
  <si>
    <t>B13DCCN128</t>
  </si>
  <si>
    <t>Đinh Văn</t>
  </si>
  <si>
    <t>Chiến</t>
  </si>
  <si>
    <t>13/01/95</t>
  </si>
  <si>
    <t>B13DCCN129</t>
  </si>
  <si>
    <t>Công</t>
  </si>
  <si>
    <t>03/04/95</t>
  </si>
  <si>
    <t>B13DCCN071</t>
  </si>
  <si>
    <t>Lê Văn</t>
  </si>
  <si>
    <t>Cường</t>
  </si>
  <si>
    <t>01/11/95</t>
  </si>
  <si>
    <t>B13DCCN133</t>
  </si>
  <si>
    <t>Bùi Văn</t>
  </si>
  <si>
    <t>Du</t>
  </si>
  <si>
    <t>22/07/95</t>
  </si>
  <si>
    <t>B15LDCN001</t>
  </si>
  <si>
    <t>Dương Minh</t>
  </si>
  <si>
    <t>Đức</t>
  </si>
  <si>
    <t>03/11/94</t>
  </si>
  <si>
    <t>L15CQCN01-B</t>
  </si>
  <si>
    <t>B13DCCN311</t>
  </si>
  <si>
    <t>Ngô Tiến</t>
  </si>
  <si>
    <t>25/12/95</t>
  </si>
  <si>
    <t>B13DCCN192</t>
  </si>
  <si>
    <t>Trịnh Minh</t>
  </si>
  <si>
    <t>27/09/95</t>
  </si>
  <si>
    <t>B13DCCN422</t>
  </si>
  <si>
    <t>Võ Văn</t>
  </si>
  <si>
    <t>B13DCCN364</t>
  </si>
  <si>
    <t>Tiêu Quang</t>
  </si>
  <si>
    <t>Duệ</t>
  </si>
  <si>
    <t>16/07/95</t>
  </si>
  <si>
    <t>B15LDCN002</t>
  </si>
  <si>
    <t>Đỗ Thị</t>
  </si>
  <si>
    <t>Dung</t>
  </si>
  <si>
    <t>09/09/92</t>
  </si>
  <si>
    <t>B13DCCN135</t>
  </si>
  <si>
    <t>Lê Hữu</t>
  </si>
  <si>
    <t>11/09/95</t>
  </si>
  <si>
    <t>B13DCCN499</t>
  </si>
  <si>
    <t>Bùi Thị Thùy</t>
  </si>
  <si>
    <t>Dương</t>
  </si>
  <si>
    <t>13/04/95</t>
  </si>
  <si>
    <t>B13DCCN012</t>
  </si>
  <si>
    <t>Trịnh Đức</t>
  </si>
  <si>
    <t>Duy</t>
  </si>
  <si>
    <t>28/08/95</t>
  </si>
  <si>
    <t>B13DCCN139</t>
  </si>
  <si>
    <t>Lê Xuân</t>
  </si>
  <si>
    <t>12/05/91</t>
  </si>
  <si>
    <t>B13DCCN197</t>
  </si>
  <si>
    <t>Nguyễn Vũ</t>
  </si>
  <si>
    <t>Hán</t>
  </si>
  <si>
    <t>27/04/95</t>
  </si>
  <si>
    <t>B13DCCN200</t>
  </si>
  <si>
    <t>Đặng Minh</t>
  </si>
  <si>
    <t>Hiếu</t>
  </si>
  <si>
    <t>15/11/95</t>
  </si>
  <si>
    <t>B15LDCN003</t>
  </si>
  <si>
    <t>15/09/90</t>
  </si>
  <si>
    <t>B13DCCN019</t>
  </si>
  <si>
    <t>Hoàn</t>
  </si>
  <si>
    <t>17/11/95</t>
  </si>
  <si>
    <t>B13DCCN081</t>
  </si>
  <si>
    <t>Phạm Đức</t>
  </si>
  <si>
    <t>B15LDCN004</t>
  </si>
  <si>
    <t>Nguyễn Thị</t>
  </si>
  <si>
    <t>Hồng</t>
  </si>
  <si>
    <t>03/10/94</t>
  </si>
  <si>
    <t>B13DCCN266</t>
  </si>
  <si>
    <t>Huế</t>
  </si>
  <si>
    <t>10/11/95</t>
  </si>
  <si>
    <t>B15LDCN008</t>
  </si>
  <si>
    <t>An Thị Kim</t>
  </si>
  <si>
    <t>Huệ</t>
  </si>
  <si>
    <t>22/09/94</t>
  </si>
  <si>
    <t>B13DCCN374</t>
  </si>
  <si>
    <t>Đào Mạnh</t>
  </si>
  <si>
    <t>Hùng</t>
  </si>
  <si>
    <t>18/10/95</t>
  </si>
  <si>
    <t>B12DCCN171</t>
  </si>
  <si>
    <t>Hưng</t>
  </si>
  <si>
    <t>14/09/91</t>
  </si>
  <si>
    <t>D12CNPM4</t>
  </si>
  <si>
    <t>B15LDCN006</t>
  </si>
  <si>
    <t>Đào Thị Thu</t>
  </si>
  <si>
    <t>11/10/93</t>
  </si>
  <si>
    <t>B15LDCN005</t>
  </si>
  <si>
    <t>19/12/94</t>
  </si>
  <si>
    <t>B13DCCN319</t>
  </si>
  <si>
    <t>03/10/95</t>
  </si>
  <si>
    <t>B13DCCN268</t>
  </si>
  <si>
    <t>Huyền</t>
  </si>
  <si>
    <t>26/12/95</t>
  </si>
  <si>
    <t>B15LDCN007</t>
  </si>
  <si>
    <t>Nguyễn Trịnh Thị</t>
  </si>
  <si>
    <t>01/12/94</t>
  </si>
  <si>
    <t>B13DCCN437</t>
  </si>
  <si>
    <t>Phạm Thị</t>
  </si>
  <si>
    <t>B13DCCN438</t>
  </si>
  <si>
    <t>Đào Bá</t>
  </si>
  <si>
    <t>Huỳnh</t>
  </si>
  <si>
    <t>12/11/93</t>
  </si>
  <si>
    <t>B13DCCN148</t>
  </si>
  <si>
    <t>Bùi Viết</t>
  </si>
  <si>
    <t>Khải</t>
  </si>
  <si>
    <t>10/08/95</t>
  </si>
  <si>
    <t>B13DCCN378</t>
  </si>
  <si>
    <t>Lê Duy</t>
  </si>
  <si>
    <t>Khang</t>
  </si>
  <si>
    <t>24/02/95</t>
  </si>
  <si>
    <t>B13DCCN322</t>
  </si>
  <si>
    <t>02/03/95</t>
  </si>
  <si>
    <t>B13DCCN087</t>
  </si>
  <si>
    <t>Hà Trung</t>
  </si>
  <si>
    <t>22/05/95</t>
  </si>
  <si>
    <t>B13CCCN116</t>
  </si>
  <si>
    <t>Phạm Trung</t>
  </si>
  <si>
    <t>26/04/95</t>
  </si>
  <si>
    <t>C13CNPM</t>
  </si>
  <si>
    <t>B15LDCN009</t>
  </si>
  <si>
    <t>Trần Hoài</t>
  </si>
  <si>
    <t>24/08/94</t>
  </si>
  <si>
    <t>B13DCCN090</t>
  </si>
  <si>
    <t>Bùi Thành</t>
  </si>
  <si>
    <t>Lộc</t>
  </si>
  <si>
    <t>12/01/95</t>
  </si>
  <si>
    <t>B15LDCN010</t>
  </si>
  <si>
    <t>Lê Thành</t>
  </si>
  <si>
    <t>Long</t>
  </si>
  <si>
    <t>28/12/93</t>
  </si>
  <si>
    <t>B13DCCN209</t>
  </si>
  <si>
    <t>Nguyễn Kim</t>
  </si>
  <si>
    <t>19/03/95</t>
  </si>
  <si>
    <t>B13DCCN275</t>
  </si>
  <si>
    <t>Nguyễn Quang</t>
  </si>
  <si>
    <t>22/09/95</t>
  </si>
  <si>
    <t>1021040032</t>
  </si>
  <si>
    <t>Phạm Hồng</t>
  </si>
  <si>
    <t>04/10/92</t>
  </si>
  <si>
    <t>D10CN1</t>
  </si>
  <si>
    <t>B13DCCN212</t>
  </si>
  <si>
    <t>Trần Anh</t>
  </si>
  <si>
    <t>Minh</t>
  </si>
  <si>
    <t>25/01/95</t>
  </si>
  <si>
    <t>B13DCCN033</t>
  </si>
  <si>
    <t>Nga</t>
  </si>
  <si>
    <t>04/09/95</t>
  </si>
  <si>
    <t>B13DCCN327</t>
  </si>
  <si>
    <t>Nghĩa</t>
  </si>
  <si>
    <t>01/02/95</t>
  </si>
  <si>
    <t>B13DCCN441</t>
  </si>
  <si>
    <t>Nguyễn Bá</t>
  </si>
  <si>
    <t>B13DCCN097</t>
  </si>
  <si>
    <t>Trần Trọng</t>
  </si>
  <si>
    <t>Nguyên</t>
  </si>
  <si>
    <t>30/07/95</t>
  </si>
  <si>
    <t>B13CCCN146</t>
  </si>
  <si>
    <t>Nhất</t>
  </si>
  <si>
    <t>28/02/94</t>
  </si>
  <si>
    <t>B13DCCN035</t>
  </si>
  <si>
    <t>Nguyễn Lang</t>
  </si>
  <si>
    <t>B13DCCN517</t>
  </si>
  <si>
    <t>Trần Xuân</t>
  </si>
  <si>
    <t>Quang</t>
  </si>
  <si>
    <t>09/08/94</t>
  </si>
  <si>
    <t>B13DCCN286</t>
  </si>
  <si>
    <t>Nguyễn Thanh</t>
  </si>
  <si>
    <t>01/03/95</t>
  </si>
  <si>
    <t>B13DCCN287</t>
  </si>
  <si>
    <t>Nguyễn Sỹ</t>
  </si>
  <si>
    <t>Tài</t>
  </si>
  <si>
    <t>B13DCCN166</t>
  </si>
  <si>
    <t>Nguyễn Đức</t>
  </si>
  <si>
    <t>Thanh</t>
  </si>
  <si>
    <t>17/04/95</t>
  </si>
  <si>
    <t>B13DCCN047</t>
  </si>
  <si>
    <t>Vương Văn</t>
  </si>
  <si>
    <t>02/11/94</t>
  </si>
  <si>
    <t>B13DCCN107</t>
  </si>
  <si>
    <t>Ngô Văn</t>
  </si>
  <si>
    <t>B13DCCN449</t>
  </si>
  <si>
    <t>Thao</t>
  </si>
  <si>
    <t>08/10/95</t>
  </si>
  <si>
    <t>B12DCCN193</t>
  </si>
  <si>
    <t>Nguyễn Thị Phương</t>
  </si>
  <si>
    <t>11/09/93</t>
  </si>
  <si>
    <t>B15LDCN011</t>
  </si>
  <si>
    <t>Thuần</t>
  </si>
  <si>
    <t>22/02/94</t>
  </si>
  <si>
    <t>B12DCCN516</t>
  </si>
  <si>
    <t>Thuận</t>
  </si>
  <si>
    <t>05/01/94</t>
  </si>
  <si>
    <t>D12CNPM6</t>
  </si>
  <si>
    <t>B13DCCN110</t>
  </si>
  <si>
    <t>Thủy</t>
  </si>
  <si>
    <t>06/07/95</t>
  </si>
  <si>
    <t>B12DCCN252</t>
  </si>
  <si>
    <t>Phan Thị</t>
  </si>
  <si>
    <t>15/10/94</t>
  </si>
  <si>
    <t>B15LDCN012</t>
  </si>
  <si>
    <t>Đoàn Công</t>
  </si>
  <si>
    <t>Triển</t>
  </si>
  <si>
    <t>14/09/92</t>
  </si>
  <si>
    <t>B13DCCN342</t>
  </si>
  <si>
    <t>Bùi Công</t>
  </si>
  <si>
    <t>Trình</t>
  </si>
  <si>
    <t>06/08/95</t>
  </si>
  <si>
    <t>B13DCCN455</t>
  </si>
  <si>
    <t>Nguyễn Hồng</t>
  </si>
  <si>
    <t>B13DCCN345</t>
  </si>
  <si>
    <t>18/11/95</t>
  </si>
  <si>
    <t>B13DCCN350</t>
  </si>
  <si>
    <t>Nguyễn Anh</t>
  </si>
  <si>
    <t>20/12/95</t>
  </si>
  <si>
    <t>B13DCCN456</t>
  </si>
  <si>
    <t>04/11/95</t>
  </si>
  <si>
    <t>B12DCCN202</t>
  </si>
  <si>
    <t>Quách Quang</t>
  </si>
  <si>
    <t>08/05/94</t>
  </si>
  <si>
    <t>D12CNPM5</t>
  </si>
  <si>
    <t>B13DCCN056</t>
  </si>
  <si>
    <t>18/02/95</t>
  </si>
  <si>
    <t>B13DCCN119</t>
  </si>
  <si>
    <t>Trương Trần</t>
  </si>
  <si>
    <t>02/04/94</t>
  </si>
  <si>
    <t>B13DCCN177</t>
  </si>
  <si>
    <t>Đặng Thanh</t>
  </si>
  <si>
    <t>09/04/95</t>
  </si>
  <si>
    <t>B13DCCN180</t>
  </si>
  <si>
    <t>Nguyễn Trọng</t>
  </si>
  <si>
    <t>Việt</t>
  </si>
  <si>
    <t>B12DCCN095</t>
  </si>
  <si>
    <t>02/09/94</t>
  </si>
  <si>
    <t>B13DCCN241</t>
  </si>
  <si>
    <t>Hà Văn</t>
  </si>
  <si>
    <t>Vượng</t>
  </si>
  <si>
    <t>01/10/92</t>
  </si>
  <si>
    <t>B13DCCN243</t>
  </si>
  <si>
    <t>Nguyễn Lan</t>
  </si>
  <si>
    <t>28/07/95</t>
  </si>
  <si>
    <t>B12DCCN101</t>
  </si>
  <si>
    <t>22/03/94</t>
  </si>
  <si>
    <t>B13DCCN124</t>
  </si>
  <si>
    <t>Nguyễn Tuấn</t>
  </si>
  <si>
    <t>27/11/95</t>
  </si>
  <si>
    <t>B13DCCN418</t>
  </si>
  <si>
    <t>Tống Tuấn</t>
  </si>
  <si>
    <t>25/10/95</t>
  </si>
  <si>
    <t>B13DCCN004</t>
  </si>
  <si>
    <t>Trần Thị Lan</t>
  </si>
  <si>
    <t>09/10/95</t>
  </si>
  <si>
    <t>B13DCCN246</t>
  </si>
  <si>
    <t>Cảnh</t>
  </si>
  <si>
    <t>26/02/95</t>
  </si>
  <si>
    <t>B13DCCN249</t>
  </si>
  <si>
    <t>Cương</t>
  </si>
  <si>
    <t>08/08/94</t>
  </si>
  <si>
    <t>B13DCCN250</t>
  </si>
  <si>
    <t>Nguyễn Việt</t>
  </si>
  <si>
    <t>B13DCCN308</t>
  </si>
  <si>
    <t>14/05/95</t>
  </si>
  <si>
    <t>B13CCCN139</t>
  </si>
  <si>
    <t>27/07/94</t>
  </si>
  <si>
    <t>B13DCCN074</t>
  </si>
  <si>
    <t>Đông</t>
  </si>
  <si>
    <t>11/12/95</t>
  </si>
  <si>
    <t>B13DCCN461</t>
  </si>
  <si>
    <t>Tống Đình</t>
  </si>
  <si>
    <t>Đồng</t>
  </si>
  <si>
    <t>26/03/95</t>
  </si>
  <si>
    <t>B13DCCN465</t>
  </si>
  <si>
    <t>Ngô Việt</t>
  </si>
  <si>
    <t>B13DCCN194</t>
  </si>
  <si>
    <t>Đặng Trường</t>
  </si>
  <si>
    <t>Giang</t>
  </si>
  <si>
    <t>15/12/95</t>
  </si>
  <si>
    <t>B13DCCN428</t>
  </si>
  <si>
    <t>Trần Thị Thùy</t>
  </si>
  <si>
    <t>08/07/95</t>
  </si>
  <si>
    <t>B13DCCN013</t>
  </si>
  <si>
    <t>Trịnh Văn</t>
  </si>
  <si>
    <t>B13DCCN258</t>
  </si>
  <si>
    <t>Cao Xuân</t>
  </si>
  <si>
    <t>Hà</t>
  </si>
  <si>
    <t>02/09/95</t>
  </si>
  <si>
    <t>B13DCCN260</t>
  </si>
  <si>
    <t>Nguyễn Thu</t>
  </si>
  <si>
    <t>Hằng</t>
  </si>
  <si>
    <t>20/03/95</t>
  </si>
  <si>
    <t>B13DCCN016</t>
  </si>
  <si>
    <t>Tạ Thị</t>
  </si>
  <si>
    <t>B13DCCN505</t>
  </si>
  <si>
    <t>10/10/94</t>
  </si>
  <si>
    <t>B13DCCN261</t>
  </si>
  <si>
    <t>Đỗ Đăng</t>
  </si>
  <si>
    <t>Hiệp</t>
  </si>
  <si>
    <t>B13DCCN143</t>
  </si>
  <si>
    <t>Bùi Thị</t>
  </si>
  <si>
    <t>23/05/95</t>
  </si>
  <si>
    <t>B13DCCN262</t>
  </si>
  <si>
    <t>Lê Trần Trung</t>
  </si>
  <si>
    <t>21/12/95</t>
  </si>
  <si>
    <t>B13DCCN432</t>
  </si>
  <si>
    <t>Hoàng</t>
  </si>
  <si>
    <t>03/07/95</t>
  </si>
  <si>
    <t>B13DCCN316</t>
  </si>
  <si>
    <t>12/12/94</t>
  </si>
  <si>
    <t>B13DCCN470</t>
  </si>
  <si>
    <t>Viên Tuấn</t>
  </si>
  <si>
    <t>10/06/95</t>
  </si>
  <si>
    <t>B13DCCN267</t>
  </si>
  <si>
    <t>19/02/95</t>
  </si>
  <si>
    <t>B13DCCN088</t>
  </si>
  <si>
    <t>Lâm</t>
  </si>
  <si>
    <t>B13DCCN326</t>
  </si>
  <si>
    <t>Nguyễn Thị Diệu</t>
  </si>
  <si>
    <t>B13DCCN029</t>
  </si>
  <si>
    <t>Vũ Thị</t>
  </si>
  <si>
    <t>Lĩnh</t>
  </si>
  <si>
    <t>24/10/95</t>
  </si>
  <si>
    <t>B13DCCN153</t>
  </si>
  <si>
    <t>Mạnh</t>
  </si>
  <si>
    <t>28/09/95</t>
  </si>
  <si>
    <t>B13DCCN477</t>
  </si>
  <si>
    <t>Trần Đức</t>
  </si>
  <si>
    <t>18/04/94</t>
  </si>
  <si>
    <t>B13DCCN095</t>
  </si>
  <si>
    <t>Nguyễn Hoài</t>
  </si>
  <si>
    <t>Nam</t>
  </si>
  <si>
    <t>18/05/95</t>
  </si>
  <si>
    <t>B112104130</t>
  </si>
  <si>
    <t>Lại Thế</t>
  </si>
  <si>
    <t>29/09/93</t>
  </si>
  <si>
    <t>D11CN2</t>
  </si>
  <si>
    <t>B13DCCN279</t>
  </si>
  <si>
    <t>Lê Cao</t>
  </si>
  <si>
    <t>27/06/95</t>
  </si>
  <si>
    <t>B13DCCN040</t>
  </si>
  <si>
    <t>Nguyễn Khắc</t>
  </si>
  <si>
    <t>Quả</t>
  </si>
  <si>
    <t>10/04/95</t>
  </si>
  <si>
    <t>B13DCCN220</t>
  </si>
  <si>
    <t>Quân</t>
  </si>
  <si>
    <t>23/09/95</t>
  </si>
  <si>
    <t>B12DCCN133</t>
  </si>
  <si>
    <t>Trần Hồng</t>
  </si>
  <si>
    <t>26/03/94</t>
  </si>
  <si>
    <t>B13DCCN393</t>
  </si>
  <si>
    <t>Nguyễn Huy</t>
  </si>
  <si>
    <t>23/12/95</t>
  </si>
  <si>
    <t>B13DCCN163</t>
  </si>
  <si>
    <t>Kiều Thanh</t>
  </si>
  <si>
    <t>B13DCCN483</t>
  </si>
  <si>
    <t>Trần Thanh</t>
  </si>
  <si>
    <t>25/10/94</t>
  </si>
  <si>
    <t>B13DCCN045</t>
  </si>
  <si>
    <t>Hoàng Mạnh</t>
  </si>
  <si>
    <t>Tấn</t>
  </si>
  <si>
    <t>27/01/95</t>
  </si>
  <si>
    <t>B13DCCN288</t>
  </si>
  <si>
    <t>Đặng Toàn</t>
  </si>
  <si>
    <t>Thắng</t>
  </si>
  <si>
    <t>09/12/95</t>
  </si>
  <si>
    <t>B13DCCN450</t>
  </si>
  <si>
    <t>Thiết</t>
  </si>
  <si>
    <t>08/04/94</t>
  </si>
  <si>
    <t>B13DCCN168</t>
  </si>
  <si>
    <t>Nguyễn Đăng</t>
  </si>
  <si>
    <t>Thịnh</t>
  </si>
  <si>
    <t>B13DCCN049</t>
  </si>
  <si>
    <t>Nguyễn Thị Hồng</t>
  </si>
  <si>
    <t>Thúy</t>
  </si>
  <si>
    <t>29/05/95</t>
  </si>
  <si>
    <t>B13DCCN050</t>
  </si>
  <si>
    <t>Lê Mạnh</t>
  </si>
  <si>
    <t>21/09/95</t>
  </si>
  <si>
    <t>B13DCCN452</t>
  </si>
  <si>
    <t>Nguyễn Khánh</t>
  </si>
  <si>
    <t>B13DCCN054</t>
  </si>
  <si>
    <t>15/06/95</t>
  </si>
  <si>
    <t>B13DCCN174</t>
  </si>
  <si>
    <t>Vũ Chí</t>
  </si>
  <si>
    <t>04/07/87</t>
  </si>
  <si>
    <t>B13DCCN235</t>
  </si>
  <si>
    <t>Hoàng Anh</t>
  </si>
  <si>
    <t>B13DCCN526</t>
  </si>
  <si>
    <t>Tuyết</t>
  </si>
  <si>
    <t>B13DCCN412</t>
  </si>
  <si>
    <t>Văn</t>
  </si>
  <si>
    <t>B13DCCN181</t>
  </si>
  <si>
    <t>01/05/95</t>
  </si>
  <si>
    <t>B12DCCN527</t>
  </si>
  <si>
    <t>Sacksith</t>
  </si>
  <si>
    <t>Xaphakdy</t>
  </si>
  <si>
    <t>29/07/89</t>
  </si>
  <si>
    <t>B13DCCN002</t>
  </si>
  <si>
    <t>Lê Tuấn</t>
  </si>
  <si>
    <t>B13DCCN003</t>
  </si>
  <si>
    <t>Phạm Thúy</t>
  </si>
  <si>
    <t>31/01/95</t>
  </si>
  <si>
    <t>B13DCCN244</t>
  </si>
  <si>
    <t>Quách Tuấn</t>
  </si>
  <si>
    <t>09/09/95</t>
  </si>
  <si>
    <t>B13DCCN307</t>
  </si>
  <si>
    <t>B13DCCN361</t>
  </si>
  <si>
    <t>Nguyễn Đình</t>
  </si>
  <si>
    <t>B13DCCN362</t>
  </si>
  <si>
    <t>Diệm</t>
  </si>
  <si>
    <t>03/12/95</t>
  </si>
  <si>
    <t>B13DCCN309</t>
  </si>
  <si>
    <t>Đoạt</t>
  </si>
  <si>
    <t>B13DCCN310</t>
  </si>
  <si>
    <t>Đào Minh</t>
  </si>
  <si>
    <t>13/11/95</t>
  </si>
  <si>
    <t>B13DCCN253</t>
  </si>
  <si>
    <t>Giáp Việt</t>
  </si>
  <si>
    <t>10/05/95</t>
  </si>
  <si>
    <t>B12DCCN213</t>
  </si>
  <si>
    <t>25/12/94</t>
  </si>
  <si>
    <t>B13DCCN134</t>
  </si>
  <si>
    <t>Nguyễn Viết</t>
  </si>
  <si>
    <t>08/04/95</t>
  </si>
  <si>
    <t>B13DCCN312</t>
  </si>
  <si>
    <t>23/06/95</t>
  </si>
  <si>
    <t>B12DCCN158</t>
  </si>
  <si>
    <t>Trịnh Đình</t>
  </si>
  <si>
    <t>28/12/94</t>
  </si>
  <si>
    <t>B13DCCN193</t>
  </si>
  <si>
    <t>Nguyễn Xuân</t>
  </si>
  <si>
    <t>28/11/95</t>
  </si>
  <si>
    <t>B13DCCN198</t>
  </si>
  <si>
    <t>Lê Anh</t>
  </si>
  <si>
    <t>Hào</t>
  </si>
  <si>
    <t>16/10/95</t>
  </si>
  <si>
    <t>B13DCCN017</t>
  </si>
  <si>
    <t>Hiến</t>
  </si>
  <si>
    <t>06/08/94</t>
  </si>
  <si>
    <t>B13DCCN018</t>
  </si>
  <si>
    <t>B13DCCN263</t>
  </si>
  <si>
    <t>Hồ Đức</t>
  </si>
  <si>
    <t>Hòa</t>
  </si>
  <si>
    <t>B13DCCN144</t>
  </si>
  <si>
    <t>Lê Trọng</t>
  </si>
  <si>
    <t>05/05/95</t>
  </si>
  <si>
    <t>B13DCCN315</t>
  </si>
  <si>
    <t>29/09/95</t>
  </si>
  <si>
    <t>B112104072</t>
  </si>
  <si>
    <t>Lê Nam</t>
  </si>
  <si>
    <t>D11CN10</t>
  </si>
  <si>
    <t>B13DCCN375</t>
  </si>
  <si>
    <t>Khổng Thị Mai</t>
  </si>
  <si>
    <t>20/07/95</t>
  </si>
  <si>
    <t>B13DCCN376</t>
  </si>
  <si>
    <t>Cáp Việt</t>
  </si>
  <si>
    <t>B13DCCN147</t>
  </si>
  <si>
    <t>Phạm Gia</t>
  </si>
  <si>
    <t>17/08/95</t>
  </si>
  <si>
    <t>B13DCCN022</t>
  </si>
  <si>
    <t>Nguyễn Thị Ngọc</t>
  </si>
  <si>
    <t>B13DCCN206</t>
  </si>
  <si>
    <t>B13DCCN321</t>
  </si>
  <si>
    <t>B13DCCN272</t>
  </si>
  <si>
    <t>Kim</t>
  </si>
  <si>
    <t>23/11/93</t>
  </si>
  <si>
    <t>B13DCCN274</t>
  </si>
  <si>
    <t>Phạm Thùy</t>
  </si>
  <si>
    <t>B13DCCN384</t>
  </si>
  <si>
    <t>Ly</t>
  </si>
  <si>
    <t>B13DCCN155</t>
  </si>
  <si>
    <t>Nguyễn Hoàng</t>
  </si>
  <si>
    <t>14/04/95</t>
  </si>
  <si>
    <t>B13DCCN277</t>
  </si>
  <si>
    <t>Vũ Trần Phương</t>
  </si>
  <si>
    <t>B13DCCN156</t>
  </si>
  <si>
    <t>Đàm Thị</t>
  </si>
  <si>
    <t>Ngân</t>
  </si>
  <si>
    <t>03/02/95</t>
  </si>
  <si>
    <t>B13DCCN278</t>
  </si>
  <si>
    <t>Lê Thị Bảo</t>
  </si>
  <si>
    <t>B13DCCN388</t>
  </si>
  <si>
    <t>Bùi Minh</t>
  </si>
  <si>
    <t>17/02/95</t>
  </si>
  <si>
    <t>B12DCCN288</t>
  </si>
  <si>
    <t>Bùi Trung</t>
  </si>
  <si>
    <t>01/11/94</t>
  </si>
  <si>
    <t>B13DCCN516</t>
  </si>
  <si>
    <t>Lại Thị</t>
  </si>
  <si>
    <t>12/02/95</t>
  </si>
  <si>
    <t>B13DCCN034</t>
  </si>
  <si>
    <t>14/01/95</t>
  </si>
  <si>
    <t>B13DCCN443</t>
  </si>
  <si>
    <t>Nhu</t>
  </si>
  <si>
    <t>B13DCCN160</t>
  </si>
  <si>
    <t>Hoàng Quốc</t>
  </si>
  <si>
    <t>01/08/95</t>
  </si>
  <si>
    <t>B13DCCN041</t>
  </si>
  <si>
    <t>B13DCCN161</t>
  </si>
  <si>
    <t>Trần Phú</t>
  </si>
  <si>
    <t>18/04/95</t>
  </si>
  <si>
    <t>B13DCCN394</t>
  </si>
  <si>
    <t>07/09/95</t>
  </si>
  <si>
    <t>B13DCCN104</t>
  </si>
  <si>
    <t>Vùi Thị</t>
  </si>
  <si>
    <t>Quyền</t>
  </si>
  <si>
    <t>21/10/95</t>
  </si>
  <si>
    <t>B13DCCN332</t>
  </si>
  <si>
    <t>Nguyễn Hưng</t>
  </si>
  <si>
    <t>19/08/95</t>
  </si>
  <si>
    <t>B13DCCN044</t>
  </si>
  <si>
    <t>28/07/94</t>
  </si>
  <si>
    <t>B112104188</t>
  </si>
  <si>
    <t>Phạm Anh</t>
  </si>
  <si>
    <t>13/04/93</t>
  </si>
  <si>
    <t>D11CN3</t>
  </si>
  <si>
    <t>B13DCCN447</t>
  </si>
  <si>
    <t>Bùi Toàn</t>
  </si>
  <si>
    <t>13/07/95</t>
  </si>
  <si>
    <t>B13DCCN336</t>
  </si>
  <si>
    <t>30/12/92</t>
  </si>
  <si>
    <t>B13DCCN169</t>
  </si>
  <si>
    <t>Lưu Thị Minh</t>
  </si>
  <si>
    <t>B13DCCN402</t>
  </si>
  <si>
    <t>24/03/95</t>
  </si>
  <si>
    <t>B13DCCN339</t>
  </si>
  <si>
    <t>B13DCCN340</t>
  </si>
  <si>
    <t>23/02/95</t>
  </si>
  <si>
    <t>B13DCCN451</t>
  </si>
  <si>
    <t>Lê Thế</t>
  </si>
  <si>
    <t>Tình</t>
  </si>
  <si>
    <t>B13DCCN292</t>
  </si>
  <si>
    <t>Khuất Thị Ngọc</t>
  </si>
  <si>
    <t>16/02/95</t>
  </si>
  <si>
    <t>B13DCCN404</t>
  </si>
  <si>
    <t>Cao Thị</t>
  </si>
  <si>
    <t>B13DCCN343</t>
  </si>
  <si>
    <t>Vũ Đăng</t>
  </si>
  <si>
    <t>Trong</t>
  </si>
  <si>
    <t>B13DCCN348</t>
  </si>
  <si>
    <t>Đỗ Anh</t>
  </si>
  <si>
    <t>Tú</t>
  </si>
  <si>
    <t>B13DCCN409</t>
  </si>
  <si>
    <t>B13DCCN176</t>
  </si>
  <si>
    <t>31/05/95</t>
  </si>
  <si>
    <t>B13DCCN457</t>
  </si>
  <si>
    <t>Nguyễn Dương</t>
  </si>
  <si>
    <t>B13DCCN120</t>
  </si>
  <si>
    <t>Phạm Duy</t>
  </si>
  <si>
    <t>11/03/95</t>
  </si>
  <si>
    <t>B13DCCN488</t>
  </si>
  <si>
    <t>25/05/92</t>
  </si>
  <si>
    <t>B13DCCN413</t>
  </si>
  <si>
    <t>Bùi Thế</t>
  </si>
  <si>
    <t>Vũ</t>
  </si>
  <si>
    <t>10/12/95</t>
  </si>
  <si>
    <t>B13DCCN493</t>
  </si>
  <si>
    <t>07/02/95</t>
  </si>
  <si>
    <t>B13DCCN301</t>
  </si>
  <si>
    <t>Trịnh Thị</t>
  </si>
  <si>
    <t>Xuân</t>
  </si>
  <si>
    <t>B13DCCN061</t>
  </si>
  <si>
    <t>Phạm Hải</t>
  </si>
  <si>
    <t>Yến</t>
  </si>
  <si>
    <t>20/06/94</t>
  </si>
  <si>
    <t>B13DCCN242</t>
  </si>
  <si>
    <t>Lê</t>
  </si>
  <si>
    <t>13/05/95</t>
  </si>
  <si>
    <t>B13DCCN303</t>
  </si>
  <si>
    <t>Nguyễn Tá</t>
  </si>
  <si>
    <t>10/10/95</t>
  </si>
  <si>
    <t>B13DCCN065</t>
  </si>
  <si>
    <t>Nguyễn Trần Nam</t>
  </si>
  <si>
    <t>23/11/95</t>
  </si>
  <si>
    <t>B13DCCN355</t>
  </si>
  <si>
    <t>21/06/95</t>
  </si>
  <si>
    <t>B13DCCN185</t>
  </si>
  <si>
    <t>Mai Văn</t>
  </si>
  <si>
    <t>Bình</t>
  </si>
  <si>
    <t>B13DCCN248</t>
  </si>
  <si>
    <t>Trần Mỹ</t>
  </si>
  <si>
    <t>B13DCCN359</t>
  </si>
  <si>
    <t>Đặng Mạnh</t>
  </si>
  <si>
    <t>22/02/95</t>
  </si>
  <si>
    <t>B13DCCN007</t>
  </si>
  <si>
    <t>B13DCCN360</t>
  </si>
  <si>
    <t>Phùng Mạnh</t>
  </si>
  <si>
    <t>B13DCCN251</t>
  </si>
  <si>
    <t>Đặng Quốc</t>
  </si>
  <si>
    <t>23/11/94</t>
  </si>
  <si>
    <t>B13DCCN363</t>
  </si>
  <si>
    <t>10/02/95</t>
  </si>
  <si>
    <t>B13DCCN255</t>
  </si>
  <si>
    <t>05/02/95</t>
  </si>
  <si>
    <t>B13DCCN195</t>
  </si>
  <si>
    <t>Bùi Hoàng</t>
  </si>
  <si>
    <t>B13CCCN144</t>
  </si>
  <si>
    <t>31/05/92</t>
  </si>
  <si>
    <t>B13DCCN259</t>
  </si>
  <si>
    <t>01/04/95</t>
  </si>
  <si>
    <t>B13DCCN015</t>
  </si>
  <si>
    <t>30/05/95</t>
  </si>
  <si>
    <t>B13DCCN371</t>
  </si>
  <si>
    <t>B13DCCN080</t>
  </si>
  <si>
    <t>Vũ Minh</t>
  </si>
  <si>
    <t>B13DCCN264</t>
  </si>
  <si>
    <t>Lê Minh</t>
  </si>
  <si>
    <t>B13DCCN265</t>
  </si>
  <si>
    <t>Nguyễn Quốc</t>
  </si>
  <si>
    <t>Học</t>
  </si>
  <si>
    <t>B13DCCN204</t>
  </si>
  <si>
    <t>Hợp</t>
  </si>
  <si>
    <t>B13DCCN084</t>
  </si>
  <si>
    <t>B13DCCN318</t>
  </si>
  <si>
    <t>Trịnh Thị Thu</t>
  </si>
  <si>
    <t>Hường</t>
  </si>
  <si>
    <t>03/01/95</t>
  </si>
  <si>
    <t>B13DCCN205</t>
  </si>
  <si>
    <t>B13DCCN380</t>
  </si>
  <si>
    <t>Bùi Xuân</t>
  </si>
  <si>
    <t>Lai</t>
  </si>
  <si>
    <t>16/01/95</t>
  </si>
  <si>
    <t>B13DCCN208</t>
  </si>
  <si>
    <t>18/07/95</t>
  </si>
  <si>
    <t>B13DCCN381</t>
  </si>
  <si>
    <t>Trần Thị Hồng</t>
  </si>
  <si>
    <t>Liễu</t>
  </si>
  <si>
    <t>07/08/95</t>
  </si>
  <si>
    <t>B13DCCN382</t>
  </si>
  <si>
    <t>28/05/92</t>
  </si>
  <si>
    <t>B13DCCN091</t>
  </si>
  <si>
    <t>17/07/95</t>
  </si>
  <si>
    <t>1021040372</t>
  </si>
  <si>
    <t>Vũ Trí</t>
  </si>
  <si>
    <t>03/10/92</t>
  </si>
  <si>
    <t>D10CN5</t>
  </si>
  <si>
    <t>B13DCCN385</t>
  </si>
  <si>
    <t>Lưu Thị Hồng</t>
  </si>
  <si>
    <t>B13DCCN094</t>
  </si>
  <si>
    <t>Phạm Hoàng</t>
  </si>
  <si>
    <t>30/01/95</t>
  </si>
  <si>
    <t>B13DCCN214</t>
  </si>
  <si>
    <t>09/07/95</t>
  </si>
  <si>
    <t>B13DCCN157</t>
  </si>
  <si>
    <t>Nguyễn Thị Bích</t>
  </si>
  <si>
    <t>B13DCCN328</t>
  </si>
  <si>
    <t>B13DCCN099</t>
  </si>
  <si>
    <t>Soulinsompou</t>
  </si>
  <si>
    <t>Oupala</t>
  </si>
  <si>
    <t>10/04/93</t>
  </si>
  <si>
    <t>B13DCCN390</t>
  </si>
  <si>
    <t>Phú</t>
  </si>
  <si>
    <t>B13DCCN102</t>
  </si>
  <si>
    <t>Bạch Hồng</t>
  </si>
  <si>
    <t>19/12/95</t>
  </si>
  <si>
    <t>B13DCCN285</t>
  </si>
  <si>
    <t>14/11/95</t>
  </si>
  <si>
    <t>B13DCCN331</t>
  </si>
  <si>
    <t>19/10/95</t>
  </si>
  <si>
    <t>B13DCCN222</t>
  </si>
  <si>
    <t>Nghiêm Xuân</t>
  </si>
  <si>
    <t>Tá</t>
  </si>
  <si>
    <t>16/09/95</t>
  </si>
  <si>
    <t>B13DCCN397</t>
  </si>
  <si>
    <t>Thái Văn</t>
  </si>
  <si>
    <t>B13DCCN165</t>
  </si>
  <si>
    <t>Nguyễn Cảnh</t>
  </si>
  <si>
    <t>Tây</t>
  </si>
  <si>
    <t>04/08/95</t>
  </si>
  <si>
    <t>B13DCCN046</t>
  </si>
  <si>
    <t>24/12/95</t>
  </si>
  <si>
    <t>B13DCCN448</t>
  </si>
  <si>
    <t>B13DCCN225</t>
  </si>
  <si>
    <t>Phùng Tiến</t>
  </si>
  <si>
    <t>B13DCCN228</t>
  </si>
  <si>
    <t>Trương Thị</t>
  </si>
  <si>
    <t>Thùy</t>
  </si>
  <si>
    <t>B13DCCN229</t>
  </si>
  <si>
    <t>20/10/94</t>
  </si>
  <si>
    <t>B13DCCN113</t>
  </si>
  <si>
    <t>Đào Thị Thùy</t>
  </si>
  <si>
    <t>07/06/95</t>
  </si>
  <si>
    <t>B13DCCN231</t>
  </si>
  <si>
    <t>24/04/95</t>
  </si>
  <si>
    <t>B13DCCN293</t>
  </si>
  <si>
    <t>Nguyễn Thị Thùy</t>
  </si>
  <si>
    <t>21/01/94</t>
  </si>
  <si>
    <t>B13DCCN053</t>
  </si>
  <si>
    <t>Triều</t>
  </si>
  <si>
    <t>03/06/95</t>
  </si>
  <si>
    <t>B13DCCN115</t>
  </si>
  <si>
    <t>04/06/95</t>
  </si>
  <si>
    <t>B13DCCN294</t>
  </si>
  <si>
    <t>Lê Việt</t>
  </si>
  <si>
    <t>B13DCCN407</t>
  </si>
  <si>
    <t>B13DCCN295</t>
  </si>
  <si>
    <t>Trường</t>
  </si>
  <si>
    <t>23/04/95</t>
  </si>
  <si>
    <t>B13DCCN347</t>
  </si>
  <si>
    <t>Trần Tiến</t>
  </si>
  <si>
    <t>11/06/95</t>
  </si>
  <si>
    <t>B13DCCN117</t>
  </si>
  <si>
    <t>Tuân</t>
  </si>
  <si>
    <t>01/09/95</t>
  </si>
  <si>
    <t>B13DCCN236</t>
  </si>
  <si>
    <t>24/11/95</t>
  </si>
  <si>
    <t>B13DCCN410</t>
  </si>
  <si>
    <t>Tạ Anh</t>
  </si>
  <si>
    <t>B13DCCN238</t>
  </si>
  <si>
    <t>B13DCCN298</t>
  </si>
  <si>
    <t>Nguyễn Vĩnh</t>
  </si>
  <si>
    <t>Tường</t>
  </si>
  <si>
    <t>29/04/95</t>
  </si>
  <si>
    <t>B13DCCN299</t>
  </si>
  <si>
    <t>Trần Thị Cẩm</t>
  </si>
  <si>
    <t>Vân</t>
  </si>
  <si>
    <t>B13DCCN059</t>
  </si>
  <si>
    <t>Vũ Công</t>
  </si>
  <si>
    <t>05/09/95</t>
  </si>
  <si>
    <t>B13DCCN240</t>
  </si>
  <si>
    <t>Lương Thế</t>
  </si>
  <si>
    <t>Vinh</t>
  </si>
  <si>
    <t>16/11/94</t>
  </si>
  <si>
    <t>B13DECN002</t>
  </si>
  <si>
    <t>Nguyễn Quản</t>
  </si>
  <si>
    <t>22/12/95</t>
  </si>
  <si>
    <t>E13CQCN01-B</t>
  </si>
  <si>
    <t>B13DECN003</t>
  </si>
  <si>
    <t>18/12/95</t>
  </si>
  <si>
    <t>B13DECN004</t>
  </si>
  <si>
    <t>02/06/94</t>
  </si>
  <si>
    <t>B13DECN006</t>
  </si>
  <si>
    <t>Trịnh Như</t>
  </si>
  <si>
    <t>14/03/95</t>
  </si>
  <si>
    <t>B13DECN007</t>
  </si>
  <si>
    <t>Cao Minh</t>
  </si>
  <si>
    <t>B13DECN008</t>
  </si>
  <si>
    <t>18/08/95</t>
  </si>
  <si>
    <t>B13DECN009</t>
  </si>
  <si>
    <t>Kiều Tùng</t>
  </si>
  <si>
    <t>B13DECN010</t>
  </si>
  <si>
    <t>B12DECN014</t>
  </si>
  <si>
    <t>27/07/93</t>
  </si>
  <si>
    <t>B13DECN011</t>
  </si>
  <si>
    <t>Trần Diễm</t>
  </si>
  <si>
    <t>Quỳnh</t>
  </si>
  <si>
    <t>02/02/95</t>
  </si>
  <si>
    <t>B13DECN016</t>
  </si>
  <si>
    <t>Thăng</t>
  </si>
  <si>
    <t>16/08/95</t>
  </si>
  <si>
    <t>B13DECN012</t>
  </si>
  <si>
    <t>Trần Nhật</t>
  </si>
  <si>
    <t>31/07/95</t>
  </si>
  <si>
    <t>B13DECN013</t>
  </si>
  <si>
    <t>Lưu Thị Diệu</t>
  </si>
  <si>
    <t>B13DEPT011</t>
  </si>
  <si>
    <t>Đoàn Ngọc</t>
  </si>
  <si>
    <t>15/01/95</t>
  </si>
  <si>
    <t>B13DECN014</t>
  </si>
  <si>
    <t>Đoàn Minh</t>
  </si>
  <si>
    <t>27/03/95</t>
  </si>
  <si>
    <t>B13DCCN297</t>
  </si>
  <si>
    <t>Nguyễn Sơn</t>
  </si>
  <si>
    <t>25/05/95</t>
  </si>
  <si>
    <t>B13DECN015</t>
  </si>
  <si>
    <t>01/01/95</t>
  </si>
  <si>
    <t>502-A2</t>
  </si>
  <si>
    <t>101-A2</t>
  </si>
  <si>
    <t>102-A2</t>
  </si>
  <si>
    <t>201-A2</t>
  </si>
  <si>
    <t>202-A2</t>
  </si>
  <si>
    <t>301-A2</t>
  </si>
  <si>
    <t>302-A2</t>
  </si>
  <si>
    <t>304-A2</t>
  </si>
  <si>
    <t>305-A2</t>
  </si>
  <si>
    <t>401-A2</t>
  </si>
  <si>
    <t>402-A2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</si>
</sst>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53"/>
  <sheetViews>
    <sheetView tabSelected="1" workbookViewId="0">
      <pane ySplit="3" topLeftCell="A4" activePane="bottomLeft" state="frozen"/>
      <selection activeCell="A6" sqref="A6:XFD6"/>
      <selection pane="bottomLeft" activeCell="U11" sqref="U11:U2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Phát triển phần mềm hướng dịch vụ</v>
      </c>
      <c r="Z8" s="75" t="str">
        <f>+P4</f>
        <v>Nhóm: INT1448-01</v>
      </c>
      <c r="AA8" s="76">
        <f>+$AJ$8+$AL$8+$AH$8</f>
        <v>17</v>
      </c>
      <c r="AB8" s="70">
        <f>COUNTIF($T$9:$T$86,"Khiển trách")</f>
        <v>0</v>
      </c>
      <c r="AC8" s="70">
        <f>COUNTIF($T$9:$T$86,"Cảnh cáo")</f>
        <v>0</v>
      </c>
      <c r="AD8" s="70">
        <f>COUNTIF($T$9:$T$86,"Đình chỉ thi")</f>
        <v>0</v>
      </c>
      <c r="AE8" s="77">
        <f>+($AB$8+$AC$8+$AD$8)/$AA$8*100%</f>
        <v>0</v>
      </c>
      <c r="AF8" s="70">
        <f>SUM(COUNTIF($T$9:$T$84,"Vắng"),COUNTIF($T$9:$T$84,"Vắng có phép"))</f>
        <v>0</v>
      </c>
      <c r="AG8" s="78">
        <f>+$AF$8/$AA$8</f>
        <v>0</v>
      </c>
      <c r="AH8" s="79">
        <f>COUNTIF($X$9:$X$84,"Thi lại")</f>
        <v>0</v>
      </c>
      <c r="AI8" s="78">
        <f>+$AH$8/$AA$8</f>
        <v>0</v>
      </c>
      <c r="AJ8" s="79">
        <f>COUNTIF($X$9:$X$85,"Học lại")</f>
        <v>17</v>
      </c>
      <c r="AK8" s="78">
        <f>+$AJ$8/$AA$8</f>
        <v>1</v>
      </c>
      <c r="AL8" s="70">
        <f>COUNTIF($X$10:$X$85,"Đạt")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1025</v>
      </c>
      <c r="D10" s="21" t="s">
        <v>1026</v>
      </c>
      <c r="E10" s="22" t="s">
        <v>348</v>
      </c>
      <c r="F10" s="23" t="s">
        <v>1027</v>
      </c>
      <c r="G10" s="20" t="s">
        <v>1028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2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2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1068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1029</v>
      </c>
      <c r="D11" s="33" t="s">
        <v>171</v>
      </c>
      <c r="E11" s="34" t="s">
        <v>348</v>
      </c>
      <c r="F11" s="35" t="s">
        <v>1030</v>
      </c>
      <c r="G11" s="32" t="s">
        <v>1028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1068</v>
      </c>
      <c r="V11" s="3"/>
      <c r="W11" s="30"/>
      <c r="X11" s="81" t="str">
        <f t="shared" ref="X11:X2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1031</v>
      </c>
      <c r="D12" s="33" t="s">
        <v>94</v>
      </c>
      <c r="E12" s="34" t="s">
        <v>359</v>
      </c>
      <c r="F12" s="35" t="s">
        <v>1032</v>
      </c>
      <c r="G12" s="32" t="s">
        <v>1028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2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26" si="4">+IF(OR($H12=0,$I12=0,$J12=0,$K12=0),"Không đủ ĐKDT","")</f>
        <v/>
      </c>
      <c r="U12" s="43" t="s">
        <v>1068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1033</v>
      </c>
      <c r="D13" s="33" t="s">
        <v>1034</v>
      </c>
      <c r="E13" s="34" t="s">
        <v>364</v>
      </c>
      <c r="F13" s="35" t="s">
        <v>1035</v>
      </c>
      <c r="G13" s="32" t="s">
        <v>1028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1068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1036</v>
      </c>
      <c r="D14" s="33" t="s">
        <v>1037</v>
      </c>
      <c r="E14" s="34" t="s">
        <v>607</v>
      </c>
      <c r="F14" s="35" t="s">
        <v>356</v>
      </c>
      <c r="G14" s="32" t="s">
        <v>1028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1068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1038</v>
      </c>
      <c r="D15" s="33" t="s">
        <v>995</v>
      </c>
      <c r="E15" s="34" t="s">
        <v>384</v>
      </c>
      <c r="F15" s="35" t="s">
        <v>1039</v>
      </c>
      <c r="G15" s="32" t="s">
        <v>1028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1068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1040</v>
      </c>
      <c r="D16" s="33" t="s">
        <v>1041</v>
      </c>
      <c r="E16" s="34" t="s">
        <v>156</v>
      </c>
      <c r="F16" s="35" t="s">
        <v>374</v>
      </c>
      <c r="G16" s="32" t="s">
        <v>1028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1068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8</v>
      </c>
      <c r="C17" s="32" t="s">
        <v>1042</v>
      </c>
      <c r="D17" s="33" t="s">
        <v>264</v>
      </c>
      <c r="E17" s="34" t="s">
        <v>428</v>
      </c>
      <c r="F17" s="35" t="s">
        <v>573</v>
      </c>
      <c r="G17" s="32" t="s">
        <v>1028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1068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18.75" customHeight="1">
      <c r="B18" s="31">
        <v>9</v>
      </c>
      <c r="C18" s="32" t="s">
        <v>1043</v>
      </c>
      <c r="D18" s="33" t="s">
        <v>230</v>
      </c>
      <c r="E18" s="34" t="s">
        <v>446</v>
      </c>
      <c r="F18" s="35" t="s">
        <v>1044</v>
      </c>
      <c r="G18" s="32" t="s">
        <v>1028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1068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18.75" customHeight="1">
      <c r="B19" s="31">
        <v>10</v>
      </c>
      <c r="C19" s="32" t="s">
        <v>1045</v>
      </c>
      <c r="D19" s="33" t="s">
        <v>1046</v>
      </c>
      <c r="E19" s="34" t="s">
        <v>1047</v>
      </c>
      <c r="F19" s="35" t="s">
        <v>1048</v>
      </c>
      <c r="G19" s="32" t="s">
        <v>1028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1068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18.75" customHeight="1">
      <c r="B20" s="31">
        <v>11</v>
      </c>
      <c r="C20" s="32" t="s">
        <v>1049</v>
      </c>
      <c r="D20" s="33" t="s">
        <v>264</v>
      </c>
      <c r="E20" s="34" t="s">
        <v>1050</v>
      </c>
      <c r="F20" s="35" t="s">
        <v>1051</v>
      </c>
      <c r="G20" s="32" t="s">
        <v>1028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1068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18.75" customHeight="1">
      <c r="B21" s="31">
        <v>12</v>
      </c>
      <c r="C21" s="32" t="s">
        <v>1052</v>
      </c>
      <c r="D21" s="33" t="s">
        <v>1053</v>
      </c>
      <c r="E21" s="34" t="s">
        <v>477</v>
      </c>
      <c r="F21" s="35" t="s">
        <v>1054</v>
      </c>
      <c r="G21" s="32" t="s">
        <v>1028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1068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18.75" customHeight="1">
      <c r="B22" s="31">
        <v>13</v>
      </c>
      <c r="C22" s="32" t="s">
        <v>1055</v>
      </c>
      <c r="D22" s="33" t="s">
        <v>1056</v>
      </c>
      <c r="E22" s="34" t="s">
        <v>978</v>
      </c>
      <c r="F22" s="35" t="s">
        <v>510</v>
      </c>
      <c r="G22" s="32" t="s">
        <v>1028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1068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18.75" customHeight="1">
      <c r="B23" s="31">
        <v>14</v>
      </c>
      <c r="C23" s="32" t="s">
        <v>1057</v>
      </c>
      <c r="D23" s="33" t="s">
        <v>1058</v>
      </c>
      <c r="E23" s="34" t="s">
        <v>843</v>
      </c>
      <c r="F23" s="35" t="s">
        <v>1059</v>
      </c>
      <c r="G23" s="32" t="s">
        <v>1028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1068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1:39" ht="18.75" customHeight="1">
      <c r="B24" s="31">
        <v>15</v>
      </c>
      <c r="C24" s="32" t="s">
        <v>1060</v>
      </c>
      <c r="D24" s="33" t="s">
        <v>1061</v>
      </c>
      <c r="E24" s="34" t="s">
        <v>270</v>
      </c>
      <c r="F24" s="35" t="s">
        <v>1062</v>
      </c>
      <c r="G24" s="32" t="s">
        <v>1028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1068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1:39" ht="18.75" customHeight="1">
      <c r="B25" s="31">
        <v>16</v>
      </c>
      <c r="C25" s="32" t="s">
        <v>1063</v>
      </c>
      <c r="D25" s="33" t="s">
        <v>1064</v>
      </c>
      <c r="E25" s="34" t="s">
        <v>270</v>
      </c>
      <c r="F25" s="35" t="s">
        <v>1065</v>
      </c>
      <c r="G25" s="32" t="s">
        <v>1028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1068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1:39" ht="18.75" customHeight="1">
      <c r="B26" s="31">
        <v>17</v>
      </c>
      <c r="C26" s="32" t="s">
        <v>1066</v>
      </c>
      <c r="D26" s="33" t="s">
        <v>628</v>
      </c>
      <c r="E26" s="34" t="s">
        <v>270</v>
      </c>
      <c r="F26" s="35" t="s">
        <v>1067</v>
      </c>
      <c r="G26" s="32" t="s">
        <v>1028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1068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1:39" ht="9" customHeight="1">
      <c r="A27" s="2"/>
      <c r="B27" s="45"/>
      <c r="C27" s="46"/>
      <c r="D27" s="46"/>
      <c r="E27" s="47"/>
      <c r="F27" s="47"/>
      <c r="G27" s="47"/>
      <c r="H27" s="48"/>
      <c r="I27" s="49"/>
      <c r="J27" s="49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3"/>
    </row>
    <row r="28" spans="1:39" ht="16.5" hidden="1">
      <c r="A28" s="2"/>
      <c r="B28" s="121" t="s">
        <v>31</v>
      </c>
      <c r="C28" s="121"/>
      <c r="D28" s="46"/>
      <c r="E28" s="47"/>
      <c r="F28" s="47"/>
      <c r="G28" s="47"/>
      <c r="H28" s="48"/>
      <c r="I28" s="49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</row>
    <row r="29" spans="1:39" ht="16.5" hidden="1" customHeight="1">
      <c r="A29" s="2"/>
      <c r="B29" s="51" t="s">
        <v>32</v>
      </c>
      <c r="C29" s="51"/>
      <c r="D29" s="52">
        <f>+$AA$8</f>
        <v>17</v>
      </c>
      <c r="E29" s="53" t="s">
        <v>33</v>
      </c>
      <c r="F29" s="94" t="s">
        <v>34</v>
      </c>
      <c r="G29" s="94"/>
      <c r="H29" s="94"/>
      <c r="I29" s="94"/>
      <c r="J29" s="94"/>
      <c r="K29" s="94"/>
      <c r="L29" s="94"/>
      <c r="M29" s="94"/>
      <c r="N29" s="94"/>
      <c r="O29" s="94"/>
      <c r="P29" s="54">
        <f>$AA$8 -COUNTIF($T$9:$T$216,"Vắng") -COUNTIF($T$9:$T$216,"Vắng có phép") - COUNTIF($T$9:$T$216,"Đình chỉ thi") - COUNTIF($T$9:$T$216,"Không đủ ĐKDT")</f>
        <v>17</v>
      </c>
      <c r="Q29" s="54"/>
      <c r="R29" s="54"/>
      <c r="S29" s="55"/>
      <c r="T29" s="56" t="s">
        <v>33</v>
      </c>
      <c r="U29" s="55"/>
      <c r="V29" s="3"/>
    </row>
    <row r="30" spans="1:39" ht="16.5" hidden="1" customHeight="1">
      <c r="A30" s="2"/>
      <c r="B30" s="51" t="s">
        <v>35</v>
      </c>
      <c r="C30" s="51"/>
      <c r="D30" s="52">
        <f>+$AL$8</f>
        <v>0</v>
      </c>
      <c r="E30" s="53" t="s">
        <v>33</v>
      </c>
      <c r="F30" s="94" t="s">
        <v>36</v>
      </c>
      <c r="G30" s="94"/>
      <c r="H30" s="94"/>
      <c r="I30" s="94"/>
      <c r="J30" s="94"/>
      <c r="K30" s="94"/>
      <c r="L30" s="94"/>
      <c r="M30" s="94"/>
      <c r="N30" s="94"/>
      <c r="O30" s="94"/>
      <c r="P30" s="57">
        <f>COUNTIF($T$9:$T$92,"Vắng")</f>
        <v>0</v>
      </c>
      <c r="Q30" s="57"/>
      <c r="R30" s="57"/>
      <c r="S30" s="58"/>
      <c r="T30" s="56" t="s">
        <v>33</v>
      </c>
      <c r="U30" s="58"/>
      <c r="V30" s="3"/>
    </row>
    <row r="31" spans="1:39" ht="16.5" hidden="1" customHeight="1">
      <c r="A31" s="2"/>
      <c r="B31" s="51" t="s">
        <v>51</v>
      </c>
      <c r="C31" s="51"/>
      <c r="D31" s="67">
        <f>COUNTIF(X10:X26,"Học lại")</f>
        <v>17</v>
      </c>
      <c r="E31" s="53" t="s">
        <v>33</v>
      </c>
      <c r="F31" s="94" t="s">
        <v>52</v>
      </c>
      <c r="G31" s="94"/>
      <c r="H31" s="94"/>
      <c r="I31" s="94"/>
      <c r="J31" s="94"/>
      <c r="K31" s="94"/>
      <c r="L31" s="94"/>
      <c r="M31" s="94"/>
      <c r="N31" s="94"/>
      <c r="O31" s="94"/>
      <c r="P31" s="54">
        <f>COUNTIF($T$9:$T$92,"Vắng có phép")</f>
        <v>0</v>
      </c>
      <c r="Q31" s="54"/>
      <c r="R31" s="54"/>
      <c r="S31" s="55"/>
      <c r="T31" s="56" t="s">
        <v>33</v>
      </c>
      <c r="U31" s="55"/>
      <c r="V31" s="3"/>
    </row>
    <row r="32" spans="1:39" ht="3" hidden="1" customHeight="1">
      <c r="A32" s="2"/>
      <c r="B32" s="45"/>
      <c r="C32" s="46"/>
      <c r="D32" s="46"/>
      <c r="E32" s="47"/>
      <c r="F32" s="47"/>
      <c r="G32" s="47"/>
      <c r="H32" s="48"/>
      <c r="I32" s="49"/>
      <c r="J32" s="49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3"/>
    </row>
    <row r="33" spans="1:39" hidden="1">
      <c r="B33" s="89" t="s">
        <v>53</v>
      </c>
      <c r="C33" s="89"/>
      <c r="D33" s="90">
        <f>COUNTIF(X10:X26,"Thi lại")</f>
        <v>0</v>
      </c>
      <c r="E33" s="91" t="s">
        <v>33</v>
      </c>
      <c r="F33" s="3"/>
      <c r="G33" s="3"/>
      <c r="H33" s="3"/>
      <c r="I33" s="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3"/>
    </row>
    <row r="34" spans="1:39" ht="24.75" hidden="1" customHeight="1">
      <c r="B34" s="89"/>
      <c r="C34" s="89"/>
      <c r="D34" s="90"/>
      <c r="E34" s="91"/>
      <c r="F34" s="3"/>
      <c r="G34" s="3"/>
      <c r="H34" s="3"/>
      <c r="I34" s="3"/>
      <c r="J34" s="123" t="s">
        <v>55</v>
      </c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3"/>
    </row>
    <row r="35" spans="1:39" hidden="1">
      <c r="A35" s="59"/>
      <c r="B35" s="115" t="s">
        <v>37</v>
      </c>
      <c r="C35" s="115"/>
      <c r="D35" s="115"/>
      <c r="E35" s="115"/>
      <c r="F35" s="115"/>
      <c r="G35" s="115"/>
      <c r="H35" s="115"/>
      <c r="I35" s="60"/>
      <c r="J35" s="124" t="s">
        <v>38</v>
      </c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3"/>
    </row>
    <row r="36" spans="1:39" ht="4.5" hidden="1" customHeight="1">
      <c r="A36" s="2"/>
      <c r="B36" s="45"/>
      <c r="C36" s="61"/>
      <c r="D36" s="61"/>
      <c r="E36" s="62"/>
      <c r="F36" s="62"/>
      <c r="G36" s="62"/>
      <c r="H36" s="63"/>
      <c r="I36" s="64"/>
      <c r="J36" s="6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39" s="2" customFormat="1" hidden="1">
      <c r="B37" s="115" t="s">
        <v>39</v>
      </c>
      <c r="C37" s="115"/>
      <c r="D37" s="116" t="s">
        <v>40</v>
      </c>
      <c r="E37" s="116"/>
      <c r="F37" s="116"/>
      <c r="G37" s="116"/>
      <c r="H37" s="116"/>
      <c r="I37" s="64"/>
      <c r="J37" s="6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idden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  <row r="41" spans="1:39" s="2" customFormat="1" ht="9.75" hidden="1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</row>
    <row r="42" spans="1:39" s="2" customFormat="1" ht="3.75" hidden="1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</row>
    <row r="43" spans="1:39" s="2" customFormat="1" ht="18" hidden="1" customHeight="1">
      <c r="A43" s="1"/>
      <c r="B43" s="126" t="s">
        <v>41</v>
      </c>
      <c r="C43" s="126"/>
      <c r="D43" s="126" t="s">
        <v>54</v>
      </c>
      <c r="E43" s="126"/>
      <c r="F43" s="126"/>
      <c r="G43" s="126"/>
      <c r="H43" s="126"/>
      <c r="I43" s="126"/>
      <c r="J43" s="126" t="s">
        <v>42</v>
      </c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3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</row>
    <row r="44" spans="1:39" s="2" customFormat="1" ht="4.5" hidden="1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</row>
    <row r="45" spans="1:39" s="2" customFormat="1" ht="36.75" hidden="1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</row>
    <row r="46" spans="1:39" s="2" customFormat="1" ht="32.25" customHeight="1">
      <c r="A46" s="1"/>
      <c r="B46" s="115" t="s">
        <v>43</v>
      </c>
      <c r="C46" s="115"/>
      <c r="D46" s="115"/>
      <c r="E46" s="115"/>
      <c r="F46" s="115"/>
      <c r="G46" s="115"/>
      <c r="H46" s="115"/>
      <c r="I46" s="60"/>
      <c r="J46" s="127" t="s">
        <v>56</v>
      </c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3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</row>
    <row r="47" spans="1:39" s="2" customFormat="1">
      <c r="A47" s="1"/>
      <c r="B47" s="45"/>
      <c r="C47" s="61"/>
      <c r="D47" s="61"/>
      <c r="E47" s="62"/>
      <c r="F47" s="62"/>
      <c r="G47" s="62"/>
      <c r="H47" s="63"/>
      <c r="I47" s="64"/>
      <c r="J47" s="64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</row>
    <row r="48" spans="1:39" s="2" customFormat="1">
      <c r="A48" s="1"/>
      <c r="B48" s="115" t="s">
        <v>39</v>
      </c>
      <c r="C48" s="115"/>
      <c r="D48" s="116" t="s">
        <v>40</v>
      </c>
      <c r="E48" s="116"/>
      <c r="F48" s="116"/>
      <c r="G48" s="116"/>
      <c r="H48" s="116"/>
      <c r="I48" s="64"/>
      <c r="J48" s="64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1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</row>
    <row r="49" spans="1:39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</row>
    <row r="53" spans="1:39">
      <c r="B53" s="125"/>
      <c r="C53" s="125"/>
      <c r="D53" s="125"/>
      <c r="E53" s="125"/>
      <c r="F53" s="125"/>
      <c r="G53" s="125"/>
      <c r="H53" s="125"/>
      <c r="I53" s="125"/>
      <c r="J53" s="125" t="s">
        <v>57</v>
      </c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</row>
  </sheetData>
  <sheetProtection formatCells="0" formatColumns="0" formatRows="0" insertColumns="0" insertRows="0" insertHyperlinks="0" deleteColumns="0" deleteRows="0" sort="0" autoFilter="0" pivotTables="0"/>
  <autoFilter ref="A8:AM26">
    <filterColumn colId="3" showButton="0"/>
  </autoFilter>
  <mergeCells count="58">
    <mergeCell ref="B53:C53"/>
    <mergeCell ref="D53:I53"/>
    <mergeCell ref="J53:U53"/>
    <mergeCell ref="B43:C43"/>
    <mergeCell ref="D43:I43"/>
    <mergeCell ref="J43:U43"/>
    <mergeCell ref="B46:H46"/>
    <mergeCell ref="J46:U46"/>
    <mergeCell ref="B48:C48"/>
    <mergeCell ref="D48:H48"/>
    <mergeCell ref="F31:O31"/>
    <mergeCell ref="J33:U33"/>
    <mergeCell ref="J34:U34"/>
    <mergeCell ref="B35:H35"/>
    <mergeCell ref="J35:U35"/>
    <mergeCell ref="B37:C37"/>
    <mergeCell ref="D37:H37"/>
    <mergeCell ref="T7:T9"/>
    <mergeCell ref="U7:U9"/>
    <mergeCell ref="B9:G9"/>
    <mergeCell ref="B28:C28"/>
    <mergeCell ref="F29:O29"/>
    <mergeCell ref="F30:O3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26 P10:P26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1 X10:X2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62" activePane="bottomLeft" state="frozen"/>
      <selection activeCell="K9" sqref="K9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63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Phát triển phần mềm hướng dịch vụ</v>
      </c>
      <c r="Z8" s="75" t="str">
        <f>+P4</f>
        <v>Nhóm: INT1448-01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1</v>
      </c>
      <c r="AI8" s="78">
        <f>+$AH$8/$AA$8</f>
        <v>1.5384615384615385E-2</v>
      </c>
      <c r="AJ8" s="79">
        <f>COUNTIF($X$9:$X$133,"Học lại")</f>
        <v>64</v>
      </c>
      <c r="AK8" s="78">
        <f>+$AJ$8/$AA$8</f>
        <v>0.98461538461538467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867</v>
      </c>
      <c r="D10" s="21" t="s">
        <v>868</v>
      </c>
      <c r="E10" s="22" t="s">
        <v>71</v>
      </c>
      <c r="F10" s="23" t="s">
        <v>869</v>
      </c>
      <c r="G10" s="20" t="s">
        <v>88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1077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870</v>
      </c>
      <c r="D11" s="33" t="s">
        <v>871</v>
      </c>
      <c r="E11" s="34" t="s">
        <v>71</v>
      </c>
      <c r="F11" s="35" t="s">
        <v>872</v>
      </c>
      <c r="G11" s="32" t="s">
        <v>83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1077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873</v>
      </c>
      <c r="D12" s="33" t="s">
        <v>874</v>
      </c>
      <c r="E12" s="34" t="s">
        <v>71</v>
      </c>
      <c r="F12" s="35" t="s">
        <v>875</v>
      </c>
      <c r="G12" s="32" t="s">
        <v>79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1077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876</v>
      </c>
      <c r="D13" s="33" t="s">
        <v>547</v>
      </c>
      <c r="E13" s="34" t="s">
        <v>71</v>
      </c>
      <c r="F13" s="35" t="s">
        <v>877</v>
      </c>
      <c r="G13" s="32" t="s">
        <v>83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1077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878</v>
      </c>
      <c r="D14" s="33" t="s">
        <v>879</v>
      </c>
      <c r="E14" s="34" t="s">
        <v>880</v>
      </c>
      <c r="F14" s="35" t="s">
        <v>613</v>
      </c>
      <c r="G14" s="32" t="s">
        <v>79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1077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881</v>
      </c>
      <c r="D15" s="33" t="s">
        <v>882</v>
      </c>
      <c r="E15" s="34" t="s">
        <v>305</v>
      </c>
      <c r="F15" s="35" t="s">
        <v>605</v>
      </c>
      <c r="G15" s="32" t="s">
        <v>88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1077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883</v>
      </c>
      <c r="D16" s="33" t="s">
        <v>884</v>
      </c>
      <c r="E16" s="34" t="s">
        <v>312</v>
      </c>
      <c r="F16" s="35" t="s">
        <v>885</v>
      </c>
      <c r="G16" s="32" t="s">
        <v>83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1077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886</v>
      </c>
      <c r="D17" s="33" t="s">
        <v>109</v>
      </c>
      <c r="E17" s="34" t="s">
        <v>312</v>
      </c>
      <c r="F17" s="35" t="s">
        <v>608</v>
      </c>
      <c r="G17" s="32" t="s">
        <v>68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1077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887</v>
      </c>
      <c r="D18" s="33" t="s">
        <v>888</v>
      </c>
      <c r="E18" s="34" t="s">
        <v>312</v>
      </c>
      <c r="F18" s="35" t="s">
        <v>181</v>
      </c>
      <c r="G18" s="32" t="s">
        <v>83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1077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889</v>
      </c>
      <c r="D19" s="33" t="s">
        <v>890</v>
      </c>
      <c r="E19" s="34" t="s">
        <v>99</v>
      </c>
      <c r="F19" s="35" t="s">
        <v>891</v>
      </c>
      <c r="G19" s="32" t="s">
        <v>88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1077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892</v>
      </c>
      <c r="D20" s="33" t="s">
        <v>264</v>
      </c>
      <c r="E20" s="34" t="s">
        <v>320</v>
      </c>
      <c r="F20" s="35" t="s">
        <v>893</v>
      </c>
      <c r="G20" s="32" t="s">
        <v>83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1077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894</v>
      </c>
      <c r="D21" s="33" t="s">
        <v>547</v>
      </c>
      <c r="E21" s="34" t="s">
        <v>106</v>
      </c>
      <c r="F21" s="35" t="s">
        <v>895</v>
      </c>
      <c r="G21" s="32" t="s">
        <v>88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1077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896</v>
      </c>
      <c r="D22" s="33" t="s">
        <v>897</v>
      </c>
      <c r="E22" s="34" t="s">
        <v>587</v>
      </c>
      <c r="F22" s="35" t="s">
        <v>554</v>
      </c>
      <c r="G22" s="32" t="s">
        <v>88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1077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898</v>
      </c>
      <c r="D23" s="33" t="s">
        <v>351</v>
      </c>
      <c r="E23" s="34" t="s">
        <v>110</v>
      </c>
      <c r="F23" s="35" t="s">
        <v>899</v>
      </c>
      <c r="G23" s="32" t="s">
        <v>422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1077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900</v>
      </c>
      <c r="D24" s="33" t="s">
        <v>512</v>
      </c>
      <c r="E24" s="34" t="s">
        <v>110</v>
      </c>
      <c r="F24" s="35" t="s">
        <v>901</v>
      </c>
      <c r="G24" s="32" t="s">
        <v>88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1077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902</v>
      </c>
      <c r="D25" s="33" t="s">
        <v>267</v>
      </c>
      <c r="E25" s="34" t="s">
        <v>110</v>
      </c>
      <c r="F25" s="35" t="s">
        <v>903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1077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904</v>
      </c>
      <c r="D26" s="33" t="s">
        <v>411</v>
      </c>
      <c r="E26" s="34" t="s">
        <v>599</v>
      </c>
      <c r="F26" s="35" t="s">
        <v>396</v>
      </c>
      <c r="G26" s="32" t="s">
        <v>83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1077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905</v>
      </c>
      <c r="D27" s="33" t="s">
        <v>906</v>
      </c>
      <c r="E27" s="34" t="s">
        <v>359</v>
      </c>
      <c r="F27" s="35" t="s">
        <v>135</v>
      </c>
      <c r="G27" s="32" t="s">
        <v>79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1077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907</v>
      </c>
      <c r="D28" s="33" t="s">
        <v>908</v>
      </c>
      <c r="E28" s="34" t="s">
        <v>607</v>
      </c>
      <c r="F28" s="35" t="s">
        <v>569</v>
      </c>
      <c r="G28" s="32" t="s">
        <v>88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1077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909</v>
      </c>
      <c r="D29" s="33" t="s">
        <v>910</v>
      </c>
      <c r="E29" s="34" t="s">
        <v>911</v>
      </c>
      <c r="F29" s="35" t="s">
        <v>875</v>
      </c>
      <c r="G29" s="32" t="s">
        <v>88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1077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912</v>
      </c>
      <c r="D30" s="33" t="s">
        <v>304</v>
      </c>
      <c r="E30" s="34" t="s">
        <v>913</v>
      </c>
      <c r="F30" s="35" t="s">
        <v>808</v>
      </c>
      <c r="G30" s="32" t="s">
        <v>79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1077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914</v>
      </c>
      <c r="D31" s="33" t="s">
        <v>628</v>
      </c>
      <c r="E31" s="34" t="s">
        <v>381</v>
      </c>
      <c r="F31" s="35" t="s">
        <v>87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1077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915</v>
      </c>
      <c r="D32" s="33" t="s">
        <v>916</v>
      </c>
      <c r="E32" s="34" t="s">
        <v>917</v>
      </c>
      <c r="F32" s="35" t="s">
        <v>918</v>
      </c>
      <c r="G32" s="32" t="s">
        <v>88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1077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919</v>
      </c>
      <c r="D33" s="33" t="s">
        <v>388</v>
      </c>
      <c r="E33" s="34" t="s">
        <v>395</v>
      </c>
      <c r="F33" s="35" t="s">
        <v>281</v>
      </c>
      <c r="G33" s="32" t="s">
        <v>79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1077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920</v>
      </c>
      <c r="D34" s="33" t="s">
        <v>921</v>
      </c>
      <c r="E34" s="34" t="s">
        <v>922</v>
      </c>
      <c r="F34" s="35" t="s">
        <v>923</v>
      </c>
      <c r="G34" s="32" t="s">
        <v>73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1077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924</v>
      </c>
      <c r="D35" s="33" t="s">
        <v>861</v>
      </c>
      <c r="E35" s="34" t="s">
        <v>868</v>
      </c>
      <c r="F35" s="35" t="s">
        <v>925</v>
      </c>
      <c r="G35" s="32" t="s">
        <v>79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1077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926</v>
      </c>
      <c r="D36" s="33" t="s">
        <v>927</v>
      </c>
      <c r="E36" s="34" t="s">
        <v>928</v>
      </c>
      <c r="F36" s="35" t="s">
        <v>929</v>
      </c>
      <c r="G36" s="32" t="s">
        <v>83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1077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930</v>
      </c>
      <c r="D37" s="33" t="s">
        <v>226</v>
      </c>
      <c r="E37" s="34" t="s">
        <v>156</v>
      </c>
      <c r="F37" s="35" t="s">
        <v>931</v>
      </c>
      <c r="G37" s="32" t="s">
        <v>73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1077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932</v>
      </c>
      <c r="D38" s="33" t="s">
        <v>628</v>
      </c>
      <c r="E38" s="34" t="s">
        <v>432</v>
      </c>
      <c r="F38" s="35" t="s">
        <v>933</v>
      </c>
      <c r="G38" s="32" t="s">
        <v>68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1077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934</v>
      </c>
      <c r="D39" s="33" t="s">
        <v>935</v>
      </c>
      <c r="E39" s="34" t="s">
        <v>625</v>
      </c>
      <c r="F39" s="35" t="s">
        <v>936</v>
      </c>
      <c r="G39" s="32" t="s">
        <v>937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1077</v>
      </c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938</v>
      </c>
      <c r="D40" s="33" t="s">
        <v>939</v>
      </c>
      <c r="E40" s="34" t="s">
        <v>446</v>
      </c>
      <c r="F40" s="35" t="s">
        <v>232</v>
      </c>
      <c r="G40" s="32" t="s">
        <v>83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1077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940</v>
      </c>
      <c r="D41" s="33" t="s">
        <v>941</v>
      </c>
      <c r="E41" s="34" t="s">
        <v>446</v>
      </c>
      <c r="F41" s="35" t="s">
        <v>942</v>
      </c>
      <c r="G41" s="32" t="s">
        <v>68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1077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943</v>
      </c>
      <c r="D42" s="33" t="s">
        <v>215</v>
      </c>
      <c r="E42" s="34" t="s">
        <v>779</v>
      </c>
      <c r="F42" s="35" t="s">
        <v>944</v>
      </c>
      <c r="G42" s="32" t="s">
        <v>88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1077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945</v>
      </c>
      <c r="D43" s="33" t="s">
        <v>946</v>
      </c>
      <c r="E43" s="34" t="s">
        <v>160</v>
      </c>
      <c r="F43" s="35" t="s">
        <v>893</v>
      </c>
      <c r="G43" s="32" t="s">
        <v>79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1078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947</v>
      </c>
      <c r="D44" s="33" t="s">
        <v>773</v>
      </c>
      <c r="E44" s="34" t="s">
        <v>458</v>
      </c>
      <c r="F44" s="35" t="s">
        <v>365</v>
      </c>
      <c r="G44" s="32" t="s">
        <v>83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1078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948</v>
      </c>
      <c r="D45" s="33" t="s">
        <v>949</v>
      </c>
      <c r="E45" s="34" t="s">
        <v>950</v>
      </c>
      <c r="F45" s="35" t="s">
        <v>951</v>
      </c>
      <c r="G45" s="32" t="s">
        <v>68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1078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952</v>
      </c>
      <c r="D46" s="33" t="s">
        <v>171</v>
      </c>
      <c r="E46" s="34" t="s">
        <v>953</v>
      </c>
      <c r="F46" s="35" t="s">
        <v>393</v>
      </c>
      <c r="G46" s="32" t="s">
        <v>83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1078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954</v>
      </c>
      <c r="D47" s="33" t="s">
        <v>955</v>
      </c>
      <c r="E47" s="34" t="s">
        <v>646</v>
      </c>
      <c r="F47" s="35" t="s">
        <v>956</v>
      </c>
      <c r="G47" s="32" t="s">
        <v>68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1078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957</v>
      </c>
      <c r="D48" s="33" t="s">
        <v>483</v>
      </c>
      <c r="E48" s="34" t="s">
        <v>184</v>
      </c>
      <c r="F48" s="35" t="s">
        <v>958</v>
      </c>
      <c r="G48" s="32" t="s">
        <v>88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1078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959</v>
      </c>
      <c r="D49" s="33" t="s">
        <v>315</v>
      </c>
      <c r="E49" s="34" t="s">
        <v>198</v>
      </c>
      <c r="F49" s="35" t="s">
        <v>960</v>
      </c>
      <c r="G49" s="32" t="s">
        <v>83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1078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961</v>
      </c>
      <c r="D50" s="33" t="s">
        <v>962</v>
      </c>
      <c r="E50" s="34" t="s">
        <v>963</v>
      </c>
      <c r="F50" s="35" t="s">
        <v>964</v>
      </c>
      <c r="G50" s="32" t="s">
        <v>88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1078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965</v>
      </c>
      <c r="D51" s="33" t="s">
        <v>966</v>
      </c>
      <c r="E51" s="34" t="s">
        <v>474</v>
      </c>
      <c r="F51" s="35" t="s">
        <v>122</v>
      </c>
      <c r="G51" s="32" t="s">
        <v>83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1078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967</v>
      </c>
      <c r="D52" s="33" t="s">
        <v>968</v>
      </c>
      <c r="E52" s="34" t="s">
        <v>969</v>
      </c>
      <c r="F52" s="35" t="s">
        <v>970</v>
      </c>
      <c r="G52" s="32" t="s">
        <v>79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1078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971</v>
      </c>
      <c r="D53" s="33" t="s">
        <v>455</v>
      </c>
      <c r="E53" s="34" t="s">
        <v>665</v>
      </c>
      <c r="F53" s="35" t="s">
        <v>972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1078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973</v>
      </c>
      <c r="D54" s="33" t="s">
        <v>141</v>
      </c>
      <c r="E54" s="34" t="s">
        <v>665</v>
      </c>
      <c r="F54" s="35" t="s">
        <v>150</v>
      </c>
      <c r="G54" s="32" t="s">
        <v>73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1078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974</v>
      </c>
      <c r="D55" s="33" t="s">
        <v>975</v>
      </c>
      <c r="E55" s="34" t="s">
        <v>206</v>
      </c>
      <c r="F55" s="35" t="s">
        <v>869</v>
      </c>
      <c r="G55" s="32" t="s">
        <v>79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1078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976</v>
      </c>
      <c r="D56" s="33" t="s">
        <v>977</v>
      </c>
      <c r="E56" s="34" t="s">
        <v>978</v>
      </c>
      <c r="F56" s="35" t="s">
        <v>605</v>
      </c>
      <c r="G56" s="32" t="s">
        <v>79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1078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979</v>
      </c>
      <c r="D57" s="33" t="s">
        <v>171</v>
      </c>
      <c r="E57" s="34" t="s">
        <v>227</v>
      </c>
      <c r="F57" s="35" t="s">
        <v>980</v>
      </c>
      <c r="G57" s="32" t="s">
        <v>79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1078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981</v>
      </c>
      <c r="D58" s="33" t="s">
        <v>982</v>
      </c>
      <c r="E58" s="34" t="s">
        <v>241</v>
      </c>
      <c r="F58" s="35" t="s">
        <v>983</v>
      </c>
      <c r="G58" s="32" t="s">
        <v>68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1078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984</v>
      </c>
      <c r="D59" s="33" t="s">
        <v>124</v>
      </c>
      <c r="E59" s="34" t="s">
        <v>241</v>
      </c>
      <c r="F59" s="35" t="s">
        <v>985</v>
      </c>
      <c r="G59" s="32" t="s">
        <v>88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1078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986</v>
      </c>
      <c r="D60" s="33" t="s">
        <v>987</v>
      </c>
      <c r="E60" s="34" t="s">
        <v>241</v>
      </c>
      <c r="F60" s="35" t="s">
        <v>988</v>
      </c>
      <c r="G60" s="32" t="s">
        <v>88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1078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989</v>
      </c>
      <c r="D61" s="33" t="s">
        <v>709</v>
      </c>
      <c r="E61" s="34" t="s">
        <v>990</v>
      </c>
      <c r="F61" s="35" t="s">
        <v>991</v>
      </c>
      <c r="G61" s="32" t="s">
        <v>68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1078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992</v>
      </c>
      <c r="D62" s="33" t="s">
        <v>921</v>
      </c>
      <c r="E62" s="34" t="s">
        <v>248</v>
      </c>
      <c r="F62" s="35" t="s">
        <v>993</v>
      </c>
      <c r="G62" s="32" t="s">
        <v>79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1078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994</v>
      </c>
      <c r="D63" s="33" t="s">
        <v>995</v>
      </c>
      <c r="E63" s="34" t="s">
        <v>248</v>
      </c>
      <c r="F63" s="35" t="s">
        <v>281</v>
      </c>
      <c r="G63" s="32" t="s">
        <v>88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1078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996</v>
      </c>
      <c r="D64" s="33" t="s">
        <v>671</v>
      </c>
      <c r="E64" s="34" t="s">
        <v>248</v>
      </c>
      <c r="F64" s="35" t="s">
        <v>676</v>
      </c>
      <c r="G64" s="32" t="s">
        <v>73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1078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997</v>
      </c>
      <c r="D65" s="33" t="s">
        <v>311</v>
      </c>
      <c r="E65" s="34" t="s">
        <v>998</v>
      </c>
      <c r="F65" s="35" t="s">
        <v>999</v>
      </c>
      <c r="G65" s="32" t="s">
        <v>88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1078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1000</v>
      </c>
      <c r="D66" s="33" t="s">
        <v>1001</v>
      </c>
      <c r="E66" s="34" t="s">
        <v>998</v>
      </c>
      <c r="F66" s="35" t="s">
        <v>1002</v>
      </c>
      <c r="G66" s="32" t="s">
        <v>83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1078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1003</v>
      </c>
      <c r="D67" s="33" t="s">
        <v>98</v>
      </c>
      <c r="E67" s="34" t="s">
        <v>1004</v>
      </c>
      <c r="F67" s="35" t="s">
        <v>1005</v>
      </c>
      <c r="G67" s="32" t="s">
        <v>79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1078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1006</v>
      </c>
      <c r="D68" s="33" t="s">
        <v>470</v>
      </c>
      <c r="E68" s="34" t="s">
        <v>258</v>
      </c>
      <c r="F68" s="35" t="s">
        <v>1007</v>
      </c>
      <c r="G68" s="32" t="s">
        <v>79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1078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1008</v>
      </c>
      <c r="D69" s="33" t="s">
        <v>1009</v>
      </c>
      <c r="E69" s="34" t="s">
        <v>258</v>
      </c>
      <c r="F69" s="35" t="s">
        <v>829</v>
      </c>
      <c r="G69" s="32" t="s">
        <v>73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1078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1010</v>
      </c>
      <c r="D70" s="33" t="s">
        <v>1001</v>
      </c>
      <c r="E70" s="34" t="s">
        <v>270</v>
      </c>
      <c r="F70" s="35" t="s">
        <v>382</v>
      </c>
      <c r="G70" s="32" t="s">
        <v>88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1078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1011</v>
      </c>
      <c r="D71" s="33" t="s">
        <v>1012</v>
      </c>
      <c r="E71" s="34" t="s">
        <v>1013</v>
      </c>
      <c r="F71" s="35" t="s">
        <v>1014</v>
      </c>
      <c r="G71" s="32" t="s">
        <v>88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1078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1015</v>
      </c>
      <c r="D72" s="33" t="s">
        <v>1016</v>
      </c>
      <c r="E72" s="34" t="s">
        <v>1017</v>
      </c>
      <c r="F72" s="35" t="s">
        <v>798</v>
      </c>
      <c r="G72" s="32" t="s">
        <v>88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1078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1018</v>
      </c>
      <c r="D73" s="33" t="s">
        <v>1019</v>
      </c>
      <c r="E73" s="34" t="s">
        <v>692</v>
      </c>
      <c r="F73" s="35" t="s">
        <v>1020</v>
      </c>
      <c r="G73" s="32" t="s">
        <v>68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1078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1021</v>
      </c>
      <c r="D74" s="33" t="s">
        <v>1022</v>
      </c>
      <c r="E74" s="34" t="s">
        <v>1023</v>
      </c>
      <c r="F74" s="35" t="s">
        <v>1024</v>
      </c>
      <c r="G74" s="32" t="s">
        <v>79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1078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64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1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37" activePane="bottomLeft" state="frozen"/>
      <selection activeCell="K9" sqref="K9"/>
      <selection pane="bottomLeft" activeCell="U46" sqref="U46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63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Phát triển phần mềm hướng dịch vụ</v>
      </c>
      <c r="Z8" s="75" t="str">
        <f>+P4</f>
        <v>Nhóm: INT1448-01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2</v>
      </c>
      <c r="AI8" s="78">
        <f>+$AH$8/$AA$8</f>
        <v>2.9850746268656716E-2</v>
      </c>
      <c r="AJ8" s="79">
        <f>COUNTIF($X$9:$X$135,"Học lại")</f>
        <v>65</v>
      </c>
      <c r="AK8" s="78">
        <f>+$AJ$8/$AA$8</f>
        <v>0.97014925373134331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699</v>
      </c>
      <c r="D10" s="21" t="s">
        <v>700</v>
      </c>
      <c r="E10" s="22" t="s">
        <v>71</v>
      </c>
      <c r="F10" s="23" t="s">
        <v>210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1075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701</v>
      </c>
      <c r="D11" s="33" t="s">
        <v>702</v>
      </c>
      <c r="E11" s="34" t="s">
        <v>71</v>
      </c>
      <c r="F11" s="35" t="s">
        <v>703</v>
      </c>
      <c r="G11" s="32" t="s">
        <v>68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1075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704</v>
      </c>
      <c r="D12" s="33" t="s">
        <v>705</v>
      </c>
      <c r="E12" s="34" t="s">
        <v>71</v>
      </c>
      <c r="F12" s="35" t="s">
        <v>706</v>
      </c>
      <c r="G12" s="32" t="s">
        <v>88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1075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707</v>
      </c>
      <c r="D13" s="33" t="s">
        <v>652</v>
      </c>
      <c r="E13" s="34" t="s">
        <v>312</v>
      </c>
      <c r="F13" s="35" t="s">
        <v>313</v>
      </c>
      <c r="G13" s="32" t="s">
        <v>83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1075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708</v>
      </c>
      <c r="D14" s="33" t="s">
        <v>709</v>
      </c>
      <c r="E14" s="34" t="s">
        <v>99</v>
      </c>
      <c r="F14" s="35" t="s">
        <v>706</v>
      </c>
      <c r="G14" s="32" t="s">
        <v>83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1075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710</v>
      </c>
      <c r="D15" s="33" t="s">
        <v>369</v>
      </c>
      <c r="E15" s="34" t="s">
        <v>711</v>
      </c>
      <c r="F15" s="35" t="s">
        <v>712</v>
      </c>
      <c r="G15" s="32" t="s">
        <v>83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1075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713</v>
      </c>
      <c r="D16" s="33" t="s">
        <v>709</v>
      </c>
      <c r="E16" s="34" t="s">
        <v>714</v>
      </c>
      <c r="F16" s="35" t="s">
        <v>143</v>
      </c>
      <c r="G16" s="32" t="s">
        <v>83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1075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715</v>
      </c>
      <c r="D17" s="33" t="s">
        <v>716</v>
      </c>
      <c r="E17" s="34" t="s">
        <v>320</v>
      </c>
      <c r="F17" s="35" t="s">
        <v>717</v>
      </c>
      <c r="G17" s="32" t="s">
        <v>83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1075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718</v>
      </c>
      <c r="D18" s="33" t="s">
        <v>719</v>
      </c>
      <c r="E18" s="34" t="s">
        <v>320</v>
      </c>
      <c r="F18" s="35" t="s">
        <v>720</v>
      </c>
      <c r="G18" s="32" t="s">
        <v>88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1075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721</v>
      </c>
      <c r="D19" s="33" t="s">
        <v>152</v>
      </c>
      <c r="E19" s="34" t="s">
        <v>320</v>
      </c>
      <c r="F19" s="35" t="s">
        <v>722</v>
      </c>
      <c r="G19" s="32" t="s">
        <v>191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1075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723</v>
      </c>
      <c r="D20" s="33" t="s">
        <v>724</v>
      </c>
      <c r="E20" s="34" t="s">
        <v>320</v>
      </c>
      <c r="F20" s="35" t="s">
        <v>725</v>
      </c>
      <c r="G20" s="32" t="s">
        <v>79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1075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726</v>
      </c>
      <c r="D21" s="33" t="s">
        <v>642</v>
      </c>
      <c r="E21" s="34" t="s">
        <v>106</v>
      </c>
      <c r="F21" s="35" t="s">
        <v>727</v>
      </c>
      <c r="G21" s="32" t="s">
        <v>83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1075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728</v>
      </c>
      <c r="D22" s="33" t="s">
        <v>729</v>
      </c>
      <c r="E22" s="34" t="s">
        <v>106</v>
      </c>
      <c r="F22" s="35" t="s">
        <v>730</v>
      </c>
      <c r="G22" s="32" t="s">
        <v>523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1075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731</v>
      </c>
      <c r="D23" s="33" t="s">
        <v>732</v>
      </c>
      <c r="E23" s="34" t="s">
        <v>348</v>
      </c>
      <c r="F23" s="35" t="s">
        <v>733</v>
      </c>
      <c r="G23" s="32" t="s">
        <v>79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1075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734</v>
      </c>
      <c r="D24" s="33" t="s">
        <v>735</v>
      </c>
      <c r="E24" s="34" t="s">
        <v>736</v>
      </c>
      <c r="F24" s="35" t="s">
        <v>737</v>
      </c>
      <c r="G24" s="32" t="s">
        <v>88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1075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738</v>
      </c>
      <c r="D25" s="33" t="s">
        <v>483</v>
      </c>
      <c r="E25" s="34" t="s">
        <v>739</v>
      </c>
      <c r="F25" s="35" t="s">
        <v>740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1075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741</v>
      </c>
      <c r="D26" s="33" t="s">
        <v>438</v>
      </c>
      <c r="E26" s="34" t="s">
        <v>359</v>
      </c>
      <c r="F26" s="35" t="s">
        <v>626</v>
      </c>
      <c r="G26" s="32" t="s">
        <v>68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1075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742</v>
      </c>
      <c r="D27" s="33" t="s">
        <v>743</v>
      </c>
      <c r="E27" s="34" t="s">
        <v>744</v>
      </c>
      <c r="F27" s="35" t="s">
        <v>471</v>
      </c>
      <c r="G27" s="32" t="s">
        <v>88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1075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745</v>
      </c>
      <c r="D28" s="33" t="s">
        <v>746</v>
      </c>
      <c r="E28" s="34" t="s">
        <v>744</v>
      </c>
      <c r="F28" s="35" t="s">
        <v>747</v>
      </c>
      <c r="G28" s="32" t="s">
        <v>79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1075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748</v>
      </c>
      <c r="D29" s="33" t="s">
        <v>287</v>
      </c>
      <c r="E29" s="34" t="s">
        <v>607</v>
      </c>
      <c r="F29" s="35" t="s">
        <v>749</v>
      </c>
      <c r="G29" s="32" t="s">
        <v>83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1075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750</v>
      </c>
      <c r="D30" s="33" t="s">
        <v>751</v>
      </c>
      <c r="E30" s="34" t="s">
        <v>384</v>
      </c>
      <c r="F30" s="35" t="s">
        <v>389</v>
      </c>
      <c r="G30" s="32" t="s">
        <v>752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1075</v>
      </c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753</v>
      </c>
      <c r="D31" s="33" t="s">
        <v>754</v>
      </c>
      <c r="E31" s="34" t="s">
        <v>125</v>
      </c>
      <c r="F31" s="35" t="s">
        <v>755</v>
      </c>
      <c r="G31" s="32" t="s">
        <v>83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1075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756</v>
      </c>
      <c r="D32" s="33" t="s">
        <v>757</v>
      </c>
      <c r="E32" s="34" t="s">
        <v>134</v>
      </c>
      <c r="F32" s="35" t="s">
        <v>302</v>
      </c>
      <c r="G32" s="32" t="s">
        <v>83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1075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758</v>
      </c>
      <c r="D33" s="33" t="s">
        <v>759</v>
      </c>
      <c r="E33" s="34" t="s">
        <v>134</v>
      </c>
      <c r="F33" s="35" t="s">
        <v>760</v>
      </c>
      <c r="G33" s="32" t="s">
        <v>79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1075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761</v>
      </c>
      <c r="D34" s="33" t="s">
        <v>762</v>
      </c>
      <c r="E34" s="34" t="s">
        <v>395</v>
      </c>
      <c r="F34" s="35" t="s">
        <v>313</v>
      </c>
      <c r="G34" s="32" t="s">
        <v>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1075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763</v>
      </c>
      <c r="D35" s="33" t="s">
        <v>709</v>
      </c>
      <c r="E35" s="34" t="s">
        <v>408</v>
      </c>
      <c r="F35" s="35" t="s">
        <v>499</v>
      </c>
      <c r="G35" s="32" t="s">
        <v>88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1075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764</v>
      </c>
      <c r="D36" s="33" t="s">
        <v>94</v>
      </c>
      <c r="E36" s="34" t="s">
        <v>138</v>
      </c>
      <c r="F36" s="35" t="s">
        <v>298</v>
      </c>
      <c r="G36" s="32" t="s">
        <v>83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1075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765</v>
      </c>
      <c r="D37" s="33" t="s">
        <v>254</v>
      </c>
      <c r="E37" s="34" t="s">
        <v>766</v>
      </c>
      <c r="F37" s="35" t="s">
        <v>767</v>
      </c>
      <c r="G37" s="32" t="s">
        <v>88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1075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768</v>
      </c>
      <c r="D38" s="33" t="s">
        <v>769</v>
      </c>
      <c r="E38" s="34" t="s">
        <v>156</v>
      </c>
      <c r="F38" s="35" t="s">
        <v>245</v>
      </c>
      <c r="G38" s="32" t="s">
        <v>88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1075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770</v>
      </c>
      <c r="D39" s="33" t="s">
        <v>171</v>
      </c>
      <c r="E39" s="34" t="s">
        <v>771</v>
      </c>
      <c r="F39" s="35" t="s">
        <v>626</v>
      </c>
      <c r="G39" s="32" t="s">
        <v>83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1075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772</v>
      </c>
      <c r="D40" s="33" t="s">
        <v>773</v>
      </c>
      <c r="E40" s="34" t="s">
        <v>632</v>
      </c>
      <c r="F40" s="35" t="s">
        <v>774</v>
      </c>
      <c r="G40" s="32" t="s">
        <v>79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1075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775</v>
      </c>
      <c r="D41" s="33" t="s">
        <v>776</v>
      </c>
      <c r="E41" s="34" t="s">
        <v>632</v>
      </c>
      <c r="F41" s="35" t="s">
        <v>548</v>
      </c>
      <c r="G41" s="32" t="s">
        <v>88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1075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777</v>
      </c>
      <c r="D42" s="33" t="s">
        <v>778</v>
      </c>
      <c r="E42" s="34" t="s">
        <v>779</v>
      </c>
      <c r="F42" s="35" t="s">
        <v>780</v>
      </c>
      <c r="G42" s="32" t="s">
        <v>79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1075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781</v>
      </c>
      <c r="D43" s="33" t="s">
        <v>782</v>
      </c>
      <c r="E43" s="34" t="s">
        <v>779</v>
      </c>
      <c r="F43" s="35" t="s">
        <v>273</v>
      </c>
      <c r="G43" s="32" t="s">
        <v>88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1075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783</v>
      </c>
      <c r="D44" s="33" t="s">
        <v>784</v>
      </c>
      <c r="E44" s="34" t="s">
        <v>452</v>
      </c>
      <c r="F44" s="35" t="s">
        <v>785</v>
      </c>
      <c r="G44" s="32" t="s">
        <v>83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1075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786</v>
      </c>
      <c r="D45" s="33" t="s">
        <v>787</v>
      </c>
      <c r="E45" s="34" t="s">
        <v>452</v>
      </c>
      <c r="F45" s="35" t="s">
        <v>788</v>
      </c>
      <c r="G45" s="32" t="s">
        <v>83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1075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789</v>
      </c>
      <c r="D46" s="33" t="s">
        <v>790</v>
      </c>
      <c r="E46" s="34" t="s">
        <v>160</v>
      </c>
      <c r="F46" s="35" t="s">
        <v>791</v>
      </c>
      <c r="G46" s="32" t="s">
        <v>73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1076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792</v>
      </c>
      <c r="D47" s="33" t="s">
        <v>420</v>
      </c>
      <c r="E47" s="34" t="s">
        <v>458</v>
      </c>
      <c r="F47" s="35" t="s">
        <v>793</v>
      </c>
      <c r="G47" s="32" t="s">
        <v>68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1076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794</v>
      </c>
      <c r="D48" s="33" t="s">
        <v>512</v>
      </c>
      <c r="E48" s="34" t="s">
        <v>795</v>
      </c>
      <c r="F48" s="35" t="s">
        <v>96</v>
      </c>
      <c r="G48" s="32" t="s">
        <v>73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1076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796</v>
      </c>
      <c r="D49" s="33" t="s">
        <v>797</v>
      </c>
      <c r="E49" s="34" t="s">
        <v>646</v>
      </c>
      <c r="F49" s="35" t="s">
        <v>798</v>
      </c>
      <c r="G49" s="32" t="s">
        <v>79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1076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799</v>
      </c>
      <c r="D50" s="33" t="s">
        <v>287</v>
      </c>
      <c r="E50" s="34" t="s">
        <v>467</v>
      </c>
      <c r="F50" s="35" t="s">
        <v>605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1076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800</v>
      </c>
      <c r="D51" s="33" t="s">
        <v>801</v>
      </c>
      <c r="E51" s="34" t="s">
        <v>467</v>
      </c>
      <c r="F51" s="35" t="s">
        <v>802</v>
      </c>
      <c r="G51" s="32" t="s">
        <v>79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1076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803</v>
      </c>
      <c r="D52" s="33" t="s">
        <v>171</v>
      </c>
      <c r="E52" s="34" t="s">
        <v>184</v>
      </c>
      <c r="F52" s="35" t="s">
        <v>804</v>
      </c>
      <c r="G52" s="32" t="s">
        <v>73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1076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805</v>
      </c>
      <c r="D53" s="33" t="s">
        <v>806</v>
      </c>
      <c r="E53" s="34" t="s">
        <v>807</v>
      </c>
      <c r="F53" s="35" t="s">
        <v>808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1076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809</v>
      </c>
      <c r="D54" s="33" t="s">
        <v>810</v>
      </c>
      <c r="E54" s="34" t="s">
        <v>198</v>
      </c>
      <c r="F54" s="35" t="s">
        <v>811</v>
      </c>
      <c r="G54" s="32" t="s">
        <v>83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1076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812</v>
      </c>
      <c r="D55" s="33" t="s">
        <v>197</v>
      </c>
      <c r="E55" s="34" t="s">
        <v>198</v>
      </c>
      <c r="F55" s="35" t="s">
        <v>813</v>
      </c>
      <c r="G55" s="32" t="s">
        <v>68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1076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814</v>
      </c>
      <c r="D56" s="33" t="s">
        <v>815</v>
      </c>
      <c r="E56" s="34" t="s">
        <v>474</v>
      </c>
      <c r="F56" s="35" t="s">
        <v>816</v>
      </c>
      <c r="G56" s="32" t="s">
        <v>817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1076</v>
      </c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818</v>
      </c>
      <c r="D57" s="33" t="s">
        <v>819</v>
      </c>
      <c r="E57" s="34" t="s">
        <v>665</v>
      </c>
      <c r="F57" s="35" t="s">
        <v>820</v>
      </c>
      <c r="G57" s="32" t="s">
        <v>73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1076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821</v>
      </c>
      <c r="D58" s="33" t="s">
        <v>584</v>
      </c>
      <c r="E58" s="34" t="s">
        <v>206</v>
      </c>
      <c r="F58" s="35" t="s">
        <v>822</v>
      </c>
      <c r="G58" s="32" t="s">
        <v>83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1076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823</v>
      </c>
      <c r="D59" s="33" t="s">
        <v>824</v>
      </c>
      <c r="E59" s="34" t="s">
        <v>675</v>
      </c>
      <c r="F59" s="35" t="s">
        <v>453</v>
      </c>
      <c r="G59" s="32" t="s">
        <v>79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1076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825</v>
      </c>
      <c r="D60" s="33" t="s">
        <v>215</v>
      </c>
      <c r="E60" s="34" t="s">
        <v>498</v>
      </c>
      <c r="F60" s="35" t="s">
        <v>826</v>
      </c>
      <c r="G60" s="32" t="s">
        <v>83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1076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827</v>
      </c>
      <c r="D61" s="33" t="s">
        <v>773</v>
      </c>
      <c r="E61" s="34" t="s">
        <v>227</v>
      </c>
      <c r="F61" s="35" t="s">
        <v>564</v>
      </c>
      <c r="G61" s="32" t="s">
        <v>83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1076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828</v>
      </c>
      <c r="D62" s="33" t="s">
        <v>264</v>
      </c>
      <c r="E62" s="34" t="s">
        <v>227</v>
      </c>
      <c r="F62" s="35" t="s">
        <v>829</v>
      </c>
      <c r="G62" s="32" t="s">
        <v>83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1076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830</v>
      </c>
      <c r="D63" s="33" t="s">
        <v>831</v>
      </c>
      <c r="E63" s="34" t="s">
        <v>832</v>
      </c>
      <c r="F63" s="35" t="s">
        <v>755</v>
      </c>
      <c r="G63" s="32" t="s">
        <v>73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1076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833</v>
      </c>
      <c r="D64" s="33" t="s">
        <v>834</v>
      </c>
      <c r="E64" s="34" t="s">
        <v>235</v>
      </c>
      <c r="F64" s="35" t="s">
        <v>835</v>
      </c>
      <c r="G64" s="32" t="s">
        <v>88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1076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836</v>
      </c>
      <c r="D65" s="33" t="s">
        <v>837</v>
      </c>
      <c r="E65" s="34" t="s">
        <v>241</v>
      </c>
      <c r="F65" s="35" t="s">
        <v>115</v>
      </c>
      <c r="G65" s="32" t="s">
        <v>83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1076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838</v>
      </c>
      <c r="D66" s="33" t="s">
        <v>839</v>
      </c>
      <c r="E66" s="34" t="s">
        <v>840</v>
      </c>
      <c r="F66" s="35" t="s">
        <v>717</v>
      </c>
      <c r="G66" s="32" t="s">
        <v>83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1076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841</v>
      </c>
      <c r="D67" s="33" t="s">
        <v>842</v>
      </c>
      <c r="E67" s="34" t="s">
        <v>843</v>
      </c>
      <c r="F67" s="35" t="s">
        <v>712</v>
      </c>
      <c r="G67" s="32" t="s">
        <v>83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1076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844</v>
      </c>
      <c r="D68" s="33" t="s">
        <v>810</v>
      </c>
      <c r="E68" s="34" t="s">
        <v>258</v>
      </c>
      <c r="F68" s="35" t="s">
        <v>811</v>
      </c>
      <c r="G68" s="32" t="s">
        <v>83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1076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845</v>
      </c>
      <c r="D69" s="33" t="s">
        <v>287</v>
      </c>
      <c r="E69" s="34" t="s">
        <v>258</v>
      </c>
      <c r="F69" s="35" t="s">
        <v>846</v>
      </c>
      <c r="G69" s="32" t="s">
        <v>79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1076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847</v>
      </c>
      <c r="D70" s="33" t="s">
        <v>848</v>
      </c>
      <c r="E70" s="34" t="s">
        <v>270</v>
      </c>
      <c r="F70" s="35" t="s">
        <v>107</v>
      </c>
      <c r="G70" s="32" t="s">
        <v>73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1076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849</v>
      </c>
      <c r="D71" s="33" t="s">
        <v>850</v>
      </c>
      <c r="E71" s="34" t="s">
        <v>270</v>
      </c>
      <c r="F71" s="35" t="s">
        <v>851</v>
      </c>
      <c r="G71" s="32" t="s">
        <v>68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1076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852</v>
      </c>
      <c r="D72" s="33" t="s">
        <v>657</v>
      </c>
      <c r="E72" s="34" t="s">
        <v>270</v>
      </c>
      <c r="F72" s="35" t="s">
        <v>853</v>
      </c>
      <c r="G72" s="32" t="s">
        <v>73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1076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854</v>
      </c>
      <c r="D73" s="33" t="s">
        <v>855</v>
      </c>
      <c r="E73" s="34" t="s">
        <v>856</v>
      </c>
      <c r="F73" s="35" t="s">
        <v>857</v>
      </c>
      <c r="G73" s="32" t="s">
        <v>83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1076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858</v>
      </c>
      <c r="D74" s="33" t="s">
        <v>171</v>
      </c>
      <c r="E74" s="34" t="s">
        <v>288</v>
      </c>
      <c r="F74" s="35" t="s">
        <v>859</v>
      </c>
      <c r="G74" s="32" t="s">
        <v>73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1076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860</v>
      </c>
      <c r="D75" s="33" t="s">
        <v>861</v>
      </c>
      <c r="E75" s="34" t="s">
        <v>862</v>
      </c>
      <c r="F75" s="35" t="s">
        <v>302</v>
      </c>
      <c r="G75" s="32" t="s">
        <v>88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1076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863</v>
      </c>
      <c r="D76" s="33" t="s">
        <v>864</v>
      </c>
      <c r="E76" s="34" t="s">
        <v>865</v>
      </c>
      <c r="F76" s="35" t="s">
        <v>866</v>
      </c>
      <c r="G76" s="32" t="s">
        <v>68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1076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94" t="s">
        <v>34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94" t="s">
        <v>36</v>
      </c>
      <c r="G80" s="94"/>
      <c r="H80" s="94"/>
      <c r="I80" s="94"/>
      <c r="J80" s="94"/>
      <c r="K80" s="94"/>
      <c r="L80" s="94"/>
      <c r="M80" s="94"/>
      <c r="N80" s="94"/>
      <c r="O80" s="94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65</v>
      </c>
      <c r="E81" s="53" t="s">
        <v>33</v>
      </c>
      <c r="F81" s="94" t="s">
        <v>52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2</v>
      </c>
      <c r="E83" s="91" t="s">
        <v>33</v>
      </c>
      <c r="F83" s="3"/>
      <c r="G83" s="3"/>
      <c r="H83" s="3"/>
      <c r="I83" s="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23" t="s">
        <v>55</v>
      </c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idden="1">
      <c r="A85" s="59"/>
      <c r="B85" s="115" t="s">
        <v>37</v>
      </c>
      <c r="C85" s="115"/>
      <c r="D85" s="115"/>
      <c r="E85" s="115"/>
      <c r="F85" s="115"/>
      <c r="G85" s="115"/>
      <c r="H85" s="115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126" t="s">
        <v>41</v>
      </c>
      <c r="C93" s="126"/>
      <c r="D93" s="126" t="s">
        <v>54</v>
      </c>
      <c r="E93" s="126"/>
      <c r="F93" s="126"/>
      <c r="G93" s="126"/>
      <c r="H93" s="126"/>
      <c r="I93" s="126"/>
      <c r="J93" s="126" t="s">
        <v>42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115" t="s">
        <v>43</v>
      </c>
      <c r="C96" s="115"/>
      <c r="D96" s="115"/>
      <c r="E96" s="115"/>
      <c r="F96" s="115"/>
      <c r="G96" s="115"/>
      <c r="H96" s="115"/>
      <c r="I96" s="60"/>
      <c r="J96" s="127" t="s">
        <v>56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115" t="s">
        <v>39</v>
      </c>
      <c r="C98" s="115"/>
      <c r="D98" s="116" t="s">
        <v>40</v>
      </c>
      <c r="E98" s="116"/>
      <c r="F98" s="116"/>
      <c r="G98" s="116"/>
      <c r="H98" s="116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125"/>
      <c r="C103" s="125"/>
      <c r="D103" s="125"/>
      <c r="E103" s="125"/>
      <c r="F103" s="125"/>
      <c r="G103" s="125"/>
      <c r="H103" s="125"/>
      <c r="I103" s="125"/>
      <c r="J103" s="125" t="s">
        <v>57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F81:O81"/>
    <mergeCell ref="J83:U83"/>
    <mergeCell ref="J84:U84"/>
    <mergeCell ref="B85:H85"/>
    <mergeCell ref="J85:U85"/>
    <mergeCell ref="B87:C87"/>
    <mergeCell ref="D87:H87"/>
    <mergeCell ref="T7:T9"/>
    <mergeCell ref="U7:U9"/>
    <mergeCell ref="B9:G9"/>
    <mergeCell ref="B78:C78"/>
    <mergeCell ref="F79:O79"/>
    <mergeCell ref="F80:O8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6 P10:P76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91"/>
  <sheetViews>
    <sheetView workbookViewId="0">
      <pane ySplit="3" topLeftCell="A55" activePane="bottomLeft" state="frozen"/>
      <selection activeCell="K9" sqref="K9"/>
      <selection pane="bottomLeft" activeCell="U38" sqref="U38:U6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63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Phát triển phần mềm hướng dịch vụ</v>
      </c>
      <c r="Z8" s="75" t="str">
        <f>+P4</f>
        <v>Nhóm: INT1448-01</v>
      </c>
      <c r="AA8" s="76">
        <f>+$AJ$8+$AL$8+$AH$8</f>
        <v>55</v>
      </c>
      <c r="AB8" s="70">
        <f>COUNTIF($T$9:$T$124,"Khiển trách")</f>
        <v>0</v>
      </c>
      <c r="AC8" s="70">
        <f>COUNTIF($T$9:$T$124,"Cảnh cáo")</f>
        <v>0</v>
      </c>
      <c r="AD8" s="70">
        <f>COUNTIF($T$9:$T$124,"Đình chỉ thi")</f>
        <v>0</v>
      </c>
      <c r="AE8" s="77">
        <f>+($AB$8+$AC$8+$AD$8)/$AA$8*100%</f>
        <v>0</v>
      </c>
      <c r="AF8" s="70">
        <f>SUM(COUNTIF($T$9:$T$122,"Vắng"),COUNTIF($T$9:$T$122,"Vắng có phép"))</f>
        <v>0</v>
      </c>
      <c r="AG8" s="78">
        <f>+$AF$8/$AA$8</f>
        <v>0</v>
      </c>
      <c r="AH8" s="79">
        <f>COUNTIF($X$9:$X$122,"Thi lại")</f>
        <v>1</v>
      </c>
      <c r="AI8" s="78">
        <f>+$AH$8/$AA$8</f>
        <v>1.8181818181818181E-2</v>
      </c>
      <c r="AJ8" s="79">
        <f>COUNTIF($X$9:$X$123,"Học lại")</f>
        <v>54</v>
      </c>
      <c r="AK8" s="78">
        <f>+$AJ$8/$AA$8</f>
        <v>0.98181818181818181</v>
      </c>
      <c r="AL8" s="70">
        <f>COUNTIF($X$10:$X$123,"Đạt")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541</v>
      </c>
      <c r="D10" s="21" t="s">
        <v>542</v>
      </c>
      <c r="E10" s="22" t="s">
        <v>71</v>
      </c>
      <c r="F10" s="23" t="s">
        <v>543</v>
      </c>
      <c r="G10" s="20" t="s">
        <v>88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4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4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1073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544</v>
      </c>
      <c r="D11" s="33" t="s">
        <v>70</v>
      </c>
      <c r="E11" s="34" t="s">
        <v>71</v>
      </c>
      <c r="F11" s="35" t="s">
        <v>545</v>
      </c>
      <c r="G11" s="32" t="s">
        <v>191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1073</v>
      </c>
      <c r="V11" s="3"/>
      <c r="W11" s="30"/>
      <c r="X11" s="81" t="str">
        <f t="shared" ref="X11:X6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546</v>
      </c>
      <c r="D12" s="33" t="s">
        <v>547</v>
      </c>
      <c r="E12" s="34" t="s">
        <v>71</v>
      </c>
      <c r="F12" s="35" t="s">
        <v>548</v>
      </c>
      <c r="G12" s="32" t="s">
        <v>79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4" si="4">+IF(OR($H12=0,$I12=0,$J12=0,$K12=0),"Không đủ ĐKDT","")</f>
        <v/>
      </c>
      <c r="U12" s="43" t="s">
        <v>1073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549</v>
      </c>
      <c r="D13" s="33" t="s">
        <v>550</v>
      </c>
      <c r="E13" s="34" t="s">
        <v>71</v>
      </c>
      <c r="F13" s="35" t="s">
        <v>551</v>
      </c>
      <c r="G13" s="32" t="s">
        <v>73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1073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552</v>
      </c>
      <c r="D14" s="33" t="s">
        <v>553</v>
      </c>
      <c r="E14" s="34" t="s">
        <v>71</v>
      </c>
      <c r="F14" s="35" t="s">
        <v>554</v>
      </c>
      <c r="G14" s="32" t="s">
        <v>68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1073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555</v>
      </c>
      <c r="D15" s="33" t="s">
        <v>311</v>
      </c>
      <c r="E15" s="34" t="s">
        <v>556</v>
      </c>
      <c r="F15" s="35" t="s">
        <v>557</v>
      </c>
      <c r="G15" s="32" t="s">
        <v>88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1073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558</v>
      </c>
      <c r="D16" s="33" t="s">
        <v>455</v>
      </c>
      <c r="E16" s="34" t="s">
        <v>559</v>
      </c>
      <c r="F16" s="35" t="s">
        <v>560</v>
      </c>
      <c r="G16" s="32" t="s">
        <v>88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1073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561</v>
      </c>
      <c r="D17" s="33" t="s">
        <v>562</v>
      </c>
      <c r="E17" s="34" t="s">
        <v>312</v>
      </c>
      <c r="F17" s="35" t="s">
        <v>245</v>
      </c>
      <c r="G17" s="32" t="s">
        <v>88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1073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563</v>
      </c>
      <c r="D18" s="33" t="s">
        <v>562</v>
      </c>
      <c r="E18" s="34" t="s">
        <v>312</v>
      </c>
      <c r="F18" s="35" t="s">
        <v>564</v>
      </c>
      <c r="G18" s="32" t="s">
        <v>83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1073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565</v>
      </c>
      <c r="D19" s="33" t="s">
        <v>105</v>
      </c>
      <c r="E19" s="34" t="s">
        <v>99</v>
      </c>
      <c r="F19" s="35" t="s">
        <v>566</v>
      </c>
      <c r="G19" s="32" t="s">
        <v>422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1073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567</v>
      </c>
      <c r="D20" s="33" t="s">
        <v>137</v>
      </c>
      <c r="E20" s="34" t="s">
        <v>568</v>
      </c>
      <c r="F20" s="35" t="s">
        <v>569</v>
      </c>
      <c r="G20" s="32" t="s">
        <v>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1073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570</v>
      </c>
      <c r="D21" s="33" t="s">
        <v>571</v>
      </c>
      <c r="E21" s="34" t="s">
        <v>572</v>
      </c>
      <c r="F21" s="35" t="s">
        <v>573</v>
      </c>
      <c r="G21" s="32" t="s">
        <v>73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1073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574</v>
      </c>
      <c r="D22" s="33" t="s">
        <v>575</v>
      </c>
      <c r="E22" s="34" t="s">
        <v>344</v>
      </c>
      <c r="F22" s="35" t="s">
        <v>232</v>
      </c>
      <c r="G22" s="32" t="s">
        <v>73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1073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576</v>
      </c>
      <c r="D23" s="33" t="s">
        <v>577</v>
      </c>
      <c r="E23" s="34" t="s">
        <v>578</v>
      </c>
      <c r="F23" s="35" t="s">
        <v>579</v>
      </c>
      <c r="G23" s="32" t="s">
        <v>88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1073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580</v>
      </c>
      <c r="D24" s="33" t="s">
        <v>581</v>
      </c>
      <c r="E24" s="34" t="s">
        <v>578</v>
      </c>
      <c r="F24" s="35" t="s">
        <v>582</v>
      </c>
      <c r="G24" s="32" t="s">
        <v>73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1073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583</v>
      </c>
      <c r="D25" s="33" t="s">
        <v>584</v>
      </c>
      <c r="E25" s="34" t="s">
        <v>578</v>
      </c>
      <c r="F25" s="35" t="s">
        <v>564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1073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585</v>
      </c>
      <c r="D26" s="33" t="s">
        <v>586</v>
      </c>
      <c r="E26" s="34" t="s">
        <v>587</v>
      </c>
      <c r="F26" s="35" t="s">
        <v>588</v>
      </c>
      <c r="G26" s="32" t="s">
        <v>88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1073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589</v>
      </c>
      <c r="D27" s="33" t="s">
        <v>590</v>
      </c>
      <c r="E27" s="34" t="s">
        <v>591</v>
      </c>
      <c r="F27" s="35" t="s">
        <v>592</v>
      </c>
      <c r="G27" s="32" t="s">
        <v>88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1073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593</v>
      </c>
      <c r="D28" s="33" t="s">
        <v>594</v>
      </c>
      <c r="E28" s="34" t="s">
        <v>591</v>
      </c>
      <c r="F28" s="35" t="s">
        <v>328</v>
      </c>
      <c r="G28" s="32" t="s">
        <v>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1073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595</v>
      </c>
      <c r="D29" s="33" t="s">
        <v>401</v>
      </c>
      <c r="E29" s="34" t="s">
        <v>114</v>
      </c>
      <c r="F29" s="35" t="s">
        <v>596</v>
      </c>
      <c r="G29" s="32" t="s">
        <v>73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1073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597</v>
      </c>
      <c r="D30" s="33" t="s">
        <v>598</v>
      </c>
      <c r="E30" s="34" t="s">
        <v>599</v>
      </c>
      <c r="F30" s="35" t="s">
        <v>459</v>
      </c>
      <c r="G30" s="32" t="s">
        <v>88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1073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600</v>
      </c>
      <c r="D31" s="33" t="s">
        <v>601</v>
      </c>
      <c r="E31" s="34" t="s">
        <v>359</v>
      </c>
      <c r="F31" s="35" t="s">
        <v>602</v>
      </c>
      <c r="G31" s="32" t="s">
        <v>79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1073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603</v>
      </c>
      <c r="D32" s="33" t="s">
        <v>604</v>
      </c>
      <c r="E32" s="34" t="s">
        <v>359</v>
      </c>
      <c r="F32" s="35" t="s">
        <v>605</v>
      </c>
      <c r="G32" s="32" t="s">
        <v>88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1073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606</v>
      </c>
      <c r="D33" s="33" t="s">
        <v>508</v>
      </c>
      <c r="E33" s="34" t="s">
        <v>607</v>
      </c>
      <c r="F33" s="35" t="s">
        <v>608</v>
      </c>
      <c r="G33" s="32" t="s">
        <v>73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1073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609</v>
      </c>
      <c r="D34" s="33" t="s">
        <v>455</v>
      </c>
      <c r="E34" s="34" t="s">
        <v>381</v>
      </c>
      <c r="F34" s="35" t="s">
        <v>610</v>
      </c>
      <c r="G34" s="32" t="s">
        <v>83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1073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611</v>
      </c>
      <c r="D35" s="33" t="s">
        <v>612</v>
      </c>
      <c r="E35" s="34" t="s">
        <v>381</v>
      </c>
      <c r="F35" s="35" t="s">
        <v>613</v>
      </c>
      <c r="G35" s="32" t="s">
        <v>73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1073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614</v>
      </c>
      <c r="D36" s="33" t="s">
        <v>237</v>
      </c>
      <c r="E36" s="34" t="s">
        <v>125</v>
      </c>
      <c r="F36" s="35" t="s">
        <v>615</v>
      </c>
      <c r="G36" s="32" t="s">
        <v>88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1073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616</v>
      </c>
      <c r="D37" s="33" t="s">
        <v>94</v>
      </c>
      <c r="E37" s="34" t="s">
        <v>617</v>
      </c>
      <c r="F37" s="35" t="s">
        <v>292</v>
      </c>
      <c r="G37" s="32" t="s">
        <v>68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1073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618</v>
      </c>
      <c r="D38" s="33" t="s">
        <v>619</v>
      </c>
      <c r="E38" s="34" t="s">
        <v>156</v>
      </c>
      <c r="F38" s="35" t="s">
        <v>252</v>
      </c>
      <c r="G38" s="32" t="s">
        <v>88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1074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620</v>
      </c>
      <c r="D39" s="33" t="s">
        <v>621</v>
      </c>
      <c r="E39" s="34" t="s">
        <v>622</v>
      </c>
      <c r="F39" s="35" t="s">
        <v>623</v>
      </c>
      <c r="G39" s="32" t="s">
        <v>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1074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624</v>
      </c>
      <c r="D40" s="33" t="s">
        <v>264</v>
      </c>
      <c r="E40" s="34" t="s">
        <v>625</v>
      </c>
      <c r="F40" s="35" t="s">
        <v>626</v>
      </c>
      <c r="G40" s="32" t="s">
        <v>79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1074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627</v>
      </c>
      <c r="D41" s="33" t="s">
        <v>628</v>
      </c>
      <c r="E41" s="34" t="s">
        <v>625</v>
      </c>
      <c r="F41" s="35" t="s">
        <v>629</v>
      </c>
      <c r="G41" s="32" t="s">
        <v>73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1074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630</v>
      </c>
      <c r="D42" s="33" t="s">
        <v>631</v>
      </c>
      <c r="E42" s="34" t="s">
        <v>632</v>
      </c>
      <c r="F42" s="35" t="s">
        <v>633</v>
      </c>
      <c r="G42" s="32" t="s">
        <v>68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1074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634</v>
      </c>
      <c r="D43" s="33" t="s">
        <v>635</v>
      </c>
      <c r="E43" s="34" t="s">
        <v>452</v>
      </c>
      <c r="F43" s="35" t="s">
        <v>636</v>
      </c>
      <c r="G43" s="32" t="s">
        <v>637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1074</v>
      </c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638</v>
      </c>
      <c r="D44" s="33" t="s">
        <v>639</v>
      </c>
      <c r="E44" s="34" t="s">
        <v>458</v>
      </c>
      <c r="F44" s="35" t="s">
        <v>640</v>
      </c>
      <c r="G44" s="32" t="s">
        <v>88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1074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641</v>
      </c>
      <c r="D45" s="33" t="s">
        <v>642</v>
      </c>
      <c r="E45" s="34" t="s">
        <v>643</v>
      </c>
      <c r="F45" s="35" t="s">
        <v>644</v>
      </c>
      <c r="G45" s="32" t="s">
        <v>68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1074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645</v>
      </c>
      <c r="D46" s="33" t="s">
        <v>254</v>
      </c>
      <c r="E46" s="34" t="s">
        <v>646</v>
      </c>
      <c r="F46" s="35" t="s">
        <v>647</v>
      </c>
      <c r="G46" s="32" t="s">
        <v>88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1074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648</v>
      </c>
      <c r="D47" s="33" t="s">
        <v>649</v>
      </c>
      <c r="E47" s="34" t="s">
        <v>646</v>
      </c>
      <c r="F47" s="35" t="s">
        <v>650</v>
      </c>
      <c r="G47" s="32" t="s">
        <v>386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1074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651</v>
      </c>
      <c r="D48" s="33" t="s">
        <v>652</v>
      </c>
      <c r="E48" s="34" t="s">
        <v>467</v>
      </c>
      <c r="F48" s="35" t="s">
        <v>653</v>
      </c>
      <c r="G48" s="32" t="s">
        <v>83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1074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654</v>
      </c>
      <c r="D49" s="33" t="s">
        <v>655</v>
      </c>
      <c r="E49" s="34" t="s">
        <v>198</v>
      </c>
      <c r="F49" s="35" t="s">
        <v>393</v>
      </c>
      <c r="G49" s="32" t="s">
        <v>79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1074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656</v>
      </c>
      <c r="D50" s="33" t="s">
        <v>657</v>
      </c>
      <c r="E50" s="34" t="s">
        <v>198</v>
      </c>
      <c r="F50" s="35" t="s">
        <v>658</v>
      </c>
      <c r="G50" s="32" t="s">
        <v>73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1074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659</v>
      </c>
      <c r="D51" s="33" t="s">
        <v>660</v>
      </c>
      <c r="E51" s="34" t="s">
        <v>661</v>
      </c>
      <c r="F51" s="35" t="s">
        <v>662</v>
      </c>
      <c r="G51" s="32" t="s">
        <v>68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1074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663</v>
      </c>
      <c r="D52" s="33" t="s">
        <v>664</v>
      </c>
      <c r="E52" s="34" t="s">
        <v>665</v>
      </c>
      <c r="F52" s="35" t="s">
        <v>666</v>
      </c>
      <c r="G52" s="32" t="s">
        <v>88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1074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667</v>
      </c>
      <c r="D53" s="33" t="s">
        <v>117</v>
      </c>
      <c r="E53" s="34" t="s">
        <v>668</v>
      </c>
      <c r="F53" s="35" t="s">
        <v>669</v>
      </c>
      <c r="G53" s="32" t="s">
        <v>73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1074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670</v>
      </c>
      <c r="D54" s="33" t="s">
        <v>671</v>
      </c>
      <c r="E54" s="34" t="s">
        <v>672</v>
      </c>
      <c r="F54" s="35" t="s">
        <v>548</v>
      </c>
      <c r="G54" s="32" t="s">
        <v>79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1074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673</v>
      </c>
      <c r="D55" s="33" t="s">
        <v>674</v>
      </c>
      <c r="E55" s="34" t="s">
        <v>675</v>
      </c>
      <c r="F55" s="35" t="s">
        <v>676</v>
      </c>
      <c r="G55" s="32" t="s">
        <v>68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1074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677</v>
      </c>
      <c r="D56" s="33" t="s">
        <v>678</v>
      </c>
      <c r="E56" s="34" t="s">
        <v>227</v>
      </c>
      <c r="F56" s="35" t="s">
        <v>679</v>
      </c>
      <c r="G56" s="32" t="s">
        <v>68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1074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680</v>
      </c>
      <c r="D57" s="33" t="s">
        <v>681</v>
      </c>
      <c r="E57" s="34" t="s">
        <v>231</v>
      </c>
      <c r="F57" s="35" t="s">
        <v>415</v>
      </c>
      <c r="G57" s="32" t="s">
        <v>73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1074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682</v>
      </c>
      <c r="D58" s="33" t="s">
        <v>94</v>
      </c>
      <c r="E58" s="34" t="s">
        <v>248</v>
      </c>
      <c r="F58" s="35" t="s">
        <v>683</v>
      </c>
      <c r="G58" s="32" t="s">
        <v>68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1074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684</v>
      </c>
      <c r="D59" s="33" t="s">
        <v>685</v>
      </c>
      <c r="E59" s="34" t="s">
        <v>248</v>
      </c>
      <c r="F59" s="35" t="s">
        <v>686</v>
      </c>
      <c r="G59" s="32" t="s">
        <v>79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1074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687</v>
      </c>
      <c r="D60" s="33" t="s">
        <v>688</v>
      </c>
      <c r="E60" s="34" t="s">
        <v>258</v>
      </c>
      <c r="F60" s="35" t="s">
        <v>245</v>
      </c>
      <c r="G60" s="32" t="s">
        <v>79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1074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689</v>
      </c>
      <c r="D61" s="33" t="s">
        <v>117</v>
      </c>
      <c r="E61" s="34" t="s">
        <v>690</v>
      </c>
      <c r="F61" s="35" t="s">
        <v>325</v>
      </c>
      <c r="G61" s="32" t="s">
        <v>73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1074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691</v>
      </c>
      <c r="D62" s="33" t="s">
        <v>205</v>
      </c>
      <c r="E62" s="34" t="s">
        <v>692</v>
      </c>
      <c r="F62" s="35" t="s">
        <v>666</v>
      </c>
      <c r="G62" s="32" t="s">
        <v>83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1074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693</v>
      </c>
      <c r="D63" s="33" t="s">
        <v>315</v>
      </c>
      <c r="E63" s="34" t="s">
        <v>539</v>
      </c>
      <c r="F63" s="35" t="s">
        <v>694</v>
      </c>
      <c r="G63" s="32" t="s">
        <v>79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1074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695</v>
      </c>
      <c r="D64" s="33" t="s">
        <v>696</v>
      </c>
      <c r="E64" s="34" t="s">
        <v>697</v>
      </c>
      <c r="F64" s="35" t="s">
        <v>698</v>
      </c>
      <c r="G64" s="32" t="s">
        <v>386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1074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9" customHeight="1">
      <c r="A65" s="2"/>
      <c r="B65" s="45"/>
      <c r="C65" s="46"/>
      <c r="D65" s="46"/>
      <c r="E65" s="47"/>
      <c r="F65" s="47"/>
      <c r="G65" s="47"/>
      <c r="H65" s="48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3"/>
    </row>
    <row r="66" spans="1:39" ht="16.5" hidden="1">
      <c r="A66" s="2"/>
      <c r="B66" s="121" t="s">
        <v>31</v>
      </c>
      <c r="C66" s="121"/>
      <c r="D66" s="46"/>
      <c r="E66" s="47"/>
      <c r="F66" s="47"/>
      <c r="G66" s="47"/>
      <c r="H66" s="48"/>
      <c r="I66" s="49"/>
      <c r="J66" s="49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3"/>
    </row>
    <row r="67" spans="1:39" ht="16.5" hidden="1" customHeight="1">
      <c r="A67" s="2"/>
      <c r="B67" s="51" t="s">
        <v>32</v>
      </c>
      <c r="C67" s="51"/>
      <c r="D67" s="52">
        <f>+$AA$8</f>
        <v>55</v>
      </c>
      <c r="E67" s="53" t="s">
        <v>33</v>
      </c>
      <c r="F67" s="94" t="s">
        <v>34</v>
      </c>
      <c r="G67" s="94"/>
      <c r="H67" s="94"/>
      <c r="I67" s="94"/>
      <c r="J67" s="94"/>
      <c r="K67" s="94"/>
      <c r="L67" s="94"/>
      <c r="M67" s="94"/>
      <c r="N67" s="94"/>
      <c r="O67" s="94"/>
      <c r="P67" s="54">
        <f>$AA$8 -COUNTIF($T$9:$T$254,"Vắng") -COUNTIF($T$9:$T$254,"Vắng có phép") - COUNTIF($T$9:$T$254,"Đình chỉ thi") - COUNTIF($T$9:$T$254,"Không đủ ĐKDT")</f>
        <v>55</v>
      </c>
      <c r="Q67" s="54"/>
      <c r="R67" s="54"/>
      <c r="S67" s="55"/>
      <c r="T67" s="56" t="s">
        <v>33</v>
      </c>
      <c r="U67" s="55"/>
      <c r="V67" s="3"/>
    </row>
    <row r="68" spans="1:39" ht="16.5" hidden="1" customHeight="1">
      <c r="A68" s="2"/>
      <c r="B68" s="51" t="s">
        <v>35</v>
      </c>
      <c r="C68" s="51"/>
      <c r="D68" s="52">
        <f>+$AL$8</f>
        <v>0</v>
      </c>
      <c r="E68" s="53" t="s">
        <v>33</v>
      </c>
      <c r="F68" s="94" t="s">
        <v>36</v>
      </c>
      <c r="G68" s="94"/>
      <c r="H68" s="94"/>
      <c r="I68" s="94"/>
      <c r="J68" s="94"/>
      <c r="K68" s="94"/>
      <c r="L68" s="94"/>
      <c r="M68" s="94"/>
      <c r="N68" s="94"/>
      <c r="O68" s="94"/>
      <c r="P68" s="57">
        <f>COUNTIF($T$9:$T$130,"Vắng")</f>
        <v>0</v>
      </c>
      <c r="Q68" s="57"/>
      <c r="R68" s="57"/>
      <c r="S68" s="58"/>
      <c r="T68" s="56" t="s">
        <v>33</v>
      </c>
      <c r="U68" s="58"/>
      <c r="V68" s="3"/>
    </row>
    <row r="69" spans="1:39" ht="16.5" hidden="1" customHeight="1">
      <c r="A69" s="2"/>
      <c r="B69" s="51" t="s">
        <v>51</v>
      </c>
      <c r="C69" s="51"/>
      <c r="D69" s="67">
        <f>COUNTIF(X10:X64,"Học lại")</f>
        <v>54</v>
      </c>
      <c r="E69" s="53" t="s">
        <v>33</v>
      </c>
      <c r="F69" s="94" t="s">
        <v>52</v>
      </c>
      <c r="G69" s="94"/>
      <c r="H69" s="94"/>
      <c r="I69" s="94"/>
      <c r="J69" s="94"/>
      <c r="K69" s="94"/>
      <c r="L69" s="94"/>
      <c r="M69" s="94"/>
      <c r="N69" s="94"/>
      <c r="O69" s="94"/>
      <c r="P69" s="54">
        <f>COUNTIF($T$9:$T$130,"Vắng có phép")</f>
        <v>0</v>
      </c>
      <c r="Q69" s="54"/>
      <c r="R69" s="54"/>
      <c r="S69" s="55"/>
      <c r="T69" s="56" t="s">
        <v>33</v>
      </c>
      <c r="U69" s="55"/>
      <c r="V69" s="3"/>
    </row>
    <row r="70" spans="1:39" ht="3" hidden="1" customHeight="1">
      <c r="A70" s="2"/>
      <c r="B70" s="45"/>
      <c r="C70" s="46"/>
      <c r="D70" s="46"/>
      <c r="E70" s="47"/>
      <c r="F70" s="47"/>
      <c r="G70" s="47"/>
      <c r="H70" s="48"/>
      <c r="I70" s="49"/>
      <c r="J70" s="49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3"/>
    </row>
    <row r="71" spans="1:39" hidden="1">
      <c r="B71" s="89" t="s">
        <v>53</v>
      </c>
      <c r="C71" s="89"/>
      <c r="D71" s="90">
        <f>COUNTIF(X10:X64,"Thi lại")</f>
        <v>1</v>
      </c>
      <c r="E71" s="91" t="s">
        <v>33</v>
      </c>
      <c r="F71" s="3"/>
      <c r="G71" s="3"/>
      <c r="H71" s="3"/>
      <c r="I71" s="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3"/>
    </row>
    <row r="72" spans="1:39" ht="24.75" hidden="1" customHeight="1">
      <c r="B72" s="89"/>
      <c r="C72" s="89"/>
      <c r="D72" s="90"/>
      <c r="E72" s="91"/>
      <c r="F72" s="3"/>
      <c r="G72" s="3"/>
      <c r="H72" s="3"/>
      <c r="I72" s="3"/>
      <c r="J72" s="123" t="s">
        <v>55</v>
      </c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3"/>
    </row>
    <row r="73" spans="1:39" hidden="1">
      <c r="A73" s="59"/>
      <c r="B73" s="115" t="s">
        <v>37</v>
      </c>
      <c r="C73" s="115"/>
      <c r="D73" s="115"/>
      <c r="E73" s="115"/>
      <c r="F73" s="115"/>
      <c r="G73" s="115"/>
      <c r="H73" s="115"/>
      <c r="I73" s="60"/>
      <c r="J73" s="124" t="s">
        <v>38</v>
      </c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3"/>
    </row>
    <row r="74" spans="1:39" ht="4.5" hidden="1" customHeight="1">
      <c r="A74" s="2"/>
      <c r="B74" s="45"/>
      <c r="C74" s="61"/>
      <c r="D74" s="61"/>
      <c r="E74" s="62"/>
      <c r="F74" s="62"/>
      <c r="G74" s="62"/>
      <c r="H74" s="63"/>
      <c r="I74" s="64"/>
      <c r="J74" s="6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39" s="2" customFormat="1" hidden="1">
      <c r="B75" s="115" t="s">
        <v>39</v>
      </c>
      <c r="C75" s="115"/>
      <c r="D75" s="116" t="s">
        <v>40</v>
      </c>
      <c r="E75" s="116"/>
      <c r="F75" s="116"/>
      <c r="G75" s="116"/>
      <c r="H75" s="116"/>
      <c r="I75" s="64"/>
      <c r="J75" s="64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9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3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18" hidden="1" customHeight="1">
      <c r="A81" s="1"/>
      <c r="B81" s="126" t="s">
        <v>41</v>
      </c>
      <c r="C81" s="126"/>
      <c r="D81" s="126" t="s">
        <v>54</v>
      </c>
      <c r="E81" s="126"/>
      <c r="F81" s="126"/>
      <c r="G81" s="126"/>
      <c r="H81" s="126"/>
      <c r="I81" s="126"/>
      <c r="J81" s="126" t="s">
        <v>42</v>
      </c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4.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36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32.25" customHeight="1">
      <c r="A84" s="1"/>
      <c r="B84" s="115" t="s">
        <v>43</v>
      </c>
      <c r="C84" s="115"/>
      <c r="D84" s="115"/>
      <c r="E84" s="115"/>
      <c r="F84" s="115"/>
      <c r="G84" s="115"/>
      <c r="H84" s="115"/>
      <c r="I84" s="60"/>
      <c r="J84" s="127" t="s">
        <v>56</v>
      </c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45"/>
      <c r="C85" s="61"/>
      <c r="D85" s="61"/>
      <c r="E85" s="62"/>
      <c r="F85" s="62"/>
      <c r="G85" s="62"/>
      <c r="H85" s="63"/>
      <c r="I85" s="64"/>
      <c r="J85" s="6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115" t="s">
        <v>39</v>
      </c>
      <c r="C86" s="115"/>
      <c r="D86" s="116" t="s">
        <v>40</v>
      </c>
      <c r="E86" s="116"/>
      <c r="F86" s="116"/>
      <c r="G86" s="116"/>
      <c r="H86" s="116"/>
      <c r="I86" s="64"/>
      <c r="J86" s="64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91" spans="1:39">
      <c r="B91" s="125"/>
      <c r="C91" s="125"/>
      <c r="D91" s="125"/>
      <c r="E91" s="125"/>
      <c r="F91" s="125"/>
      <c r="G91" s="125"/>
      <c r="H91" s="125"/>
      <c r="I91" s="125"/>
      <c r="J91" s="125" t="s">
        <v>57</v>
      </c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</row>
  </sheetData>
  <sheetProtection formatCells="0" formatColumns="0" formatRows="0" insertColumns="0" insertRows="0" insertHyperlinks="0" deleteColumns="0" deleteRows="0" sort="0" autoFilter="0" pivotTables="0"/>
  <autoFilter ref="A8:AM64">
    <filterColumn colId="3" showButton="0"/>
  </autoFilter>
  <mergeCells count="58">
    <mergeCell ref="B91:C91"/>
    <mergeCell ref="D91:I91"/>
    <mergeCell ref="J91:U91"/>
    <mergeCell ref="B81:C81"/>
    <mergeCell ref="D81:I81"/>
    <mergeCell ref="J81:U81"/>
    <mergeCell ref="B84:H84"/>
    <mergeCell ref="J84:U84"/>
    <mergeCell ref="B86:C86"/>
    <mergeCell ref="D86:H86"/>
    <mergeCell ref="F69:O69"/>
    <mergeCell ref="J71:U71"/>
    <mergeCell ref="J72:U72"/>
    <mergeCell ref="B73:H73"/>
    <mergeCell ref="J73:U73"/>
    <mergeCell ref="B75:C75"/>
    <mergeCell ref="D75:H75"/>
    <mergeCell ref="T7:T9"/>
    <mergeCell ref="U7:U9"/>
    <mergeCell ref="B9:G9"/>
    <mergeCell ref="B66:C66"/>
    <mergeCell ref="F67:O67"/>
    <mergeCell ref="F68:O6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4 P10:P64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69 X10:X6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13"/>
  <sheetViews>
    <sheetView workbookViewId="0">
      <pane ySplit="3" topLeftCell="A80" activePane="bottomLeft" state="frozen"/>
      <selection activeCell="K9" sqref="K9"/>
      <selection pane="bottomLeft" activeCell="U43" sqref="U43:U8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63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Phát triển phần mềm hướng dịch vụ</v>
      </c>
      <c r="Z8" s="75" t="str">
        <f>+P4</f>
        <v>Nhóm: INT1448-01</v>
      </c>
      <c r="AA8" s="76">
        <f>+$AJ$8+$AL$8+$AH$8</f>
        <v>77</v>
      </c>
      <c r="AB8" s="70">
        <f>COUNTIF($T$9:$T$146,"Khiển trách")</f>
        <v>0</v>
      </c>
      <c r="AC8" s="70">
        <f>COUNTIF($T$9:$T$146,"Cảnh cáo")</f>
        <v>0</v>
      </c>
      <c r="AD8" s="70">
        <f>COUNTIF($T$9:$T$146,"Đình chỉ thi")</f>
        <v>0</v>
      </c>
      <c r="AE8" s="77">
        <f>+($AB$8+$AC$8+$AD$8)/$AA$8*100%</f>
        <v>0</v>
      </c>
      <c r="AF8" s="70">
        <f>SUM(COUNTIF($T$9:$T$144,"Vắng"),COUNTIF($T$9:$T$144,"Vắng có phép"))</f>
        <v>0</v>
      </c>
      <c r="AG8" s="78">
        <f>+$AF$8/$AA$8</f>
        <v>0</v>
      </c>
      <c r="AH8" s="79">
        <f>COUNTIF($X$9:$X$144,"Thi lại")</f>
        <v>1</v>
      </c>
      <c r="AI8" s="78">
        <f>+$AH$8/$AA$8</f>
        <v>1.2987012987012988E-2</v>
      </c>
      <c r="AJ8" s="79">
        <f>COUNTIF($X$9:$X$145,"Học lại")</f>
        <v>76</v>
      </c>
      <c r="AK8" s="78">
        <f>+$AJ$8/$AA$8</f>
        <v>0.98701298701298701</v>
      </c>
      <c r="AL8" s="70">
        <f>COUNTIF($X$10:$X$145,"Đạt")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293</v>
      </c>
      <c r="D10" s="21" t="s">
        <v>294</v>
      </c>
      <c r="E10" s="22" t="s">
        <v>71</v>
      </c>
      <c r="F10" s="23" t="s">
        <v>295</v>
      </c>
      <c r="G10" s="20" t="s">
        <v>79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1071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296</v>
      </c>
      <c r="D11" s="33" t="s">
        <v>297</v>
      </c>
      <c r="E11" s="34" t="s">
        <v>71</v>
      </c>
      <c r="F11" s="35" t="s">
        <v>298</v>
      </c>
      <c r="G11" s="32" t="s">
        <v>88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1071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299</v>
      </c>
      <c r="D12" s="33" t="s">
        <v>300</v>
      </c>
      <c r="E12" s="34" t="s">
        <v>301</v>
      </c>
      <c r="F12" s="35" t="s">
        <v>302</v>
      </c>
      <c r="G12" s="32" t="s">
        <v>73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1071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303</v>
      </c>
      <c r="D13" s="33" t="s">
        <v>304</v>
      </c>
      <c r="E13" s="34" t="s">
        <v>305</v>
      </c>
      <c r="F13" s="35" t="s">
        <v>306</v>
      </c>
      <c r="G13" s="32" t="s">
        <v>79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1071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307</v>
      </c>
      <c r="D14" s="33" t="s">
        <v>251</v>
      </c>
      <c r="E14" s="34" t="s">
        <v>308</v>
      </c>
      <c r="F14" s="35" t="s">
        <v>309</v>
      </c>
      <c r="G14" s="32" t="s">
        <v>79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1071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310</v>
      </c>
      <c r="D15" s="33" t="s">
        <v>311</v>
      </c>
      <c r="E15" s="34" t="s">
        <v>312</v>
      </c>
      <c r="F15" s="35" t="s">
        <v>313</v>
      </c>
      <c r="G15" s="32" t="s">
        <v>79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1071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314</v>
      </c>
      <c r="D16" s="33" t="s">
        <v>315</v>
      </c>
      <c r="E16" s="34" t="s">
        <v>316</v>
      </c>
      <c r="F16" s="35" t="s">
        <v>317</v>
      </c>
      <c r="G16" s="32" t="s">
        <v>79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1071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318</v>
      </c>
      <c r="D17" s="33" t="s">
        <v>319</v>
      </c>
      <c r="E17" s="34" t="s">
        <v>320</v>
      </c>
      <c r="F17" s="35" t="s">
        <v>321</v>
      </c>
      <c r="G17" s="32" t="s">
        <v>322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1071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323</v>
      </c>
      <c r="D18" s="33" t="s">
        <v>324</v>
      </c>
      <c r="E18" s="34" t="s">
        <v>320</v>
      </c>
      <c r="F18" s="35" t="s">
        <v>325</v>
      </c>
      <c r="G18" s="32" t="s">
        <v>83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1071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326</v>
      </c>
      <c r="D19" s="33" t="s">
        <v>327</v>
      </c>
      <c r="E19" s="34" t="s">
        <v>320</v>
      </c>
      <c r="F19" s="35" t="s">
        <v>328</v>
      </c>
      <c r="G19" s="32" t="s">
        <v>88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1071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329</v>
      </c>
      <c r="D20" s="33" t="s">
        <v>330</v>
      </c>
      <c r="E20" s="34" t="s">
        <v>320</v>
      </c>
      <c r="F20" s="35" t="s">
        <v>224</v>
      </c>
      <c r="G20" s="32" t="s">
        <v>73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1071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331</v>
      </c>
      <c r="D21" s="33" t="s">
        <v>332</v>
      </c>
      <c r="E21" s="34" t="s">
        <v>333</v>
      </c>
      <c r="F21" s="35" t="s">
        <v>334</v>
      </c>
      <c r="G21" s="32" t="s">
        <v>73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1071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335</v>
      </c>
      <c r="D22" s="33" t="s">
        <v>336</v>
      </c>
      <c r="E22" s="34" t="s">
        <v>337</v>
      </c>
      <c r="F22" s="35" t="s">
        <v>338</v>
      </c>
      <c r="G22" s="32" t="s">
        <v>322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1071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339</v>
      </c>
      <c r="D23" s="33" t="s">
        <v>340</v>
      </c>
      <c r="E23" s="34" t="s">
        <v>106</v>
      </c>
      <c r="F23" s="35" t="s">
        <v>341</v>
      </c>
      <c r="G23" s="32" t="s">
        <v>79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1071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342</v>
      </c>
      <c r="D24" s="33" t="s">
        <v>343</v>
      </c>
      <c r="E24" s="34" t="s">
        <v>344</v>
      </c>
      <c r="F24" s="35" t="s">
        <v>345</v>
      </c>
      <c r="G24" s="32" t="s">
        <v>73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1071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346</v>
      </c>
      <c r="D25" s="33" t="s">
        <v>347</v>
      </c>
      <c r="E25" s="34" t="s">
        <v>348</v>
      </c>
      <c r="F25" s="35" t="s">
        <v>349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1071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350</v>
      </c>
      <c r="D26" s="33" t="s">
        <v>351</v>
      </c>
      <c r="E26" s="34" t="s">
        <v>110</v>
      </c>
      <c r="F26" s="35" t="s">
        <v>352</v>
      </c>
      <c r="G26" s="32" t="s">
        <v>79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1071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353</v>
      </c>
      <c r="D27" s="33" t="s">
        <v>354</v>
      </c>
      <c r="E27" s="34" t="s">
        <v>355</v>
      </c>
      <c r="F27" s="35" t="s">
        <v>356</v>
      </c>
      <c r="G27" s="32" t="s">
        <v>88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1071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357</v>
      </c>
      <c r="D28" s="33" t="s">
        <v>358</v>
      </c>
      <c r="E28" s="34" t="s">
        <v>359</v>
      </c>
      <c r="F28" s="35" t="s">
        <v>360</v>
      </c>
      <c r="G28" s="32" t="s">
        <v>88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1071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361</v>
      </c>
      <c r="D29" s="33" t="s">
        <v>264</v>
      </c>
      <c r="E29" s="34" t="s">
        <v>359</v>
      </c>
      <c r="F29" s="35" t="s">
        <v>362</v>
      </c>
      <c r="G29" s="32" t="s">
        <v>322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1071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363</v>
      </c>
      <c r="D30" s="33" t="s">
        <v>264</v>
      </c>
      <c r="E30" s="34" t="s">
        <v>364</v>
      </c>
      <c r="F30" s="35" t="s">
        <v>365</v>
      </c>
      <c r="G30" s="32" t="s">
        <v>68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1071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366</v>
      </c>
      <c r="D31" s="33" t="s">
        <v>367</v>
      </c>
      <c r="E31" s="34" t="s">
        <v>364</v>
      </c>
      <c r="F31" s="35" t="s">
        <v>135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1071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368</v>
      </c>
      <c r="D32" s="33" t="s">
        <v>369</v>
      </c>
      <c r="E32" s="34" t="s">
        <v>370</v>
      </c>
      <c r="F32" s="35" t="s">
        <v>371</v>
      </c>
      <c r="G32" s="32" t="s">
        <v>322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1071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372</v>
      </c>
      <c r="D33" s="33" t="s">
        <v>369</v>
      </c>
      <c r="E33" s="34" t="s">
        <v>373</v>
      </c>
      <c r="F33" s="35" t="s">
        <v>374</v>
      </c>
      <c r="G33" s="32" t="s">
        <v>88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1071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375</v>
      </c>
      <c r="D34" s="33" t="s">
        <v>376</v>
      </c>
      <c r="E34" s="34" t="s">
        <v>377</v>
      </c>
      <c r="F34" s="35" t="s">
        <v>378</v>
      </c>
      <c r="G34" s="32" t="s">
        <v>322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1071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379</v>
      </c>
      <c r="D35" s="33" t="s">
        <v>380</v>
      </c>
      <c r="E35" s="34" t="s">
        <v>381</v>
      </c>
      <c r="F35" s="35" t="s">
        <v>382</v>
      </c>
      <c r="G35" s="32" t="s">
        <v>83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1071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383</v>
      </c>
      <c r="D36" s="33" t="s">
        <v>254</v>
      </c>
      <c r="E36" s="34" t="s">
        <v>384</v>
      </c>
      <c r="F36" s="35" t="s">
        <v>385</v>
      </c>
      <c r="G36" s="32" t="s">
        <v>386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1071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387</v>
      </c>
      <c r="D37" s="33" t="s">
        <v>388</v>
      </c>
      <c r="E37" s="34" t="s">
        <v>125</v>
      </c>
      <c r="F37" s="35" t="s">
        <v>389</v>
      </c>
      <c r="G37" s="32" t="s">
        <v>322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1071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390</v>
      </c>
      <c r="D38" s="33" t="s">
        <v>369</v>
      </c>
      <c r="E38" s="34" t="s">
        <v>125</v>
      </c>
      <c r="F38" s="35" t="s">
        <v>391</v>
      </c>
      <c r="G38" s="32" t="s">
        <v>322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1071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392</v>
      </c>
      <c r="D39" s="33" t="s">
        <v>251</v>
      </c>
      <c r="E39" s="34" t="s">
        <v>134</v>
      </c>
      <c r="F39" s="35" t="s">
        <v>393</v>
      </c>
      <c r="G39" s="32" t="s">
        <v>83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1071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394</v>
      </c>
      <c r="D40" s="33" t="s">
        <v>237</v>
      </c>
      <c r="E40" s="34" t="s">
        <v>395</v>
      </c>
      <c r="F40" s="35" t="s">
        <v>396</v>
      </c>
      <c r="G40" s="32" t="s">
        <v>88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1071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397</v>
      </c>
      <c r="D41" s="33" t="s">
        <v>398</v>
      </c>
      <c r="E41" s="34" t="s">
        <v>395</v>
      </c>
      <c r="F41" s="35" t="s">
        <v>399</v>
      </c>
      <c r="G41" s="32" t="s">
        <v>322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1071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400</v>
      </c>
      <c r="D42" s="33" t="s">
        <v>401</v>
      </c>
      <c r="E42" s="34" t="s">
        <v>395</v>
      </c>
      <c r="F42" s="35" t="s">
        <v>147</v>
      </c>
      <c r="G42" s="32" t="s">
        <v>73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1071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402</v>
      </c>
      <c r="D43" s="33" t="s">
        <v>403</v>
      </c>
      <c r="E43" s="34" t="s">
        <v>404</v>
      </c>
      <c r="F43" s="35" t="s">
        <v>405</v>
      </c>
      <c r="G43" s="32" t="s">
        <v>73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1072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406</v>
      </c>
      <c r="D44" s="33" t="s">
        <v>407</v>
      </c>
      <c r="E44" s="34" t="s">
        <v>408</v>
      </c>
      <c r="F44" s="35" t="s">
        <v>409</v>
      </c>
      <c r="G44" s="32" t="s">
        <v>79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1072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410</v>
      </c>
      <c r="D45" s="33" t="s">
        <v>411</v>
      </c>
      <c r="E45" s="34" t="s">
        <v>412</v>
      </c>
      <c r="F45" s="35" t="s">
        <v>413</v>
      </c>
      <c r="G45" s="32" t="s">
        <v>73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1072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414</v>
      </c>
      <c r="D46" s="33" t="s">
        <v>291</v>
      </c>
      <c r="E46" s="34" t="s">
        <v>138</v>
      </c>
      <c r="F46" s="35" t="s">
        <v>415</v>
      </c>
      <c r="G46" s="32" t="s">
        <v>83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1072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416</v>
      </c>
      <c r="D47" s="33" t="s">
        <v>417</v>
      </c>
      <c r="E47" s="34" t="s">
        <v>146</v>
      </c>
      <c r="F47" s="35" t="s">
        <v>418</v>
      </c>
      <c r="G47" s="32" t="s">
        <v>79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1072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419</v>
      </c>
      <c r="D48" s="33" t="s">
        <v>420</v>
      </c>
      <c r="E48" s="34" t="s">
        <v>146</v>
      </c>
      <c r="F48" s="35" t="s">
        <v>421</v>
      </c>
      <c r="G48" s="32" t="s">
        <v>422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1072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423</v>
      </c>
      <c r="D49" s="33" t="s">
        <v>424</v>
      </c>
      <c r="E49" s="34" t="s">
        <v>156</v>
      </c>
      <c r="F49" s="35" t="s">
        <v>425</v>
      </c>
      <c r="G49" s="32" t="s">
        <v>322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1072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426</v>
      </c>
      <c r="D50" s="33" t="s">
        <v>427</v>
      </c>
      <c r="E50" s="34" t="s">
        <v>428</v>
      </c>
      <c r="F50" s="35" t="s">
        <v>429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1072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430</v>
      </c>
      <c r="D51" s="33" t="s">
        <v>431</v>
      </c>
      <c r="E51" s="34" t="s">
        <v>432</v>
      </c>
      <c r="F51" s="35" t="s">
        <v>433</v>
      </c>
      <c r="G51" s="32" t="s">
        <v>322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1072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434</v>
      </c>
      <c r="D52" s="33" t="s">
        <v>435</v>
      </c>
      <c r="E52" s="34" t="s">
        <v>432</v>
      </c>
      <c r="F52" s="35" t="s">
        <v>436</v>
      </c>
      <c r="G52" s="32" t="s">
        <v>88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1072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437</v>
      </c>
      <c r="D53" s="33" t="s">
        <v>438</v>
      </c>
      <c r="E53" s="34" t="s">
        <v>432</v>
      </c>
      <c r="F53" s="35" t="s">
        <v>439</v>
      </c>
      <c r="G53" s="32" t="s">
        <v>88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1072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440</v>
      </c>
      <c r="D54" s="33" t="s">
        <v>441</v>
      </c>
      <c r="E54" s="34" t="s">
        <v>432</v>
      </c>
      <c r="F54" s="35" t="s">
        <v>442</v>
      </c>
      <c r="G54" s="32" t="s">
        <v>443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1072</v>
      </c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444</v>
      </c>
      <c r="D55" s="33" t="s">
        <v>445</v>
      </c>
      <c r="E55" s="34" t="s">
        <v>446</v>
      </c>
      <c r="F55" s="35" t="s">
        <v>447</v>
      </c>
      <c r="G55" s="32" t="s">
        <v>79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1072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448</v>
      </c>
      <c r="D56" s="33" t="s">
        <v>117</v>
      </c>
      <c r="E56" s="34" t="s">
        <v>449</v>
      </c>
      <c r="F56" s="35" t="s">
        <v>450</v>
      </c>
      <c r="G56" s="32" t="s">
        <v>68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1072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451</v>
      </c>
      <c r="D57" s="33" t="s">
        <v>297</v>
      </c>
      <c r="E57" s="34" t="s">
        <v>452</v>
      </c>
      <c r="F57" s="35" t="s">
        <v>453</v>
      </c>
      <c r="G57" s="32" t="s">
        <v>83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1072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454</v>
      </c>
      <c r="D58" s="33" t="s">
        <v>455</v>
      </c>
      <c r="E58" s="34" t="s">
        <v>160</v>
      </c>
      <c r="F58" s="35" t="s">
        <v>96</v>
      </c>
      <c r="G58" s="32" t="s">
        <v>73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1072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456</v>
      </c>
      <c r="D59" s="33" t="s">
        <v>457</v>
      </c>
      <c r="E59" s="34" t="s">
        <v>458</v>
      </c>
      <c r="F59" s="35" t="s">
        <v>459</v>
      </c>
      <c r="G59" s="32" t="s">
        <v>79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1072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460</v>
      </c>
      <c r="D60" s="33" t="s">
        <v>141</v>
      </c>
      <c r="E60" s="34" t="s">
        <v>461</v>
      </c>
      <c r="F60" s="35" t="s">
        <v>462</v>
      </c>
      <c r="G60" s="32" t="s">
        <v>422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1072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463</v>
      </c>
      <c r="D61" s="33" t="s">
        <v>464</v>
      </c>
      <c r="E61" s="34" t="s">
        <v>164</v>
      </c>
      <c r="F61" s="35" t="s">
        <v>447</v>
      </c>
      <c r="G61" s="32" t="s">
        <v>68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1072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465</v>
      </c>
      <c r="D62" s="33" t="s">
        <v>466</v>
      </c>
      <c r="E62" s="34" t="s">
        <v>467</v>
      </c>
      <c r="F62" s="35" t="s">
        <v>468</v>
      </c>
      <c r="G62" s="32" t="s">
        <v>73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1072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469</v>
      </c>
      <c r="D63" s="33" t="s">
        <v>470</v>
      </c>
      <c r="E63" s="34" t="s">
        <v>198</v>
      </c>
      <c r="F63" s="35" t="s">
        <v>471</v>
      </c>
      <c r="G63" s="32" t="s">
        <v>88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1072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472</v>
      </c>
      <c r="D64" s="33" t="s">
        <v>473</v>
      </c>
      <c r="E64" s="34" t="s">
        <v>474</v>
      </c>
      <c r="F64" s="35" t="s">
        <v>107</v>
      </c>
      <c r="G64" s="32" t="s">
        <v>88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1072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475</v>
      </c>
      <c r="D65" s="33" t="s">
        <v>476</v>
      </c>
      <c r="E65" s="34" t="s">
        <v>477</v>
      </c>
      <c r="F65" s="35" t="s">
        <v>478</v>
      </c>
      <c r="G65" s="32" t="s">
        <v>79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1072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479</v>
      </c>
      <c r="D66" s="33" t="s">
        <v>480</v>
      </c>
      <c r="E66" s="34" t="s">
        <v>477</v>
      </c>
      <c r="F66" s="35" t="s">
        <v>481</v>
      </c>
      <c r="G66" s="32" t="s">
        <v>68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1072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482</v>
      </c>
      <c r="D67" s="33" t="s">
        <v>483</v>
      </c>
      <c r="E67" s="34" t="s">
        <v>206</v>
      </c>
      <c r="F67" s="35" t="s">
        <v>242</v>
      </c>
      <c r="G67" s="32" t="s">
        <v>68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1072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484</v>
      </c>
      <c r="D68" s="33" t="s">
        <v>171</v>
      </c>
      <c r="E68" s="34" t="s">
        <v>485</v>
      </c>
      <c r="F68" s="35" t="s">
        <v>486</v>
      </c>
      <c r="G68" s="32" t="s">
        <v>73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1072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487</v>
      </c>
      <c r="D69" s="33" t="s">
        <v>488</v>
      </c>
      <c r="E69" s="34" t="s">
        <v>213</v>
      </c>
      <c r="F69" s="35" t="s">
        <v>489</v>
      </c>
      <c r="G69" s="32" t="s">
        <v>191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1072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490</v>
      </c>
      <c r="D70" s="33" t="s">
        <v>105</v>
      </c>
      <c r="E70" s="34" t="s">
        <v>491</v>
      </c>
      <c r="F70" s="35" t="s">
        <v>492</v>
      </c>
      <c r="G70" s="32" t="s">
        <v>322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1072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493</v>
      </c>
      <c r="D71" s="33" t="s">
        <v>171</v>
      </c>
      <c r="E71" s="34" t="s">
        <v>494</v>
      </c>
      <c r="F71" s="35" t="s">
        <v>495</v>
      </c>
      <c r="G71" s="32" t="s">
        <v>496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1072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497</v>
      </c>
      <c r="D72" s="33" t="s">
        <v>369</v>
      </c>
      <c r="E72" s="34" t="s">
        <v>498</v>
      </c>
      <c r="F72" s="35" t="s">
        <v>499</v>
      </c>
      <c r="G72" s="32" t="s">
        <v>68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1072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500</v>
      </c>
      <c r="D73" s="33" t="s">
        <v>501</v>
      </c>
      <c r="E73" s="34" t="s">
        <v>241</v>
      </c>
      <c r="F73" s="35" t="s">
        <v>502</v>
      </c>
      <c r="G73" s="32" t="s">
        <v>386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1072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503</v>
      </c>
      <c r="D74" s="33" t="s">
        <v>504</v>
      </c>
      <c r="E74" s="34" t="s">
        <v>505</v>
      </c>
      <c r="F74" s="35" t="s">
        <v>506</v>
      </c>
      <c r="G74" s="32" t="s">
        <v>322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1072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507</v>
      </c>
      <c r="D75" s="33" t="s">
        <v>508</v>
      </c>
      <c r="E75" s="34" t="s">
        <v>509</v>
      </c>
      <c r="F75" s="35" t="s">
        <v>510</v>
      </c>
      <c r="G75" s="32" t="s">
        <v>83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1072</v>
      </c>
      <c r="V75" s="3"/>
      <c r="W75" s="30"/>
      <c r="X75" s="81" t="str">
        <f t="shared" ref="X75:X8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511</v>
      </c>
      <c r="D76" s="33" t="s">
        <v>512</v>
      </c>
      <c r="E76" s="34" t="s">
        <v>248</v>
      </c>
      <c r="F76" s="35" t="s">
        <v>87</v>
      </c>
      <c r="G76" s="32" t="s">
        <v>73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6" si="9">+IF(OR($H76=0,$I76=0,$J76=0,$K76=0),"Không đủ ĐKDT","")</f>
        <v/>
      </c>
      <c r="U76" s="43" t="s">
        <v>1072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513</v>
      </c>
      <c r="D77" s="33" t="s">
        <v>251</v>
      </c>
      <c r="E77" s="34" t="s">
        <v>248</v>
      </c>
      <c r="F77" s="35" t="s">
        <v>514</v>
      </c>
      <c r="G77" s="32" t="s">
        <v>83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1072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515</v>
      </c>
      <c r="D78" s="33" t="s">
        <v>516</v>
      </c>
      <c r="E78" s="34" t="s">
        <v>258</v>
      </c>
      <c r="F78" s="35" t="s">
        <v>517</v>
      </c>
      <c r="G78" s="32" t="s">
        <v>83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1072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518</v>
      </c>
      <c r="D79" s="33" t="s">
        <v>470</v>
      </c>
      <c r="E79" s="34" t="s">
        <v>258</v>
      </c>
      <c r="F79" s="35" t="s">
        <v>519</v>
      </c>
      <c r="G79" s="32" t="s">
        <v>73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1072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520</v>
      </c>
      <c r="D80" s="33" t="s">
        <v>521</v>
      </c>
      <c r="E80" s="34" t="s">
        <v>258</v>
      </c>
      <c r="F80" s="35" t="s">
        <v>522</v>
      </c>
      <c r="G80" s="32" t="s">
        <v>523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 t="s">
        <v>1072</v>
      </c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18.75" customHeight="1">
      <c r="B81" s="31">
        <v>72</v>
      </c>
      <c r="C81" s="32" t="s">
        <v>524</v>
      </c>
      <c r="D81" s="33" t="s">
        <v>141</v>
      </c>
      <c r="E81" s="34" t="s">
        <v>258</v>
      </c>
      <c r="F81" s="35" t="s">
        <v>525</v>
      </c>
      <c r="G81" s="32" t="s">
        <v>68</v>
      </c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 t="s">
        <v>1072</v>
      </c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1:39" ht="18.75" customHeight="1">
      <c r="B82" s="31">
        <v>73</v>
      </c>
      <c r="C82" s="32" t="s">
        <v>526</v>
      </c>
      <c r="D82" s="33" t="s">
        <v>527</v>
      </c>
      <c r="E82" s="34" t="s">
        <v>258</v>
      </c>
      <c r="F82" s="35" t="s">
        <v>528</v>
      </c>
      <c r="G82" s="32" t="s">
        <v>79</v>
      </c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 t="s">
        <v>1072</v>
      </c>
      <c r="V82" s="3"/>
      <c r="W82" s="30"/>
      <c r="X82" s="81" t="str">
        <f t="shared" si="7"/>
        <v>Học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1:39" ht="18.75" customHeight="1">
      <c r="B83" s="31">
        <v>74</v>
      </c>
      <c r="C83" s="32" t="s">
        <v>529</v>
      </c>
      <c r="D83" s="33" t="s">
        <v>530</v>
      </c>
      <c r="E83" s="34" t="s">
        <v>270</v>
      </c>
      <c r="F83" s="35" t="s">
        <v>531</v>
      </c>
      <c r="G83" s="32" t="s">
        <v>79</v>
      </c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 t="s">
        <v>1072</v>
      </c>
      <c r="V83" s="3"/>
      <c r="W83" s="30"/>
      <c r="X83" s="81" t="str">
        <f t="shared" si="7"/>
        <v>Học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1:39" ht="18.75" customHeight="1">
      <c r="B84" s="31">
        <v>75</v>
      </c>
      <c r="C84" s="32" t="s">
        <v>532</v>
      </c>
      <c r="D84" s="33" t="s">
        <v>533</v>
      </c>
      <c r="E84" s="34" t="s">
        <v>534</v>
      </c>
      <c r="F84" s="35" t="s">
        <v>298</v>
      </c>
      <c r="G84" s="32" t="s">
        <v>79</v>
      </c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 t="s">
        <v>1072</v>
      </c>
      <c r="V84" s="3"/>
      <c r="W84" s="30"/>
      <c r="X84" s="81" t="str">
        <f t="shared" si="7"/>
        <v>Học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1:39" ht="18.75" customHeight="1">
      <c r="B85" s="31">
        <v>76</v>
      </c>
      <c r="C85" s="32" t="s">
        <v>535</v>
      </c>
      <c r="D85" s="33" t="s">
        <v>367</v>
      </c>
      <c r="E85" s="34" t="s">
        <v>534</v>
      </c>
      <c r="F85" s="35" t="s">
        <v>536</v>
      </c>
      <c r="G85" s="32" t="s">
        <v>191</v>
      </c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 t="s">
        <v>1072</v>
      </c>
      <c r="V85" s="3"/>
      <c r="W85" s="30"/>
      <c r="X85" s="81" t="str">
        <f t="shared" si="7"/>
        <v>Học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1:39" ht="18.75" customHeight="1">
      <c r="B86" s="31">
        <v>77</v>
      </c>
      <c r="C86" s="32" t="s">
        <v>537</v>
      </c>
      <c r="D86" s="33" t="s">
        <v>538</v>
      </c>
      <c r="E86" s="34" t="s">
        <v>539</v>
      </c>
      <c r="F86" s="35" t="s">
        <v>540</v>
      </c>
      <c r="G86" s="32" t="s">
        <v>88</v>
      </c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 t="s">
        <v>1072</v>
      </c>
      <c r="V86" s="3"/>
      <c r="W86" s="30"/>
      <c r="X86" s="81" t="str">
        <f t="shared" si="7"/>
        <v>Học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1:39" ht="9" customHeight="1">
      <c r="A87" s="2"/>
      <c r="B87" s="45"/>
      <c r="C87" s="46"/>
      <c r="D87" s="46"/>
      <c r="E87" s="47"/>
      <c r="F87" s="47"/>
      <c r="G87" s="47"/>
      <c r="H87" s="48"/>
      <c r="I87" s="49"/>
      <c r="J87" s="49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</row>
    <row r="88" spans="1:39" ht="16.5" hidden="1">
      <c r="A88" s="2"/>
      <c r="B88" s="121" t="s">
        <v>31</v>
      </c>
      <c r="C88" s="121"/>
      <c r="D88" s="46"/>
      <c r="E88" s="47"/>
      <c r="F88" s="47"/>
      <c r="G88" s="47"/>
      <c r="H88" s="48"/>
      <c r="I88" s="49"/>
      <c r="J88" s="49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</row>
    <row r="89" spans="1:39" ht="16.5" hidden="1" customHeight="1">
      <c r="A89" s="2"/>
      <c r="B89" s="51" t="s">
        <v>32</v>
      </c>
      <c r="C89" s="51"/>
      <c r="D89" s="52">
        <f>+$AA$8</f>
        <v>77</v>
      </c>
      <c r="E89" s="53" t="s">
        <v>33</v>
      </c>
      <c r="F89" s="94" t="s">
        <v>34</v>
      </c>
      <c r="G89" s="94"/>
      <c r="H89" s="94"/>
      <c r="I89" s="94"/>
      <c r="J89" s="94"/>
      <c r="K89" s="94"/>
      <c r="L89" s="94"/>
      <c r="M89" s="94"/>
      <c r="N89" s="94"/>
      <c r="O89" s="94"/>
      <c r="P89" s="54">
        <f>$AA$8 -COUNTIF($T$9:$T$276,"Vắng") -COUNTIF($T$9:$T$276,"Vắng có phép") - COUNTIF($T$9:$T$276,"Đình chỉ thi") - COUNTIF($T$9:$T$276,"Không đủ ĐKDT")</f>
        <v>77</v>
      </c>
      <c r="Q89" s="54"/>
      <c r="R89" s="54"/>
      <c r="S89" s="55"/>
      <c r="T89" s="56" t="s">
        <v>33</v>
      </c>
      <c r="U89" s="55"/>
      <c r="V89" s="3"/>
    </row>
    <row r="90" spans="1:39" ht="16.5" hidden="1" customHeight="1">
      <c r="A90" s="2"/>
      <c r="B90" s="51" t="s">
        <v>35</v>
      </c>
      <c r="C90" s="51"/>
      <c r="D90" s="52">
        <f>+$AL$8</f>
        <v>0</v>
      </c>
      <c r="E90" s="53" t="s">
        <v>33</v>
      </c>
      <c r="F90" s="94" t="s">
        <v>36</v>
      </c>
      <c r="G90" s="94"/>
      <c r="H90" s="94"/>
      <c r="I90" s="94"/>
      <c r="J90" s="94"/>
      <c r="K90" s="94"/>
      <c r="L90" s="94"/>
      <c r="M90" s="94"/>
      <c r="N90" s="94"/>
      <c r="O90" s="94"/>
      <c r="P90" s="57">
        <f>COUNTIF($T$9:$T$152,"Vắng")</f>
        <v>0</v>
      </c>
      <c r="Q90" s="57"/>
      <c r="R90" s="57"/>
      <c r="S90" s="58"/>
      <c r="T90" s="56" t="s">
        <v>33</v>
      </c>
      <c r="U90" s="58"/>
      <c r="V90" s="3"/>
    </row>
    <row r="91" spans="1:39" ht="16.5" hidden="1" customHeight="1">
      <c r="A91" s="2"/>
      <c r="B91" s="51" t="s">
        <v>51</v>
      </c>
      <c r="C91" s="51"/>
      <c r="D91" s="67">
        <f>COUNTIF(X10:X86,"Học lại")</f>
        <v>76</v>
      </c>
      <c r="E91" s="53" t="s">
        <v>33</v>
      </c>
      <c r="F91" s="94" t="s">
        <v>52</v>
      </c>
      <c r="G91" s="94"/>
      <c r="H91" s="94"/>
      <c r="I91" s="94"/>
      <c r="J91" s="94"/>
      <c r="K91" s="94"/>
      <c r="L91" s="94"/>
      <c r="M91" s="94"/>
      <c r="N91" s="94"/>
      <c r="O91" s="94"/>
      <c r="P91" s="54">
        <f>COUNTIF($T$9:$T$152,"Vắng có phép")</f>
        <v>0</v>
      </c>
      <c r="Q91" s="54"/>
      <c r="R91" s="54"/>
      <c r="S91" s="55"/>
      <c r="T91" s="56" t="s">
        <v>33</v>
      </c>
      <c r="U91" s="55"/>
      <c r="V91" s="3"/>
    </row>
    <row r="92" spans="1:39" ht="3" hidden="1" customHeight="1">
      <c r="A92" s="2"/>
      <c r="B92" s="45"/>
      <c r="C92" s="46"/>
      <c r="D92" s="46"/>
      <c r="E92" s="47"/>
      <c r="F92" s="47"/>
      <c r="G92" s="47"/>
      <c r="H92" s="48"/>
      <c r="I92" s="49"/>
      <c r="J92" s="49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</row>
    <row r="93" spans="1:39" hidden="1">
      <c r="B93" s="89" t="s">
        <v>53</v>
      </c>
      <c r="C93" s="89"/>
      <c r="D93" s="90">
        <f>COUNTIF(X10:X86,"Thi lại")</f>
        <v>1</v>
      </c>
      <c r="E93" s="91" t="s">
        <v>33</v>
      </c>
      <c r="F93" s="3"/>
      <c r="G93" s="3"/>
      <c r="H93" s="3"/>
      <c r="I93" s="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3"/>
    </row>
    <row r="94" spans="1:39" ht="24.75" hidden="1" customHeight="1">
      <c r="B94" s="89"/>
      <c r="C94" s="89"/>
      <c r="D94" s="90"/>
      <c r="E94" s="91"/>
      <c r="F94" s="3"/>
      <c r="G94" s="3"/>
      <c r="H94" s="3"/>
      <c r="I94" s="3"/>
      <c r="J94" s="123" t="s">
        <v>55</v>
      </c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3"/>
    </row>
    <row r="95" spans="1:39" hidden="1">
      <c r="A95" s="59"/>
      <c r="B95" s="115" t="s">
        <v>37</v>
      </c>
      <c r="C95" s="115"/>
      <c r="D95" s="115"/>
      <c r="E95" s="115"/>
      <c r="F95" s="115"/>
      <c r="G95" s="115"/>
      <c r="H95" s="115"/>
      <c r="I95" s="60"/>
      <c r="J95" s="124" t="s">
        <v>38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3"/>
    </row>
    <row r="96" spans="1:39" ht="4.5" hidden="1" customHeight="1">
      <c r="A96" s="2"/>
      <c r="B96" s="45"/>
      <c r="C96" s="61"/>
      <c r="D96" s="61"/>
      <c r="E96" s="62"/>
      <c r="F96" s="62"/>
      <c r="G96" s="62"/>
      <c r="H96" s="63"/>
      <c r="I96" s="64"/>
      <c r="J96" s="6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39" s="2" customFormat="1" hidden="1">
      <c r="B97" s="115" t="s">
        <v>39</v>
      </c>
      <c r="C97" s="115"/>
      <c r="D97" s="116" t="s">
        <v>40</v>
      </c>
      <c r="E97" s="116"/>
      <c r="F97" s="116"/>
      <c r="G97" s="116"/>
      <c r="H97" s="116"/>
      <c r="I97" s="64"/>
      <c r="J97" s="64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idden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idden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idden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 ht="9.75" hidden="1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 ht="3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 ht="18" hidden="1" customHeight="1">
      <c r="A103" s="1"/>
      <c r="B103" s="126" t="s">
        <v>41</v>
      </c>
      <c r="C103" s="126"/>
      <c r="D103" s="126" t="s">
        <v>54</v>
      </c>
      <c r="E103" s="126"/>
      <c r="F103" s="126"/>
      <c r="G103" s="126"/>
      <c r="H103" s="126"/>
      <c r="I103" s="126"/>
      <c r="J103" s="126" t="s">
        <v>42</v>
      </c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3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4" spans="1:39" s="2" customFormat="1" ht="4.5" hidden="1" customHeigh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</row>
    <row r="105" spans="1:39" s="2" customFormat="1" ht="36.75" hidden="1" customHeigh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</row>
    <row r="106" spans="1:39" s="2" customFormat="1" ht="32.25" customHeight="1">
      <c r="A106" s="1"/>
      <c r="B106" s="115" t="s">
        <v>43</v>
      </c>
      <c r="C106" s="115"/>
      <c r="D106" s="115"/>
      <c r="E106" s="115"/>
      <c r="F106" s="115"/>
      <c r="G106" s="115"/>
      <c r="H106" s="115"/>
      <c r="I106" s="60"/>
      <c r="J106" s="127" t="s">
        <v>56</v>
      </c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3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</row>
    <row r="107" spans="1:39" s="2" customFormat="1">
      <c r="A107" s="1"/>
      <c r="B107" s="45"/>
      <c r="C107" s="61"/>
      <c r="D107" s="61"/>
      <c r="E107" s="62"/>
      <c r="F107" s="62"/>
      <c r="G107" s="62"/>
      <c r="H107" s="63"/>
      <c r="I107" s="64"/>
      <c r="J107" s="64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1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</row>
    <row r="108" spans="1:39" s="2" customFormat="1">
      <c r="A108" s="1"/>
      <c r="B108" s="115" t="s">
        <v>39</v>
      </c>
      <c r="C108" s="115"/>
      <c r="D108" s="116" t="s">
        <v>40</v>
      </c>
      <c r="E108" s="116"/>
      <c r="F108" s="116"/>
      <c r="G108" s="116"/>
      <c r="H108" s="116"/>
      <c r="I108" s="64"/>
      <c r="J108" s="64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1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</row>
    <row r="109" spans="1:39" s="2" customFormat="1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</row>
    <row r="113" spans="2:21">
      <c r="B113" s="125"/>
      <c r="C113" s="125"/>
      <c r="D113" s="125"/>
      <c r="E113" s="125"/>
      <c r="F113" s="125"/>
      <c r="G113" s="125"/>
      <c r="H113" s="125"/>
      <c r="I113" s="125"/>
      <c r="J113" s="125" t="s">
        <v>57</v>
      </c>
      <c r="K113" s="125"/>
      <c r="L113" s="125"/>
      <c r="M113" s="125"/>
      <c r="N113" s="125"/>
      <c r="O113" s="125"/>
      <c r="P113" s="125"/>
      <c r="Q113" s="125"/>
      <c r="R113" s="125"/>
      <c r="S113" s="125"/>
      <c r="T113" s="125"/>
      <c r="U113" s="125"/>
    </row>
  </sheetData>
  <sheetProtection formatCells="0" formatColumns="0" formatRows="0" insertColumns="0" insertRows="0" insertHyperlinks="0" deleteColumns="0" deleteRows="0" sort="0" autoFilter="0" pivotTables="0"/>
  <autoFilter ref="A8:AM86">
    <filterColumn colId="3" showButton="0"/>
  </autoFilter>
  <mergeCells count="58">
    <mergeCell ref="B113:C113"/>
    <mergeCell ref="D113:I113"/>
    <mergeCell ref="J113:U113"/>
    <mergeCell ref="B103:C103"/>
    <mergeCell ref="D103:I103"/>
    <mergeCell ref="J103:U103"/>
    <mergeCell ref="B106:H106"/>
    <mergeCell ref="J106:U106"/>
    <mergeCell ref="B108:C108"/>
    <mergeCell ref="D108:H108"/>
    <mergeCell ref="F91:O91"/>
    <mergeCell ref="J93:U93"/>
    <mergeCell ref="J94:U94"/>
    <mergeCell ref="B95:H95"/>
    <mergeCell ref="J95:U95"/>
    <mergeCell ref="B97:C97"/>
    <mergeCell ref="D97:H97"/>
    <mergeCell ref="T7:T9"/>
    <mergeCell ref="U7:U9"/>
    <mergeCell ref="B9:G9"/>
    <mergeCell ref="B88:C88"/>
    <mergeCell ref="F89:O89"/>
    <mergeCell ref="F90:O9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6 P10:P86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91 X10:X8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98"/>
  <sheetViews>
    <sheetView workbookViewId="0">
      <pane ySplit="3" topLeftCell="A67" activePane="bottomLeft" state="frozen"/>
      <selection activeCell="K9" sqref="K9"/>
      <selection pane="bottomLeft" activeCell="G102" sqref="G10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60</v>
      </c>
      <c r="H5" s="98"/>
      <c r="I5" s="98"/>
      <c r="J5" s="98"/>
      <c r="K5" s="98"/>
      <c r="L5" s="98"/>
      <c r="M5" s="98"/>
      <c r="N5" s="98"/>
      <c r="O5" s="98"/>
      <c r="P5" s="98" t="s">
        <v>63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Phát triển phần mềm hướng dịch vụ</v>
      </c>
      <c r="Z8" s="75" t="str">
        <f>+P4</f>
        <v>Nhóm: INT1448-01</v>
      </c>
      <c r="AA8" s="76">
        <f>+$AJ$8+$AL$8+$AH$8</f>
        <v>62</v>
      </c>
      <c r="AB8" s="70">
        <f>COUNTIF($T$9:$T$131,"Khiển trách")</f>
        <v>0</v>
      </c>
      <c r="AC8" s="70">
        <f>COUNTIF($T$9:$T$131,"Cảnh cáo")</f>
        <v>0</v>
      </c>
      <c r="AD8" s="70">
        <f>COUNTIF($T$9:$T$131,"Đình chỉ thi")</f>
        <v>0</v>
      </c>
      <c r="AE8" s="77">
        <f>+($AB$8+$AC$8+$AD$8)/$AA$8*100%</f>
        <v>0</v>
      </c>
      <c r="AF8" s="70">
        <f>SUM(COUNTIF($T$9:$T$129,"Vắng"),COUNTIF($T$9:$T$129,"Vắng có phép"))</f>
        <v>0</v>
      </c>
      <c r="AG8" s="78">
        <f>+$AF$8/$AA$8</f>
        <v>0</v>
      </c>
      <c r="AH8" s="79">
        <f>COUNTIF($X$9:$X$129,"Thi lại")</f>
        <v>0</v>
      </c>
      <c r="AI8" s="78">
        <f>+$AH$8/$AA$8</f>
        <v>0</v>
      </c>
      <c r="AJ8" s="79">
        <f>COUNTIF($X$9:$X$130,"Học lại")</f>
        <v>62</v>
      </c>
      <c r="AK8" s="78">
        <f>+$AJ$8/$AA$8</f>
        <v>1</v>
      </c>
      <c r="AL8" s="70">
        <f>COUNTIF($X$10:$X$130,"Đạt")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64</v>
      </c>
      <c r="D10" s="21" t="s">
        <v>65</v>
      </c>
      <c r="E10" s="22" t="s">
        <v>66</v>
      </c>
      <c r="F10" s="23" t="s">
        <v>67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1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1069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</v>
      </c>
      <c r="D11" s="33" t="s">
        <v>70</v>
      </c>
      <c r="E11" s="34" t="s">
        <v>71</v>
      </c>
      <c r="F11" s="35" t="s">
        <v>72</v>
      </c>
      <c r="G11" s="32" t="s">
        <v>73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1069</v>
      </c>
      <c r="V11" s="3"/>
      <c r="W11" s="30"/>
      <c r="X11" s="81" t="str">
        <f t="shared" ref="X11:X7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74</v>
      </c>
      <c r="D12" s="33" t="s">
        <v>75</v>
      </c>
      <c r="E12" s="34" t="s">
        <v>71</v>
      </c>
      <c r="F12" s="35" t="s">
        <v>76</v>
      </c>
      <c r="G12" s="32" t="s">
        <v>73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1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1" si="4">+IF(OR($H12=0,$I12=0,$J12=0,$K12=0),"Không đủ ĐKDT","")</f>
        <v/>
      </c>
      <c r="U12" s="43" t="s">
        <v>1069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71</v>
      </c>
      <c r="F13" s="35" t="s">
        <v>72</v>
      </c>
      <c r="G13" s="32" t="s">
        <v>79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1069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80</v>
      </c>
      <c r="D14" s="33" t="s">
        <v>81</v>
      </c>
      <c r="E14" s="34" t="s">
        <v>71</v>
      </c>
      <c r="F14" s="35" t="s">
        <v>82</v>
      </c>
      <c r="G14" s="32" t="s">
        <v>83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1069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84</v>
      </c>
      <c r="D15" s="33" t="s">
        <v>85</v>
      </c>
      <c r="E15" s="34" t="s">
        <v>86</v>
      </c>
      <c r="F15" s="35" t="s">
        <v>87</v>
      </c>
      <c r="G15" s="32" t="s">
        <v>88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1069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89</v>
      </c>
      <c r="D16" s="33" t="s">
        <v>90</v>
      </c>
      <c r="E16" s="34" t="s">
        <v>91</v>
      </c>
      <c r="F16" s="35" t="s">
        <v>92</v>
      </c>
      <c r="G16" s="32" t="s">
        <v>68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1069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93</v>
      </c>
      <c r="D17" s="33" t="s">
        <v>94</v>
      </c>
      <c r="E17" s="34" t="s">
        <v>95</v>
      </c>
      <c r="F17" s="35" t="s">
        <v>96</v>
      </c>
      <c r="G17" s="32" t="s">
        <v>68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1069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97</v>
      </c>
      <c r="D18" s="33" t="s">
        <v>98</v>
      </c>
      <c r="E18" s="34" t="s">
        <v>99</v>
      </c>
      <c r="F18" s="35" t="s">
        <v>100</v>
      </c>
      <c r="G18" s="32" t="s">
        <v>68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1069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101</v>
      </c>
      <c r="D19" s="33" t="s">
        <v>102</v>
      </c>
      <c r="E19" s="34" t="s">
        <v>99</v>
      </c>
      <c r="F19" s="35" t="s">
        <v>103</v>
      </c>
      <c r="G19" s="32" t="s">
        <v>79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1069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104</v>
      </c>
      <c r="D20" s="33" t="s">
        <v>105</v>
      </c>
      <c r="E20" s="34" t="s">
        <v>106</v>
      </c>
      <c r="F20" s="35" t="s">
        <v>107</v>
      </c>
      <c r="G20" s="32" t="s">
        <v>73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1069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108</v>
      </c>
      <c r="D21" s="33" t="s">
        <v>109</v>
      </c>
      <c r="E21" s="34" t="s">
        <v>110</v>
      </c>
      <c r="F21" s="35" t="s">
        <v>111</v>
      </c>
      <c r="G21" s="32" t="s">
        <v>68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1069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112</v>
      </c>
      <c r="D22" s="33" t="s">
        <v>113</v>
      </c>
      <c r="E22" s="34" t="s">
        <v>114</v>
      </c>
      <c r="F22" s="35" t="s">
        <v>115</v>
      </c>
      <c r="G22" s="32" t="s">
        <v>73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1069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116</v>
      </c>
      <c r="D23" s="33" t="s">
        <v>117</v>
      </c>
      <c r="E23" s="34" t="s">
        <v>114</v>
      </c>
      <c r="F23" s="35" t="s">
        <v>118</v>
      </c>
      <c r="G23" s="32" t="s">
        <v>73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1069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119</v>
      </c>
      <c r="D24" s="33" t="s">
        <v>120</v>
      </c>
      <c r="E24" s="34" t="s">
        <v>121</v>
      </c>
      <c r="F24" s="35" t="s">
        <v>122</v>
      </c>
      <c r="G24" s="32" t="s">
        <v>73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1069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123</v>
      </c>
      <c r="D25" s="33" t="s">
        <v>124</v>
      </c>
      <c r="E25" s="34" t="s">
        <v>125</v>
      </c>
      <c r="F25" s="35" t="s">
        <v>126</v>
      </c>
      <c r="G25" s="32" t="s">
        <v>79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1069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127</v>
      </c>
      <c r="D26" s="33" t="s">
        <v>128</v>
      </c>
      <c r="E26" s="34" t="s">
        <v>125</v>
      </c>
      <c r="F26" s="35" t="s">
        <v>129</v>
      </c>
      <c r="G26" s="32" t="s">
        <v>73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1069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130</v>
      </c>
      <c r="D27" s="33" t="s">
        <v>131</v>
      </c>
      <c r="E27" s="34" t="s">
        <v>125</v>
      </c>
      <c r="F27" s="35" t="s">
        <v>87</v>
      </c>
      <c r="G27" s="32" t="s">
        <v>73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1069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132</v>
      </c>
      <c r="D28" s="33" t="s">
        <v>133</v>
      </c>
      <c r="E28" s="34" t="s">
        <v>134</v>
      </c>
      <c r="F28" s="35" t="s">
        <v>135</v>
      </c>
      <c r="G28" s="32" t="s">
        <v>83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1069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136</v>
      </c>
      <c r="D29" s="33" t="s">
        <v>137</v>
      </c>
      <c r="E29" s="34" t="s">
        <v>138</v>
      </c>
      <c r="F29" s="35" t="s">
        <v>139</v>
      </c>
      <c r="G29" s="32" t="s">
        <v>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1069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140</v>
      </c>
      <c r="D30" s="33" t="s">
        <v>141</v>
      </c>
      <c r="E30" s="34" t="s">
        <v>142</v>
      </c>
      <c r="F30" s="35" t="s">
        <v>143</v>
      </c>
      <c r="G30" s="32" t="s">
        <v>73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1069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144</v>
      </c>
      <c r="D31" s="33" t="s">
        <v>145</v>
      </c>
      <c r="E31" s="34" t="s">
        <v>146</v>
      </c>
      <c r="F31" s="35" t="s">
        <v>147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1069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148</v>
      </c>
      <c r="D32" s="33" t="s">
        <v>149</v>
      </c>
      <c r="E32" s="34" t="s">
        <v>146</v>
      </c>
      <c r="F32" s="35" t="s">
        <v>150</v>
      </c>
      <c r="G32" s="32" t="s">
        <v>83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1069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151</v>
      </c>
      <c r="D33" s="33" t="s">
        <v>152</v>
      </c>
      <c r="E33" s="34" t="s">
        <v>146</v>
      </c>
      <c r="F33" s="35" t="s">
        <v>153</v>
      </c>
      <c r="G33" s="32" t="s">
        <v>79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1069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154</v>
      </c>
      <c r="D34" s="33" t="s">
        <v>155</v>
      </c>
      <c r="E34" s="34" t="s">
        <v>156</v>
      </c>
      <c r="F34" s="35" t="s">
        <v>157</v>
      </c>
      <c r="G34" s="32" t="s">
        <v>73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1069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158</v>
      </c>
      <c r="D35" s="33" t="s">
        <v>159</v>
      </c>
      <c r="E35" s="34" t="s">
        <v>160</v>
      </c>
      <c r="F35" s="35" t="s">
        <v>161</v>
      </c>
      <c r="G35" s="32" t="s">
        <v>73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1069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162</v>
      </c>
      <c r="D36" s="33" t="s">
        <v>163</v>
      </c>
      <c r="E36" s="34" t="s">
        <v>164</v>
      </c>
      <c r="F36" s="35" t="s">
        <v>165</v>
      </c>
      <c r="G36" s="32" t="s">
        <v>88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1069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166</v>
      </c>
      <c r="D37" s="33" t="s">
        <v>167</v>
      </c>
      <c r="E37" s="34" t="s">
        <v>168</v>
      </c>
      <c r="F37" s="35" t="s">
        <v>169</v>
      </c>
      <c r="G37" s="32" t="s">
        <v>73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1069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170</v>
      </c>
      <c r="D38" s="33" t="s">
        <v>171</v>
      </c>
      <c r="E38" s="34" t="s">
        <v>172</v>
      </c>
      <c r="F38" s="35" t="s">
        <v>173</v>
      </c>
      <c r="G38" s="32" t="s">
        <v>73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1069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174</v>
      </c>
      <c r="D39" s="33" t="s">
        <v>175</v>
      </c>
      <c r="E39" s="34" t="s">
        <v>176</v>
      </c>
      <c r="F39" s="35" t="s">
        <v>177</v>
      </c>
      <c r="G39" s="32" t="s">
        <v>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1069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178</v>
      </c>
      <c r="D40" s="33" t="s">
        <v>179</v>
      </c>
      <c r="E40" s="34" t="s">
        <v>180</v>
      </c>
      <c r="F40" s="35" t="s">
        <v>181</v>
      </c>
      <c r="G40" s="32" t="s">
        <v>68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1069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182</v>
      </c>
      <c r="D41" s="33" t="s">
        <v>183</v>
      </c>
      <c r="E41" s="34" t="s">
        <v>184</v>
      </c>
      <c r="F41" s="35" t="s">
        <v>185</v>
      </c>
      <c r="G41" s="32" t="s">
        <v>186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1070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187</v>
      </c>
      <c r="D42" s="33" t="s">
        <v>188</v>
      </c>
      <c r="E42" s="34" t="s">
        <v>189</v>
      </c>
      <c r="F42" s="35" t="s">
        <v>190</v>
      </c>
      <c r="G42" s="32" t="s">
        <v>191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1070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192</v>
      </c>
      <c r="D43" s="33" t="s">
        <v>193</v>
      </c>
      <c r="E43" s="34" t="s">
        <v>194</v>
      </c>
      <c r="F43" s="35" t="s">
        <v>195</v>
      </c>
      <c r="G43" s="32" t="s">
        <v>79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1070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196</v>
      </c>
      <c r="D44" s="33" t="s">
        <v>197</v>
      </c>
      <c r="E44" s="34" t="s">
        <v>198</v>
      </c>
      <c r="F44" s="35" t="s">
        <v>199</v>
      </c>
      <c r="G44" s="32" t="s">
        <v>68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1070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200</v>
      </c>
      <c r="D45" s="33" t="s">
        <v>201</v>
      </c>
      <c r="E45" s="34" t="s">
        <v>202</v>
      </c>
      <c r="F45" s="35" t="s">
        <v>203</v>
      </c>
      <c r="G45" s="32" t="s">
        <v>83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1070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204</v>
      </c>
      <c r="D46" s="33" t="s">
        <v>205</v>
      </c>
      <c r="E46" s="34" t="s">
        <v>206</v>
      </c>
      <c r="F46" s="35" t="s">
        <v>207</v>
      </c>
      <c r="G46" s="32" t="s">
        <v>83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1070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208</v>
      </c>
      <c r="D47" s="33" t="s">
        <v>209</v>
      </c>
      <c r="E47" s="34" t="s">
        <v>206</v>
      </c>
      <c r="F47" s="35" t="s">
        <v>210</v>
      </c>
      <c r="G47" s="32" t="s">
        <v>79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1070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211</v>
      </c>
      <c r="D48" s="33" t="s">
        <v>212</v>
      </c>
      <c r="E48" s="34" t="s">
        <v>213</v>
      </c>
      <c r="F48" s="35" t="s">
        <v>165</v>
      </c>
      <c r="G48" s="32" t="s">
        <v>73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1070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214</v>
      </c>
      <c r="D49" s="33" t="s">
        <v>215</v>
      </c>
      <c r="E49" s="34" t="s">
        <v>213</v>
      </c>
      <c r="F49" s="35" t="s">
        <v>216</v>
      </c>
      <c r="G49" s="32" t="s">
        <v>73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1070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217</v>
      </c>
      <c r="D50" s="33" t="s">
        <v>218</v>
      </c>
      <c r="E50" s="34" t="s">
        <v>219</v>
      </c>
      <c r="F50" s="35" t="s">
        <v>220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1070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221</v>
      </c>
      <c r="D51" s="33" t="s">
        <v>222</v>
      </c>
      <c r="E51" s="34" t="s">
        <v>223</v>
      </c>
      <c r="F51" s="35" t="s">
        <v>224</v>
      </c>
      <c r="G51" s="32" t="s">
        <v>88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1070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225</v>
      </c>
      <c r="D52" s="33" t="s">
        <v>226</v>
      </c>
      <c r="E52" s="34" t="s">
        <v>227</v>
      </c>
      <c r="F52" s="35" t="s">
        <v>228</v>
      </c>
      <c r="G52" s="32" t="s">
        <v>83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1070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229</v>
      </c>
      <c r="D53" s="33" t="s">
        <v>230</v>
      </c>
      <c r="E53" s="34" t="s">
        <v>231</v>
      </c>
      <c r="F53" s="35" t="s">
        <v>232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1070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233</v>
      </c>
      <c r="D54" s="33" t="s">
        <v>234</v>
      </c>
      <c r="E54" s="34" t="s">
        <v>235</v>
      </c>
      <c r="F54" s="35" t="s">
        <v>147</v>
      </c>
      <c r="G54" s="32" t="s">
        <v>73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1070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236</v>
      </c>
      <c r="D55" s="33" t="s">
        <v>237</v>
      </c>
      <c r="E55" s="34" t="s">
        <v>235</v>
      </c>
      <c r="F55" s="35" t="s">
        <v>238</v>
      </c>
      <c r="G55" s="32" t="s">
        <v>73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1070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239</v>
      </c>
      <c r="D56" s="33" t="s">
        <v>240</v>
      </c>
      <c r="E56" s="34" t="s">
        <v>241</v>
      </c>
      <c r="F56" s="35" t="s">
        <v>242</v>
      </c>
      <c r="G56" s="32" t="s">
        <v>73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1070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243</v>
      </c>
      <c r="D57" s="33" t="s">
        <v>244</v>
      </c>
      <c r="E57" s="34" t="s">
        <v>241</v>
      </c>
      <c r="F57" s="35" t="s">
        <v>245</v>
      </c>
      <c r="G57" s="32" t="s">
        <v>73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1070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246</v>
      </c>
      <c r="D58" s="33" t="s">
        <v>247</v>
      </c>
      <c r="E58" s="34" t="s">
        <v>248</v>
      </c>
      <c r="F58" s="35" t="s">
        <v>249</v>
      </c>
      <c r="G58" s="32" t="s">
        <v>79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1070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250</v>
      </c>
      <c r="D59" s="33" t="s">
        <v>251</v>
      </c>
      <c r="E59" s="34" t="s">
        <v>248</v>
      </c>
      <c r="F59" s="35" t="s">
        <v>252</v>
      </c>
      <c r="G59" s="32" t="s">
        <v>83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1070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253</v>
      </c>
      <c r="D60" s="33" t="s">
        <v>254</v>
      </c>
      <c r="E60" s="34" t="s">
        <v>248</v>
      </c>
      <c r="F60" s="35" t="s">
        <v>255</v>
      </c>
      <c r="G60" s="32" t="s">
        <v>79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1070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256</v>
      </c>
      <c r="D61" s="33" t="s">
        <v>257</v>
      </c>
      <c r="E61" s="34" t="s">
        <v>258</v>
      </c>
      <c r="F61" s="35" t="s">
        <v>259</v>
      </c>
      <c r="G61" s="32" t="s">
        <v>83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1070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260</v>
      </c>
      <c r="D62" s="33" t="s">
        <v>261</v>
      </c>
      <c r="E62" s="34" t="s">
        <v>258</v>
      </c>
      <c r="F62" s="35" t="s">
        <v>262</v>
      </c>
      <c r="G62" s="32" t="s">
        <v>73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1070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263</v>
      </c>
      <c r="D63" s="33" t="s">
        <v>264</v>
      </c>
      <c r="E63" s="34" t="s">
        <v>258</v>
      </c>
      <c r="F63" s="35" t="s">
        <v>265</v>
      </c>
      <c r="G63" s="32" t="s">
        <v>79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1070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266</v>
      </c>
      <c r="D64" s="33" t="s">
        <v>267</v>
      </c>
      <c r="E64" s="34" t="s">
        <v>258</v>
      </c>
      <c r="F64" s="35" t="s">
        <v>268</v>
      </c>
      <c r="G64" s="32" t="s">
        <v>88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1070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269</v>
      </c>
      <c r="D65" s="33" t="s">
        <v>254</v>
      </c>
      <c r="E65" s="34" t="s">
        <v>270</v>
      </c>
      <c r="F65" s="35" t="s">
        <v>249</v>
      </c>
      <c r="G65" s="32" t="s">
        <v>79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1070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271</v>
      </c>
      <c r="D66" s="33" t="s">
        <v>141</v>
      </c>
      <c r="E66" s="34" t="s">
        <v>272</v>
      </c>
      <c r="F66" s="35" t="s">
        <v>273</v>
      </c>
      <c r="G66" s="32" t="s">
        <v>73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1070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274</v>
      </c>
      <c r="D67" s="33" t="s">
        <v>275</v>
      </c>
      <c r="E67" s="34" t="s">
        <v>276</v>
      </c>
      <c r="F67" s="35" t="s">
        <v>277</v>
      </c>
      <c r="G67" s="32" t="s">
        <v>79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1070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278</v>
      </c>
      <c r="D68" s="33" t="s">
        <v>279</v>
      </c>
      <c r="E68" s="34" t="s">
        <v>280</v>
      </c>
      <c r="F68" s="35" t="s">
        <v>281</v>
      </c>
      <c r="G68" s="32" t="s">
        <v>68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1070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282</v>
      </c>
      <c r="D69" s="33" t="s">
        <v>283</v>
      </c>
      <c r="E69" s="34" t="s">
        <v>284</v>
      </c>
      <c r="F69" s="35" t="s">
        <v>285</v>
      </c>
      <c r="G69" s="32" t="s">
        <v>73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1070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286</v>
      </c>
      <c r="D70" s="33" t="s">
        <v>287</v>
      </c>
      <c r="E70" s="34" t="s">
        <v>288</v>
      </c>
      <c r="F70" s="35" t="s">
        <v>289</v>
      </c>
      <c r="G70" s="32" t="s">
        <v>68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1070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290</v>
      </c>
      <c r="D71" s="33" t="s">
        <v>291</v>
      </c>
      <c r="E71" s="34" t="s">
        <v>288</v>
      </c>
      <c r="F71" s="35" t="s">
        <v>292</v>
      </c>
      <c r="G71" s="32" t="s">
        <v>83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1070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9" customHeight="1">
      <c r="A72" s="2"/>
      <c r="B72" s="45"/>
      <c r="C72" s="46"/>
      <c r="D72" s="46"/>
      <c r="E72" s="47"/>
      <c r="F72" s="47"/>
      <c r="G72" s="47"/>
      <c r="H72" s="48"/>
      <c r="I72" s="49"/>
      <c r="J72" s="49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3"/>
    </row>
    <row r="73" spans="1:39" ht="16.5" hidden="1">
      <c r="A73" s="2"/>
      <c r="B73" s="121" t="s">
        <v>31</v>
      </c>
      <c r="C73" s="121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 customHeight="1">
      <c r="A74" s="2"/>
      <c r="B74" s="51" t="s">
        <v>32</v>
      </c>
      <c r="C74" s="51"/>
      <c r="D74" s="52">
        <f>+$AA$8</f>
        <v>62</v>
      </c>
      <c r="E74" s="53" t="s">
        <v>33</v>
      </c>
      <c r="F74" s="94" t="s">
        <v>34</v>
      </c>
      <c r="G74" s="94"/>
      <c r="H74" s="94"/>
      <c r="I74" s="94"/>
      <c r="J74" s="94"/>
      <c r="K74" s="94"/>
      <c r="L74" s="94"/>
      <c r="M74" s="94"/>
      <c r="N74" s="94"/>
      <c r="O74" s="94"/>
      <c r="P74" s="54">
        <f>$AA$8 -COUNTIF($T$9:$T$261,"Vắng") -COUNTIF($T$9:$T$261,"Vắng có phép") - COUNTIF($T$9:$T$261,"Đình chỉ thi") - COUNTIF($T$9:$T$261,"Không đủ ĐKDT")</f>
        <v>62</v>
      </c>
      <c r="Q74" s="54"/>
      <c r="R74" s="54"/>
      <c r="S74" s="55"/>
      <c r="T74" s="56" t="s">
        <v>33</v>
      </c>
      <c r="U74" s="55"/>
      <c r="V74" s="3"/>
    </row>
    <row r="75" spans="1:39" ht="16.5" hidden="1" customHeight="1">
      <c r="A75" s="2"/>
      <c r="B75" s="51" t="s">
        <v>35</v>
      </c>
      <c r="C75" s="51"/>
      <c r="D75" s="52">
        <f>+$AL$8</f>
        <v>0</v>
      </c>
      <c r="E75" s="53" t="s">
        <v>33</v>
      </c>
      <c r="F75" s="94" t="s">
        <v>36</v>
      </c>
      <c r="G75" s="94"/>
      <c r="H75" s="94"/>
      <c r="I75" s="94"/>
      <c r="J75" s="94"/>
      <c r="K75" s="94"/>
      <c r="L75" s="94"/>
      <c r="M75" s="94"/>
      <c r="N75" s="94"/>
      <c r="O75" s="94"/>
      <c r="P75" s="57">
        <f>COUNTIF($T$9:$T$137,"Vắng")</f>
        <v>0</v>
      </c>
      <c r="Q75" s="57"/>
      <c r="R75" s="57"/>
      <c r="S75" s="58"/>
      <c r="T75" s="56" t="s">
        <v>33</v>
      </c>
      <c r="U75" s="58"/>
      <c r="V75" s="3"/>
    </row>
    <row r="76" spans="1:39" ht="16.5" hidden="1" customHeight="1">
      <c r="A76" s="2"/>
      <c r="B76" s="51" t="s">
        <v>51</v>
      </c>
      <c r="C76" s="51"/>
      <c r="D76" s="67">
        <f>COUNTIF(X10:X71,"Học lại")</f>
        <v>62</v>
      </c>
      <c r="E76" s="53" t="s">
        <v>33</v>
      </c>
      <c r="F76" s="94" t="s">
        <v>52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COUNTIF($T$9:$T$137,"Vắng có phép")</f>
        <v>0</v>
      </c>
      <c r="Q76" s="54"/>
      <c r="R76" s="54"/>
      <c r="S76" s="55"/>
      <c r="T76" s="56" t="s">
        <v>33</v>
      </c>
      <c r="U76" s="55"/>
      <c r="V76" s="3"/>
    </row>
    <row r="77" spans="1:39" ht="3" hidden="1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idden="1">
      <c r="B78" s="89" t="s">
        <v>53</v>
      </c>
      <c r="C78" s="89"/>
      <c r="D78" s="90">
        <f>COUNTIF(X10:X71,"Thi lại")</f>
        <v>0</v>
      </c>
      <c r="E78" s="91" t="s">
        <v>33</v>
      </c>
      <c r="F78" s="3"/>
      <c r="G78" s="3"/>
      <c r="H78" s="3"/>
      <c r="I78" s="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3"/>
    </row>
    <row r="79" spans="1:39" ht="24.75" hidden="1" customHeight="1">
      <c r="B79" s="89"/>
      <c r="C79" s="89"/>
      <c r="D79" s="90"/>
      <c r="E79" s="91"/>
      <c r="F79" s="3"/>
      <c r="G79" s="3"/>
      <c r="H79" s="3"/>
      <c r="I79" s="3"/>
      <c r="J79" s="123" t="s">
        <v>55</v>
      </c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idden="1">
      <c r="A80" s="59"/>
      <c r="B80" s="115" t="s">
        <v>37</v>
      </c>
      <c r="C80" s="115"/>
      <c r="D80" s="115"/>
      <c r="E80" s="115"/>
      <c r="F80" s="115"/>
      <c r="G80" s="115"/>
      <c r="H80" s="115"/>
      <c r="I80" s="60"/>
      <c r="J80" s="124" t="s">
        <v>38</v>
      </c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3"/>
    </row>
    <row r="81" spans="1:39" ht="4.5" hidden="1" customHeight="1">
      <c r="A81" s="2"/>
      <c r="B81" s="45"/>
      <c r="C81" s="61"/>
      <c r="D81" s="61"/>
      <c r="E81" s="62"/>
      <c r="F81" s="62"/>
      <c r="G81" s="62"/>
      <c r="H81" s="63"/>
      <c r="I81" s="64"/>
      <c r="J81" s="64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39" s="2" customFormat="1" hidden="1">
      <c r="B82" s="115" t="s">
        <v>39</v>
      </c>
      <c r="C82" s="115"/>
      <c r="D82" s="116" t="s">
        <v>40</v>
      </c>
      <c r="E82" s="116"/>
      <c r="F82" s="116"/>
      <c r="G82" s="116"/>
      <c r="H82" s="116"/>
      <c r="I82" s="64"/>
      <c r="J82" s="64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t="9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3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18" hidden="1" customHeight="1">
      <c r="A88" s="1"/>
      <c r="B88" s="126" t="s">
        <v>41</v>
      </c>
      <c r="C88" s="126"/>
      <c r="D88" s="126" t="s">
        <v>54</v>
      </c>
      <c r="E88" s="126"/>
      <c r="F88" s="126"/>
      <c r="G88" s="126"/>
      <c r="H88" s="126"/>
      <c r="I88" s="126"/>
      <c r="J88" s="126" t="s">
        <v>42</v>
      </c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4.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6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2.25" customHeight="1">
      <c r="A91" s="1"/>
      <c r="B91" s="115" t="s">
        <v>43</v>
      </c>
      <c r="C91" s="115"/>
      <c r="D91" s="115"/>
      <c r="E91" s="115"/>
      <c r="F91" s="115"/>
      <c r="G91" s="115"/>
      <c r="H91" s="115"/>
      <c r="I91" s="60"/>
      <c r="J91" s="127" t="s">
        <v>56</v>
      </c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>
      <c r="A92" s="1"/>
      <c r="B92" s="45"/>
      <c r="C92" s="61"/>
      <c r="D92" s="61"/>
      <c r="E92" s="62"/>
      <c r="F92" s="62"/>
      <c r="G92" s="62"/>
      <c r="H92" s="63"/>
      <c r="I92" s="64"/>
      <c r="J92" s="64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1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115" t="s">
        <v>39</v>
      </c>
      <c r="C93" s="115"/>
      <c r="D93" s="116" t="s">
        <v>40</v>
      </c>
      <c r="E93" s="116"/>
      <c r="F93" s="116"/>
      <c r="G93" s="116"/>
      <c r="H93" s="116"/>
      <c r="I93" s="64"/>
      <c r="J93" s="64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8" spans="2:21">
      <c r="B98" s="125"/>
      <c r="C98" s="125"/>
      <c r="D98" s="125"/>
      <c r="E98" s="125"/>
      <c r="F98" s="125"/>
      <c r="G98" s="125"/>
      <c r="H98" s="125"/>
      <c r="I98" s="125"/>
      <c r="J98" s="125" t="s">
        <v>57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</row>
  </sheetData>
  <sheetProtection formatCells="0" formatColumns="0" formatRows="0" insertColumns="0" insertRows="0" insertHyperlinks="0" deleteColumns="0" deleteRows="0" sort="0" autoFilter="0" pivotTables="0"/>
  <autoFilter ref="A8:AM71">
    <filterColumn colId="3" showButton="0"/>
  </autoFilter>
  <mergeCells count="58">
    <mergeCell ref="B80:H80"/>
    <mergeCell ref="J80:U80"/>
    <mergeCell ref="F76:O76"/>
    <mergeCell ref="B98:C98"/>
    <mergeCell ref="D98:I98"/>
    <mergeCell ref="J98:U98"/>
    <mergeCell ref="B88:C88"/>
    <mergeCell ref="D88:I88"/>
    <mergeCell ref="J88:U88"/>
    <mergeCell ref="B91:H91"/>
    <mergeCell ref="J91:U91"/>
    <mergeCell ref="B93:C93"/>
    <mergeCell ref="D93:H93"/>
    <mergeCell ref="J79:U79"/>
    <mergeCell ref="AB4:AE6"/>
    <mergeCell ref="B82:C82"/>
    <mergeCell ref="D82:H82"/>
    <mergeCell ref="S7:S8"/>
    <mergeCell ref="T7:T9"/>
    <mergeCell ref="U7:U9"/>
    <mergeCell ref="B9:G9"/>
    <mergeCell ref="B73:C73"/>
    <mergeCell ref="M7:M8"/>
    <mergeCell ref="N7:N8"/>
    <mergeCell ref="O7:O8"/>
    <mergeCell ref="P7:P8"/>
    <mergeCell ref="Q7:Q9"/>
    <mergeCell ref="R7:R8"/>
    <mergeCell ref="G7:G8"/>
    <mergeCell ref="J78:U78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4:O74"/>
    <mergeCell ref="F75:O75"/>
    <mergeCell ref="L7:L8"/>
    <mergeCell ref="H7:H8"/>
    <mergeCell ref="D4:O4"/>
    <mergeCell ref="G5:O5"/>
  </mergeCells>
  <conditionalFormatting sqref="H10:N71 P10:P71">
    <cfRule type="cellIs" dxfId="17" priority="10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76 X10:X71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2017-05-17T08:02:51Z</dcterms:modified>
</cp:coreProperties>
</file>