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Nhóm(10)" sheetId="10" r:id="rId1"/>
    <sheet name="Nhóm(9)" sheetId="9" r:id="rId2"/>
    <sheet name="Nhóm(8)" sheetId="8" r:id="rId3"/>
    <sheet name="Nhóm(7)" sheetId="7" r:id="rId4"/>
    <sheet name="Nhóm(6)" sheetId="6" r:id="rId5"/>
    <sheet name="Nhóm(5)" sheetId="5" r:id="rId6"/>
    <sheet name="Nhóm(4)" sheetId="4" r:id="rId7"/>
    <sheet name="Nhóm(3)" sheetId="3" r:id="rId8"/>
    <sheet name="Nhóm(2)" sheetId="2" r:id="rId9"/>
    <sheet name="Nhóm(1)" sheetId="1" r:id="rId10"/>
  </sheets>
  <definedNames>
    <definedName name="_xlnm._FilterDatabase" localSheetId="9" hidden="1">'Nhóm(1)'!$A$8:$AM$74</definedName>
    <definedName name="_xlnm._FilterDatabase" localSheetId="0" hidden="1">'Nhóm(10)'!$A$8:$AM$41</definedName>
    <definedName name="_xlnm._FilterDatabase" localSheetId="8" hidden="1">'Nhóm(2)'!$A$8:$AM$77</definedName>
    <definedName name="_xlnm._FilterDatabase" localSheetId="7" hidden="1">'Nhóm(3)'!$A$8:$AM$77</definedName>
    <definedName name="_xlnm._FilterDatabase" localSheetId="6" hidden="1">'Nhóm(4)'!$A$8:$AM$77</definedName>
    <definedName name="_xlnm._FilterDatabase" localSheetId="5" hidden="1">'Nhóm(5)'!$A$8:$AM$76</definedName>
    <definedName name="_xlnm._FilterDatabase" localSheetId="4" hidden="1">'Nhóm(6)'!$A$8:$AM$75</definedName>
    <definedName name="_xlnm._FilterDatabase" localSheetId="3" hidden="1">'Nhóm(7)'!$A$8:$AM$74</definedName>
    <definedName name="_xlnm._FilterDatabase" localSheetId="2" hidden="1">'Nhóm(8)'!$A$8:$AM$74</definedName>
    <definedName name="_xlnm._FilterDatabase" localSheetId="1" hidden="1">'Nhóm(9)'!$A$8:$AM$77</definedName>
    <definedName name="_xlnm.Print_Titles" localSheetId="9">'Nhóm(1)'!$4:$9</definedName>
    <definedName name="_xlnm.Print_Titles" localSheetId="0">'Nhóm(10)'!$4:$9</definedName>
    <definedName name="_xlnm.Print_Titles" localSheetId="8">'Nhóm(2)'!$4:$9</definedName>
    <definedName name="_xlnm.Print_Titles" localSheetId="7">'Nhóm(3)'!$4:$9</definedName>
    <definedName name="_xlnm.Print_Titles" localSheetId="6">'Nhóm(4)'!$4:$9</definedName>
    <definedName name="_xlnm.Print_Titles" localSheetId="5">'Nhóm(5)'!$4:$9</definedName>
    <definedName name="_xlnm.Print_Titles" localSheetId="4">'Nhóm(6)'!$4:$9</definedName>
    <definedName name="_xlnm.Print_Titles" localSheetId="3">'Nhóm(7)'!$4:$9</definedName>
    <definedName name="_xlnm.Print_Titles" localSheetId="2">'Nhóm(8)'!$4:$9</definedName>
    <definedName name="_xlnm.Print_Titles" localSheetId="1">'Nhóm(9)'!$4:$9</definedName>
  </definedNames>
  <calcPr calcId="124519"/>
</workbook>
</file>

<file path=xl/calcChain.xml><?xml version="1.0" encoding="utf-8"?>
<calcChain xmlns="http://schemas.openxmlformats.org/spreadsheetml/2006/main">
  <c r="T41" i="10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46" s="1"/>
  <c r="P9"/>
  <c r="AF8"/>
  <c r="AB8"/>
  <c r="Z8"/>
  <c r="Y8"/>
  <c r="T77" i="9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AB8" s="1"/>
  <c r="P9"/>
  <c r="AF8"/>
  <c r="Z8"/>
  <c r="Y8"/>
  <c r="T74" i="8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79" s="1"/>
  <c r="P9"/>
  <c r="AF8"/>
  <c r="AB8"/>
  <c r="Z8"/>
  <c r="Y8"/>
  <c r="T74" i="7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Q29"/>
  <c r="R29" s="1"/>
  <c r="T28"/>
  <c r="T27"/>
  <c r="T26"/>
  <c r="T25"/>
  <c r="Q25"/>
  <c r="R25" s="1"/>
  <c r="T24"/>
  <c r="T23"/>
  <c r="T22"/>
  <c r="T21"/>
  <c r="Q21"/>
  <c r="R21" s="1"/>
  <c r="T20"/>
  <c r="T19"/>
  <c r="T18"/>
  <c r="T17"/>
  <c r="Q17"/>
  <c r="R17" s="1"/>
  <c r="T16"/>
  <c r="T15"/>
  <c r="T14"/>
  <c r="T13"/>
  <c r="Q13"/>
  <c r="R13" s="1"/>
  <c r="T12"/>
  <c r="T11"/>
  <c r="T10"/>
  <c r="AD8" s="1"/>
  <c r="P9"/>
  <c r="Q45" s="1"/>
  <c r="R45" s="1"/>
  <c r="AF8"/>
  <c r="AB8"/>
  <c r="Z8"/>
  <c r="Y8"/>
  <c r="T75" i="6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80" s="1"/>
  <c r="P9"/>
  <c r="AF8"/>
  <c r="AD8"/>
  <c r="AB8"/>
  <c r="Z8"/>
  <c r="Y8"/>
  <c r="T76" i="5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AB8" s="1"/>
  <c r="P9"/>
  <c r="AF8"/>
  <c r="Z8"/>
  <c r="Y8"/>
  <c r="T77" i="4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82" s="1"/>
  <c r="P9"/>
  <c r="AF8"/>
  <c r="AB8"/>
  <c r="Z8"/>
  <c r="Y8"/>
  <c r="T77" i="3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AF8" s="1"/>
  <c r="T10"/>
  <c r="P9"/>
  <c r="AD8"/>
  <c r="Z8"/>
  <c r="Y8"/>
  <c r="T77" i="2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82" s="1"/>
  <c r="P9"/>
  <c r="AF8"/>
  <c r="AD8"/>
  <c r="AB8"/>
  <c r="Z8"/>
  <c r="Y8"/>
  <c r="T12" i="1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11"/>
  <c r="T10"/>
  <c r="AD8" i="10" l="1"/>
  <c r="AD8" i="8"/>
  <c r="Q11" i="7"/>
  <c r="R11" s="1"/>
  <c r="Q15"/>
  <c r="R15" s="1"/>
  <c r="Q19"/>
  <c r="R19" s="1"/>
  <c r="Q23"/>
  <c r="R23" s="1"/>
  <c r="Q27"/>
  <c r="R27" s="1"/>
  <c r="Q31"/>
  <c r="R31" s="1"/>
  <c r="Q35"/>
  <c r="R35" s="1"/>
  <c r="Q39"/>
  <c r="R39" s="1"/>
  <c r="Q43"/>
  <c r="R43" s="1"/>
  <c r="Q33"/>
  <c r="R33" s="1"/>
  <c r="Q37"/>
  <c r="R37" s="1"/>
  <c r="Q41"/>
  <c r="R41" s="1"/>
  <c r="AD8" i="4"/>
  <c r="AB8" i="3"/>
  <c r="P82"/>
  <c r="Q15" i="10"/>
  <c r="Q19"/>
  <c r="Q23"/>
  <c r="AC8"/>
  <c r="Q10"/>
  <c r="X10" s="1"/>
  <c r="Q12"/>
  <c r="X12" s="1"/>
  <c r="Q14"/>
  <c r="Q16"/>
  <c r="Q18"/>
  <c r="Q20"/>
  <c r="Q22"/>
  <c r="Q24"/>
  <c r="X24" s="1"/>
  <c r="Q26"/>
  <c r="Q28"/>
  <c r="Q30"/>
  <c r="Q32"/>
  <c r="X32" s="1"/>
  <c r="Q34"/>
  <c r="Q36"/>
  <c r="Q38"/>
  <c r="Q40"/>
  <c r="X40" s="1"/>
  <c r="Q11"/>
  <c r="Q13"/>
  <c r="Q17"/>
  <c r="Q21"/>
  <c r="Q25"/>
  <c r="Q27"/>
  <c r="Q29"/>
  <c r="Q31"/>
  <c r="Q33"/>
  <c r="Q35"/>
  <c r="Q37"/>
  <c r="Q39"/>
  <c r="Q41"/>
  <c r="P45"/>
  <c r="Q76" i="9"/>
  <c r="Q74"/>
  <c r="Q72"/>
  <c r="Q70"/>
  <c r="Q68"/>
  <c r="Q66"/>
  <c r="Q64"/>
  <c r="Q62"/>
  <c r="Q60"/>
  <c r="Q58"/>
  <c r="Q56"/>
  <c r="Q54"/>
  <c r="Q52"/>
  <c r="Q50"/>
  <c r="Q48"/>
  <c r="Q46"/>
  <c r="Q44"/>
  <c r="Q42"/>
  <c r="Q40"/>
  <c r="Q38"/>
  <c r="Q36"/>
  <c r="Q34"/>
  <c r="Q32"/>
  <c r="Q30"/>
  <c r="Q28"/>
  <c r="Q26"/>
  <c r="Q24"/>
  <c r="Q22"/>
  <c r="Q20"/>
  <c r="Q18"/>
  <c r="Q16"/>
  <c r="Q14"/>
  <c r="Q12"/>
  <c r="Q10"/>
  <c r="Q77"/>
  <c r="Q75"/>
  <c r="Q73"/>
  <c r="Q71"/>
  <c r="X10"/>
  <c r="AC8"/>
  <c r="P82"/>
  <c r="P81"/>
  <c r="X12"/>
  <c r="X14"/>
  <c r="X16"/>
  <c r="X18"/>
  <c r="X20"/>
  <c r="X22"/>
  <c r="X24"/>
  <c r="X26"/>
  <c r="X28"/>
  <c r="X30"/>
  <c r="X32"/>
  <c r="X34"/>
  <c r="X36"/>
  <c r="X38"/>
  <c r="X40"/>
  <c r="X42"/>
  <c r="X44"/>
  <c r="X46"/>
  <c r="X48"/>
  <c r="X50"/>
  <c r="X52"/>
  <c r="X54"/>
  <c r="X56"/>
  <c r="X58"/>
  <c r="X60"/>
  <c r="X62"/>
  <c r="X64"/>
  <c r="X66"/>
  <c r="X68"/>
  <c r="AD8"/>
  <c r="Q11"/>
  <c r="Q13"/>
  <c r="Q15"/>
  <c r="Q17"/>
  <c r="Q19"/>
  <c r="Q21"/>
  <c r="Q23"/>
  <c r="Q25"/>
  <c r="Q27"/>
  <c r="Q29"/>
  <c r="Q31"/>
  <c r="Q33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X70"/>
  <c r="X72"/>
  <c r="X74"/>
  <c r="X76"/>
  <c r="Q13" i="8"/>
  <c r="Q17"/>
  <c r="Q23"/>
  <c r="Q25"/>
  <c r="AC8"/>
  <c r="Q10"/>
  <c r="X10"/>
  <c r="Q12"/>
  <c r="Q14"/>
  <c r="Q16"/>
  <c r="Q18"/>
  <c r="X18" s="1"/>
  <c r="Q20"/>
  <c r="Q22"/>
  <c r="Q24"/>
  <c r="Q26"/>
  <c r="X26" s="1"/>
  <c r="Q28"/>
  <c r="Q30"/>
  <c r="Q32"/>
  <c r="Q34"/>
  <c r="X34" s="1"/>
  <c r="Q36"/>
  <c r="Q38"/>
  <c r="Q40"/>
  <c r="Q42"/>
  <c r="X42" s="1"/>
  <c r="Q44"/>
  <c r="Q46"/>
  <c r="Q48"/>
  <c r="Q50"/>
  <c r="X50" s="1"/>
  <c r="Q52"/>
  <c r="Q54"/>
  <c r="Q56"/>
  <c r="Q58"/>
  <c r="X58" s="1"/>
  <c r="Q60"/>
  <c r="Q62"/>
  <c r="Q64"/>
  <c r="Q66"/>
  <c r="X66" s="1"/>
  <c r="Q68"/>
  <c r="Q70"/>
  <c r="Q72"/>
  <c r="Q74"/>
  <c r="X74" s="1"/>
  <c r="Q11"/>
  <c r="Q15"/>
  <c r="Q19"/>
  <c r="Q21"/>
  <c r="Q27"/>
  <c r="Q29"/>
  <c r="Q31"/>
  <c r="Q33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Q73"/>
  <c r="P78"/>
  <c r="Q74" i="7"/>
  <c r="Q72"/>
  <c r="Q70"/>
  <c r="Q68"/>
  <c r="Q66"/>
  <c r="Q64"/>
  <c r="Q62"/>
  <c r="Q60"/>
  <c r="Q58"/>
  <c r="Q56"/>
  <c r="Q54"/>
  <c r="Q52"/>
  <c r="Q50"/>
  <c r="Q48"/>
  <c r="Q46"/>
  <c r="Q44"/>
  <c r="Q42"/>
  <c r="Q40"/>
  <c r="Q38"/>
  <c r="Q36"/>
  <c r="Q34"/>
  <c r="Q32"/>
  <c r="Q30"/>
  <c r="Q28"/>
  <c r="Q26"/>
  <c r="Q24"/>
  <c r="Q22"/>
  <c r="Q20"/>
  <c r="Q18"/>
  <c r="Q16"/>
  <c r="Q14"/>
  <c r="Q12"/>
  <c r="Q10"/>
  <c r="Q73"/>
  <c r="Q71"/>
  <c r="Q69"/>
  <c r="Q67"/>
  <c r="Q65"/>
  <c r="Q63"/>
  <c r="Q61"/>
  <c r="Q59"/>
  <c r="Q57"/>
  <c r="Q55"/>
  <c r="Q53"/>
  <c r="Q51"/>
  <c r="Q49"/>
  <c r="Q47"/>
  <c r="P79"/>
  <c r="P78"/>
  <c r="AC8"/>
  <c r="X48"/>
  <c r="X52"/>
  <c r="X56"/>
  <c r="X60"/>
  <c r="X64"/>
  <c r="X68"/>
  <c r="X72"/>
  <c r="S11"/>
  <c r="X11"/>
  <c r="X12"/>
  <c r="S13"/>
  <c r="X13"/>
  <c r="S15"/>
  <c r="X15"/>
  <c r="X16"/>
  <c r="S17"/>
  <c r="X17"/>
  <c r="S19"/>
  <c r="X19"/>
  <c r="X20"/>
  <c r="S21"/>
  <c r="X21"/>
  <c r="S23"/>
  <c r="X23"/>
  <c r="X24"/>
  <c r="S25"/>
  <c r="X25"/>
  <c r="S27"/>
  <c r="X27"/>
  <c r="X28"/>
  <c r="S29"/>
  <c r="X29"/>
  <c r="S31"/>
  <c r="X31"/>
  <c r="X32"/>
  <c r="S33"/>
  <c r="X33"/>
  <c r="S35"/>
  <c r="X35"/>
  <c r="X36"/>
  <c r="S37"/>
  <c r="X37"/>
  <c r="S39"/>
  <c r="X39"/>
  <c r="X40"/>
  <c r="S41"/>
  <c r="X41"/>
  <c r="S43"/>
  <c r="X43"/>
  <c r="X44"/>
  <c r="S45"/>
  <c r="X45"/>
  <c r="Q11" i="6"/>
  <c r="Q15"/>
  <c r="Q19"/>
  <c r="Q25"/>
  <c r="Q29"/>
  <c r="Q31"/>
  <c r="AC8"/>
  <c r="Q10"/>
  <c r="X10"/>
  <c r="Q12"/>
  <c r="Q14"/>
  <c r="Q16"/>
  <c r="Q18"/>
  <c r="X18" s="1"/>
  <c r="Q20"/>
  <c r="Q22"/>
  <c r="X22" s="1"/>
  <c r="Q24"/>
  <c r="Q26"/>
  <c r="Q28"/>
  <c r="Q30"/>
  <c r="X30" s="1"/>
  <c r="Q32"/>
  <c r="Q34"/>
  <c r="Q36"/>
  <c r="Q38"/>
  <c r="X38" s="1"/>
  <c r="Q40"/>
  <c r="Q42"/>
  <c r="Q44"/>
  <c r="Q46"/>
  <c r="X46" s="1"/>
  <c r="Q48"/>
  <c r="Q50"/>
  <c r="Q52"/>
  <c r="Q54"/>
  <c r="X54" s="1"/>
  <c r="Q56"/>
  <c r="Q58"/>
  <c r="Q60"/>
  <c r="Q62"/>
  <c r="X62" s="1"/>
  <c r="Q64"/>
  <c r="Q66"/>
  <c r="Q68"/>
  <c r="Q70"/>
  <c r="X70" s="1"/>
  <c r="Q72"/>
  <c r="Q74"/>
  <c r="Q13"/>
  <c r="Q17"/>
  <c r="Q21"/>
  <c r="Q23"/>
  <c r="Q27"/>
  <c r="Q33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Q73"/>
  <c r="Q75"/>
  <c r="P79"/>
  <c r="Q76" i="5"/>
  <c r="Q74"/>
  <c r="Q72"/>
  <c r="Q70"/>
  <c r="Q68"/>
  <c r="Q66"/>
  <c r="Q64"/>
  <c r="Q62"/>
  <c r="Q60"/>
  <c r="Q58"/>
  <c r="Q56"/>
  <c r="Q54"/>
  <c r="Q52"/>
  <c r="Q50"/>
  <c r="Q48"/>
  <c r="Q46"/>
  <c r="Q44"/>
  <c r="Q42"/>
  <c r="Q40"/>
  <c r="Q38"/>
  <c r="Q36"/>
  <c r="Q34"/>
  <c r="Q32"/>
  <c r="Q30"/>
  <c r="Q28"/>
  <c r="Q26"/>
  <c r="Q24"/>
  <c r="Q22"/>
  <c r="Q20"/>
  <c r="Q18"/>
  <c r="Q16"/>
  <c r="Q14"/>
  <c r="Q12"/>
  <c r="Q10"/>
  <c r="Q75"/>
  <c r="Q73"/>
  <c r="Q71"/>
  <c r="X10"/>
  <c r="AC8"/>
  <c r="P81"/>
  <c r="P80"/>
  <c r="X12"/>
  <c r="X16"/>
  <c r="X20"/>
  <c r="X24"/>
  <c r="X28"/>
  <c r="X32"/>
  <c r="X36"/>
  <c r="X40"/>
  <c r="X44"/>
  <c r="X48"/>
  <c r="X52"/>
  <c r="X56"/>
  <c r="X60"/>
  <c r="X64"/>
  <c r="X68"/>
  <c r="AD8"/>
  <c r="Q11"/>
  <c r="Q13"/>
  <c r="Q15"/>
  <c r="Q17"/>
  <c r="Q19"/>
  <c r="Q21"/>
  <c r="Q23"/>
  <c r="Q25"/>
  <c r="Q27"/>
  <c r="Q29"/>
  <c r="Q31"/>
  <c r="Q33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X70"/>
  <c r="X72"/>
  <c r="X74"/>
  <c r="X76"/>
  <c r="Q11" i="4"/>
  <c r="Q15"/>
  <c r="Q19"/>
  <c r="Q23"/>
  <c r="Q29"/>
  <c r="Q31"/>
  <c r="Q33"/>
  <c r="AC8"/>
  <c r="Q10"/>
  <c r="X10"/>
  <c r="Q12"/>
  <c r="Q14"/>
  <c r="Q16"/>
  <c r="X16" s="1"/>
  <c r="Q18"/>
  <c r="Q20"/>
  <c r="Q22"/>
  <c r="Q24"/>
  <c r="X24" s="1"/>
  <c r="Q26"/>
  <c r="Q28"/>
  <c r="Q30"/>
  <c r="Q32"/>
  <c r="X32" s="1"/>
  <c r="Q34"/>
  <c r="Q36"/>
  <c r="Q38"/>
  <c r="Q40"/>
  <c r="X40" s="1"/>
  <c r="Q42"/>
  <c r="Q44"/>
  <c r="Q46"/>
  <c r="Q48"/>
  <c r="X48" s="1"/>
  <c r="Q50"/>
  <c r="Q52"/>
  <c r="Q54"/>
  <c r="Q56"/>
  <c r="X56" s="1"/>
  <c r="Q58"/>
  <c r="Q60"/>
  <c r="Q62"/>
  <c r="Q64"/>
  <c r="X64" s="1"/>
  <c r="Q66"/>
  <c r="Q68"/>
  <c r="Q70"/>
  <c r="Q72"/>
  <c r="X72" s="1"/>
  <c r="Q74"/>
  <c r="Q76"/>
  <c r="Q13"/>
  <c r="Q17"/>
  <c r="Q21"/>
  <c r="Q25"/>
  <c r="Q27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Q73"/>
  <c r="Q75"/>
  <c r="Q77"/>
  <c r="P81"/>
  <c r="Q13" i="3"/>
  <c r="Q17"/>
  <c r="Q21"/>
  <c r="Q27"/>
  <c r="Q31"/>
  <c r="Q33"/>
  <c r="AC8"/>
  <c r="Q10"/>
  <c r="X10"/>
  <c r="Q12"/>
  <c r="Q14"/>
  <c r="Q16"/>
  <c r="Q18"/>
  <c r="X18" s="1"/>
  <c r="Q20"/>
  <c r="Q22"/>
  <c r="Q24"/>
  <c r="Q26"/>
  <c r="X26" s="1"/>
  <c r="Q28"/>
  <c r="Q30"/>
  <c r="Q32"/>
  <c r="Q34"/>
  <c r="X34" s="1"/>
  <c r="Q36"/>
  <c r="Q38"/>
  <c r="X38" s="1"/>
  <c r="Q40"/>
  <c r="Q42"/>
  <c r="Q44"/>
  <c r="Q46"/>
  <c r="X46" s="1"/>
  <c r="Q48"/>
  <c r="Q50"/>
  <c r="Q52"/>
  <c r="Q54"/>
  <c r="X54" s="1"/>
  <c r="Q56"/>
  <c r="Q58"/>
  <c r="Q60"/>
  <c r="Q62"/>
  <c r="X62" s="1"/>
  <c r="Q64"/>
  <c r="Q66"/>
  <c r="Q68"/>
  <c r="Q70"/>
  <c r="X70" s="1"/>
  <c r="Q72"/>
  <c r="Q74"/>
  <c r="Q76"/>
  <c r="Q11"/>
  <c r="Q15"/>
  <c r="Q19"/>
  <c r="Q23"/>
  <c r="Q25"/>
  <c r="Q29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Q73"/>
  <c r="Q75"/>
  <c r="Q77"/>
  <c r="P81"/>
  <c r="Q13" i="2"/>
  <c r="Q17"/>
  <c r="Q23"/>
  <c r="Q27"/>
  <c r="Q31"/>
  <c r="Q33"/>
  <c r="Q37"/>
  <c r="AC8"/>
  <c r="Q10"/>
  <c r="X10"/>
  <c r="Q12"/>
  <c r="Q14"/>
  <c r="Q16"/>
  <c r="X16" s="1"/>
  <c r="Q18"/>
  <c r="Q20"/>
  <c r="Q22"/>
  <c r="Q24"/>
  <c r="X24" s="1"/>
  <c r="Q26"/>
  <c r="Q28"/>
  <c r="Q30"/>
  <c r="Q32"/>
  <c r="X32" s="1"/>
  <c r="Q34"/>
  <c r="Q36"/>
  <c r="Q38"/>
  <c r="Q40"/>
  <c r="X40" s="1"/>
  <c r="Q42"/>
  <c r="Q44"/>
  <c r="Q46"/>
  <c r="Q48"/>
  <c r="X48" s="1"/>
  <c r="Q50"/>
  <c r="Q52"/>
  <c r="Q54"/>
  <c r="Q56"/>
  <c r="X56" s="1"/>
  <c r="Q58"/>
  <c r="Q60"/>
  <c r="Q62"/>
  <c r="Q64"/>
  <c r="X64" s="1"/>
  <c r="Q66"/>
  <c r="Q68"/>
  <c r="Q70"/>
  <c r="Q72"/>
  <c r="Q74"/>
  <c r="Q76"/>
  <c r="X76" s="1"/>
  <c r="Q11"/>
  <c r="Q15"/>
  <c r="Q19"/>
  <c r="Q21"/>
  <c r="Q25"/>
  <c r="Q29"/>
  <c r="Q35"/>
  <c r="Q39"/>
  <c r="Q41"/>
  <c r="Q43"/>
  <c r="Q45"/>
  <c r="Q47"/>
  <c r="Q49"/>
  <c r="Q51"/>
  <c r="Q53"/>
  <c r="Q55"/>
  <c r="Q57"/>
  <c r="Q59"/>
  <c r="Q61"/>
  <c r="Q63"/>
  <c r="Q65"/>
  <c r="Q67"/>
  <c r="Q69"/>
  <c r="Q71"/>
  <c r="Q73"/>
  <c r="Q75"/>
  <c r="Q77"/>
  <c r="P81"/>
  <c r="P9" i="1"/>
  <c r="X39" i="10" l="1"/>
  <c r="S39"/>
  <c r="R39"/>
  <c r="X35"/>
  <c r="S35"/>
  <c r="R35"/>
  <c r="X31"/>
  <c r="S31"/>
  <c r="R31"/>
  <c r="X27"/>
  <c r="S27"/>
  <c r="R27"/>
  <c r="S21"/>
  <c r="R21"/>
  <c r="X21"/>
  <c r="S13"/>
  <c r="R13"/>
  <c r="X13"/>
  <c r="R38"/>
  <c r="S38"/>
  <c r="R34"/>
  <c r="S34"/>
  <c r="R30"/>
  <c r="S30"/>
  <c r="R26"/>
  <c r="S26"/>
  <c r="S22"/>
  <c r="R22"/>
  <c r="S18"/>
  <c r="R18"/>
  <c r="S14"/>
  <c r="R14"/>
  <c r="X19"/>
  <c r="R19"/>
  <c r="S19"/>
  <c r="X38"/>
  <c r="X30"/>
  <c r="X22"/>
  <c r="X18"/>
  <c r="X41"/>
  <c r="S41"/>
  <c r="R41"/>
  <c r="X37"/>
  <c r="S37"/>
  <c r="R37"/>
  <c r="X33"/>
  <c r="S33"/>
  <c r="R33"/>
  <c r="X29"/>
  <c r="R29"/>
  <c r="S29"/>
  <c r="X25"/>
  <c r="S25"/>
  <c r="R25"/>
  <c r="S17"/>
  <c r="R17"/>
  <c r="X17"/>
  <c r="S11"/>
  <c r="R11"/>
  <c r="X11"/>
  <c r="R40"/>
  <c r="S40"/>
  <c r="R36"/>
  <c r="S36"/>
  <c r="R32"/>
  <c r="S32"/>
  <c r="R28"/>
  <c r="S28"/>
  <c r="S24"/>
  <c r="R24"/>
  <c r="R20"/>
  <c r="S20"/>
  <c r="R16"/>
  <c r="S16"/>
  <c r="S12"/>
  <c r="R12"/>
  <c r="R10"/>
  <c r="S10"/>
  <c r="X23"/>
  <c r="R23"/>
  <c r="S23"/>
  <c r="X15"/>
  <c r="R15"/>
  <c r="S15"/>
  <c r="X34"/>
  <c r="X26"/>
  <c r="X16"/>
  <c r="X36"/>
  <c r="X28"/>
  <c r="X20"/>
  <c r="X14"/>
  <c r="R65" i="9"/>
  <c r="X65"/>
  <c r="S65"/>
  <c r="R57"/>
  <c r="X57"/>
  <c r="S57"/>
  <c r="R49"/>
  <c r="X49"/>
  <c r="S49"/>
  <c r="R29"/>
  <c r="X29"/>
  <c r="S29"/>
  <c r="R67"/>
  <c r="X67"/>
  <c r="S67"/>
  <c r="R63"/>
  <c r="X63"/>
  <c r="S63"/>
  <c r="R59"/>
  <c r="X59"/>
  <c r="S59"/>
  <c r="R55"/>
  <c r="X55"/>
  <c r="S55"/>
  <c r="R51"/>
  <c r="X51"/>
  <c r="S51"/>
  <c r="R47"/>
  <c r="X47"/>
  <c r="S47"/>
  <c r="R43"/>
  <c r="X43"/>
  <c r="S43"/>
  <c r="R39"/>
  <c r="X39"/>
  <c r="S39"/>
  <c r="R35"/>
  <c r="X35"/>
  <c r="S35"/>
  <c r="R31"/>
  <c r="X31"/>
  <c r="S31"/>
  <c r="R27"/>
  <c r="X27"/>
  <c r="S27"/>
  <c r="R23"/>
  <c r="X23"/>
  <c r="S23"/>
  <c r="R19"/>
  <c r="X19"/>
  <c r="S19"/>
  <c r="R15"/>
  <c r="X15"/>
  <c r="S15"/>
  <c r="R11"/>
  <c r="X11"/>
  <c r="S11"/>
  <c r="R73"/>
  <c r="X73"/>
  <c r="S73"/>
  <c r="R77"/>
  <c r="X77"/>
  <c r="S77"/>
  <c r="S10"/>
  <c r="R10"/>
  <c r="S14"/>
  <c r="R14"/>
  <c r="S18"/>
  <c r="R18"/>
  <c r="S22"/>
  <c r="R22"/>
  <c r="S26"/>
  <c r="R26"/>
  <c r="S30"/>
  <c r="R30"/>
  <c r="S34"/>
  <c r="R34"/>
  <c r="S38"/>
  <c r="R38"/>
  <c r="S42"/>
  <c r="R42"/>
  <c r="S46"/>
  <c r="R46"/>
  <c r="S50"/>
  <c r="R50"/>
  <c r="S54"/>
  <c r="R54"/>
  <c r="S58"/>
  <c r="R58"/>
  <c r="S62"/>
  <c r="R62"/>
  <c r="S66"/>
  <c r="R66"/>
  <c r="S70"/>
  <c r="R70"/>
  <c r="S74"/>
  <c r="R74"/>
  <c r="R69"/>
  <c r="X69"/>
  <c r="S69"/>
  <c r="R61"/>
  <c r="X61"/>
  <c r="S61"/>
  <c r="R53"/>
  <c r="X53"/>
  <c r="S53"/>
  <c r="R45"/>
  <c r="X45"/>
  <c r="S45"/>
  <c r="R41"/>
  <c r="X41"/>
  <c r="S41"/>
  <c r="R37"/>
  <c r="X37"/>
  <c r="S37"/>
  <c r="R33"/>
  <c r="X33"/>
  <c r="S33"/>
  <c r="R25"/>
  <c r="X25"/>
  <c r="S25"/>
  <c r="R21"/>
  <c r="X21"/>
  <c r="S21"/>
  <c r="R17"/>
  <c r="X17"/>
  <c r="S17"/>
  <c r="R13"/>
  <c r="X13"/>
  <c r="S13"/>
  <c r="R71"/>
  <c r="X71"/>
  <c r="S71"/>
  <c r="R75"/>
  <c r="X75"/>
  <c r="S75"/>
  <c r="S12"/>
  <c r="R12"/>
  <c r="S16"/>
  <c r="R16"/>
  <c r="S20"/>
  <c r="R20"/>
  <c r="S24"/>
  <c r="R24"/>
  <c r="S28"/>
  <c r="R28"/>
  <c r="S32"/>
  <c r="R32"/>
  <c r="S36"/>
  <c r="R36"/>
  <c r="S40"/>
  <c r="R40"/>
  <c r="S44"/>
  <c r="R44"/>
  <c r="S48"/>
  <c r="R48"/>
  <c r="S52"/>
  <c r="R52"/>
  <c r="S56"/>
  <c r="R56"/>
  <c r="S60"/>
  <c r="R60"/>
  <c r="S64"/>
  <c r="R64"/>
  <c r="S68"/>
  <c r="R68"/>
  <c r="S72"/>
  <c r="R72"/>
  <c r="S76"/>
  <c r="R76"/>
  <c r="X71" i="8"/>
  <c r="S71"/>
  <c r="R71"/>
  <c r="X67"/>
  <c r="S67"/>
  <c r="R67"/>
  <c r="X63"/>
  <c r="S63"/>
  <c r="R63"/>
  <c r="X59"/>
  <c r="S59"/>
  <c r="R59"/>
  <c r="X55"/>
  <c r="S55"/>
  <c r="R55"/>
  <c r="X51"/>
  <c r="S51"/>
  <c r="R51"/>
  <c r="X47"/>
  <c r="S47"/>
  <c r="R47"/>
  <c r="X43"/>
  <c r="S43"/>
  <c r="R43"/>
  <c r="X39"/>
  <c r="S39"/>
  <c r="R39"/>
  <c r="X35"/>
  <c r="S35"/>
  <c r="R35"/>
  <c r="X31"/>
  <c r="R31"/>
  <c r="S31"/>
  <c r="S27"/>
  <c r="R27"/>
  <c r="X27"/>
  <c r="S19"/>
  <c r="R19"/>
  <c r="X19"/>
  <c r="S11"/>
  <c r="R11"/>
  <c r="X11"/>
  <c r="R72"/>
  <c r="S72"/>
  <c r="R68"/>
  <c r="S68"/>
  <c r="R64"/>
  <c r="S64"/>
  <c r="R60"/>
  <c r="S60"/>
  <c r="R56"/>
  <c r="S56"/>
  <c r="R52"/>
  <c r="S52"/>
  <c r="R48"/>
  <c r="S48"/>
  <c r="R44"/>
  <c r="S44"/>
  <c r="R40"/>
  <c r="S40"/>
  <c r="R36"/>
  <c r="S36"/>
  <c r="R32"/>
  <c r="S32"/>
  <c r="S28"/>
  <c r="R28"/>
  <c r="R24"/>
  <c r="S24"/>
  <c r="S20"/>
  <c r="R20"/>
  <c r="S16"/>
  <c r="R16"/>
  <c r="S12"/>
  <c r="R12"/>
  <c r="R10"/>
  <c r="S10"/>
  <c r="X25"/>
  <c r="R25"/>
  <c r="S25"/>
  <c r="X17"/>
  <c r="R17"/>
  <c r="S17"/>
  <c r="X48"/>
  <c r="X40"/>
  <c r="X32"/>
  <c r="X24"/>
  <c r="X16"/>
  <c r="X72"/>
  <c r="X64"/>
  <c r="X56"/>
  <c r="X73"/>
  <c r="S73"/>
  <c r="R73"/>
  <c r="X69"/>
  <c r="S69"/>
  <c r="R69"/>
  <c r="X65"/>
  <c r="S65"/>
  <c r="R65"/>
  <c r="X61"/>
  <c r="S61"/>
  <c r="R61"/>
  <c r="X57"/>
  <c r="S57"/>
  <c r="R57"/>
  <c r="X53"/>
  <c r="S53"/>
  <c r="R53"/>
  <c r="X49"/>
  <c r="S49"/>
  <c r="R49"/>
  <c r="X45"/>
  <c r="S45"/>
  <c r="R45"/>
  <c r="X41"/>
  <c r="S41"/>
  <c r="R41"/>
  <c r="X37"/>
  <c r="S37"/>
  <c r="R37"/>
  <c r="X33"/>
  <c r="S33"/>
  <c r="R33"/>
  <c r="X29"/>
  <c r="S29"/>
  <c r="R29"/>
  <c r="S21"/>
  <c r="R21"/>
  <c r="X21"/>
  <c r="S15"/>
  <c r="R15"/>
  <c r="X15"/>
  <c r="R74"/>
  <c r="S74"/>
  <c r="R70"/>
  <c r="S70"/>
  <c r="R66"/>
  <c r="S66"/>
  <c r="R62"/>
  <c r="S62"/>
  <c r="R58"/>
  <c r="S58"/>
  <c r="R54"/>
  <c r="S54"/>
  <c r="R50"/>
  <c r="S50"/>
  <c r="R46"/>
  <c r="S46"/>
  <c r="R42"/>
  <c r="S42"/>
  <c r="R38"/>
  <c r="S38"/>
  <c r="R34"/>
  <c r="S34"/>
  <c r="R30"/>
  <c r="S30"/>
  <c r="R26"/>
  <c r="S26"/>
  <c r="S22"/>
  <c r="R22"/>
  <c r="R18"/>
  <c r="S18"/>
  <c r="R14"/>
  <c r="S14"/>
  <c r="X23"/>
  <c r="R23"/>
  <c r="S23"/>
  <c r="X13"/>
  <c r="R13"/>
  <c r="S13"/>
  <c r="X70"/>
  <c r="X62"/>
  <c r="X54"/>
  <c r="X44"/>
  <c r="X36"/>
  <c r="X28"/>
  <c r="X20"/>
  <c r="X12"/>
  <c r="X68"/>
  <c r="X60"/>
  <c r="X52"/>
  <c r="X46"/>
  <c r="X38"/>
  <c r="X30"/>
  <c r="X22"/>
  <c r="X14"/>
  <c r="R47" i="7"/>
  <c r="X47"/>
  <c r="S47"/>
  <c r="R51"/>
  <c r="X51"/>
  <c r="S51"/>
  <c r="R55"/>
  <c r="X55"/>
  <c r="S55"/>
  <c r="R59"/>
  <c r="X59"/>
  <c r="S59"/>
  <c r="R63"/>
  <c r="X63"/>
  <c r="S63"/>
  <c r="R67"/>
  <c r="X67"/>
  <c r="S67"/>
  <c r="R71"/>
  <c r="X71"/>
  <c r="S71"/>
  <c r="S10"/>
  <c r="R10"/>
  <c r="S14"/>
  <c r="R14"/>
  <c r="S18"/>
  <c r="R18"/>
  <c r="S22"/>
  <c r="R22"/>
  <c r="S26"/>
  <c r="R26"/>
  <c r="S30"/>
  <c r="R30"/>
  <c r="S34"/>
  <c r="R34"/>
  <c r="S38"/>
  <c r="R38"/>
  <c r="S42"/>
  <c r="R42"/>
  <c r="S46"/>
  <c r="R46"/>
  <c r="S50"/>
  <c r="R50"/>
  <c r="S54"/>
  <c r="R54"/>
  <c r="S58"/>
  <c r="R58"/>
  <c r="S62"/>
  <c r="R62"/>
  <c r="S66"/>
  <c r="R66"/>
  <c r="S70"/>
  <c r="R70"/>
  <c r="S74"/>
  <c r="R74"/>
  <c r="R49"/>
  <c r="X49"/>
  <c r="S49"/>
  <c r="R53"/>
  <c r="X53"/>
  <c r="S53"/>
  <c r="R57"/>
  <c r="X57"/>
  <c r="S57"/>
  <c r="R61"/>
  <c r="X61"/>
  <c r="S61"/>
  <c r="R65"/>
  <c r="X65"/>
  <c r="S65"/>
  <c r="R69"/>
  <c r="X69"/>
  <c r="S69"/>
  <c r="R73"/>
  <c r="X73"/>
  <c r="S73"/>
  <c r="S12"/>
  <c r="R12"/>
  <c r="S16"/>
  <c r="R16"/>
  <c r="S20"/>
  <c r="R20"/>
  <c r="S24"/>
  <c r="R24"/>
  <c r="S28"/>
  <c r="R28"/>
  <c r="S32"/>
  <c r="R32"/>
  <c r="S36"/>
  <c r="R36"/>
  <c r="S40"/>
  <c r="R40"/>
  <c r="S44"/>
  <c r="R44"/>
  <c r="S48"/>
  <c r="R48"/>
  <c r="S52"/>
  <c r="R52"/>
  <c r="S56"/>
  <c r="R56"/>
  <c r="S60"/>
  <c r="R60"/>
  <c r="S64"/>
  <c r="R64"/>
  <c r="S68"/>
  <c r="R68"/>
  <c r="S72"/>
  <c r="R72"/>
  <c r="X42"/>
  <c r="X38"/>
  <c r="X34"/>
  <c r="X30"/>
  <c r="X26"/>
  <c r="X22"/>
  <c r="X18"/>
  <c r="X14"/>
  <c r="X74"/>
  <c r="X70"/>
  <c r="X66"/>
  <c r="X62"/>
  <c r="X58"/>
  <c r="X54"/>
  <c r="X50"/>
  <c r="X46"/>
  <c r="X10"/>
  <c r="X75" i="6"/>
  <c r="S75"/>
  <c r="R75"/>
  <c r="X71"/>
  <c r="S71"/>
  <c r="R71"/>
  <c r="X67"/>
  <c r="S67"/>
  <c r="R67"/>
  <c r="X63"/>
  <c r="S63"/>
  <c r="R63"/>
  <c r="X59"/>
  <c r="S59"/>
  <c r="R59"/>
  <c r="X55"/>
  <c r="S55"/>
  <c r="R55"/>
  <c r="X51"/>
  <c r="S51"/>
  <c r="R51"/>
  <c r="X47"/>
  <c r="S47"/>
  <c r="R47"/>
  <c r="X43"/>
  <c r="S43"/>
  <c r="R43"/>
  <c r="X39"/>
  <c r="S39"/>
  <c r="R39"/>
  <c r="X35"/>
  <c r="R35"/>
  <c r="S35"/>
  <c r="S27"/>
  <c r="R27"/>
  <c r="X27"/>
  <c r="S21"/>
  <c r="R21"/>
  <c r="X21"/>
  <c r="S13"/>
  <c r="R13"/>
  <c r="X13"/>
  <c r="R72"/>
  <c r="S72"/>
  <c r="R68"/>
  <c r="S68"/>
  <c r="R64"/>
  <c r="S64"/>
  <c r="R60"/>
  <c r="S60"/>
  <c r="R56"/>
  <c r="S56"/>
  <c r="R52"/>
  <c r="S52"/>
  <c r="R48"/>
  <c r="S48"/>
  <c r="R44"/>
  <c r="S44"/>
  <c r="R40"/>
  <c r="S40"/>
  <c r="R36"/>
  <c r="S36"/>
  <c r="S32"/>
  <c r="R32"/>
  <c r="S28"/>
  <c r="R28"/>
  <c r="S24"/>
  <c r="R24"/>
  <c r="R20"/>
  <c r="S20"/>
  <c r="R16"/>
  <c r="S16"/>
  <c r="R12"/>
  <c r="S12"/>
  <c r="S10"/>
  <c r="R10"/>
  <c r="X31"/>
  <c r="R31"/>
  <c r="S31"/>
  <c r="X25"/>
  <c r="R25"/>
  <c r="S25"/>
  <c r="X15"/>
  <c r="R15"/>
  <c r="S15"/>
  <c r="X12"/>
  <c r="X72"/>
  <c r="X64"/>
  <c r="X56"/>
  <c r="X48"/>
  <c r="X40"/>
  <c r="X32"/>
  <c r="X24"/>
  <c r="X73"/>
  <c r="S73"/>
  <c r="R73"/>
  <c r="X69"/>
  <c r="S69"/>
  <c r="R69"/>
  <c r="X65"/>
  <c r="S65"/>
  <c r="R65"/>
  <c r="X61"/>
  <c r="S61"/>
  <c r="R61"/>
  <c r="X57"/>
  <c r="S57"/>
  <c r="R57"/>
  <c r="X53"/>
  <c r="S53"/>
  <c r="R53"/>
  <c r="X49"/>
  <c r="S49"/>
  <c r="R49"/>
  <c r="X45"/>
  <c r="S45"/>
  <c r="R45"/>
  <c r="X41"/>
  <c r="S41"/>
  <c r="R41"/>
  <c r="X37"/>
  <c r="S37"/>
  <c r="R37"/>
  <c r="X33"/>
  <c r="S33"/>
  <c r="R33"/>
  <c r="S23"/>
  <c r="R23"/>
  <c r="X23"/>
  <c r="S17"/>
  <c r="R17"/>
  <c r="X17"/>
  <c r="R74"/>
  <c r="S74"/>
  <c r="R70"/>
  <c r="S70"/>
  <c r="R66"/>
  <c r="S66"/>
  <c r="R62"/>
  <c r="S62"/>
  <c r="R58"/>
  <c r="S58"/>
  <c r="R54"/>
  <c r="S54"/>
  <c r="R50"/>
  <c r="S50"/>
  <c r="R46"/>
  <c r="S46"/>
  <c r="R42"/>
  <c r="S42"/>
  <c r="R38"/>
  <c r="S38"/>
  <c r="R34"/>
  <c r="S34"/>
  <c r="R30"/>
  <c r="S30"/>
  <c r="R26"/>
  <c r="S26"/>
  <c r="S22"/>
  <c r="R22"/>
  <c r="S18"/>
  <c r="R18"/>
  <c r="S14"/>
  <c r="R14"/>
  <c r="X29"/>
  <c r="R29"/>
  <c r="S29"/>
  <c r="X19"/>
  <c r="R19"/>
  <c r="S19"/>
  <c r="X11"/>
  <c r="R11"/>
  <c r="S11"/>
  <c r="X74"/>
  <c r="X66"/>
  <c r="X58"/>
  <c r="X50"/>
  <c r="X42"/>
  <c r="X34"/>
  <c r="X26"/>
  <c r="X16"/>
  <c r="X68"/>
  <c r="X60"/>
  <c r="X52"/>
  <c r="X44"/>
  <c r="X36"/>
  <c r="X28"/>
  <c r="X20"/>
  <c r="X14"/>
  <c r="R67" i="5"/>
  <c r="X67"/>
  <c r="S67"/>
  <c r="R63"/>
  <c r="X63"/>
  <c r="S63"/>
  <c r="R59"/>
  <c r="X59"/>
  <c r="S59"/>
  <c r="R55"/>
  <c r="X55"/>
  <c r="S55"/>
  <c r="R51"/>
  <c r="X51"/>
  <c r="S51"/>
  <c r="R47"/>
  <c r="X47"/>
  <c r="S47"/>
  <c r="R43"/>
  <c r="X43"/>
  <c r="S43"/>
  <c r="R39"/>
  <c r="X39"/>
  <c r="S39"/>
  <c r="R35"/>
  <c r="X35"/>
  <c r="S35"/>
  <c r="R31"/>
  <c r="X31"/>
  <c r="S31"/>
  <c r="R27"/>
  <c r="X27"/>
  <c r="S27"/>
  <c r="R23"/>
  <c r="X23"/>
  <c r="S23"/>
  <c r="R19"/>
  <c r="X19"/>
  <c r="S19"/>
  <c r="R15"/>
  <c r="X15"/>
  <c r="S15"/>
  <c r="R11"/>
  <c r="X11"/>
  <c r="S11"/>
  <c r="R73"/>
  <c r="X73"/>
  <c r="S73"/>
  <c r="S10"/>
  <c r="R10"/>
  <c r="S14"/>
  <c r="R14"/>
  <c r="S18"/>
  <c r="R18"/>
  <c r="S22"/>
  <c r="R22"/>
  <c r="S26"/>
  <c r="R26"/>
  <c r="S30"/>
  <c r="R30"/>
  <c r="S34"/>
  <c r="R34"/>
  <c r="S38"/>
  <c r="R38"/>
  <c r="S42"/>
  <c r="R42"/>
  <c r="S46"/>
  <c r="R46"/>
  <c r="S50"/>
  <c r="R50"/>
  <c r="S54"/>
  <c r="R54"/>
  <c r="S58"/>
  <c r="R58"/>
  <c r="S62"/>
  <c r="R62"/>
  <c r="S66"/>
  <c r="R66"/>
  <c r="S70"/>
  <c r="R70"/>
  <c r="S74"/>
  <c r="R74"/>
  <c r="R69"/>
  <c r="X69"/>
  <c r="S69"/>
  <c r="R65"/>
  <c r="X65"/>
  <c r="S65"/>
  <c r="R61"/>
  <c r="X61"/>
  <c r="S61"/>
  <c r="R57"/>
  <c r="X57"/>
  <c r="S57"/>
  <c r="R53"/>
  <c r="X53"/>
  <c r="S53"/>
  <c r="R49"/>
  <c r="X49"/>
  <c r="S49"/>
  <c r="R45"/>
  <c r="X45"/>
  <c r="S45"/>
  <c r="R41"/>
  <c r="X41"/>
  <c r="S41"/>
  <c r="R37"/>
  <c r="X37"/>
  <c r="S37"/>
  <c r="R33"/>
  <c r="X33"/>
  <c r="S33"/>
  <c r="R29"/>
  <c r="X29"/>
  <c r="S29"/>
  <c r="R25"/>
  <c r="X25"/>
  <c r="S25"/>
  <c r="R21"/>
  <c r="X21"/>
  <c r="S21"/>
  <c r="R17"/>
  <c r="X17"/>
  <c r="S17"/>
  <c r="R13"/>
  <c r="X13"/>
  <c r="S13"/>
  <c r="R71"/>
  <c r="X71"/>
  <c r="S71"/>
  <c r="R75"/>
  <c r="X75"/>
  <c r="S75"/>
  <c r="S12"/>
  <c r="R12"/>
  <c r="S16"/>
  <c r="R16"/>
  <c r="S20"/>
  <c r="R20"/>
  <c r="S24"/>
  <c r="R24"/>
  <c r="S28"/>
  <c r="R28"/>
  <c r="S32"/>
  <c r="R32"/>
  <c r="S36"/>
  <c r="R36"/>
  <c r="S40"/>
  <c r="R40"/>
  <c r="S44"/>
  <c r="R44"/>
  <c r="S48"/>
  <c r="R48"/>
  <c r="S52"/>
  <c r="R52"/>
  <c r="S56"/>
  <c r="R56"/>
  <c r="S60"/>
  <c r="R60"/>
  <c r="S64"/>
  <c r="R64"/>
  <c r="S68"/>
  <c r="R68"/>
  <c r="S72"/>
  <c r="R72"/>
  <c r="S76"/>
  <c r="R76"/>
  <c r="X66"/>
  <c r="X62"/>
  <c r="X58"/>
  <c r="X54"/>
  <c r="X50"/>
  <c r="X46"/>
  <c r="X42"/>
  <c r="X38"/>
  <c r="X34"/>
  <c r="X30"/>
  <c r="X26"/>
  <c r="X22"/>
  <c r="X18"/>
  <c r="X14"/>
  <c r="X75" i="4"/>
  <c r="S75"/>
  <c r="R75"/>
  <c r="X71"/>
  <c r="S71"/>
  <c r="R71"/>
  <c r="X67"/>
  <c r="S67"/>
  <c r="R67"/>
  <c r="X63"/>
  <c r="S63"/>
  <c r="R63"/>
  <c r="X59"/>
  <c r="S59"/>
  <c r="R59"/>
  <c r="X55"/>
  <c r="S55"/>
  <c r="R55"/>
  <c r="X51"/>
  <c r="S51"/>
  <c r="R51"/>
  <c r="X47"/>
  <c r="S47"/>
  <c r="R47"/>
  <c r="X43"/>
  <c r="S43"/>
  <c r="R43"/>
  <c r="X39"/>
  <c r="S39"/>
  <c r="R39"/>
  <c r="S35"/>
  <c r="R35"/>
  <c r="X35"/>
  <c r="S25"/>
  <c r="R25"/>
  <c r="X25"/>
  <c r="S17"/>
  <c r="R17"/>
  <c r="X17"/>
  <c r="R74"/>
  <c r="S74"/>
  <c r="R70"/>
  <c r="S70"/>
  <c r="R66"/>
  <c r="S66"/>
  <c r="R62"/>
  <c r="S62"/>
  <c r="R58"/>
  <c r="S58"/>
  <c r="R54"/>
  <c r="S54"/>
  <c r="R50"/>
  <c r="S50"/>
  <c r="R46"/>
  <c r="S46"/>
  <c r="R42"/>
  <c r="S42"/>
  <c r="S38"/>
  <c r="R38"/>
  <c r="R34"/>
  <c r="S34"/>
  <c r="R30"/>
  <c r="S30"/>
  <c r="S26"/>
  <c r="R26"/>
  <c r="S22"/>
  <c r="R22"/>
  <c r="S18"/>
  <c r="R18"/>
  <c r="S14"/>
  <c r="R14"/>
  <c r="X31"/>
  <c r="R31"/>
  <c r="S31"/>
  <c r="X23"/>
  <c r="R23"/>
  <c r="S23"/>
  <c r="X15"/>
  <c r="R15"/>
  <c r="S15"/>
  <c r="X62"/>
  <c r="X54"/>
  <c r="X46"/>
  <c r="X38"/>
  <c r="X30"/>
  <c r="X22"/>
  <c r="X14"/>
  <c r="X70"/>
  <c r="X77"/>
  <c r="S77"/>
  <c r="R77"/>
  <c r="X73"/>
  <c r="S73"/>
  <c r="R73"/>
  <c r="X69"/>
  <c r="S69"/>
  <c r="R69"/>
  <c r="X65"/>
  <c r="S65"/>
  <c r="R65"/>
  <c r="X61"/>
  <c r="S61"/>
  <c r="R61"/>
  <c r="X57"/>
  <c r="S57"/>
  <c r="R57"/>
  <c r="X53"/>
  <c r="S53"/>
  <c r="R53"/>
  <c r="X49"/>
  <c r="S49"/>
  <c r="R49"/>
  <c r="X45"/>
  <c r="S45"/>
  <c r="R45"/>
  <c r="X41"/>
  <c r="S41"/>
  <c r="R41"/>
  <c r="X37"/>
  <c r="S37"/>
  <c r="R37"/>
  <c r="S27"/>
  <c r="R27"/>
  <c r="X27"/>
  <c r="S21"/>
  <c r="R21"/>
  <c r="X21"/>
  <c r="S13"/>
  <c r="R13"/>
  <c r="X13"/>
  <c r="R76"/>
  <c r="S76"/>
  <c r="R72"/>
  <c r="S72"/>
  <c r="R68"/>
  <c r="S68"/>
  <c r="R64"/>
  <c r="S64"/>
  <c r="R60"/>
  <c r="S60"/>
  <c r="R56"/>
  <c r="S56"/>
  <c r="R52"/>
  <c r="S52"/>
  <c r="R48"/>
  <c r="S48"/>
  <c r="R44"/>
  <c r="S44"/>
  <c r="R40"/>
  <c r="S40"/>
  <c r="S36"/>
  <c r="R36"/>
  <c r="S32"/>
  <c r="R32"/>
  <c r="S28"/>
  <c r="R28"/>
  <c r="R24"/>
  <c r="S24"/>
  <c r="R20"/>
  <c r="S20"/>
  <c r="R16"/>
  <c r="S16"/>
  <c r="R12"/>
  <c r="S12"/>
  <c r="S10"/>
  <c r="R10"/>
  <c r="X33"/>
  <c r="R33"/>
  <c r="S33"/>
  <c r="X29"/>
  <c r="R29"/>
  <c r="S29"/>
  <c r="X19"/>
  <c r="R19"/>
  <c r="S19"/>
  <c r="X11"/>
  <c r="R11"/>
  <c r="S11"/>
  <c r="X76"/>
  <c r="X68"/>
  <c r="X58"/>
  <c r="X50"/>
  <c r="X42"/>
  <c r="X34"/>
  <c r="X26"/>
  <c r="X18"/>
  <c r="X74"/>
  <c r="X66"/>
  <c r="X60"/>
  <c r="X52"/>
  <c r="X44"/>
  <c r="X36"/>
  <c r="X28"/>
  <c r="X20"/>
  <c r="X12"/>
  <c r="X75" i="3"/>
  <c r="S75"/>
  <c r="R75"/>
  <c r="X71"/>
  <c r="S71"/>
  <c r="R71"/>
  <c r="X67"/>
  <c r="S67"/>
  <c r="R67"/>
  <c r="X63"/>
  <c r="S63"/>
  <c r="R63"/>
  <c r="X59"/>
  <c r="S59"/>
  <c r="R59"/>
  <c r="X55"/>
  <c r="S55"/>
  <c r="R55"/>
  <c r="X51"/>
  <c r="S51"/>
  <c r="R51"/>
  <c r="X47"/>
  <c r="S47"/>
  <c r="R47"/>
  <c r="X43"/>
  <c r="S43"/>
  <c r="R43"/>
  <c r="X39"/>
  <c r="S39"/>
  <c r="R39"/>
  <c r="S35"/>
  <c r="R35"/>
  <c r="X35"/>
  <c r="S25"/>
  <c r="R25"/>
  <c r="X25"/>
  <c r="S19"/>
  <c r="R19"/>
  <c r="X19"/>
  <c r="S11"/>
  <c r="R11"/>
  <c r="X11"/>
  <c r="R76"/>
  <c r="S76"/>
  <c r="R72"/>
  <c r="S72"/>
  <c r="R68"/>
  <c r="S68"/>
  <c r="R64"/>
  <c r="S64"/>
  <c r="R60"/>
  <c r="S60"/>
  <c r="R56"/>
  <c r="S56"/>
  <c r="R52"/>
  <c r="S52"/>
  <c r="R48"/>
  <c r="S48"/>
  <c r="R44"/>
  <c r="S44"/>
  <c r="R40"/>
  <c r="S40"/>
  <c r="S36"/>
  <c r="R36"/>
  <c r="S32"/>
  <c r="R32"/>
  <c r="R28"/>
  <c r="S28"/>
  <c r="S24"/>
  <c r="R24"/>
  <c r="S20"/>
  <c r="R20"/>
  <c r="S16"/>
  <c r="R16"/>
  <c r="S12"/>
  <c r="R12"/>
  <c r="R10"/>
  <c r="S10"/>
  <c r="X33"/>
  <c r="R33"/>
  <c r="S33"/>
  <c r="X27"/>
  <c r="R27"/>
  <c r="S27"/>
  <c r="X17"/>
  <c r="R17"/>
  <c r="S17"/>
  <c r="X28"/>
  <c r="X20"/>
  <c r="X12"/>
  <c r="X72"/>
  <c r="X64"/>
  <c r="X56"/>
  <c r="X48"/>
  <c r="X40"/>
  <c r="X77"/>
  <c r="S77"/>
  <c r="R77"/>
  <c r="X73"/>
  <c r="S73"/>
  <c r="R73"/>
  <c r="X69"/>
  <c r="S69"/>
  <c r="R69"/>
  <c r="X65"/>
  <c r="S65"/>
  <c r="R65"/>
  <c r="X61"/>
  <c r="S61"/>
  <c r="R61"/>
  <c r="X57"/>
  <c r="S57"/>
  <c r="R57"/>
  <c r="X53"/>
  <c r="S53"/>
  <c r="R53"/>
  <c r="X49"/>
  <c r="S49"/>
  <c r="R49"/>
  <c r="X45"/>
  <c r="S45"/>
  <c r="R45"/>
  <c r="X41"/>
  <c r="S41"/>
  <c r="R41"/>
  <c r="X37"/>
  <c r="S37"/>
  <c r="R37"/>
  <c r="S29"/>
  <c r="R29"/>
  <c r="X29"/>
  <c r="S23"/>
  <c r="R23"/>
  <c r="X23"/>
  <c r="S15"/>
  <c r="R15"/>
  <c r="X15"/>
  <c r="R74"/>
  <c r="S74"/>
  <c r="R70"/>
  <c r="S70"/>
  <c r="R66"/>
  <c r="S66"/>
  <c r="R62"/>
  <c r="S62"/>
  <c r="R58"/>
  <c r="S58"/>
  <c r="R54"/>
  <c r="S54"/>
  <c r="R50"/>
  <c r="S50"/>
  <c r="R46"/>
  <c r="S46"/>
  <c r="R42"/>
  <c r="S42"/>
  <c r="R38"/>
  <c r="S38"/>
  <c r="R34"/>
  <c r="S34"/>
  <c r="S30"/>
  <c r="R30"/>
  <c r="S26"/>
  <c r="R26"/>
  <c r="R22"/>
  <c r="S22"/>
  <c r="R18"/>
  <c r="S18"/>
  <c r="R14"/>
  <c r="S14"/>
  <c r="X31"/>
  <c r="R31"/>
  <c r="S31"/>
  <c r="X21"/>
  <c r="R21"/>
  <c r="S21"/>
  <c r="X13"/>
  <c r="R13"/>
  <c r="S13"/>
  <c r="X74"/>
  <c r="X66"/>
  <c r="X58"/>
  <c r="X50"/>
  <c r="X42"/>
  <c r="X32"/>
  <c r="X24"/>
  <c r="X16"/>
  <c r="X76"/>
  <c r="X68"/>
  <c r="X60"/>
  <c r="X52"/>
  <c r="X44"/>
  <c r="X36"/>
  <c r="X30"/>
  <c r="X22"/>
  <c r="X14"/>
  <c r="X75" i="2"/>
  <c r="S75"/>
  <c r="R75"/>
  <c r="X71"/>
  <c r="S71"/>
  <c r="R71"/>
  <c r="X67"/>
  <c r="S67"/>
  <c r="R67"/>
  <c r="X63"/>
  <c r="S63"/>
  <c r="R63"/>
  <c r="X59"/>
  <c r="S59"/>
  <c r="R59"/>
  <c r="X55"/>
  <c r="S55"/>
  <c r="R55"/>
  <c r="X51"/>
  <c r="S51"/>
  <c r="R51"/>
  <c r="X47"/>
  <c r="S47"/>
  <c r="R47"/>
  <c r="X43"/>
  <c r="S43"/>
  <c r="R43"/>
  <c r="X39"/>
  <c r="R39"/>
  <c r="S39"/>
  <c r="S29"/>
  <c r="R29"/>
  <c r="X29"/>
  <c r="S21"/>
  <c r="R21"/>
  <c r="X21"/>
  <c r="S15"/>
  <c r="R15"/>
  <c r="X15"/>
  <c r="R74"/>
  <c r="S74"/>
  <c r="R70"/>
  <c r="S70"/>
  <c r="R66"/>
  <c r="S66"/>
  <c r="R62"/>
  <c r="S62"/>
  <c r="R58"/>
  <c r="S58"/>
  <c r="R54"/>
  <c r="S54"/>
  <c r="R50"/>
  <c r="S50"/>
  <c r="R46"/>
  <c r="S46"/>
  <c r="R42"/>
  <c r="S42"/>
  <c r="R38"/>
  <c r="S38"/>
  <c r="R34"/>
  <c r="S34"/>
  <c r="S30"/>
  <c r="R30"/>
  <c r="S26"/>
  <c r="R26"/>
  <c r="S22"/>
  <c r="R22"/>
  <c r="R18"/>
  <c r="S18"/>
  <c r="R14"/>
  <c r="S14"/>
  <c r="X33"/>
  <c r="R33"/>
  <c r="S33"/>
  <c r="X27"/>
  <c r="R27"/>
  <c r="S27"/>
  <c r="X17"/>
  <c r="R17"/>
  <c r="S17"/>
  <c r="X66"/>
  <c r="X58"/>
  <c r="X50"/>
  <c r="X42"/>
  <c r="X34"/>
  <c r="X70"/>
  <c r="X26"/>
  <c r="X18"/>
  <c r="X77"/>
  <c r="S77"/>
  <c r="R77"/>
  <c r="X73"/>
  <c r="S73"/>
  <c r="R73"/>
  <c r="X69"/>
  <c r="S69"/>
  <c r="R69"/>
  <c r="X65"/>
  <c r="S65"/>
  <c r="R65"/>
  <c r="X61"/>
  <c r="S61"/>
  <c r="R61"/>
  <c r="X57"/>
  <c r="S57"/>
  <c r="R57"/>
  <c r="X53"/>
  <c r="S53"/>
  <c r="R53"/>
  <c r="X49"/>
  <c r="S49"/>
  <c r="R49"/>
  <c r="X45"/>
  <c r="S45"/>
  <c r="R45"/>
  <c r="X41"/>
  <c r="S41"/>
  <c r="R41"/>
  <c r="S35"/>
  <c r="R35"/>
  <c r="X35"/>
  <c r="S25"/>
  <c r="R25"/>
  <c r="X25"/>
  <c r="S19"/>
  <c r="R19"/>
  <c r="X19"/>
  <c r="S11"/>
  <c r="R11"/>
  <c r="X11"/>
  <c r="R76"/>
  <c r="S76"/>
  <c r="R72"/>
  <c r="S72"/>
  <c r="R68"/>
  <c r="S68"/>
  <c r="R64"/>
  <c r="S64"/>
  <c r="R60"/>
  <c r="S60"/>
  <c r="R56"/>
  <c r="S56"/>
  <c r="R52"/>
  <c r="S52"/>
  <c r="R48"/>
  <c r="S48"/>
  <c r="R44"/>
  <c r="S44"/>
  <c r="R40"/>
  <c r="S40"/>
  <c r="S36"/>
  <c r="R36"/>
  <c r="R32"/>
  <c r="S32"/>
  <c r="R28"/>
  <c r="S28"/>
  <c r="R24"/>
  <c r="S24"/>
  <c r="S20"/>
  <c r="R20"/>
  <c r="S16"/>
  <c r="R16"/>
  <c r="S12"/>
  <c r="R12"/>
  <c r="R10"/>
  <c r="S10"/>
  <c r="X37"/>
  <c r="R37"/>
  <c r="S37"/>
  <c r="X31"/>
  <c r="R31"/>
  <c r="S31"/>
  <c r="X23"/>
  <c r="R23"/>
  <c r="S23"/>
  <c r="X13"/>
  <c r="R13"/>
  <c r="S13"/>
  <c r="X72"/>
  <c r="X62"/>
  <c r="X54"/>
  <c r="X46"/>
  <c r="X38"/>
  <c r="X30"/>
  <c r="X20"/>
  <c r="X12"/>
  <c r="X74"/>
  <c r="X68"/>
  <c r="X60"/>
  <c r="X52"/>
  <c r="X44"/>
  <c r="X36"/>
  <c r="X28"/>
  <c r="X22"/>
  <c r="X14"/>
  <c r="Q13" i="1"/>
  <c r="Q15"/>
  <c r="Q17"/>
  <c r="Q19"/>
  <c r="Q21"/>
  <c r="Q23"/>
  <c r="Q25"/>
  <c r="Q27"/>
  <c r="Q29"/>
  <c r="Q31"/>
  <c r="Q33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Q73"/>
  <c r="Q10"/>
  <c r="Q12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Q68"/>
  <c r="Q70"/>
  <c r="Q72"/>
  <c r="Q74"/>
  <c r="Q11"/>
  <c r="Z8"/>
  <c r="Y8"/>
  <c r="AJ8" i="10" l="1"/>
  <c r="D82" i="9"/>
  <c r="D81" i="8"/>
  <c r="AJ8" i="6"/>
  <c r="AH8"/>
  <c r="D83" i="5"/>
  <c r="AL8" i="4"/>
  <c r="D84" i="3"/>
  <c r="AH8"/>
  <c r="AJ8" i="2"/>
  <c r="D46" i="10"/>
  <c r="AH8"/>
  <c r="AL8"/>
  <c r="D48"/>
  <c r="AJ8" i="9"/>
  <c r="AL8"/>
  <c r="D84"/>
  <c r="AH8"/>
  <c r="AL8" i="8"/>
  <c r="AJ8"/>
  <c r="D79"/>
  <c r="AH8"/>
  <c r="D81" i="7"/>
  <c r="D79"/>
  <c r="AJ8"/>
  <c r="AL8"/>
  <c r="AH8"/>
  <c r="AL8" i="6"/>
  <c r="AA8" s="1"/>
  <c r="D82"/>
  <c r="D80"/>
  <c r="AH8" i="5"/>
  <c r="D81"/>
  <c r="AJ8"/>
  <c r="AL8"/>
  <c r="D81" i="4"/>
  <c r="AJ8"/>
  <c r="D84"/>
  <c r="AH8"/>
  <c r="D82"/>
  <c r="AL8" i="3"/>
  <c r="AJ8"/>
  <c r="D82"/>
  <c r="D82" i="2"/>
  <c r="AH8"/>
  <c r="AL8"/>
  <c r="D84"/>
  <c r="S74" i="1"/>
  <c r="X74"/>
  <c r="R74"/>
  <c r="S70"/>
  <c r="X70"/>
  <c r="R70"/>
  <c r="S66"/>
  <c r="X66"/>
  <c r="R66"/>
  <c r="S62"/>
  <c r="X62"/>
  <c r="R62"/>
  <c r="S58"/>
  <c r="X58"/>
  <c r="R58"/>
  <c r="S54"/>
  <c r="X54"/>
  <c r="R54"/>
  <c r="S50"/>
  <c r="X50"/>
  <c r="R50"/>
  <c r="S46"/>
  <c r="X46"/>
  <c r="R46"/>
  <c r="S42"/>
  <c r="X42"/>
  <c r="R42"/>
  <c r="S38"/>
  <c r="X38"/>
  <c r="R38"/>
  <c r="S34"/>
  <c r="X34"/>
  <c r="R34"/>
  <c r="S30"/>
  <c r="X30"/>
  <c r="R30"/>
  <c r="S26"/>
  <c r="X26"/>
  <c r="R26"/>
  <c r="S22"/>
  <c r="X22"/>
  <c r="R22"/>
  <c r="S18"/>
  <c r="X18"/>
  <c r="R18"/>
  <c r="S14"/>
  <c r="X14"/>
  <c r="R14"/>
  <c r="X10"/>
  <c r="R10"/>
  <c r="S10"/>
  <c r="S73"/>
  <c r="R73"/>
  <c r="X73"/>
  <c r="S69"/>
  <c r="R69"/>
  <c r="X69"/>
  <c r="S65"/>
  <c r="R65"/>
  <c r="X65"/>
  <c r="S61"/>
  <c r="R61"/>
  <c r="X61"/>
  <c r="S57"/>
  <c r="R57"/>
  <c r="X57"/>
  <c r="S53"/>
  <c r="R53"/>
  <c r="X53"/>
  <c r="S49"/>
  <c r="R49"/>
  <c r="X49"/>
  <c r="S45"/>
  <c r="R45"/>
  <c r="X45"/>
  <c r="S41"/>
  <c r="R41"/>
  <c r="X41"/>
  <c r="S37"/>
  <c r="R37"/>
  <c r="X37"/>
  <c r="S33"/>
  <c r="R33"/>
  <c r="X33"/>
  <c r="S29"/>
  <c r="R29"/>
  <c r="X29"/>
  <c r="S25"/>
  <c r="R25"/>
  <c r="X25"/>
  <c r="S21"/>
  <c r="R21"/>
  <c r="X21"/>
  <c r="S17"/>
  <c r="R17"/>
  <c r="X17"/>
  <c r="S13"/>
  <c r="R13"/>
  <c r="X13"/>
  <c r="X11"/>
  <c r="R11"/>
  <c r="S11"/>
  <c r="S72"/>
  <c r="X72"/>
  <c r="R72"/>
  <c r="S68"/>
  <c r="X68"/>
  <c r="R68"/>
  <c r="S64"/>
  <c r="X64"/>
  <c r="R64"/>
  <c r="S60"/>
  <c r="X60"/>
  <c r="R60"/>
  <c r="S56"/>
  <c r="X56"/>
  <c r="R56"/>
  <c r="S52"/>
  <c r="X52"/>
  <c r="R52"/>
  <c r="S48"/>
  <c r="X48"/>
  <c r="R48"/>
  <c r="S44"/>
  <c r="X44"/>
  <c r="R44"/>
  <c r="S40"/>
  <c r="X40"/>
  <c r="R40"/>
  <c r="S36"/>
  <c r="X36"/>
  <c r="R36"/>
  <c r="S32"/>
  <c r="X32"/>
  <c r="R32"/>
  <c r="S28"/>
  <c r="X28"/>
  <c r="R28"/>
  <c r="S24"/>
  <c r="X24"/>
  <c r="R24"/>
  <c r="S20"/>
  <c r="X20"/>
  <c r="R20"/>
  <c r="S16"/>
  <c r="X16"/>
  <c r="R16"/>
  <c r="S12"/>
  <c r="X12"/>
  <c r="R12"/>
  <c r="S71"/>
  <c r="R71"/>
  <c r="X71"/>
  <c r="S67"/>
  <c r="R67"/>
  <c r="X67"/>
  <c r="S63"/>
  <c r="R63"/>
  <c r="X63"/>
  <c r="S59"/>
  <c r="R59"/>
  <c r="X59"/>
  <c r="S55"/>
  <c r="R55"/>
  <c r="X55"/>
  <c r="S51"/>
  <c r="R51"/>
  <c r="X51"/>
  <c r="S47"/>
  <c r="R47"/>
  <c r="X47"/>
  <c r="S43"/>
  <c r="R43"/>
  <c r="X43"/>
  <c r="S39"/>
  <c r="R39"/>
  <c r="X39"/>
  <c r="S35"/>
  <c r="R35"/>
  <c r="X35"/>
  <c r="S31"/>
  <c r="R31"/>
  <c r="X31"/>
  <c r="S27"/>
  <c r="R27"/>
  <c r="X27"/>
  <c r="S23"/>
  <c r="R23"/>
  <c r="X23"/>
  <c r="S19"/>
  <c r="R19"/>
  <c r="X19"/>
  <c r="S15"/>
  <c r="R15"/>
  <c r="X15"/>
  <c r="AF8"/>
  <c r="P78"/>
  <c r="P79"/>
  <c r="AD8"/>
  <c r="AB8"/>
  <c r="AC8"/>
  <c r="D45" i="10" l="1"/>
  <c r="AA8"/>
  <c r="AA8" i="9"/>
  <c r="D81"/>
  <c r="AM8"/>
  <c r="D78" i="8"/>
  <c r="AA8"/>
  <c r="D78" i="7"/>
  <c r="AA8"/>
  <c r="AK8" s="1"/>
  <c r="P78" i="6"/>
  <c r="D78"/>
  <c r="AG8"/>
  <c r="AE8"/>
  <c r="AK8"/>
  <c r="AI8"/>
  <c r="D79"/>
  <c r="AM8"/>
  <c r="AA8" i="5"/>
  <c r="D80"/>
  <c r="AA8" i="4"/>
  <c r="D81" i="3"/>
  <c r="AA8"/>
  <c r="D81" i="2"/>
  <c r="AA8"/>
  <c r="AL8" i="1"/>
  <c r="D78" s="1"/>
  <c r="D81"/>
  <c r="D79"/>
  <c r="AJ8"/>
  <c r="AH8"/>
  <c r="AI8" i="7" l="1"/>
  <c r="P44" i="10"/>
  <c r="D44"/>
  <c r="AG8"/>
  <c r="AE8"/>
  <c r="AK8"/>
  <c r="AM8"/>
  <c r="AI8"/>
  <c r="D80" i="9"/>
  <c r="P80"/>
  <c r="AG8"/>
  <c r="AE8"/>
  <c r="AI8"/>
  <c r="AK8"/>
  <c r="P77" i="8"/>
  <c r="D77"/>
  <c r="AG8"/>
  <c r="AE8"/>
  <c r="AM8"/>
  <c r="AI8"/>
  <c r="AK8"/>
  <c r="P77" i="7"/>
  <c r="D77"/>
  <c r="AG8"/>
  <c r="AE8"/>
  <c r="AM8"/>
  <c r="D79" i="5"/>
  <c r="P79"/>
  <c r="AG8"/>
  <c r="AE8"/>
  <c r="AM8"/>
  <c r="AI8"/>
  <c r="AK8"/>
  <c r="P80" i="4"/>
  <c r="D80"/>
  <c r="AG8"/>
  <c r="AE8"/>
  <c r="AM8"/>
  <c r="AI8"/>
  <c r="AK8"/>
  <c r="P80" i="3"/>
  <c r="D80"/>
  <c r="AG8"/>
  <c r="AE8"/>
  <c r="AI8"/>
  <c r="AM8"/>
  <c r="AK8"/>
  <c r="P80" i="2"/>
  <c r="D80"/>
  <c r="AG8"/>
  <c r="AE8"/>
  <c r="AK8"/>
  <c r="AM8"/>
  <c r="AI8"/>
  <c r="AA8" i="1"/>
  <c r="AK8" l="1"/>
  <c r="P77"/>
  <c r="D77"/>
  <c r="AG8"/>
  <c r="AM8"/>
  <c r="AE8"/>
  <c r="AI8"/>
</calcChain>
</file>

<file path=xl/sharedStrings.xml><?xml version="1.0" encoding="utf-8"?>
<sst xmlns="http://schemas.openxmlformats.org/spreadsheetml/2006/main" count="7100" uniqueCount="1726">
  <si>
    <t>HỌC VIỆN CÔNG NGHỆ BƯU CHÍNH VIỄN THÔNG</t>
  </si>
  <si>
    <t>DANH SÁCH SINH VIÊN DỰ THI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</si>
  <si>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</si>
  <si>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</si>
  <si>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</si>
  <si>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</si>
  <si>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</si>
  <si>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</si>
  <si>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</si>
  <si>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</si>
  <si>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</si>
  <si>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</si>
  <si>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</si>
  <si>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</si>
  <si>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</si>
  <si>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</si>
  <si>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</si>
  <si>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Số Phách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</si>
  <si>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</si>
  <si>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</si>
  <si>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</si>
  <si>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</si>
  <si>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</si>
  <si>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</si>
  <si>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</si>
  <si>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</si>
  <si>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</si>
  <si>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</si>
  <si>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</si>
  <si>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</si>
  <si>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</si>
  <si>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</si>
  <si>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</si>
  <si>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</si>
  <si>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</si>
  <si>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</si>
  <si>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</si>
  <si>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</si>
  <si>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</si>
  <si>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</si>
  <si>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SỐ 2</t>
  </si>
  <si>
    <t>Phạm Anh Tuấn</t>
  </si>
  <si>
    <t>Nguyễn Xuân Trường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</si>
  <si>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</si>
  <si>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</si>
  <si>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</si>
  <si>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</si>
  <si>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</si>
  <si>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</si>
  <si>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</si>
  <si>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</si>
  <si>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</si>
  <si>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</si>
  <si>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</si>
  <si>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>Nguyễn Hoa Cương</t>
  </si>
  <si>
    <t>Hà Nội, ngày   tháng   năm 2017</t>
  </si>
  <si>
    <t>KT TRƯỞNG TRUNG TÂM
PHÓ TRƯỞNG TRUNG TÂM</t>
  </si>
  <si>
    <t>Trần Thị Mỹ Hạnh</t>
  </si>
  <si>
    <t xml:space="preserve">Thi lần 1 học kỳ II năm học 2016 - 2017 </t>
  </si>
  <si>
    <t>Kỹ thuật đồ họa</t>
  </si>
  <si>
    <t>Nhóm: INT1328-01</t>
  </si>
  <si>
    <t>Ngày thi: 27/06/2017</t>
  </si>
  <si>
    <t>Giờ thi: 8h00</t>
  </si>
  <si>
    <t>Nhóm: INT1328-05</t>
  </si>
  <si>
    <t>Nhóm: INT1328-04</t>
  </si>
  <si>
    <t>Nhóm: INT1328-03</t>
  </si>
  <si>
    <t>Nhóm: INT1328-02</t>
  </si>
  <si>
    <t>Giờ thi: 10h00</t>
  </si>
  <si>
    <t>Nhóm: INT1328-06</t>
  </si>
  <si>
    <t>Nhóm: INT1328-10</t>
  </si>
  <si>
    <t>Nhóm: INT1328-09</t>
  </si>
  <si>
    <t>Nhóm: INT1328-08</t>
  </si>
  <si>
    <t>Nhóm: INT1328-07</t>
  </si>
  <si>
    <t>B14DCCN149</t>
  </si>
  <si>
    <t>Nguyễn Tất Chương</t>
  </si>
  <si>
    <t>Anh</t>
  </si>
  <si>
    <t>18/10/96</t>
  </si>
  <si>
    <t>D14CQCN02-B</t>
  </si>
  <si>
    <t>B14DCCN288</t>
  </si>
  <si>
    <t>Nguyễn Thị Vân</t>
  </si>
  <si>
    <t>14/11/96</t>
  </si>
  <si>
    <t>D14CQCN03-B</t>
  </si>
  <si>
    <t>B14DCCN584</t>
  </si>
  <si>
    <t>13/07/96</t>
  </si>
  <si>
    <t>D14CQCN08-B</t>
  </si>
  <si>
    <t>B14DCCN663</t>
  </si>
  <si>
    <t>Trần Thị Kim</t>
  </si>
  <si>
    <t>Chi</t>
  </si>
  <si>
    <t>30/03/96</t>
  </si>
  <si>
    <t>B14DCCN039</t>
  </si>
  <si>
    <t>Đặng Văn</t>
  </si>
  <si>
    <t>Cường</t>
  </si>
  <si>
    <t>07/10/96</t>
  </si>
  <si>
    <t>D14CQCN06-B</t>
  </si>
  <si>
    <t>B14DCCN335</t>
  </si>
  <si>
    <t>Nguyễn Văn</t>
  </si>
  <si>
    <t>Đông</t>
  </si>
  <si>
    <t>10/03/95</t>
  </si>
  <si>
    <t>B14DCCN575</t>
  </si>
  <si>
    <t>Douangchan</t>
  </si>
  <si>
    <t>Douangxana</t>
  </si>
  <si>
    <t>23/10/95</t>
  </si>
  <si>
    <t>B14DCCN372</t>
  </si>
  <si>
    <t>Lê Thái</t>
  </si>
  <si>
    <t>Đức</t>
  </si>
  <si>
    <t>11/01/96</t>
  </si>
  <si>
    <t>B13DCCN422</t>
  </si>
  <si>
    <t>Võ Văn</t>
  </si>
  <si>
    <t>09/06/95</t>
  </si>
  <si>
    <t>D13CNPM5</t>
  </si>
  <si>
    <t>B14DCCN006</t>
  </si>
  <si>
    <t>Nguyễn Tuấn</t>
  </si>
  <si>
    <t>Dũng</t>
  </si>
  <si>
    <t>03/04/96</t>
  </si>
  <si>
    <t>B12DCCN060</t>
  </si>
  <si>
    <t>Đặng Phi</t>
  </si>
  <si>
    <t>Dương</t>
  </si>
  <si>
    <t>16/03/94</t>
  </si>
  <si>
    <t>D12CNPM4</t>
  </si>
  <si>
    <t>B14DCCN427</t>
  </si>
  <si>
    <t>Nguyễn Thị Hồng</t>
  </si>
  <si>
    <t>Gấm</t>
  </si>
  <si>
    <t>06/04/96</t>
  </si>
  <si>
    <t>D14CQCN04-B</t>
  </si>
  <si>
    <t>B14DCCN428</t>
  </si>
  <si>
    <t>Phạm Văn</t>
  </si>
  <si>
    <t>Hải</t>
  </si>
  <si>
    <t>16/01/96</t>
  </si>
  <si>
    <t>D14CQCN05-B</t>
  </si>
  <si>
    <t>B14DCCN184</t>
  </si>
  <si>
    <t>Vũ Hoàng</t>
  </si>
  <si>
    <t>Hiệp</t>
  </si>
  <si>
    <t>26/03/96</t>
  </si>
  <si>
    <t>D14CQCN01-B</t>
  </si>
  <si>
    <t>B14DCCN211</t>
  </si>
  <si>
    <t>Bùi Xuân</t>
  </si>
  <si>
    <t>Hiếu</t>
  </si>
  <si>
    <t>13/09/96</t>
  </si>
  <si>
    <t>B14DCCN007</t>
  </si>
  <si>
    <t>Nguyễn Đức</t>
  </si>
  <si>
    <t>02/08/96</t>
  </si>
  <si>
    <t>B14DCCN003</t>
  </si>
  <si>
    <t>Vương Đình</t>
  </si>
  <si>
    <t>24/06/96</t>
  </si>
  <si>
    <t>B14DCCN485</t>
  </si>
  <si>
    <t>Nguyễn Thị</t>
  </si>
  <si>
    <t>Hoan</t>
  </si>
  <si>
    <t>08/02/96</t>
  </si>
  <si>
    <t>B14DCCN089</t>
  </si>
  <si>
    <t>Dương Văn</t>
  </si>
  <si>
    <t>Hoàn</t>
  </si>
  <si>
    <t>20/04/96</t>
  </si>
  <si>
    <t>B14DCCN386</t>
  </si>
  <si>
    <t>Trần Huy</t>
  </si>
  <si>
    <t>Hoàng</t>
  </si>
  <si>
    <t>08/04/96</t>
  </si>
  <si>
    <t>B14DCCN560</t>
  </si>
  <si>
    <t>Trương Việt</t>
  </si>
  <si>
    <t>12/06/95</t>
  </si>
  <si>
    <t>B14DCCN450</t>
  </si>
  <si>
    <t>Phạm Phi</t>
  </si>
  <si>
    <t>Hùng</t>
  </si>
  <si>
    <t>02/07/92</t>
  </si>
  <si>
    <t>B14DCCN351</t>
  </si>
  <si>
    <t>Đỗ Khắc</t>
  </si>
  <si>
    <t>Hưng</t>
  </si>
  <si>
    <t>18/07/94</t>
  </si>
  <si>
    <t>D14CQCN07-B</t>
  </si>
  <si>
    <t>B14DCCN079</t>
  </si>
  <si>
    <t>Ninh Ngọc</t>
  </si>
  <si>
    <t>05/10/96</t>
  </si>
  <si>
    <t>B14DCCN532</t>
  </si>
  <si>
    <t>Hoàng Văn</t>
  </si>
  <si>
    <t>Hương</t>
  </si>
  <si>
    <t>24/06/95</t>
  </si>
  <si>
    <t>B14DCCN239</t>
  </si>
  <si>
    <t>Lê Bá</t>
  </si>
  <si>
    <t>Huy</t>
  </si>
  <si>
    <t>09/09/96</t>
  </si>
  <si>
    <t>B14DCCN363</t>
  </si>
  <si>
    <t>Vũ Quốc</t>
  </si>
  <si>
    <t>27/11/96</t>
  </si>
  <si>
    <t>B14DCCN868</t>
  </si>
  <si>
    <t>Đào Thị</t>
  </si>
  <si>
    <t>Huyền</t>
  </si>
  <si>
    <t>10/10/94</t>
  </si>
  <si>
    <t>B14DCCN490</t>
  </si>
  <si>
    <t>B14DCCN150</t>
  </si>
  <si>
    <t>Khánh</t>
  </si>
  <si>
    <t>19/03/96</t>
  </si>
  <si>
    <t>B13DCCN324</t>
  </si>
  <si>
    <t>Lê Đắc</t>
  </si>
  <si>
    <t>Kiên</t>
  </si>
  <si>
    <t>17/10/95</t>
  </si>
  <si>
    <t>D13CNPM4</t>
  </si>
  <si>
    <t>B14DCCN866</t>
  </si>
  <si>
    <t>Làn</t>
  </si>
  <si>
    <t>20/04/95</t>
  </si>
  <si>
    <t>B14DCCN342</t>
  </si>
  <si>
    <t>Lành</t>
  </si>
  <si>
    <t>25/11/96</t>
  </si>
  <si>
    <t>B14DCCN130</t>
  </si>
  <si>
    <t>Phạm Thị</t>
  </si>
  <si>
    <t>Linh</t>
  </si>
  <si>
    <t>02/10/96</t>
  </si>
  <si>
    <t>B14DCCN080</t>
  </si>
  <si>
    <t>Trần Tuấn</t>
  </si>
  <si>
    <t>03/11/96</t>
  </si>
  <si>
    <t>B14DCCN154</t>
  </si>
  <si>
    <t>Đặng Hoàng</t>
  </si>
  <si>
    <t>Long</t>
  </si>
  <si>
    <t>09/01/96</t>
  </si>
  <si>
    <t>B14DCCN352</t>
  </si>
  <si>
    <t>Bùi Đức</t>
  </si>
  <si>
    <t>Luân</t>
  </si>
  <si>
    <t>18/04/96</t>
  </si>
  <si>
    <t>B14DCCN413</t>
  </si>
  <si>
    <t>Giáp Thanh</t>
  </si>
  <si>
    <t>Minh</t>
  </si>
  <si>
    <t>06/01/96</t>
  </si>
  <si>
    <t>B14DCCN216</t>
  </si>
  <si>
    <t>Lã Ngọc</t>
  </si>
  <si>
    <t>23/07/96</t>
  </si>
  <si>
    <t>B14DCCN469</t>
  </si>
  <si>
    <t>Trịnh Văn</t>
  </si>
  <si>
    <t>16/07/96</t>
  </si>
  <si>
    <t>B14DCCN160</t>
  </si>
  <si>
    <t>Vũ Hoài</t>
  </si>
  <si>
    <t>Nam</t>
  </si>
  <si>
    <t>10/11/96</t>
  </si>
  <si>
    <t>B14DCCN032</t>
  </si>
  <si>
    <t>Nguyên</t>
  </si>
  <si>
    <t>09/07/96</t>
  </si>
  <si>
    <t>B14DCCN503</t>
  </si>
  <si>
    <t>Đỗ Thị</t>
  </si>
  <si>
    <t>Nhung</t>
  </si>
  <si>
    <t>20/12/96</t>
  </si>
  <si>
    <t>B14DCCN103</t>
  </si>
  <si>
    <t>Nguyễn Mạnh</t>
  </si>
  <si>
    <t>Phúc</t>
  </si>
  <si>
    <t>21/08/96</t>
  </si>
  <si>
    <t>B14DCCN128</t>
  </si>
  <si>
    <t>Hoàng Thị Lan</t>
  </si>
  <si>
    <t>Phương</t>
  </si>
  <si>
    <t>06/05/96</t>
  </si>
  <si>
    <t>B14DCCN651</t>
  </si>
  <si>
    <t>Trần Thị</t>
  </si>
  <si>
    <t>17/11/96</t>
  </si>
  <si>
    <t>B14DCCN061</t>
  </si>
  <si>
    <t>Quang</t>
  </si>
  <si>
    <t>12/09/96</t>
  </si>
  <si>
    <t>B14DCCN568</t>
  </si>
  <si>
    <t>Syamphay</t>
  </si>
  <si>
    <t>Sataphone</t>
  </si>
  <si>
    <t>05/08/92</t>
  </si>
  <si>
    <t>B14DCCN574</t>
  </si>
  <si>
    <t>Phenglor</t>
  </si>
  <si>
    <t>Siada</t>
  </si>
  <si>
    <t>14/12/92</t>
  </si>
  <si>
    <t>B14DCCN557</t>
  </si>
  <si>
    <t>Nông Thị</t>
  </si>
  <si>
    <t>Tấm</t>
  </si>
  <si>
    <t>29/10/95</t>
  </si>
  <si>
    <t>B14DCCN544</t>
  </si>
  <si>
    <t>Đặng Quang</t>
  </si>
  <si>
    <t>Thành</t>
  </si>
  <si>
    <t>11/02/96</t>
  </si>
  <si>
    <t>B14DCCN017</t>
  </si>
  <si>
    <t>Vũ Thị</t>
  </si>
  <si>
    <t>Thơm</t>
  </si>
  <si>
    <t>B13DCCN227</t>
  </si>
  <si>
    <t>Thu</t>
  </si>
  <si>
    <t>06/06/95</t>
  </si>
  <si>
    <t>D13HTTT2</t>
  </si>
  <si>
    <t>B14DCCN504</t>
  </si>
  <si>
    <t>Đinh Văn</t>
  </si>
  <si>
    <t>Thuận</t>
  </si>
  <si>
    <t>12/04/92</t>
  </si>
  <si>
    <t>B14DCCN422</t>
  </si>
  <si>
    <t>Nguyễn Quy</t>
  </si>
  <si>
    <t>Thức</t>
  </si>
  <si>
    <t>12/01/96</t>
  </si>
  <si>
    <t>B14DCCN414</t>
  </si>
  <si>
    <t>Nguyễn Đắc</t>
  </si>
  <si>
    <t>Thủy</t>
  </si>
  <si>
    <t>03/10/96</t>
  </si>
  <si>
    <t>B14DCCN022</t>
  </si>
  <si>
    <t>Vũ Văn</t>
  </si>
  <si>
    <t>12/12/96</t>
  </si>
  <si>
    <t>0921040435</t>
  </si>
  <si>
    <t>Nguyễn Khánh</t>
  </si>
  <si>
    <t>Toản</t>
  </si>
  <si>
    <t>16/09/91</t>
  </si>
  <si>
    <t>D09HTTT2</t>
  </si>
  <si>
    <t>B14DCCN334</t>
  </si>
  <si>
    <t>Nguyễn Thị Linh</t>
  </si>
  <si>
    <t>Trang</t>
  </si>
  <si>
    <t>09/10/96</t>
  </si>
  <si>
    <t>B14DCCN099</t>
  </si>
  <si>
    <t>Trần Văn</t>
  </si>
  <si>
    <t>Trọng</t>
  </si>
  <si>
    <t>23/11/96</t>
  </si>
  <si>
    <t>B14DCCN241</t>
  </si>
  <si>
    <t>Trung</t>
  </si>
  <si>
    <t>11/08/94</t>
  </si>
  <si>
    <t>B14DCCN236</t>
  </si>
  <si>
    <t>Nguyễn Đình</t>
  </si>
  <si>
    <t>Tuyên</t>
  </si>
  <si>
    <t>31/01/96</t>
  </si>
  <si>
    <t>B14DCCN728</t>
  </si>
  <si>
    <t>Tuyết</t>
  </si>
  <si>
    <t>16/02/96</t>
  </si>
  <si>
    <t>B14DCCN204</t>
  </si>
  <si>
    <t>Trần Hoàng</t>
  </si>
  <si>
    <t>Việt</t>
  </si>
  <si>
    <t>13/10/96</t>
  </si>
  <si>
    <t>B14DCCN179</t>
  </si>
  <si>
    <t>Vỹ</t>
  </si>
  <si>
    <t>03/06/96</t>
  </si>
  <si>
    <t>B14DCCN233</t>
  </si>
  <si>
    <t>02/06/95</t>
  </si>
  <si>
    <t>B14DCCN041</t>
  </si>
  <si>
    <t>Lê Thanh</t>
  </si>
  <si>
    <t>Bình</t>
  </si>
  <si>
    <t>B13DCCN006</t>
  </si>
  <si>
    <t>Nguyễn Trường</t>
  </si>
  <si>
    <t>Chinh</t>
  </si>
  <si>
    <t>15/03/95</t>
  </si>
  <si>
    <t>D13CNPM1</t>
  </si>
  <si>
    <t>B14DCCN491</t>
  </si>
  <si>
    <t>Nguyễn Xuân</t>
  </si>
  <si>
    <t>04/10/96</t>
  </si>
  <si>
    <t>B14DCCN546</t>
  </si>
  <si>
    <t>Bùi Thị</t>
  </si>
  <si>
    <t>Cúc</t>
  </si>
  <si>
    <t>24/07/95</t>
  </si>
  <si>
    <t>B14DCCN049</t>
  </si>
  <si>
    <t>Đạt</t>
  </si>
  <si>
    <t>24/09/96</t>
  </si>
  <si>
    <t>B14DCCN793</t>
  </si>
  <si>
    <t>Bùi Anh</t>
  </si>
  <si>
    <t>10/09/96</t>
  </si>
  <si>
    <t>B16LDCN001</t>
  </si>
  <si>
    <t>Nguyễn Minh</t>
  </si>
  <si>
    <t>10/04/94</t>
  </si>
  <si>
    <t>L16CQCN01-B</t>
  </si>
  <si>
    <t>B14DCCN631</t>
  </si>
  <si>
    <t>Nguyễn Công</t>
  </si>
  <si>
    <t>03/11/95</t>
  </si>
  <si>
    <t>B14DCCN417</t>
  </si>
  <si>
    <t>Phạm Vũ Ngọc</t>
  </si>
  <si>
    <t>Duy</t>
  </si>
  <si>
    <t>B12DCCN313</t>
  </si>
  <si>
    <t>Trần Thị Ngọc</t>
  </si>
  <si>
    <t>Hà</t>
  </si>
  <si>
    <t>04/04/94</t>
  </si>
  <si>
    <t>D12HTTT1</t>
  </si>
  <si>
    <t>B14DCCN028</t>
  </si>
  <si>
    <t>Lê Xuân</t>
  </si>
  <si>
    <t>Hai</t>
  </si>
  <si>
    <t>B14DCCN152</t>
  </si>
  <si>
    <t>Nguyễn Ngọc</t>
  </si>
  <si>
    <t>B14DCCN222</t>
  </si>
  <si>
    <t>Phan Đại</t>
  </si>
  <si>
    <t>27/11/94</t>
  </si>
  <si>
    <t>B14DCCN744</t>
  </si>
  <si>
    <t>Hiền</t>
  </si>
  <si>
    <t>31/08/94</t>
  </si>
  <si>
    <t>B12DCCN431</t>
  </si>
  <si>
    <t>Lê Hồng</t>
  </si>
  <si>
    <t>03/09/94</t>
  </si>
  <si>
    <t>D12CNPM6</t>
  </si>
  <si>
    <t>B14DCCN195</t>
  </si>
  <si>
    <t>Nguyễn Trung</t>
  </si>
  <si>
    <t>B16LDCN002</t>
  </si>
  <si>
    <t>Giang Mỹ</t>
  </si>
  <si>
    <t>Hòa</t>
  </si>
  <si>
    <t>13/01/94</t>
  </si>
  <si>
    <t>B14DCCN157</t>
  </si>
  <si>
    <t>25/05/96</t>
  </si>
  <si>
    <t>B14DCCN718</t>
  </si>
  <si>
    <t>Phạm Minh</t>
  </si>
  <si>
    <t>B14DCCN410</t>
  </si>
  <si>
    <t>Hợi</t>
  </si>
  <si>
    <t>14/07/96</t>
  </si>
  <si>
    <t>B14DCCN412</t>
  </si>
  <si>
    <t>Trịnh Thị</t>
  </si>
  <si>
    <t>Hồng</t>
  </si>
  <si>
    <t>B16LDCN003</t>
  </si>
  <si>
    <t>Hợp</t>
  </si>
  <si>
    <t>24/04/94</t>
  </si>
  <si>
    <t>B14DCCN477</t>
  </si>
  <si>
    <t>Mai Đình</t>
  </si>
  <si>
    <t>06/10/96</t>
  </si>
  <si>
    <t>B14DCCN056</t>
  </si>
  <si>
    <t>15/11/96</t>
  </si>
  <si>
    <t>B14DCCN176</t>
  </si>
  <si>
    <t>Chu Đình</t>
  </si>
  <si>
    <t>B14DCCN158</t>
  </si>
  <si>
    <t>Lê Quang</t>
  </si>
  <si>
    <t>23/02/96</t>
  </si>
  <si>
    <t>B12DCCN117</t>
  </si>
  <si>
    <t>Phạm Quang</t>
  </si>
  <si>
    <t>25/01/94</t>
  </si>
  <si>
    <t>D12CNPM3</t>
  </si>
  <si>
    <t>B12DCCN171</t>
  </si>
  <si>
    <t>14/09/91</t>
  </si>
  <si>
    <t>B14DCCN359</t>
  </si>
  <si>
    <t>Nguyễn Quang</t>
  </si>
  <si>
    <t>04/11/96</t>
  </si>
  <si>
    <t>B14DCCN181</t>
  </si>
  <si>
    <t>Kết</t>
  </si>
  <si>
    <t>21/08/95</t>
  </si>
  <si>
    <t>B14DCCN101</t>
  </si>
  <si>
    <t>Nguyễn</t>
  </si>
  <si>
    <t>B14DCCN482</t>
  </si>
  <si>
    <t>20/03/96</t>
  </si>
  <si>
    <t>B14DCCN083</t>
  </si>
  <si>
    <t>Hoàng Tùng</t>
  </si>
  <si>
    <t>Lâm</t>
  </si>
  <si>
    <t>31/10/96</t>
  </si>
  <si>
    <t>B16LDCN004</t>
  </si>
  <si>
    <t>Bùi Thái</t>
  </si>
  <si>
    <t>09/11/94</t>
  </si>
  <si>
    <t>B14DCCN468</t>
  </si>
  <si>
    <t>Ngô Thị Thùy</t>
  </si>
  <si>
    <t>03/07/96</t>
  </si>
  <si>
    <t>B14DCCN201</t>
  </si>
  <si>
    <t>Lê Hải</t>
  </si>
  <si>
    <t>16/06/96</t>
  </si>
  <si>
    <t>B16LDCN005</t>
  </si>
  <si>
    <t>Nguyễn Công Thái</t>
  </si>
  <si>
    <t>13/08/95</t>
  </si>
  <si>
    <t>B14DCCN294</t>
  </si>
  <si>
    <t>Lê Thị</t>
  </si>
  <si>
    <t>Mai</t>
  </si>
  <si>
    <t>26/06/96</t>
  </si>
  <si>
    <t>B14DCCN263</t>
  </si>
  <si>
    <t>Đặng Tiến</t>
  </si>
  <si>
    <t>Mạnh</t>
  </si>
  <si>
    <t>28/10/94</t>
  </si>
  <si>
    <t>B14DCCN280</t>
  </si>
  <si>
    <t>Nguyễn Hùng</t>
  </si>
  <si>
    <t>02/06/96</t>
  </si>
  <si>
    <t>B14DCCN094</t>
  </si>
  <si>
    <t>16/08/96</t>
  </si>
  <si>
    <t>B14DCCN487</t>
  </si>
  <si>
    <t>Bùi Nguyệt</t>
  </si>
  <si>
    <t>Nga</t>
  </si>
  <si>
    <t>25/10/96</t>
  </si>
  <si>
    <t>B14DCCN272</t>
  </si>
  <si>
    <t>Vũ Xuân</t>
  </si>
  <si>
    <t>Ngọc</t>
  </si>
  <si>
    <t>08/01/95</t>
  </si>
  <si>
    <t>B14DCCN178</t>
  </si>
  <si>
    <t>Trần Thị Chăm</t>
  </si>
  <si>
    <t>Pa</t>
  </si>
  <si>
    <t>25/03/96</t>
  </si>
  <si>
    <t>B14DCCN529</t>
  </si>
  <si>
    <t>Lê Văn</t>
  </si>
  <si>
    <t>Phi</t>
  </si>
  <si>
    <t>29/02/96</t>
  </si>
  <si>
    <t>B14DCCN375</t>
  </si>
  <si>
    <t>Trương Thanh</t>
  </si>
  <si>
    <t>Phong</t>
  </si>
  <si>
    <t>08/12/96</t>
  </si>
  <si>
    <t>B14DCCN445</t>
  </si>
  <si>
    <t>Kiều Việt</t>
  </si>
  <si>
    <t>Quân</t>
  </si>
  <si>
    <t>10/12/96</t>
  </si>
  <si>
    <t>B16LDCN006</t>
  </si>
  <si>
    <t>Nguyễn Duy</t>
  </si>
  <si>
    <t>18/09/94</t>
  </si>
  <si>
    <t>B16LDCN007</t>
  </si>
  <si>
    <t>Bùi Hồng</t>
  </si>
  <si>
    <t>Sơn</t>
  </si>
  <si>
    <t>16/12/93</t>
  </si>
  <si>
    <t>B14DCCN475</t>
  </si>
  <si>
    <t>Đỗ Hồng</t>
  </si>
  <si>
    <t>17/01/96</t>
  </si>
  <si>
    <t>B13DCCN286</t>
  </si>
  <si>
    <t>Nguyễn Thanh</t>
  </si>
  <si>
    <t>01/03/95</t>
  </si>
  <si>
    <t>D13CNPM3</t>
  </si>
  <si>
    <t>B14DCCN254</t>
  </si>
  <si>
    <t>Nguyễn Hữu</t>
  </si>
  <si>
    <t>Thái</t>
  </si>
  <si>
    <t>25/04/96</t>
  </si>
  <si>
    <t>B14DCCN394</t>
  </si>
  <si>
    <t>Nguyễn Niên</t>
  </si>
  <si>
    <t>Thảo</t>
  </si>
  <si>
    <t>01/10/96</t>
  </si>
  <si>
    <t>B14DCCN107</t>
  </si>
  <si>
    <t>Thuần</t>
  </si>
  <si>
    <t>B14DCCN339</t>
  </si>
  <si>
    <t>Nguyễn Thị Ngọc</t>
  </si>
  <si>
    <t>Thúy</t>
  </si>
  <si>
    <t>26/01/96</t>
  </si>
  <si>
    <t>B14DCCN055</t>
  </si>
  <si>
    <t>Đoàn Văn</t>
  </si>
  <si>
    <t>17/12/96</t>
  </si>
  <si>
    <t>B14DCCN778</t>
  </si>
  <si>
    <t>Bùi Hoàng Thanh</t>
  </si>
  <si>
    <t>Tuấn</t>
  </si>
  <si>
    <t>22/04/96</t>
  </si>
  <si>
    <t>B14DCCN018</t>
  </si>
  <si>
    <t>Nguyễn Văn Mạnh</t>
  </si>
  <si>
    <t>10/08/96</t>
  </si>
  <si>
    <t>B14DCCN183</t>
  </si>
  <si>
    <t>Tùng</t>
  </si>
  <si>
    <t>20/08/96</t>
  </si>
  <si>
    <t>B13DCCN238</t>
  </si>
  <si>
    <t>Trần Tiến</t>
  </si>
  <si>
    <t>18/10/95</t>
  </si>
  <si>
    <t>B14DCCN769</t>
  </si>
  <si>
    <t>Tươi</t>
  </si>
  <si>
    <t>14/08/96</t>
  </si>
  <si>
    <t>B14DCCN029</t>
  </si>
  <si>
    <t>Văn</t>
  </si>
  <si>
    <t>13/05/96</t>
  </si>
  <si>
    <t>B14DCCN720</t>
  </si>
  <si>
    <t>Trần Quốc</t>
  </si>
  <si>
    <t>15/05/96</t>
  </si>
  <si>
    <t>B14DCCN625</t>
  </si>
  <si>
    <t>Vinh</t>
  </si>
  <si>
    <t>10/05/95</t>
  </si>
  <si>
    <t>B16LDCN008</t>
  </si>
  <si>
    <t>Kiều Tiến</t>
  </si>
  <si>
    <t>Vũ</t>
  </si>
  <si>
    <t>01/06/91</t>
  </si>
  <si>
    <t>B14DCCN267</t>
  </si>
  <si>
    <t>Vương</t>
  </si>
  <si>
    <t>05/07/96</t>
  </si>
  <si>
    <t>B14DCCN066</t>
  </si>
  <si>
    <t>Nguyễn Thị Hải</t>
  </si>
  <si>
    <t>Yến</t>
  </si>
  <si>
    <t>30/06/96</t>
  </si>
  <si>
    <t>B14DCCN256</t>
  </si>
  <si>
    <t>An</t>
  </si>
  <si>
    <t>23/02/95</t>
  </si>
  <si>
    <t>B14DCCN655</t>
  </si>
  <si>
    <t>Khổng Tuấn</t>
  </si>
  <si>
    <t>16/09/96</t>
  </si>
  <si>
    <t>B14DCCN551</t>
  </si>
  <si>
    <t>Dương Thị Ngọc</t>
  </si>
  <si>
    <t>ánh</t>
  </si>
  <si>
    <t>20/11/95</t>
  </si>
  <si>
    <t>B12DCCN006</t>
  </si>
  <si>
    <t>Đào Văn</t>
  </si>
  <si>
    <t>Báu</t>
  </si>
  <si>
    <t>23/01/92</t>
  </si>
  <si>
    <t>B14DCCN518</t>
  </si>
  <si>
    <t>Hà Huy</t>
  </si>
  <si>
    <t>Đại</t>
  </si>
  <si>
    <t>18/04/95</t>
  </si>
  <si>
    <t>B14DCCN524</t>
  </si>
  <si>
    <t>Nguyễn Danh</t>
  </si>
  <si>
    <t>21/09/94</t>
  </si>
  <si>
    <t>B14DCPT157</t>
  </si>
  <si>
    <t>06/12/96</t>
  </si>
  <si>
    <t>D14PTDPT</t>
  </si>
  <si>
    <t>B14DCCN442</t>
  </si>
  <si>
    <t>Lê Công</t>
  </si>
  <si>
    <t>15/01/96</t>
  </si>
  <si>
    <t>B14DCCN025</t>
  </si>
  <si>
    <t>B14DCCN424</t>
  </si>
  <si>
    <t>Bùi Thị Thùy</t>
  </si>
  <si>
    <t>Dung</t>
  </si>
  <si>
    <t>28/07/96</t>
  </si>
  <si>
    <t>B14DCCN248</t>
  </si>
  <si>
    <t>Ninh Văn</t>
  </si>
  <si>
    <t>18/02/96</t>
  </si>
  <si>
    <t>B14DCCN166</t>
  </si>
  <si>
    <t>B14DCPT114</t>
  </si>
  <si>
    <t>Phan Hồng</t>
  </si>
  <si>
    <t>22/03/96</t>
  </si>
  <si>
    <t>B14DCCN426</t>
  </si>
  <si>
    <t>Đương</t>
  </si>
  <si>
    <t>B14DCCN404</t>
  </si>
  <si>
    <t>Đàm Văn</t>
  </si>
  <si>
    <t>Giáp</t>
  </si>
  <si>
    <t>13/04/96</t>
  </si>
  <si>
    <t>B14DCCN675</t>
  </si>
  <si>
    <t>Ngô Đức</t>
  </si>
  <si>
    <t>B14DCCN221</t>
  </si>
  <si>
    <t>Vũ Thanh</t>
  </si>
  <si>
    <t>20/01/96</t>
  </si>
  <si>
    <t>B14DCCN019</t>
  </si>
  <si>
    <t>Nguyễn Hồng</t>
  </si>
  <si>
    <t>Hân</t>
  </si>
  <si>
    <t>26/02/96</t>
  </si>
  <si>
    <t>B14DCCN396</t>
  </si>
  <si>
    <t>Đỗ Thị Thu</t>
  </si>
  <si>
    <t>Hằng</t>
  </si>
  <si>
    <t>21/10/96</t>
  </si>
  <si>
    <t>B14DCCN434</t>
  </si>
  <si>
    <t>Lương Thị Hồng</t>
  </si>
  <si>
    <t>Hạnh</t>
  </si>
  <si>
    <t>12/11/96</t>
  </si>
  <si>
    <t>B14DCCN480</t>
  </si>
  <si>
    <t>Đàm Hải</t>
  </si>
  <si>
    <t>22/05/96</t>
  </si>
  <si>
    <t>B14DCCN638</t>
  </si>
  <si>
    <t>24/08/96</t>
  </si>
  <si>
    <t>B14DCCN676</t>
  </si>
  <si>
    <t>B14DCCN548</t>
  </si>
  <si>
    <t>Lê Mạnh</t>
  </si>
  <si>
    <t>B14DCCN074</t>
  </si>
  <si>
    <t>13/03/96</t>
  </si>
  <si>
    <t>B14DCCN060</t>
  </si>
  <si>
    <t>Tạ Việt</t>
  </si>
  <si>
    <t>B14DCCN227</t>
  </si>
  <si>
    <t>Chu Mạnh</t>
  </si>
  <si>
    <t>01/06/96</t>
  </si>
  <si>
    <t>B14DCCN395</t>
  </si>
  <si>
    <t>Nguyễn Khắc</t>
  </si>
  <si>
    <t>B14DCCN141</t>
  </si>
  <si>
    <t>20/05/96</t>
  </si>
  <si>
    <t>B14DCCN522</t>
  </si>
  <si>
    <t>Hưởng</t>
  </si>
  <si>
    <t>19/06/95</t>
  </si>
  <si>
    <t>B14DCPT221</t>
  </si>
  <si>
    <t>07/11/96</t>
  </si>
  <si>
    <t>B14DCCN229</t>
  </si>
  <si>
    <t>09/07/95</t>
  </si>
  <si>
    <t>B14DCCN212</t>
  </si>
  <si>
    <t>Mai Văn</t>
  </si>
  <si>
    <t>Huỳnh</t>
  </si>
  <si>
    <t>14/02/96</t>
  </si>
  <si>
    <t>B14DCCN791</t>
  </si>
  <si>
    <t>Phan Lý</t>
  </si>
  <si>
    <t>08/06/96</t>
  </si>
  <si>
    <t>B14DCCN566</t>
  </si>
  <si>
    <t>Sommaiy</t>
  </si>
  <si>
    <t>Keobounnakh</t>
  </si>
  <si>
    <t>10/10/91</t>
  </si>
  <si>
    <t>B14DCCN110</t>
  </si>
  <si>
    <t>Khoa</t>
  </si>
  <si>
    <t>08/05/96</t>
  </si>
  <si>
    <t>B14DCCN554</t>
  </si>
  <si>
    <t>Hoàng Trung</t>
  </si>
  <si>
    <t>B14DCCN374</t>
  </si>
  <si>
    <t>Nguyễn Thành</t>
  </si>
  <si>
    <t>14/05/96</t>
  </si>
  <si>
    <t>B14DCCN425</t>
  </si>
  <si>
    <t>Lệ</t>
  </si>
  <si>
    <t>15/12/96</t>
  </si>
  <si>
    <t>1021040032</t>
  </si>
  <si>
    <t>Phạm Hồng</t>
  </si>
  <si>
    <t>04/10/92</t>
  </si>
  <si>
    <t>D10CN1</t>
  </si>
  <si>
    <t>B14DCCN240</t>
  </si>
  <si>
    <t>18/11/96</t>
  </si>
  <si>
    <t>B14DCCN473</t>
  </si>
  <si>
    <t>20/12/95</t>
  </si>
  <si>
    <t>B14DCCN688</t>
  </si>
  <si>
    <t>Trần Cao</t>
  </si>
  <si>
    <t>B14DCCN462</t>
  </si>
  <si>
    <t>Bùi Danh</t>
  </si>
  <si>
    <t>20/01/95</t>
  </si>
  <si>
    <t>B14DCCN206</t>
  </si>
  <si>
    <t>Nguyễn Hoàng</t>
  </si>
  <si>
    <t>27/08/95</t>
  </si>
  <si>
    <t>B14DCCN305</t>
  </si>
  <si>
    <t>Cao Xuân</t>
  </si>
  <si>
    <t>10/07/96</t>
  </si>
  <si>
    <t>B14DCCN071</t>
  </si>
  <si>
    <t>Đỗ Hải</t>
  </si>
  <si>
    <t>31/07/96</t>
  </si>
  <si>
    <t>B14DCCN196</t>
  </si>
  <si>
    <t>Phùng Ngọc</t>
  </si>
  <si>
    <t>22/09/96</t>
  </si>
  <si>
    <t>B14DCCN116</t>
  </si>
  <si>
    <t>01/09/96</t>
  </si>
  <si>
    <t>B13DCCN220</t>
  </si>
  <si>
    <t>23/09/95</t>
  </si>
  <si>
    <t>B14DCCN026</t>
  </si>
  <si>
    <t>Trịnh Tiến</t>
  </si>
  <si>
    <t>04/06/96</t>
  </si>
  <si>
    <t>B14DCCN393</t>
  </si>
  <si>
    <t>Vũ Thị Lệ</t>
  </si>
  <si>
    <t>Quyên</t>
  </si>
  <si>
    <t>B14DCCN794</t>
  </si>
  <si>
    <t>Quyết</t>
  </si>
  <si>
    <t>06/10/95</t>
  </si>
  <si>
    <t>B14DCCN033</t>
  </si>
  <si>
    <t>Phan Viết</t>
  </si>
  <si>
    <t>10/05/96</t>
  </si>
  <si>
    <t>B14DCCN567</t>
  </si>
  <si>
    <t>Khamkeo</t>
  </si>
  <si>
    <t>Seepasurt</t>
  </si>
  <si>
    <t>05/12/94</t>
  </si>
  <si>
    <t>B14DCCN760</t>
  </si>
  <si>
    <t>Đinh Hồng</t>
  </si>
  <si>
    <t>02/05/95</t>
  </si>
  <si>
    <t>B14DCPT465</t>
  </si>
  <si>
    <t>Lăng Hồng</t>
  </si>
  <si>
    <t>02/09/96</t>
  </si>
  <si>
    <t>1021040156</t>
  </si>
  <si>
    <t>Lương Đình</t>
  </si>
  <si>
    <t>05/12/91</t>
  </si>
  <si>
    <t>D11CN8</t>
  </si>
  <si>
    <t>B14DCPT079</t>
  </si>
  <si>
    <t>07/01/96</t>
  </si>
  <si>
    <t>1021040046</t>
  </si>
  <si>
    <t>Phạm Đức</t>
  </si>
  <si>
    <t>Thắng</t>
  </si>
  <si>
    <t>08/08/92</t>
  </si>
  <si>
    <t>B14DCCN045</t>
  </si>
  <si>
    <t>Thanh</t>
  </si>
  <si>
    <t>B14DCCN773</t>
  </si>
  <si>
    <t>Bùi Thùy</t>
  </si>
  <si>
    <t>19/08/95</t>
  </si>
  <si>
    <t>B14DCCN606</t>
  </si>
  <si>
    <t>Bùi Văn</t>
  </si>
  <si>
    <t>Trường</t>
  </si>
  <si>
    <t>20/02/96</t>
  </si>
  <si>
    <t>B14DCCN131</t>
  </si>
  <si>
    <t>B13DCCN296</t>
  </si>
  <si>
    <t>17/05/95</t>
  </si>
  <si>
    <t>B14DCCN415</t>
  </si>
  <si>
    <t>20/10/96</t>
  </si>
  <si>
    <t>B14DCCN036</t>
  </si>
  <si>
    <t>Nguyễn Sơn</t>
  </si>
  <si>
    <t>28/11/95</t>
  </si>
  <si>
    <t>B14DCCN423</t>
  </si>
  <si>
    <t>Uyên</t>
  </si>
  <si>
    <t>B14DCCN064</t>
  </si>
  <si>
    <t>Lê Đức</t>
  </si>
  <si>
    <t>B14DCCN226</t>
  </si>
  <si>
    <t>19/07/96</t>
  </si>
  <si>
    <t>B14DCCN384</t>
  </si>
  <si>
    <t>Nguyễn Huy Quốc</t>
  </si>
  <si>
    <t>23/01/96</t>
  </si>
  <si>
    <t>B14DCCN144</t>
  </si>
  <si>
    <t>19/08/96</t>
  </si>
  <si>
    <t>B14DCCN349</t>
  </si>
  <si>
    <t>Uông Văn</t>
  </si>
  <si>
    <t>Công</t>
  </si>
  <si>
    <t>28/03/95</t>
  </si>
  <si>
    <t>B14DCCN024</t>
  </si>
  <si>
    <t>Vũ Ngọc</t>
  </si>
  <si>
    <t>Đỉnh</t>
  </si>
  <si>
    <t>09/05/96</t>
  </si>
  <si>
    <t>B14DCCN274</t>
  </si>
  <si>
    <t>Vũ Đình</t>
  </si>
  <si>
    <t>B14DCCN659</t>
  </si>
  <si>
    <t>Nguyễn Hữu Hoàng</t>
  </si>
  <si>
    <t>15/07/95</t>
  </si>
  <si>
    <t>B14DCCN525</t>
  </si>
  <si>
    <t>Đỗ Quang</t>
  </si>
  <si>
    <t>11/11/96</t>
  </si>
  <si>
    <t>B14DCCN385</t>
  </si>
  <si>
    <t>18/11/95</t>
  </si>
  <si>
    <t>B14DCCN390</t>
  </si>
  <si>
    <t>Đàm Minh</t>
  </si>
  <si>
    <t>Giang</t>
  </si>
  <si>
    <t>12/04/96</t>
  </si>
  <si>
    <t>B14DCCN210</t>
  </si>
  <si>
    <t>11/05/95</t>
  </si>
  <si>
    <t>B13DCCN467</t>
  </si>
  <si>
    <t>06/07/95</t>
  </si>
  <si>
    <t>B14DCCN088</t>
  </si>
  <si>
    <t>B14DCCN511</t>
  </si>
  <si>
    <t>Trịnh Xuân</t>
  </si>
  <si>
    <t>Hảo</t>
  </si>
  <si>
    <t>18/09/96</t>
  </si>
  <si>
    <t>B14DCCN418</t>
  </si>
  <si>
    <t>Đồng Thị</t>
  </si>
  <si>
    <t>18/08/96</t>
  </si>
  <si>
    <t>B14DCCN714</t>
  </si>
  <si>
    <t>Phạm Ngọc</t>
  </si>
  <si>
    <t>23/08/95</t>
  </si>
  <si>
    <t>B14DCCN406</t>
  </si>
  <si>
    <t>Bùi Ngọc</t>
  </si>
  <si>
    <t>01/03/96</t>
  </si>
  <si>
    <t>B14DCCN481</t>
  </si>
  <si>
    <t>Tô Nhật</t>
  </si>
  <si>
    <t>02/08/95</t>
  </si>
  <si>
    <t>B14DCCN361</t>
  </si>
  <si>
    <t>Trần Minh</t>
  </si>
  <si>
    <t>B14DCCN500</t>
  </si>
  <si>
    <t>Trần Mạnh</t>
  </si>
  <si>
    <t>28/02/96</t>
  </si>
  <si>
    <t>B14DCCN164</t>
  </si>
  <si>
    <t>02/12/95</t>
  </si>
  <si>
    <t>B14DCCN282</t>
  </si>
  <si>
    <t>Bùi Quang</t>
  </si>
  <si>
    <t>B14DCCN380</t>
  </si>
  <si>
    <t>07/05/96</t>
  </si>
  <si>
    <t>B14DCCN436</t>
  </si>
  <si>
    <t>Đào Thị Khánh</t>
  </si>
  <si>
    <t>B14DCCN533</t>
  </si>
  <si>
    <t>Nguyễn Thị Nhung</t>
  </si>
  <si>
    <t>22/11/96</t>
  </si>
  <si>
    <t>B14DCCN538</t>
  </si>
  <si>
    <t>Hoàng Đức</t>
  </si>
  <si>
    <t>Huynh</t>
  </si>
  <si>
    <t>28/11/96</t>
  </si>
  <si>
    <t>B14DCCN283</t>
  </si>
  <si>
    <t>Ngô Quang</t>
  </si>
  <si>
    <t>Khải</t>
  </si>
  <si>
    <t>27/09/96</t>
  </si>
  <si>
    <t>B14DCCN307</t>
  </si>
  <si>
    <t>Phạm Đình</t>
  </si>
  <si>
    <t>01/07/96</t>
  </si>
  <si>
    <t>B13DCCN513</t>
  </si>
  <si>
    <t>15/05/95</t>
  </si>
  <si>
    <t>B14DCCN098</t>
  </si>
  <si>
    <t>Phan Trung</t>
  </si>
  <si>
    <t>21/06/96</t>
  </si>
  <si>
    <t>B14DCCN684</t>
  </si>
  <si>
    <t>Hoàng Thị</t>
  </si>
  <si>
    <t>Lan</t>
  </si>
  <si>
    <t>02/05/96</t>
  </si>
  <si>
    <t>B14DCCN308</t>
  </si>
  <si>
    <t>Ngô Thị</t>
  </si>
  <si>
    <t>B14DCCN186</t>
  </si>
  <si>
    <t>25/06/96</t>
  </si>
  <si>
    <t>B12DCCN445</t>
  </si>
  <si>
    <t>Đỗ Phi</t>
  </si>
  <si>
    <t>24/08/93</t>
  </si>
  <si>
    <t>D12CNPM5</t>
  </si>
  <si>
    <t>B14DCCN312</t>
  </si>
  <si>
    <t>Ngô Bảo</t>
  </si>
  <si>
    <t>10/01/96</t>
  </si>
  <si>
    <t>B14DCCN486</t>
  </si>
  <si>
    <t>Vũ Thành</t>
  </si>
  <si>
    <t>B14DCCN572</t>
  </si>
  <si>
    <t>Yai</t>
  </si>
  <si>
    <t>Louangseng</t>
  </si>
  <si>
    <t>03/01/94</t>
  </si>
  <si>
    <t>B14DCCN172</t>
  </si>
  <si>
    <t>Nguyễn Thảo</t>
  </si>
  <si>
    <t>Ly</t>
  </si>
  <si>
    <t>24/12/96</t>
  </si>
  <si>
    <t>B12DCCN390</t>
  </si>
  <si>
    <t>03/07/94</t>
  </si>
  <si>
    <t>D12CNPM2</t>
  </si>
  <si>
    <t>B13DCCN477</t>
  </si>
  <si>
    <t>Trần Đức</t>
  </si>
  <si>
    <t>18/04/94</t>
  </si>
  <si>
    <t>B14DCCN287</t>
  </si>
  <si>
    <t>Nguyễn Phương</t>
  </si>
  <si>
    <t>20/09/96</t>
  </si>
  <si>
    <t>B14DCCN594</t>
  </si>
  <si>
    <t>B14DCCN082</t>
  </si>
  <si>
    <t>Lê Thị Thanh</t>
  </si>
  <si>
    <t>Nhàn</t>
  </si>
  <si>
    <t>B14DCCN457</t>
  </si>
  <si>
    <t>Nhật</t>
  </si>
  <si>
    <t>B14DCCN497</t>
  </si>
  <si>
    <t>Trần Đăng</t>
  </si>
  <si>
    <t>01/01/95</t>
  </si>
  <si>
    <t>B14DCCN085</t>
  </si>
  <si>
    <t>Đỗ Đức</t>
  </si>
  <si>
    <t>Phú</t>
  </si>
  <si>
    <t>B14DCCN382</t>
  </si>
  <si>
    <t>15/04/96</t>
  </si>
  <si>
    <t>B14DCCN398</t>
  </si>
  <si>
    <t>Đỗ Nguyên</t>
  </si>
  <si>
    <t>12/03/96</t>
  </si>
  <si>
    <t>B13DCCN517</t>
  </si>
  <si>
    <t>Trần Xuân</t>
  </si>
  <si>
    <t>09/08/94</t>
  </si>
  <si>
    <t>B14DCCN446</t>
  </si>
  <si>
    <t>Nguyễn Thế</t>
  </si>
  <si>
    <t>Quý</t>
  </si>
  <si>
    <t>02/02/96</t>
  </si>
  <si>
    <t>B14DCCN691</t>
  </si>
  <si>
    <t>22/04/95</t>
  </si>
  <si>
    <t>B14DCCN296</t>
  </si>
  <si>
    <t>Đào Thái</t>
  </si>
  <si>
    <t>14/09/96</t>
  </si>
  <si>
    <t>B14DCCN463</t>
  </si>
  <si>
    <t>Từ Ngọc</t>
  </si>
  <si>
    <t>Tài</t>
  </si>
  <si>
    <t>B14DCCN464</t>
  </si>
  <si>
    <t>Tấn</t>
  </si>
  <si>
    <t>B14DCCN175</t>
  </si>
  <si>
    <t>Triệu Văn</t>
  </si>
  <si>
    <t>Thân</t>
  </si>
  <si>
    <t>25/03/92</t>
  </si>
  <si>
    <t>B14DCCN499</t>
  </si>
  <si>
    <t>Lê Tiến</t>
  </si>
  <si>
    <t>13/12/96</t>
  </si>
  <si>
    <t>B14DCCN536</t>
  </si>
  <si>
    <t>Đinh Trọng</t>
  </si>
  <si>
    <t>Thiện</t>
  </si>
  <si>
    <t>10/10/96</t>
  </si>
  <si>
    <t>B14DCCN571</t>
  </si>
  <si>
    <t>Neutmixay</t>
  </si>
  <si>
    <t>Thomvilay</t>
  </si>
  <si>
    <t>09/06/92</t>
  </si>
  <si>
    <t>B13DCCN339</t>
  </si>
  <si>
    <t>Tiến</t>
  </si>
  <si>
    <t>14/05/95</t>
  </si>
  <si>
    <t>B112104285</t>
  </si>
  <si>
    <t>14/10/93</t>
  </si>
  <si>
    <t>D11CN5</t>
  </si>
  <si>
    <t>B14DCCN112</t>
  </si>
  <si>
    <t>Đào Gia</t>
  </si>
  <si>
    <t>Tiền</t>
  </si>
  <si>
    <t>28/09/96</t>
  </si>
  <si>
    <t>B14DCCN121</t>
  </si>
  <si>
    <t>Trần Anh</t>
  </si>
  <si>
    <t>04/06/95</t>
  </si>
  <si>
    <t>B14DCCN235</t>
  </si>
  <si>
    <t>01/04/96</t>
  </si>
  <si>
    <t>B14DCCN540</t>
  </si>
  <si>
    <t>Hoàng Anh</t>
  </si>
  <si>
    <t>13/06/96</t>
  </si>
  <si>
    <t>B14DCCN199</t>
  </si>
  <si>
    <t>Tạ Thanh</t>
  </si>
  <si>
    <t>B14DCCN400</t>
  </si>
  <si>
    <t>B12DCCN095</t>
  </si>
  <si>
    <t>02/09/94</t>
  </si>
  <si>
    <t>D12CNPM1</t>
  </si>
  <si>
    <t>B14DCCN258</t>
  </si>
  <si>
    <t>Hoàng Thị Tú</t>
  </si>
  <si>
    <t>30/10/95</t>
  </si>
  <si>
    <t>B14DCCN243</t>
  </si>
  <si>
    <t>Bảo</t>
  </si>
  <si>
    <t>27/02/96</t>
  </si>
  <si>
    <t>B14DCCN087</t>
  </si>
  <si>
    <t>03/05/96</t>
  </si>
  <si>
    <t>B14DCCN348</t>
  </si>
  <si>
    <t>Hoàng Thành</t>
  </si>
  <si>
    <t>B14DCCN038</t>
  </si>
  <si>
    <t>Hoàng Quốc</t>
  </si>
  <si>
    <t>10/04/96</t>
  </si>
  <si>
    <t>B14DCCN441</t>
  </si>
  <si>
    <t>Lương Quốc</t>
  </si>
  <si>
    <t>B14DCCN315</t>
  </si>
  <si>
    <t>Ngô Nhật</t>
  </si>
  <si>
    <t>04/09/96</t>
  </si>
  <si>
    <t>B14DCCN013</t>
  </si>
  <si>
    <t>B14DCCN431</t>
  </si>
  <si>
    <t>14/03/96</t>
  </si>
  <si>
    <t>B14DCCN448</t>
  </si>
  <si>
    <t>Trương Hoàng</t>
  </si>
  <si>
    <t>10/02/96</t>
  </si>
  <si>
    <t>B14DCCN249</t>
  </si>
  <si>
    <t>B14DCCN345</t>
  </si>
  <si>
    <t>25/09/96</t>
  </si>
  <si>
    <t>B14DCCN459</t>
  </si>
  <si>
    <t>Đỗ Tiến</t>
  </si>
  <si>
    <t>24/01/96</t>
  </si>
  <si>
    <t>B14DCCN742</t>
  </si>
  <si>
    <t>25/10/95</t>
  </si>
  <si>
    <t>B14DCCN519</t>
  </si>
  <si>
    <t>Chử Thị Thúy</t>
  </si>
  <si>
    <t>29/08/96</t>
  </si>
  <si>
    <t>B14DCCN119</t>
  </si>
  <si>
    <t>Phan Thị</t>
  </si>
  <si>
    <t>17/02/96</t>
  </si>
  <si>
    <t>B14DCCN589</t>
  </si>
  <si>
    <t>B14DCCN306</t>
  </si>
  <si>
    <t>Hiển</t>
  </si>
  <si>
    <t>04/12/96</t>
  </si>
  <si>
    <t>B14DCCN043</t>
  </si>
  <si>
    <t>B14DCCN139</t>
  </si>
  <si>
    <t>Hoa</t>
  </si>
  <si>
    <t>B14DCCN324</t>
  </si>
  <si>
    <t>B13DCCN081</t>
  </si>
  <si>
    <t>B14DCCN027</t>
  </si>
  <si>
    <t>Huế</t>
  </si>
  <si>
    <t>B13DCPT237</t>
  </si>
  <si>
    <t>Lưu Thị</t>
  </si>
  <si>
    <t>Huệ</t>
  </si>
  <si>
    <t>05/02/94</t>
  </si>
  <si>
    <t>D13PTDPT</t>
  </si>
  <si>
    <t>B14DCCN703</t>
  </si>
  <si>
    <t>21/09/96</t>
  </si>
  <si>
    <t>B14DCCN105</t>
  </si>
  <si>
    <t>Nguyễn Mậu</t>
  </si>
  <si>
    <t>19/10/96</t>
  </si>
  <si>
    <t>B14DCCN014</t>
  </si>
  <si>
    <t>Đoàn Thị</t>
  </si>
  <si>
    <t>B14DCCN260</t>
  </si>
  <si>
    <t>Vương Thị</t>
  </si>
  <si>
    <t>B14DCCN213</t>
  </si>
  <si>
    <t>Phạm Trung</t>
  </si>
  <si>
    <t>Hướng</t>
  </si>
  <si>
    <t>B14DCCN542</t>
  </si>
  <si>
    <t>15/10/95</t>
  </si>
  <si>
    <t>B14DCCN177</t>
  </si>
  <si>
    <t>Phan Minh</t>
  </si>
  <si>
    <t>02/04/96</t>
  </si>
  <si>
    <t>B14DCCN471</t>
  </si>
  <si>
    <t>B14DCCN341</t>
  </si>
  <si>
    <t>Trương Thị</t>
  </si>
  <si>
    <t>05/03/96</t>
  </si>
  <si>
    <t>B14DCCN388</t>
  </si>
  <si>
    <t>Liêm</t>
  </si>
  <si>
    <t>B14DCCN051</t>
  </si>
  <si>
    <t>Vũ Thị Thùy</t>
  </si>
  <si>
    <t>27/06/96</t>
  </si>
  <si>
    <t>B14DCCN506</t>
  </si>
  <si>
    <t>Đặng Đức</t>
  </si>
  <si>
    <t>B14DCCN472</t>
  </si>
  <si>
    <t>Hà Văn</t>
  </si>
  <si>
    <t>Luận</t>
  </si>
  <si>
    <t>23/08/96</t>
  </si>
  <si>
    <t>B14DCCN749</t>
  </si>
  <si>
    <t>Vũ Đức</t>
  </si>
  <si>
    <t>B14DCCN171</t>
  </si>
  <si>
    <t>Nguyễn Trọng</t>
  </si>
  <si>
    <t>21/02/96</t>
  </si>
  <si>
    <t>B14DCCN338</t>
  </si>
  <si>
    <t>Phạm Quốc</t>
  </si>
  <si>
    <t>Mỹ</t>
  </si>
  <si>
    <t>06/03/96</t>
  </si>
  <si>
    <t>B14DCCN451</t>
  </si>
  <si>
    <t>Hoàng Ngọc</t>
  </si>
  <si>
    <t>B14DCCN432</t>
  </si>
  <si>
    <t>26/03/95</t>
  </si>
  <si>
    <t>B14DCCN102</t>
  </si>
  <si>
    <t>Trần Trọng</t>
  </si>
  <si>
    <t>Nghĩa</t>
  </si>
  <si>
    <t>17/07/96</t>
  </si>
  <si>
    <t>B14DCCN165</t>
  </si>
  <si>
    <t>Ngữ</t>
  </si>
  <si>
    <t>B14DCCN187</t>
  </si>
  <si>
    <t>B12DCCN099</t>
  </si>
  <si>
    <t>Suliseng</t>
  </si>
  <si>
    <t>Noraseng</t>
  </si>
  <si>
    <t>19/11/93</t>
  </si>
  <si>
    <t>D12HTTT2</t>
  </si>
  <si>
    <t>B12DCCN100</t>
  </si>
  <si>
    <t>Thilaphone</t>
  </si>
  <si>
    <t>Phimmany</t>
  </si>
  <si>
    <t>08/06/93</t>
  </si>
  <si>
    <t>B14DCCN696</t>
  </si>
  <si>
    <t>08/10/96</t>
  </si>
  <si>
    <t>B14DCCN048</t>
  </si>
  <si>
    <t>18/08/95</t>
  </si>
  <si>
    <t>B14DCCN021</t>
  </si>
  <si>
    <t>B13DCCN394</t>
  </si>
  <si>
    <t>07/09/95</t>
  </si>
  <si>
    <t>B14DCCN034</t>
  </si>
  <si>
    <t>Tạ Ngọc</t>
  </si>
  <si>
    <t>13/11/96</t>
  </si>
  <si>
    <t>B14DCCN488</t>
  </si>
  <si>
    <t>31/08/96</t>
  </si>
  <si>
    <t>B14DCCN293</t>
  </si>
  <si>
    <t>Lê Huy</t>
  </si>
  <si>
    <t>Thăng</t>
  </si>
  <si>
    <t>12/02/96</t>
  </si>
  <si>
    <t>B14DCCN299</t>
  </si>
  <si>
    <t>23/12/96</t>
  </si>
  <si>
    <t>B14DCCN369</t>
  </si>
  <si>
    <t>Đặng Như</t>
  </si>
  <si>
    <t>29/04/96</t>
  </si>
  <si>
    <t>B14DCCN447</t>
  </si>
  <si>
    <t>B14DCCN761</t>
  </si>
  <si>
    <t>Dương Phương</t>
  </si>
  <si>
    <t>16/10/96</t>
  </si>
  <si>
    <t>B12DCCN349</t>
  </si>
  <si>
    <t>Thông</t>
  </si>
  <si>
    <t>22/02/94</t>
  </si>
  <si>
    <t>B14DCCN772</t>
  </si>
  <si>
    <t>Nguyễn Thị Huyền</t>
  </si>
  <si>
    <t>22/02/96</t>
  </si>
  <si>
    <t>B14DCCN777</t>
  </si>
  <si>
    <t>Nguyễn Thị Thu</t>
  </si>
  <si>
    <t>B14DCCN411</t>
  </si>
  <si>
    <t>B14DCCN539</t>
  </si>
  <si>
    <t>01/02/96</t>
  </si>
  <si>
    <t>B14DCCN435</t>
  </si>
  <si>
    <t>Quan Tiến</t>
  </si>
  <si>
    <t>04/01/95</t>
  </si>
  <si>
    <t>B14DCCN075</t>
  </si>
  <si>
    <t>B14DCCN569</t>
  </si>
  <si>
    <t>Souphavan</t>
  </si>
  <si>
    <t>Vongxatry</t>
  </si>
  <si>
    <t>18/02/95</t>
  </si>
  <si>
    <t>B14DCCN521</t>
  </si>
  <si>
    <t>Dương Thị</t>
  </si>
  <si>
    <t>Yên</t>
  </si>
  <si>
    <t>B14DCCN732</t>
  </si>
  <si>
    <t>B14DCCN783</t>
  </si>
  <si>
    <t>Đậu Xuân</t>
  </si>
  <si>
    <t>25/08/96</t>
  </si>
  <si>
    <t>B14DCCN135</t>
  </si>
  <si>
    <t>Ninh Việt</t>
  </si>
  <si>
    <t>B14DCCN330</t>
  </si>
  <si>
    <t>Triệu Quang</t>
  </si>
  <si>
    <t>12/10/96</t>
  </si>
  <si>
    <t>B14DCCN136</t>
  </si>
  <si>
    <t>27/11/95</t>
  </si>
  <si>
    <t>B14DCCN577</t>
  </si>
  <si>
    <t>Thongxay</t>
  </si>
  <si>
    <t>Bouthsingkh</t>
  </si>
  <si>
    <t>11/07/95</t>
  </si>
  <si>
    <t>B14DCCN323</t>
  </si>
  <si>
    <t>14/04/96</t>
  </si>
  <si>
    <t>B14DCCN269</t>
  </si>
  <si>
    <t>Đào</t>
  </si>
  <si>
    <t>B12DCCN150</t>
  </si>
  <si>
    <t>Lê Tuấn</t>
  </si>
  <si>
    <t>06/02/90</t>
  </si>
  <si>
    <t>B14DCCN354</t>
  </si>
  <si>
    <t>Nguyễn Bá</t>
  </si>
  <si>
    <t>01/11/96</t>
  </si>
  <si>
    <t>B14DCCN010</t>
  </si>
  <si>
    <t>10/06/96</t>
  </si>
  <si>
    <t>B14DCCN350</t>
  </si>
  <si>
    <t>B14DCCN275</t>
  </si>
  <si>
    <t>B14DCCN230</t>
  </si>
  <si>
    <t>Đỗ Thị Thanh</t>
  </si>
  <si>
    <t>07/09/96</t>
  </si>
  <si>
    <t>B13DCCN259</t>
  </si>
  <si>
    <t>01/04/95</t>
  </si>
  <si>
    <t>B14DCCN224</t>
  </si>
  <si>
    <t>Lê Ngọc</t>
  </si>
  <si>
    <t>B14DCCN108</t>
  </si>
  <si>
    <t>Lê Danh</t>
  </si>
  <si>
    <t>B14DCCN277</t>
  </si>
  <si>
    <t>Vũ Quang</t>
  </si>
  <si>
    <t>B14DCCN200</t>
  </si>
  <si>
    <t>Bùi Việt</t>
  </si>
  <si>
    <t>B14DCCN494</t>
  </si>
  <si>
    <t>Phan Chính</t>
  </si>
  <si>
    <t>B14DCCN069</t>
  </si>
  <si>
    <t>23/03/96</t>
  </si>
  <si>
    <t>B14DCCN234</t>
  </si>
  <si>
    <t>Tạ Đình</t>
  </si>
  <si>
    <t>02/03/96</t>
  </si>
  <si>
    <t>B14DCCN050</t>
  </si>
  <si>
    <t>Hứa Trung</t>
  </si>
  <si>
    <t>B14DCCN214</t>
  </si>
  <si>
    <t>Kính</t>
  </si>
  <si>
    <t>11/03/96</t>
  </si>
  <si>
    <t>B14DCCN151</t>
  </si>
  <si>
    <t>Lê Đình</t>
  </si>
  <si>
    <t>01/08/96</t>
  </si>
  <si>
    <t>B14DCCN261</t>
  </si>
  <si>
    <t>B14DCCN180</t>
  </si>
  <si>
    <t>Nguyễn Viết</t>
  </si>
  <si>
    <t>Lãm</t>
  </si>
  <si>
    <t>01/01/96</t>
  </si>
  <si>
    <t>B14DCCN168</t>
  </si>
  <si>
    <t>14/06/96</t>
  </si>
  <si>
    <t>B14DCCN397</t>
  </si>
  <si>
    <t>22/05/88</t>
  </si>
  <si>
    <t>B14DCCN343</t>
  </si>
  <si>
    <t>Loan</t>
  </si>
  <si>
    <t>B14DCCN391</t>
  </si>
  <si>
    <t>Lương</t>
  </si>
  <si>
    <t>18/01/97</t>
  </si>
  <si>
    <t>B14DCCN309</t>
  </si>
  <si>
    <t>Tạ Thị Minh</t>
  </si>
  <si>
    <t>Lý</t>
  </si>
  <si>
    <t>07/03/96</t>
  </si>
  <si>
    <t>B14DCCN252</t>
  </si>
  <si>
    <t>Lê Công Nhật</t>
  </si>
  <si>
    <t>17/02/95</t>
  </si>
  <si>
    <t>B14DCCN502</t>
  </si>
  <si>
    <t>05/04/96</t>
  </si>
  <si>
    <t>B14DCCN084</t>
  </si>
  <si>
    <t>29/06/96</t>
  </si>
  <si>
    <t>B14DCCN191</t>
  </si>
  <si>
    <t>22/07/96</t>
  </si>
  <si>
    <t>B14DCCN070</t>
  </si>
  <si>
    <t>Quản Thúy</t>
  </si>
  <si>
    <t>B14DCCN541</t>
  </si>
  <si>
    <t>B14DCCN313</t>
  </si>
  <si>
    <t>Đào Tuấn</t>
  </si>
  <si>
    <t>22/12/96</t>
  </si>
  <si>
    <t>B14DCCN271</t>
  </si>
  <si>
    <t>09/04/96</t>
  </si>
  <si>
    <t>B14DCCN654</t>
  </si>
  <si>
    <t>Đỗ Thành</t>
  </si>
  <si>
    <t>30/09/96</t>
  </si>
  <si>
    <t>B14DCCN474</t>
  </si>
  <si>
    <t>Hoàng Trọng</t>
  </si>
  <si>
    <t>Nhân</t>
  </si>
  <si>
    <t>B14DCCN072</t>
  </si>
  <si>
    <t>Lưu Doãn Ngọc</t>
  </si>
  <si>
    <t>30/12/96</t>
  </si>
  <si>
    <t>B14DCCN095</t>
  </si>
  <si>
    <t>Phượng</t>
  </si>
  <si>
    <t>B14DCCN247</t>
  </si>
  <si>
    <t>Trần Hồng</t>
  </si>
  <si>
    <t>19/01/96</t>
  </si>
  <si>
    <t>B14DCCN273</t>
  </si>
  <si>
    <t>Quyền</t>
  </si>
  <si>
    <t>B14DCCN054</t>
  </si>
  <si>
    <t>Sâm</t>
  </si>
  <si>
    <t>24/05/96</t>
  </si>
  <si>
    <t>B14DCCN063</t>
  </si>
  <si>
    <t>Sang</t>
  </si>
  <si>
    <t>02/11/96</t>
  </si>
  <si>
    <t>B14DCCN347</t>
  </si>
  <si>
    <t>Đoàn Ngọc</t>
  </si>
  <si>
    <t>27/07/96</t>
  </si>
  <si>
    <t>B14DCCN484</t>
  </si>
  <si>
    <t>Nguyễn Anh</t>
  </si>
  <si>
    <t>11/06/96</t>
  </si>
  <si>
    <t>B14DCCN379</t>
  </si>
  <si>
    <t>31/07/95</t>
  </si>
  <si>
    <t>B12DCCN190</t>
  </si>
  <si>
    <t>Hà Đức</t>
  </si>
  <si>
    <t>26/01/94</t>
  </si>
  <si>
    <t>B13DCCN520</t>
  </si>
  <si>
    <t>Nguyễn Quyết</t>
  </si>
  <si>
    <t>25/04/95</t>
  </si>
  <si>
    <t>D13HTTT3</t>
  </si>
  <si>
    <t>B14DCCN232</t>
  </si>
  <si>
    <t>Đoàn Duy</t>
  </si>
  <si>
    <t>B14DCCN578</t>
  </si>
  <si>
    <t>Sonesavanh</t>
  </si>
  <si>
    <t>Thidala</t>
  </si>
  <si>
    <t>B14DCCN433</t>
  </si>
  <si>
    <t>Bùi Gia</t>
  </si>
  <si>
    <t>Thịnh</t>
  </si>
  <si>
    <t>28/12/96</t>
  </si>
  <si>
    <t>B14DCCN169</t>
  </si>
  <si>
    <t>B14DCCN443</t>
  </si>
  <si>
    <t>B14DCCN509</t>
  </si>
  <si>
    <t>Toàn</t>
  </si>
  <si>
    <t>15/06/96</t>
  </si>
  <si>
    <t>B14DCCN523</t>
  </si>
  <si>
    <t>Trí</t>
  </si>
  <si>
    <t>B14DCCN510</t>
  </si>
  <si>
    <t>Phùng Quí</t>
  </si>
  <si>
    <t>B14DCCN255</t>
  </si>
  <si>
    <t>Phạm Xuân</t>
  </si>
  <si>
    <t>Tú</t>
  </si>
  <si>
    <t>08/11/96</t>
  </si>
  <si>
    <t>B14DCCN328</t>
  </si>
  <si>
    <t>20/06/96</t>
  </si>
  <si>
    <t>B13DCCN178</t>
  </si>
  <si>
    <t>26/09/94</t>
  </si>
  <si>
    <t>D13CNPM2</t>
  </si>
  <si>
    <t>B14DCCN242</t>
  </si>
  <si>
    <t>Thái Hoàng</t>
  </si>
  <si>
    <t>B14DCCN302</t>
  </si>
  <si>
    <t>Hà Quốc</t>
  </si>
  <si>
    <t>B14DCCN123</t>
  </si>
  <si>
    <t>Nguyễn Quốc</t>
  </si>
  <si>
    <t>B14DCCN602</t>
  </si>
  <si>
    <t>Trương Trọng</t>
  </si>
  <si>
    <t>B14DCCN137</t>
  </si>
  <si>
    <t>Nguyễn Thái</t>
  </si>
  <si>
    <t>24/02/96</t>
  </si>
  <si>
    <t>B14DCCN556</t>
  </si>
  <si>
    <t>Lo Văn</t>
  </si>
  <si>
    <t>10/04/92</t>
  </si>
  <si>
    <t>B14DCCN126</t>
  </si>
  <si>
    <t>Dương Mạnh</t>
  </si>
  <si>
    <t>B14DCCN238</t>
  </si>
  <si>
    <t>Đảng</t>
  </si>
  <si>
    <t>B14DCCN444</t>
  </si>
  <si>
    <t>31/12/95</t>
  </si>
  <si>
    <t>B14DCCN091</t>
  </si>
  <si>
    <t>22/06/96</t>
  </si>
  <si>
    <t>B14DCCN550</t>
  </si>
  <si>
    <t>Đinh Thị ánh</t>
  </si>
  <si>
    <t>Diệu</t>
  </si>
  <si>
    <t>21/11/95</t>
  </si>
  <si>
    <t>B12DCCN213</t>
  </si>
  <si>
    <t>25/12/94</t>
  </si>
  <si>
    <t>B14DCCN297</t>
  </si>
  <si>
    <t>Hồng Việt</t>
  </si>
  <si>
    <t>B14DCCN097</t>
  </si>
  <si>
    <t>03/12/96</t>
  </si>
  <si>
    <t>B14DCCN289</t>
  </si>
  <si>
    <t>Đặng Đỗ</t>
  </si>
  <si>
    <t>23/09/96</t>
  </si>
  <si>
    <t>B14DCCN190</t>
  </si>
  <si>
    <t>Chử Văn</t>
  </si>
  <si>
    <t>Hậu</t>
  </si>
  <si>
    <t>B14DCCN528</t>
  </si>
  <si>
    <t>B14DCCN223</t>
  </si>
  <si>
    <t>Chu Trọng</t>
  </si>
  <si>
    <t>B13DCCN144</t>
  </si>
  <si>
    <t>Lê Trọng</t>
  </si>
  <si>
    <t>05/05/95</t>
  </si>
  <si>
    <t>B14DCCN505</t>
  </si>
  <si>
    <t>Nguyễn Huy</t>
  </si>
  <si>
    <t>B14DCCN467</t>
  </si>
  <si>
    <t>Học</t>
  </si>
  <si>
    <t>B14DCCN745</t>
  </si>
  <si>
    <t>07/02/96</t>
  </si>
  <si>
    <t>B14DCCN449</t>
  </si>
  <si>
    <t>18/01/96</t>
  </si>
  <si>
    <t>B13DCCN438</t>
  </si>
  <si>
    <t>Đào Bá</t>
  </si>
  <si>
    <t>12/11/93</t>
  </si>
  <si>
    <t>B14DCCN573</t>
  </si>
  <si>
    <t>Sengphet</t>
  </si>
  <si>
    <t>Khammavong</t>
  </si>
  <si>
    <t>B14DCCN565</t>
  </si>
  <si>
    <t>Xayphone</t>
  </si>
  <si>
    <t>Khamphengxa</t>
  </si>
  <si>
    <t>27/03/96</t>
  </si>
  <si>
    <t>B14DCCN124</t>
  </si>
  <si>
    <t>19/06/96</t>
  </si>
  <si>
    <t>B14DCCN877</t>
  </si>
  <si>
    <t>Lê Thị Diệu</t>
  </si>
  <si>
    <t>06/11/96</t>
  </si>
  <si>
    <t>B13DCCN515</t>
  </si>
  <si>
    <t>Phạm Nhật</t>
  </si>
  <si>
    <t>06/04/95</t>
  </si>
  <si>
    <t>B14DCCN535</t>
  </si>
  <si>
    <t>Chu Thị</t>
  </si>
  <si>
    <t>B14DCCN325</t>
  </si>
  <si>
    <t>15/08/96</t>
  </si>
  <si>
    <t>B14DCCN520</t>
  </si>
  <si>
    <t>Lụa</t>
  </si>
  <si>
    <t>B14DCCN353</t>
  </si>
  <si>
    <t>Võ Hữu</t>
  </si>
  <si>
    <t>10/03/96</t>
  </si>
  <si>
    <t>B14DCCN125</t>
  </si>
  <si>
    <t>Bùi Thị Diệu</t>
  </si>
  <si>
    <t>B14DCCN526</t>
  </si>
  <si>
    <t>Lê Minh</t>
  </si>
  <si>
    <t>B14DCCN093</t>
  </si>
  <si>
    <t>Lý Hải</t>
  </si>
  <si>
    <t>05/03/95</t>
  </si>
  <si>
    <t>B14DCCN004</t>
  </si>
  <si>
    <t>Trịnh Kim</t>
  </si>
  <si>
    <t>B14DCCN333</t>
  </si>
  <si>
    <t>18/03/96</t>
  </si>
  <si>
    <t>B14DCCN346</t>
  </si>
  <si>
    <t>Đỗ Văn</t>
  </si>
  <si>
    <t>B14DCCN534</t>
  </si>
  <si>
    <t>B14DCCN496</t>
  </si>
  <si>
    <t>Phước</t>
  </si>
  <si>
    <t>B14DCCN264</t>
  </si>
  <si>
    <t>Nguyễn Thị Bích</t>
  </si>
  <si>
    <t>17/04/96</t>
  </si>
  <si>
    <t>B14DCCN318</t>
  </si>
  <si>
    <t>B14DCCN161</t>
  </si>
  <si>
    <t>02/02/95</t>
  </si>
  <si>
    <t>B14DCCN285</t>
  </si>
  <si>
    <t>Cao Thanh</t>
  </si>
  <si>
    <t>B14DCCN147</t>
  </si>
  <si>
    <t>Sinh</t>
  </si>
  <si>
    <t>04/05/96</t>
  </si>
  <si>
    <t>B14DCCN356</t>
  </si>
  <si>
    <t>B14DCCN429</t>
  </si>
  <si>
    <t>Ngô Văn</t>
  </si>
  <si>
    <t>16/04/96</t>
  </si>
  <si>
    <t>B14DCCN465</t>
  </si>
  <si>
    <t>Lâm Viết</t>
  </si>
  <si>
    <t>16/11/96</t>
  </si>
  <si>
    <t>B14DCCN801</t>
  </si>
  <si>
    <t>20/10/95</t>
  </si>
  <si>
    <t>B14DCCN203</t>
  </si>
  <si>
    <t>15/07/96</t>
  </si>
  <si>
    <t>B14DCCN366</t>
  </si>
  <si>
    <t>17/03/96</t>
  </si>
  <si>
    <t>B14DCCN148</t>
  </si>
  <si>
    <t>Phạm Công</t>
  </si>
  <si>
    <t>B14DCCN453</t>
  </si>
  <si>
    <t>B14DCCN198</t>
  </si>
  <si>
    <t>Bùi Thiên</t>
  </si>
  <si>
    <t>Thiên</t>
  </si>
  <si>
    <t>B14DCCN220</t>
  </si>
  <si>
    <t>B14DCCN319</t>
  </si>
  <si>
    <t>Phùng Văn</t>
  </si>
  <si>
    <t>Thưởng</t>
  </si>
  <si>
    <t>08/08/96</t>
  </si>
  <si>
    <t>B14DCCN365</t>
  </si>
  <si>
    <t>B14DCCN090</t>
  </si>
  <si>
    <t>Tiệp</t>
  </si>
  <si>
    <t>B14DCCN155</t>
  </si>
  <si>
    <t>14/01/96</t>
  </si>
  <si>
    <t>B14DCCN327</t>
  </si>
  <si>
    <t>Hoàng Đình</t>
  </si>
  <si>
    <t>Trúc</t>
  </si>
  <si>
    <t>26/10/96</t>
  </si>
  <si>
    <t>B14DCCN543</t>
  </si>
  <si>
    <t>Lê Thành</t>
  </si>
  <si>
    <t>30/11/93</t>
  </si>
  <si>
    <t>B13DCCN345</t>
  </si>
  <si>
    <t>B14DCCN188</t>
  </si>
  <si>
    <t>Vĩ</t>
  </si>
  <si>
    <t>24/04/96</t>
  </si>
  <si>
    <t>B14DCCN156</t>
  </si>
  <si>
    <t>02/12/96</t>
  </si>
  <si>
    <t>B14DCCN576</t>
  </si>
  <si>
    <t>Savity</t>
  </si>
  <si>
    <t>Voongxay</t>
  </si>
  <si>
    <t>B14DCCN329</t>
  </si>
  <si>
    <t>Hoàng Tuấn</t>
  </si>
  <si>
    <t>06/08/96</t>
  </si>
  <si>
    <t>B14DCCN076</t>
  </si>
  <si>
    <t>Đặng Quang Thế</t>
  </si>
  <si>
    <t>04/03/96</t>
  </si>
  <si>
    <t>B14DCCN378</t>
  </si>
  <si>
    <t>09/01/95</t>
  </si>
  <si>
    <t>B14DCCN189</t>
  </si>
  <si>
    <t>25/01/96</t>
  </si>
  <si>
    <t>B14DCCN257</t>
  </si>
  <si>
    <t>Trịnh Quỳnh</t>
  </si>
  <si>
    <t>17/12/95</t>
  </si>
  <si>
    <t>B14DCCN073</t>
  </si>
  <si>
    <t>Bách</t>
  </si>
  <si>
    <t>02/07/96</t>
  </si>
  <si>
    <t>B14DCCN310</t>
  </si>
  <si>
    <t>Đinh Thị Mai</t>
  </si>
  <si>
    <t>05/02/96</t>
  </si>
  <si>
    <t>B14DCCN495</t>
  </si>
  <si>
    <t>Chung</t>
  </si>
  <si>
    <t>B14DCCN077</t>
  </si>
  <si>
    <t>Nghiêm Bá</t>
  </si>
  <si>
    <t>B14DCCN268</t>
  </si>
  <si>
    <t>B14DCCN259</t>
  </si>
  <si>
    <t>Phạm Thừa</t>
  </si>
  <si>
    <t>B14DCCN062</t>
  </si>
  <si>
    <t>Đăng</t>
  </si>
  <si>
    <t>B14DCCN163</t>
  </si>
  <si>
    <t>Trịnh Giang</t>
  </si>
  <si>
    <t>B14DCCN408</t>
  </si>
  <si>
    <t>24/03/96</t>
  </si>
  <si>
    <t>B14DCCN633</t>
  </si>
  <si>
    <t>Nguyễn Nhân</t>
  </si>
  <si>
    <t>B14DCCN403</t>
  </si>
  <si>
    <t>B14DCCN145</t>
  </si>
  <si>
    <t>B14DCCN058</t>
  </si>
  <si>
    <t>B14DCCN011</t>
  </si>
  <si>
    <t>03/01/96</t>
  </si>
  <si>
    <t>B14DCCN405</t>
  </si>
  <si>
    <t>26/12/95</t>
  </si>
  <si>
    <t>B14DCCN096</t>
  </si>
  <si>
    <t>Triệu Tuấn</t>
  </si>
  <si>
    <t>B14DCCN387</t>
  </si>
  <si>
    <t>08/01/96</t>
  </si>
  <si>
    <t>B14DCCN185</t>
  </si>
  <si>
    <t>Hoàng Huy</t>
  </si>
  <si>
    <t>B14DCCN140</t>
  </si>
  <si>
    <t>B14DCCN466</t>
  </si>
  <si>
    <t>B14DCCN680</t>
  </si>
  <si>
    <t>17/08/96</t>
  </si>
  <si>
    <t>B14DCCN454</t>
  </si>
  <si>
    <t>B14DCCN109</t>
  </si>
  <si>
    <t>Vũ Thế</t>
  </si>
  <si>
    <t>B14DCCN455</t>
  </si>
  <si>
    <t>08/09/95</t>
  </si>
  <si>
    <t>B14DCCN174</t>
  </si>
  <si>
    <t>B14DCCN205</t>
  </si>
  <si>
    <t>Bùi Thị Thu</t>
  </si>
  <si>
    <t>B14DCCN460</t>
  </si>
  <si>
    <t>16/05/96</t>
  </si>
  <si>
    <t>B14DCCN295</t>
  </si>
  <si>
    <t>B14DCCN015</t>
  </si>
  <si>
    <t>Lanh</t>
  </si>
  <si>
    <t>B14DCCN023</t>
  </si>
  <si>
    <t>Lê</t>
  </si>
  <si>
    <t>B14DCCN456</t>
  </si>
  <si>
    <t>Phan Thanh</t>
  </si>
  <si>
    <t>B14DCCN747</t>
  </si>
  <si>
    <t>B14DCCN047</t>
  </si>
  <si>
    <t>Nguyễn Thị Hai</t>
  </si>
  <si>
    <t>22/08/96</t>
  </si>
  <si>
    <t>B14DCCN337</t>
  </si>
  <si>
    <t>B14DCCN262</t>
  </si>
  <si>
    <t>B14DCCN133</t>
  </si>
  <si>
    <t>B13DCCN476</t>
  </si>
  <si>
    <t>12/04/95</t>
  </si>
  <si>
    <t>B12DCCN392</t>
  </si>
  <si>
    <t>29/04/93</t>
  </si>
  <si>
    <t>B14DCCN300</t>
  </si>
  <si>
    <t>Phạm Hoàng</t>
  </si>
  <si>
    <t>B14DCCN515</t>
  </si>
  <si>
    <t>Nết</t>
  </si>
  <si>
    <t>B14DCCN081</t>
  </si>
  <si>
    <t>17/09/96</t>
  </si>
  <si>
    <t>B14DCCN016</t>
  </si>
  <si>
    <t>Mai Thị</t>
  </si>
  <si>
    <t>B14DCCN355</t>
  </si>
  <si>
    <t>B14DCCN721</t>
  </si>
  <si>
    <t>25/02/95</t>
  </si>
  <si>
    <t>B12DCCN337</t>
  </si>
  <si>
    <t>Phái</t>
  </si>
  <si>
    <t>14/08/94</t>
  </si>
  <si>
    <t>B14DCCN364</t>
  </si>
  <si>
    <t>B14DCCN360</t>
  </si>
  <si>
    <t>05/06/96</t>
  </si>
  <si>
    <t>B14DCCN146</t>
  </si>
  <si>
    <t>Hoàng Thị Như</t>
  </si>
  <si>
    <t>Quỳnh</t>
  </si>
  <si>
    <t>02/01/96</t>
  </si>
  <si>
    <t>B14DCCN286</t>
  </si>
  <si>
    <t>Trần Công</t>
  </si>
  <si>
    <t>B14DCCN710</t>
  </si>
  <si>
    <t>03/10/95</t>
  </si>
  <si>
    <t>B12DCCN408</t>
  </si>
  <si>
    <t>Bùi Duy</t>
  </si>
  <si>
    <t>17/11/94</t>
  </si>
  <si>
    <t>B14DCCN458</t>
  </si>
  <si>
    <t>Vũ Minh</t>
  </si>
  <si>
    <t>B14DCCN340</t>
  </si>
  <si>
    <t>Bùi Bá</t>
  </si>
  <si>
    <t>B14DCCN208</t>
  </si>
  <si>
    <t>06/02/96</t>
  </si>
  <si>
    <t>B14DCCN647</t>
  </si>
  <si>
    <t>04/01/96</t>
  </si>
  <si>
    <t>B14DCCN430</t>
  </si>
  <si>
    <t>Đoàn Xuân</t>
  </si>
  <si>
    <t>30/01/95</t>
  </si>
  <si>
    <t>B14DCPT013</t>
  </si>
  <si>
    <t>Trần Tú</t>
  </si>
  <si>
    <t>B14DCCN114</t>
  </si>
  <si>
    <t>23/11/95</t>
  </si>
  <si>
    <t>B14DCCN321</t>
  </si>
  <si>
    <t>Xuyến</t>
  </si>
  <si>
    <t>17/10/96</t>
  </si>
  <si>
    <t>B14DCCN401</t>
  </si>
  <si>
    <t>Nguyễn Thị Tú</t>
  </si>
  <si>
    <t>28/05/96</t>
  </si>
  <si>
    <t>B14DCCN476</t>
  </si>
  <si>
    <t>Chu Thị Hải</t>
  </si>
  <si>
    <t>15/10/96</t>
  </si>
  <si>
    <t>B13DCCN355</t>
  </si>
  <si>
    <t>21/06/95</t>
  </si>
  <si>
    <t>B14DCPT207</t>
  </si>
  <si>
    <t>Phan</t>
  </si>
  <si>
    <t>B14DCPT329</t>
  </si>
  <si>
    <t>Trần Đình Tùng</t>
  </si>
  <si>
    <t>B14DCPT080</t>
  </si>
  <si>
    <t>13/07/92</t>
  </si>
  <si>
    <t>B14DCPT152</t>
  </si>
  <si>
    <t>Lê Hùng</t>
  </si>
  <si>
    <t>B14DCPT386</t>
  </si>
  <si>
    <t>Phạm Thế</t>
  </si>
  <si>
    <t>B14DCCN402</t>
  </si>
  <si>
    <t>B14DCCN053</t>
  </si>
  <si>
    <t>B14DCPT427</t>
  </si>
  <si>
    <t>Đặng Đình</t>
  </si>
  <si>
    <t>Diệm</t>
  </si>
  <si>
    <t>B14DCCN209</t>
  </si>
  <si>
    <t>Điều</t>
  </si>
  <si>
    <t>B14DCCN127</t>
  </si>
  <si>
    <t>B14DCCN162</t>
  </si>
  <si>
    <t>B112104160</t>
  </si>
  <si>
    <t>Triệu Huy</t>
  </si>
  <si>
    <t>23/01/93</t>
  </si>
  <si>
    <t>D11CN3</t>
  </si>
  <si>
    <t>B14DCCN078</t>
  </si>
  <si>
    <t>B14DCCN514</t>
  </si>
  <si>
    <t>B14DCPT095</t>
  </si>
  <si>
    <t>24/11/96</t>
  </si>
  <si>
    <t>B14DCPT186</t>
  </si>
  <si>
    <t>Phạm Thu</t>
  </si>
  <si>
    <t>03/12/94</t>
  </si>
  <si>
    <t>B14DCPT093</t>
  </si>
  <si>
    <t>Lê Thị Hồng</t>
  </si>
  <si>
    <t>B14DCCN193</t>
  </si>
  <si>
    <t>Nguyễn Việt</t>
  </si>
  <si>
    <t>B14DCPT344</t>
  </si>
  <si>
    <t>Đỗ Hoàng</t>
  </si>
  <si>
    <t>19/04/96</t>
  </si>
  <si>
    <t>B14DCPT066</t>
  </si>
  <si>
    <t>B14DCPT428</t>
  </si>
  <si>
    <t>B14DCCN512</t>
  </si>
  <si>
    <t>27/10/96</t>
  </si>
  <si>
    <t>B14DCCN470</t>
  </si>
  <si>
    <t>Nguyễn Thị Mỹ</t>
  </si>
  <si>
    <t>B14DCPT072</t>
  </si>
  <si>
    <t>Chu Tự</t>
  </si>
  <si>
    <t>B13DCCN145</t>
  </si>
  <si>
    <t>20/08/95</t>
  </si>
  <si>
    <t>B14DCPT302</t>
  </si>
  <si>
    <t>Hỏa Đức</t>
  </si>
  <si>
    <t>29/01/96</t>
  </si>
  <si>
    <t>B14DCCN120</t>
  </si>
  <si>
    <t>B14DCCN290</t>
  </si>
  <si>
    <t>Nguyễn Mai</t>
  </si>
  <si>
    <t>B14DCCN244</t>
  </si>
  <si>
    <t>B12DCCN175</t>
  </si>
  <si>
    <t>Phạm Lê</t>
  </si>
  <si>
    <t>18/01/94</t>
  </si>
  <si>
    <t>B14DCCN279</t>
  </si>
  <si>
    <t>Khảm</t>
  </si>
  <si>
    <t>12/08/96</t>
  </si>
  <si>
    <t>B14DCCN381</t>
  </si>
  <si>
    <t>Phạm Tiến</t>
  </si>
  <si>
    <t>Khanh</t>
  </si>
  <si>
    <t>B14DCCN301</t>
  </si>
  <si>
    <t>B14DCCN266</t>
  </si>
  <si>
    <t>B112104123</t>
  </si>
  <si>
    <t>Bùi Trần Trung</t>
  </si>
  <si>
    <t>B14DCCN104</t>
  </si>
  <si>
    <t>Hồ Trung</t>
  </si>
  <si>
    <t>B14DCPT230</t>
  </si>
  <si>
    <t>Dương Tuấn</t>
  </si>
  <si>
    <t>B14DCPT112</t>
  </si>
  <si>
    <t>Trần Thị Phương</t>
  </si>
  <si>
    <t>26/11/96</t>
  </si>
  <si>
    <t>B14DCCN558</t>
  </si>
  <si>
    <t>Phùng Thị</t>
  </si>
  <si>
    <t>19/10/94</t>
  </si>
  <si>
    <t>B14DCCN570</t>
  </si>
  <si>
    <t>Khamsay</t>
  </si>
  <si>
    <t>Mankhong</t>
  </si>
  <si>
    <t>10/06/95</t>
  </si>
  <si>
    <t>B14DCPT153</t>
  </si>
  <si>
    <t>My</t>
  </si>
  <si>
    <t>B14DCCN461</t>
  </si>
  <si>
    <t>09/03/96</t>
  </si>
  <si>
    <t>B14DCCN217</t>
  </si>
  <si>
    <t>Lý Bá</t>
  </si>
  <si>
    <t>B14DCCN332</t>
  </si>
  <si>
    <t>Lê Thị Thúy</t>
  </si>
  <si>
    <t>B14DCCN452</t>
  </si>
  <si>
    <t>B14DCCN419</t>
  </si>
  <si>
    <t>03/08/96</t>
  </si>
  <si>
    <t>B14DCCN197</t>
  </si>
  <si>
    <t>Trịnh Huy</t>
  </si>
  <si>
    <t>B14DCPT002</t>
  </si>
  <si>
    <t>B14DCCN129</t>
  </si>
  <si>
    <t>14/12/96</t>
  </si>
  <si>
    <t>B14DCCN202</t>
  </si>
  <si>
    <t>B14DCPT316</t>
  </si>
  <si>
    <t>B14DCCN478</t>
  </si>
  <si>
    <t>30/10/96</t>
  </si>
  <si>
    <t>B14DCCN437</t>
  </si>
  <si>
    <t>B14DCCN143</t>
  </si>
  <si>
    <t>B14DCCN122</t>
  </si>
  <si>
    <t>Lê Phương</t>
  </si>
  <si>
    <t>B14DCCN118</t>
  </si>
  <si>
    <t>Lê Thị Thu</t>
  </si>
  <si>
    <t>11/05/96</t>
  </si>
  <si>
    <t>B14DCCN106</t>
  </si>
  <si>
    <t>Phùng Hưng</t>
  </si>
  <si>
    <t>B14DCPT309</t>
  </si>
  <si>
    <t>Mai Minh</t>
  </si>
  <si>
    <t>14/06/95</t>
  </si>
  <si>
    <t>B14DCPT101</t>
  </si>
  <si>
    <t>21/07/96</t>
  </si>
  <si>
    <t>B14DCCN489</t>
  </si>
  <si>
    <t>Tình</t>
  </si>
  <si>
    <t>01/08/94</t>
  </si>
  <si>
    <t>B14DCCN646</t>
  </si>
  <si>
    <t>Trần Thế</t>
  </si>
  <si>
    <t>30/08/96</t>
  </si>
  <si>
    <t>B14DCPT127</t>
  </si>
  <si>
    <t>Ngô Đăng</t>
  </si>
  <si>
    <t>B14DCCN035</t>
  </si>
  <si>
    <t>B14DCPT109</t>
  </si>
  <si>
    <t>B14DCPT173</t>
  </si>
  <si>
    <t>Tuyền</t>
  </si>
  <si>
    <t>B12DCCN527</t>
  </si>
  <si>
    <t>Sacksith</t>
  </si>
  <si>
    <t>Xaphakdy</t>
  </si>
  <si>
    <t>29/07/89</t>
  </si>
  <si>
    <t>B14DCPT074</t>
  </si>
  <si>
    <t>Đặng Thị</t>
  </si>
  <si>
    <t>B12DECN002</t>
  </si>
  <si>
    <t>20/03/94</t>
  </si>
  <si>
    <t>E12CQCN01-B</t>
  </si>
  <si>
    <t>B14DCDT017</t>
  </si>
  <si>
    <t>Bùi Thế</t>
  </si>
  <si>
    <t>30/01/96</t>
  </si>
  <si>
    <t>E14CQCN01-B</t>
  </si>
  <si>
    <t>B14DCCN562</t>
  </si>
  <si>
    <t>Hà Vũ Hoàng</t>
  </si>
  <si>
    <t>15/03/96</t>
  </si>
  <si>
    <t>B14DCCN100</t>
  </si>
  <si>
    <t>Trương Đức</t>
  </si>
  <si>
    <t>B14DCVT068</t>
  </si>
  <si>
    <t>Du</t>
  </si>
  <si>
    <t>B14DCAT126</t>
  </si>
  <si>
    <t>B14DCVT072</t>
  </si>
  <si>
    <t>08/03/96</t>
  </si>
  <si>
    <t>B14DCCN138</t>
  </si>
  <si>
    <t>B14DCCN368</t>
  </si>
  <si>
    <t>B14DCCN020</t>
  </si>
  <si>
    <t>Lương Xuân</t>
  </si>
  <si>
    <t>B13DCDT060</t>
  </si>
  <si>
    <t>B14DCVT112</t>
  </si>
  <si>
    <t>20/11/96</t>
  </si>
  <si>
    <t>B14DCCN590</t>
  </si>
  <si>
    <t>Cao Thị</t>
  </si>
  <si>
    <t>B14DCVT119</t>
  </si>
  <si>
    <t>Đặng Quốc</t>
  </si>
  <si>
    <t>B14DCCN167</t>
  </si>
  <si>
    <t>Đỗ Ngọc</t>
  </si>
  <si>
    <t>B14DCCN001</t>
  </si>
  <si>
    <t>B14DCCN331</t>
  </si>
  <si>
    <t>B14DCCN250</t>
  </si>
  <si>
    <t>Đỗ Bảo</t>
  </si>
  <si>
    <t>B14DCCN291</t>
  </si>
  <si>
    <t>Lê Hoài</t>
  </si>
  <si>
    <t>B14DCVT497</t>
  </si>
  <si>
    <t>Lưu Trần</t>
  </si>
  <si>
    <t>01/02/94</t>
  </si>
  <si>
    <t>B14DCCN251</t>
  </si>
  <si>
    <t>28/02/95</t>
  </si>
  <si>
    <t>B14DCVT098</t>
  </si>
  <si>
    <t>B14DCCN040</t>
  </si>
  <si>
    <t>B14DCCN009</t>
  </si>
  <si>
    <t>Cấn Khắc</t>
  </si>
  <si>
    <t>09/12/96</t>
  </si>
  <si>
    <t>B12DCCN400</t>
  </si>
  <si>
    <t>Hà Hồng</t>
  </si>
  <si>
    <t>25/04/1992</t>
  </si>
  <si>
    <t>B14DCAT188</t>
  </si>
  <si>
    <t>Hà Ngọc</t>
  </si>
  <si>
    <t>06/09/96</t>
  </si>
  <si>
    <t>B14DCVT279</t>
  </si>
  <si>
    <t>Đàm Bá</t>
  </si>
  <si>
    <t>B14DCCN142</t>
  </si>
  <si>
    <t>B14DCDT062</t>
  </si>
  <si>
    <t>Vũ Tiến</t>
  </si>
  <si>
    <t>B14DCVT589</t>
  </si>
  <si>
    <t>11/10/96</t>
  </si>
  <si>
    <t>B14DCCN005</t>
  </si>
  <si>
    <t>26/05/96</t>
  </si>
  <si>
    <t>B14DCAT197</t>
  </si>
  <si>
    <t>Đỗ Phạm</t>
  </si>
  <si>
    <t>304-A2</t>
  </si>
  <si>
    <t>305-A2</t>
  </si>
  <si>
    <t>401-A2</t>
  </si>
  <si>
    <t>402-A2</t>
  </si>
  <si>
    <t>403-A2</t>
  </si>
  <si>
    <t>405-A2</t>
  </si>
  <si>
    <t>501-A2</t>
  </si>
  <si>
    <t>502-A2</t>
  </si>
  <si>
    <t>503-A2</t>
  </si>
  <si>
    <t>505-A2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</si>
</sst>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4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28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0" fillId="0" borderId="11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1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3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68"/>
  <sheetViews>
    <sheetView tabSelected="1" workbookViewId="0">
      <pane ySplit="3" topLeftCell="A25" activePane="bottomLeft" state="frozen"/>
      <selection activeCell="A6" sqref="A6:XFD6"/>
      <selection pane="bottomLeft" activeCell="U25" sqref="U25:U41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00" t="s">
        <v>0</v>
      </c>
      <c r="C1" s="100"/>
      <c r="D1" s="100"/>
      <c r="E1" s="100"/>
      <c r="F1" s="100"/>
      <c r="G1" s="100"/>
      <c r="H1" s="101" t="s">
        <v>1</v>
      </c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3"/>
    </row>
    <row r="2" spans="2:39" ht="25.5" customHeight="1">
      <c r="B2" s="102" t="s">
        <v>2</v>
      </c>
      <c r="C2" s="102"/>
      <c r="D2" s="102"/>
      <c r="E2" s="102"/>
      <c r="F2" s="102"/>
      <c r="G2" s="102"/>
      <c r="H2" s="103" t="s">
        <v>58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06" t="s">
        <v>3</v>
      </c>
      <c r="C4" s="106"/>
      <c r="D4" s="97" t="s">
        <v>59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9" t="s">
        <v>69</v>
      </c>
      <c r="Q4" s="99"/>
      <c r="R4" s="99"/>
      <c r="S4" s="99"/>
      <c r="T4" s="99"/>
      <c r="U4" s="99"/>
      <c r="X4" s="69"/>
      <c r="Y4" s="104" t="s">
        <v>50</v>
      </c>
      <c r="Z4" s="104" t="s">
        <v>9</v>
      </c>
      <c r="AA4" s="104" t="s">
        <v>49</v>
      </c>
      <c r="AB4" s="104" t="s">
        <v>48</v>
      </c>
      <c r="AC4" s="104"/>
      <c r="AD4" s="104"/>
      <c r="AE4" s="104"/>
      <c r="AF4" s="104" t="s">
        <v>47</v>
      </c>
      <c r="AG4" s="104"/>
      <c r="AH4" s="104" t="s">
        <v>45</v>
      </c>
      <c r="AI4" s="104"/>
      <c r="AJ4" s="104" t="s">
        <v>46</v>
      </c>
      <c r="AK4" s="104"/>
      <c r="AL4" s="104" t="s">
        <v>44</v>
      </c>
      <c r="AM4" s="104"/>
    </row>
    <row r="5" spans="2:39" ht="17.25" customHeight="1">
      <c r="B5" s="105" t="s">
        <v>4</v>
      </c>
      <c r="C5" s="105"/>
      <c r="D5" s="9">
        <v>2</v>
      </c>
      <c r="G5" s="98" t="s">
        <v>61</v>
      </c>
      <c r="H5" s="98"/>
      <c r="I5" s="98"/>
      <c r="J5" s="98"/>
      <c r="K5" s="98"/>
      <c r="L5" s="98"/>
      <c r="M5" s="98"/>
      <c r="N5" s="98"/>
      <c r="O5" s="98"/>
      <c r="P5" s="98" t="s">
        <v>67</v>
      </c>
      <c r="Q5" s="98"/>
      <c r="R5" s="98"/>
      <c r="S5" s="98"/>
      <c r="T5" s="98"/>
      <c r="U5" s="98"/>
      <c r="X5" s="69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</row>
    <row r="7" spans="2:39" ht="44.25" customHeight="1">
      <c r="B7" s="107" t="s">
        <v>5</v>
      </c>
      <c r="C7" s="109" t="s">
        <v>6</v>
      </c>
      <c r="D7" s="111" t="s">
        <v>7</v>
      </c>
      <c r="E7" s="112"/>
      <c r="F7" s="107" t="s">
        <v>8</v>
      </c>
      <c r="G7" s="107" t="s">
        <v>9</v>
      </c>
      <c r="H7" s="96" t="s">
        <v>10</v>
      </c>
      <c r="I7" s="96" t="s">
        <v>11</v>
      </c>
      <c r="J7" s="96" t="s">
        <v>12</v>
      </c>
      <c r="K7" s="96" t="s">
        <v>13</v>
      </c>
      <c r="L7" s="95" t="s">
        <v>14</v>
      </c>
      <c r="M7" s="95" t="s">
        <v>15</v>
      </c>
      <c r="N7" s="95" t="s">
        <v>16</v>
      </c>
      <c r="O7" s="122" t="s">
        <v>17</v>
      </c>
      <c r="P7" s="95" t="s">
        <v>18</v>
      </c>
      <c r="Q7" s="107" t="s">
        <v>19</v>
      </c>
      <c r="R7" s="95" t="s">
        <v>20</v>
      </c>
      <c r="S7" s="107" t="s">
        <v>21</v>
      </c>
      <c r="T7" s="107" t="s">
        <v>22</v>
      </c>
      <c r="U7" s="107" t="s">
        <v>23</v>
      </c>
      <c r="X7" s="69"/>
      <c r="Y7" s="104"/>
      <c r="Z7" s="104"/>
      <c r="AA7" s="104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8"/>
      <c r="C8" s="110"/>
      <c r="D8" s="113"/>
      <c r="E8" s="114"/>
      <c r="F8" s="108"/>
      <c r="G8" s="108"/>
      <c r="H8" s="96"/>
      <c r="I8" s="96"/>
      <c r="J8" s="96"/>
      <c r="K8" s="96"/>
      <c r="L8" s="95"/>
      <c r="M8" s="95"/>
      <c r="N8" s="95"/>
      <c r="O8" s="122"/>
      <c r="P8" s="95"/>
      <c r="Q8" s="117"/>
      <c r="R8" s="95"/>
      <c r="S8" s="108"/>
      <c r="T8" s="117"/>
      <c r="U8" s="117"/>
      <c r="W8" s="12"/>
      <c r="X8" s="69"/>
      <c r="Y8" s="74" t="str">
        <f>+D4</f>
        <v>Kỹ thuật đồ họa</v>
      </c>
      <c r="Z8" s="75" t="str">
        <f>+P4</f>
        <v>Nhóm: INT1328-10</v>
      </c>
      <c r="AA8" s="76">
        <f>+$AJ$8+$AL$8+$AH$8</f>
        <v>32</v>
      </c>
      <c r="AB8" s="70">
        <f>COUNTIF($T$9:$T$101,"Khiển trách")</f>
        <v>0</v>
      </c>
      <c r="AC8" s="70">
        <f>COUNTIF($T$9:$T$101,"Cảnh cáo")</f>
        <v>0</v>
      </c>
      <c r="AD8" s="70">
        <f>COUNTIF($T$9:$T$101,"Đình chỉ thi")</f>
        <v>0</v>
      </c>
      <c r="AE8" s="77">
        <f>+($AB$8+$AC$8+$AD$8)/$AA$8*100%</f>
        <v>0</v>
      </c>
      <c r="AF8" s="70">
        <f>SUM(COUNTIF($T$9:$T$99,"Vắng"),COUNTIF($T$9:$T$99,"Vắng có phép"))</f>
        <v>0</v>
      </c>
      <c r="AG8" s="78">
        <f>+$AF$8/$AA$8</f>
        <v>0</v>
      </c>
      <c r="AH8" s="79">
        <f>COUNTIF($X$9:$X$99,"Thi lại")</f>
        <v>0</v>
      </c>
      <c r="AI8" s="78">
        <f>+$AH$8/$AA$8</f>
        <v>0</v>
      </c>
      <c r="AJ8" s="79">
        <f>COUNTIF($X$9:$X$100,"Học lại")</f>
        <v>32</v>
      </c>
      <c r="AK8" s="78">
        <f>+$AJ$8/$AA$8</f>
        <v>1</v>
      </c>
      <c r="AL8" s="70">
        <f>COUNTIF($X$10:$X$100,"Đạt")</f>
        <v>0</v>
      </c>
      <c r="AM8" s="77">
        <f>+$AL$8/$AA$8</f>
        <v>0</v>
      </c>
    </row>
    <row r="9" spans="2:39" ht="14.25" customHeight="1">
      <c r="B9" s="118" t="s">
        <v>29</v>
      </c>
      <c r="C9" s="119"/>
      <c r="D9" s="119"/>
      <c r="E9" s="119"/>
      <c r="F9" s="119"/>
      <c r="G9" s="120"/>
      <c r="H9" s="13">
        <v>10</v>
      </c>
      <c r="I9" s="13">
        <v>10</v>
      </c>
      <c r="J9" s="14"/>
      <c r="K9" s="13">
        <v>30</v>
      </c>
      <c r="L9" s="15"/>
      <c r="M9" s="16"/>
      <c r="N9" s="16"/>
      <c r="O9" s="17"/>
      <c r="P9" s="66">
        <f>100-(H9+I9+J9+K9)</f>
        <v>50</v>
      </c>
      <c r="Q9" s="108"/>
      <c r="R9" s="18"/>
      <c r="S9" s="18"/>
      <c r="T9" s="108"/>
      <c r="U9" s="108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20" t="s">
        <v>1653</v>
      </c>
      <c r="D10" s="21" t="s">
        <v>213</v>
      </c>
      <c r="E10" s="22" t="s">
        <v>75</v>
      </c>
      <c r="F10" s="23" t="s">
        <v>1654</v>
      </c>
      <c r="G10" s="20" t="s">
        <v>1655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41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41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 t="s">
        <v>1724</v>
      </c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32" t="s">
        <v>1656</v>
      </c>
      <c r="D11" s="33" t="s">
        <v>1657</v>
      </c>
      <c r="E11" s="34" t="s">
        <v>75</v>
      </c>
      <c r="F11" s="35" t="s">
        <v>1658</v>
      </c>
      <c r="G11" s="32" t="s">
        <v>1659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 t="s">
        <v>1724</v>
      </c>
      <c r="V11" s="3"/>
      <c r="W11" s="30"/>
      <c r="X11" s="81" t="str">
        <f t="shared" ref="X11:X41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32" t="s">
        <v>1660</v>
      </c>
      <c r="D12" s="33" t="s">
        <v>1661</v>
      </c>
      <c r="E12" s="34" t="s">
        <v>75</v>
      </c>
      <c r="F12" s="35" t="s">
        <v>1662</v>
      </c>
      <c r="G12" s="32" t="s">
        <v>1659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41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41" si="4">+IF(OR($H12=0,$I12=0,$J12=0,$K12=0),"Không đủ ĐKDT","")</f>
        <v/>
      </c>
      <c r="U12" s="43" t="s">
        <v>1724</v>
      </c>
      <c r="V12" s="3"/>
      <c r="W12" s="30"/>
      <c r="X12" s="81" t="str">
        <f t="shared" si="2"/>
        <v>Học lại</v>
      </c>
      <c r="Y12" s="82"/>
      <c r="Z12" s="82"/>
      <c r="AA12" s="9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32" t="s">
        <v>1663</v>
      </c>
      <c r="D13" s="33" t="s">
        <v>1664</v>
      </c>
      <c r="E13" s="34" t="s">
        <v>75</v>
      </c>
      <c r="F13" s="35" t="s">
        <v>297</v>
      </c>
      <c r="G13" s="32" t="s">
        <v>1659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 t="s">
        <v>1724</v>
      </c>
      <c r="V13" s="3"/>
      <c r="W13" s="30"/>
      <c r="X13" s="81" t="str">
        <f t="shared" si="2"/>
        <v>Học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32" t="s">
        <v>1665</v>
      </c>
      <c r="D14" s="33" t="s">
        <v>95</v>
      </c>
      <c r="E14" s="34" t="s">
        <v>1666</v>
      </c>
      <c r="F14" s="35" t="s">
        <v>1309</v>
      </c>
      <c r="G14" s="32" t="s">
        <v>1659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 t="s">
        <v>1724</v>
      </c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32" t="s">
        <v>1667</v>
      </c>
      <c r="D15" s="33" t="s">
        <v>343</v>
      </c>
      <c r="E15" s="34" t="s">
        <v>104</v>
      </c>
      <c r="F15" s="35" t="s">
        <v>575</v>
      </c>
      <c r="G15" s="32" t="s">
        <v>1659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 t="s">
        <v>1724</v>
      </c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32" t="s">
        <v>1668</v>
      </c>
      <c r="D16" s="33" t="s">
        <v>139</v>
      </c>
      <c r="E16" s="34" t="s">
        <v>112</v>
      </c>
      <c r="F16" s="35" t="s">
        <v>1669</v>
      </c>
      <c r="G16" s="32" t="s">
        <v>1659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 t="s">
        <v>1724</v>
      </c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8</v>
      </c>
      <c r="C17" s="32" t="s">
        <v>1670</v>
      </c>
      <c r="D17" s="33" t="s">
        <v>1007</v>
      </c>
      <c r="E17" s="34" t="s">
        <v>126</v>
      </c>
      <c r="F17" s="35" t="s">
        <v>1431</v>
      </c>
      <c r="G17" s="32" t="s">
        <v>1659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 t="s">
        <v>1724</v>
      </c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9</v>
      </c>
      <c r="C18" s="32" t="s">
        <v>1671</v>
      </c>
      <c r="D18" s="33" t="s">
        <v>373</v>
      </c>
      <c r="E18" s="34" t="s">
        <v>136</v>
      </c>
      <c r="F18" s="35" t="s">
        <v>250</v>
      </c>
      <c r="G18" s="32" t="s">
        <v>1659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 t="s">
        <v>1724</v>
      </c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10</v>
      </c>
      <c r="C19" s="32" t="s">
        <v>1672</v>
      </c>
      <c r="D19" s="33" t="s">
        <v>1673</v>
      </c>
      <c r="E19" s="34" t="s">
        <v>154</v>
      </c>
      <c r="F19" s="35" t="s">
        <v>1104</v>
      </c>
      <c r="G19" s="32" t="s">
        <v>1659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 t="s">
        <v>1724</v>
      </c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11</v>
      </c>
      <c r="C20" s="32" t="s">
        <v>1674</v>
      </c>
      <c r="D20" s="33" t="s">
        <v>1281</v>
      </c>
      <c r="E20" s="34" t="s">
        <v>154</v>
      </c>
      <c r="F20" s="35" t="s">
        <v>158</v>
      </c>
      <c r="G20" s="32" t="s">
        <v>1659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 t="s">
        <v>1724</v>
      </c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12</v>
      </c>
      <c r="C21" s="32" t="s">
        <v>1675</v>
      </c>
      <c r="D21" s="33" t="s">
        <v>1495</v>
      </c>
      <c r="E21" s="34" t="s">
        <v>154</v>
      </c>
      <c r="F21" s="35" t="s">
        <v>1676</v>
      </c>
      <c r="G21" s="32" t="s">
        <v>1659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 t="s">
        <v>1724</v>
      </c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13</v>
      </c>
      <c r="C22" s="32" t="s">
        <v>1677</v>
      </c>
      <c r="D22" s="33" t="s">
        <v>1678</v>
      </c>
      <c r="E22" s="34" t="s">
        <v>387</v>
      </c>
      <c r="F22" s="35" t="s">
        <v>244</v>
      </c>
      <c r="G22" s="32" t="s">
        <v>1659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 t="s">
        <v>1724</v>
      </c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14</v>
      </c>
      <c r="C23" s="32" t="s">
        <v>1679</v>
      </c>
      <c r="D23" s="33" t="s">
        <v>1680</v>
      </c>
      <c r="E23" s="34" t="s">
        <v>161</v>
      </c>
      <c r="F23" s="35" t="s">
        <v>311</v>
      </c>
      <c r="G23" s="32" t="s">
        <v>1659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 t="s">
        <v>1724</v>
      </c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15</v>
      </c>
      <c r="C24" s="32" t="s">
        <v>1681</v>
      </c>
      <c r="D24" s="33" t="s">
        <v>1682</v>
      </c>
      <c r="E24" s="34" t="s">
        <v>165</v>
      </c>
      <c r="F24" s="35" t="s">
        <v>1193</v>
      </c>
      <c r="G24" s="32" t="s">
        <v>1659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 t="s">
        <v>1724</v>
      </c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16</v>
      </c>
      <c r="C25" s="32" t="s">
        <v>1683</v>
      </c>
      <c r="D25" s="33" t="s">
        <v>946</v>
      </c>
      <c r="E25" s="34" t="s">
        <v>165</v>
      </c>
      <c r="F25" s="35" t="s">
        <v>1111</v>
      </c>
      <c r="G25" s="32" t="s">
        <v>1659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 t="s">
        <v>1725</v>
      </c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17</v>
      </c>
      <c r="C26" s="32" t="s">
        <v>1684</v>
      </c>
      <c r="D26" s="33" t="s">
        <v>373</v>
      </c>
      <c r="E26" s="34" t="s">
        <v>192</v>
      </c>
      <c r="F26" s="35" t="s">
        <v>1616</v>
      </c>
      <c r="G26" s="32" t="s">
        <v>1659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 t="s">
        <v>1725</v>
      </c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18</v>
      </c>
      <c r="C27" s="32" t="s">
        <v>1685</v>
      </c>
      <c r="D27" s="33" t="s">
        <v>1686</v>
      </c>
      <c r="E27" s="34" t="s">
        <v>203</v>
      </c>
      <c r="F27" s="35" t="s">
        <v>976</v>
      </c>
      <c r="G27" s="32" t="s">
        <v>1659</v>
      </c>
      <c r="H27" s="36" t="s">
        <v>30</v>
      </c>
      <c r="I27" s="36" t="s">
        <v>30</v>
      </c>
      <c r="J27" s="36" t="s">
        <v>30</v>
      </c>
      <c r="K27" s="36" t="s">
        <v>30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 t="s">
        <v>1725</v>
      </c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19</v>
      </c>
      <c r="C28" s="32" t="s">
        <v>1687</v>
      </c>
      <c r="D28" s="33" t="s">
        <v>1688</v>
      </c>
      <c r="E28" s="34" t="s">
        <v>203</v>
      </c>
      <c r="F28" s="35" t="s">
        <v>598</v>
      </c>
      <c r="G28" s="32" t="s">
        <v>1659</v>
      </c>
      <c r="H28" s="36" t="s">
        <v>30</v>
      </c>
      <c r="I28" s="36" t="s">
        <v>30</v>
      </c>
      <c r="J28" s="36" t="s">
        <v>30</v>
      </c>
      <c r="K28" s="36" t="s">
        <v>30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 t="s">
        <v>1725</v>
      </c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20</v>
      </c>
      <c r="C29" s="32" t="s">
        <v>1689</v>
      </c>
      <c r="D29" s="33" t="s">
        <v>1690</v>
      </c>
      <c r="E29" s="34" t="s">
        <v>203</v>
      </c>
      <c r="F29" s="35" t="s">
        <v>1691</v>
      </c>
      <c r="G29" s="32" t="s">
        <v>1659</v>
      </c>
      <c r="H29" s="36" t="s">
        <v>30</v>
      </c>
      <c r="I29" s="36" t="s">
        <v>30</v>
      </c>
      <c r="J29" s="36" t="s">
        <v>30</v>
      </c>
      <c r="K29" s="36" t="s">
        <v>30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 t="s">
        <v>1725</v>
      </c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21</v>
      </c>
      <c r="C30" s="32" t="s">
        <v>1692</v>
      </c>
      <c r="D30" s="33" t="s">
        <v>402</v>
      </c>
      <c r="E30" s="34" t="s">
        <v>203</v>
      </c>
      <c r="F30" s="35" t="s">
        <v>1693</v>
      </c>
      <c r="G30" s="32" t="s">
        <v>1659</v>
      </c>
      <c r="H30" s="36" t="s">
        <v>30</v>
      </c>
      <c r="I30" s="36" t="s">
        <v>30</v>
      </c>
      <c r="J30" s="36" t="s">
        <v>30</v>
      </c>
      <c r="K30" s="36" t="s">
        <v>30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 t="s">
        <v>1725</v>
      </c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22</v>
      </c>
      <c r="C31" s="32" t="s">
        <v>1694</v>
      </c>
      <c r="D31" s="33" t="s">
        <v>884</v>
      </c>
      <c r="E31" s="34" t="s">
        <v>439</v>
      </c>
      <c r="F31" s="35" t="s">
        <v>1128</v>
      </c>
      <c r="G31" s="32" t="s">
        <v>1659</v>
      </c>
      <c r="H31" s="36" t="s">
        <v>30</v>
      </c>
      <c r="I31" s="36" t="s">
        <v>30</v>
      </c>
      <c r="J31" s="36" t="s">
        <v>30</v>
      </c>
      <c r="K31" s="36" t="s">
        <v>30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 t="s">
        <v>1725</v>
      </c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23</v>
      </c>
      <c r="C32" s="32" t="s">
        <v>1695</v>
      </c>
      <c r="D32" s="33" t="s">
        <v>843</v>
      </c>
      <c r="E32" s="34" t="s">
        <v>228</v>
      </c>
      <c r="F32" s="35" t="s">
        <v>1174</v>
      </c>
      <c r="G32" s="32" t="s">
        <v>1659</v>
      </c>
      <c r="H32" s="36" t="s">
        <v>30</v>
      </c>
      <c r="I32" s="36" t="s">
        <v>30</v>
      </c>
      <c r="J32" s="36" t="s">
        <v>30</v>
      </c>
      <c r="K32" s="36" t="s">
        <v>30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 t="s">
        <v>1725</v>
      </c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1:39" ht="18.75" customHeight="1">
      <c r="B33" s="31">
        <v>24</v>
      </c>
      <c r="C33" s="32" t="s">
        <v>1696</v>
      </c>
      <c r="D33" s="33" t="s">
        <v>1697</v>
      </c>
      <c r="E33" s="34" t="s">
        <v>231</v>
      </c>
      <c r="F33" s="35" t="s">
        <v>1698</v>
      </c>
      <c r="G33" s="32" t="s">
        <v>1659</v>
      </c>
      <c r="H33" s="36" t="s">
        <v>30</v>
      </c>
      <c r="I33" s="36" t="s">
        <v>30</v>
      </c>
      <c r="J33" s="36" t="s">
        <v>30</v>
      </c>
      <c r="K33" s="36" t="s">
        <v>30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 t="s">
        <v>1725</v>
      </c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1:39" ht="18.75" customHeight="1">
      <c r="B34" s="31">
        <v>25</v>
      </c>
      <c r="C34" s="32" t="s">
        <v>1699</v>
      </c>
      <c r="D34" s="33" t="s">
        <v>1700</v>
      </c>
      <c r="E34" s="34" t="s">
        <v>468</v>
      </c>
      <c r="F34" s="35" t="s">
        <v>1701</v>
      </c>
      <c r="G34" s="32" t="s">
        <v>917</v>
      </c>
      <c r="H34" s="36" t="s">
        <v>30</v>
      </c>
      <c r="I34" s="36" t="s">
        <v>30</v>
      </c>
      <c r="J34" s="36" t="s">
        <v>30</v>
      </c>
      <c r="K34" s="36" t="s">
        <v>30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 t="s">
        <v>1725</v>
      </c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1:39" ht="18.75" customHeight="1">
      <c r="B35" s="31">
        <v>26</v>
      </c>
      <c r="C35" s="32" t="s">
        <v>1702</v>
      </c>
      <c r="D35" s="33" t="s">
        <v>1703</v>
      </c>
      <c r="E35" s="34" t="s">
        <v>468</v>
      </c>
      <c r="F35" s="35" t="s">
        <v>1704</v>
      </c>
      <c r="G35" s="32" t="s">
        <v>1659</v>
      </c>
      <c r="H35" s="36" t="s">
        <v>30</v>
      </c>
      <c r="I35" s="36" t="s">
        <v>30</v>
      </c>
      <c r="J35" s="36" t="s">
        <v>30</v>
      </c>
      <c r="K35" s="36" t="s">
        <v>30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 t="s">
        <v>1725</v>
      </c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1:39" ht="18.75" customHeight="1">
      <c r="B36" s="31">
        <v>27</v>
      </c>
      <c r="C36" s="32" t="s">
        <v>1705</v>
      </c>
      <c r="D36" s="33" t="s">
        <v>1706</v>
      </c>
      <c r="E36" s="34" t="s">
        <v>1187</v>
      </c>
      <c r="F36" s="35" t="s">
        <v>1217</v>
      </c>
      <c r="G36" s="32" t="s">
        <v>1659</v>
      </c>
      <c r="H36" s="36" t="s">
        <v>30</v>
      </c>
      <c r="I36" s="36" t="s">
        <v>30</v>
      </c>
      <c r="J36" s="36" t="s">
        <v>30</v>
      </c>
      <c r="K36" s="36" t="s">
        <v>30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 t="s">
        <v>1725</v>
      </c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1:39" ht="18.75" customHeight="1">
      <c r="B37" s="31">
        <v>28</v>
      </c>
      <c r="C37" s="32" t="s">
        <v>1707</v>
      </c>
      <c r="D37" s="33" t="s">
        <v>325</v>
      </c>
      <c r="E37" s="34" t="s">
        <v>475</v>
      </c>
      <c r="F37" s="35" t="s">
        <v>923</v>
      </c>
      <c r="G37" s="32" t="s">
        <v>1659</v>
      </c>
      <c r="H37" s="36" t="s">
        <v>30</v>
      </c>
      <c r="I37" s="36" t="s">
        <v>30</v>
      </c>
      <c r="J37" s="36" t="s">
        <v>30</v>
      </c>
      <c r="K37" s="36" t="s">
        <v>30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 t="s">
        <v>1725</v>
      </c>
      <c r="V37" s="3"/>
      <c r="W37" s="30"/>
      <c r="X37" s="81" t="str">
        <f t="shared" si="2"/>
        <v>Học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1:39" ht="18.75" customHeight="1">
      <c r="B38" s="31">
        <v>29</v>
      </c>
      <c r="C38" s="32" t="s">
        <v>1708</v>
      </c>
      <c r="D38" s="33" t="s">
        <v>1709</v>
      </c>
      <c r="E38" s="34" t="s">
        <v>876</v>
      </c>
      <c r="F38" s="35" t="s">
        <v>646</v>
      </c>
      <c r="G38" s="32" t="s">
        <v>1659</v>
      </c>
      <c r="H38" s="36" t="s">
        <v>30</v>
      </c>
      <c r="I38" s="36" t="s">
        <v>30</v>
      </c>
      <c r="J38" s="36" t="s">
        <v>30</v>
      </c>
      <c r="K38" s="36" t="s">
        <v>30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 t="s">
        <v>1725</v>
      </c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1:39" ht="18.75" customHeight="1">
      <c r="B39" s="31">
        <v>30</v>
      </c>
      <c r="C39" s="32" t="s">
        <v>1710</v>
      </c>
      <c r="D39" s="33" t="s">
        <v>1228</v>
      </c>
      <c r="E39" s="34" t="s">
        <v>271</v>
      </c>
      <c r="F39" s="35" t="s">
        <v>1711</v>
      </c>
      <c r="G39" s="32" t="s">
        <v>1659</v>
      </c>
      <c r="H39" s="36" t="s">
        <v>30</v>
      </c>
      <c r="I39" s="36" t="s">
        <v>30</v>
      </c>
      <c r="J39" s="36" t="s">
        <v>30</v>
      </c>
      <c r="K39" s="36" t="s">
        <v>30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 t="s">
        <v>1725</v>
      </c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1:39" ht="18.75" customHeight="1">
      <c r="B40" s="31">
        <v>31</v>
      </c>
      <c r="C40" s="32" t="s">
        <v>1712</v>
      </c>
      <c r="D40" s="33" t="s">
        <v>471</v>
      </c>
      <c r="E40" s="34" t="s">
        <v>1229</v>
      </c>
      <c r="F40" s="35" t="s">
        <v>1713</v>
      </c>
      <c r="G40" s="32" t="s">
        <v>1659</v>
      </c>
      <c r="H40" s="36" t="s">
        <v>30</v>
      </c>
      <c r="I40" s="36" t="s">
        <v>30</v>
      </c>
      <c r="J40" s="36" t="s">
        <v>30</v>
      </c>
      <c r="K40" s="36" t="s">
        <v>30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 t="s">
        <v>1725</v>
      </c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1:39" ht="18.75" customHeight="1">
      <c r="B41" s="31">
        <v>32</v>
      </c>
      <c r="C41" s="32" t="s">
        <v>1714</v>
      </c>
      <c r="D41" s="33" t="s">
        <v>1715</v>
      </c>
      <c r="E41" s="34" t="s">
        <v>307</v>
      </c>
      <c r="F41" s="35" t="s">
        <v>1620</v>
      </c>
      <c r="G41" s="32" t="s">
        <v>1659</v>
      </c>
      <c r="H41" s="36" t="s">
        <v>30</v>
      </c>
      <c r="I41" s="36" t="s">
        <v>30</v>
      </c>
      <c r="J41" s="36" t="s">
        <v>30</v>
      </c>
      <c r="K41" s="36" t="s">
        <v>30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 t="s">
        <v>1725</v>
      </c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1:39" ht="9" customHeight="1">
      <c r="A42" s="2"/>
      <c r="B42" s="45"/>
      <c r="C42" s="46"/>
      <c r="D42" s="46"/>
      <c r="E42" s="47"/>
      <c r="F42" s="47"/>
      <c r="G42" s="47"/>
      <c r="H42" s="48"/>
      <c r="I42" s="49"/>
      <c r="J42" s="49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3"/>
    </row>
    <row r="43" spans="1:39" ht="16.5" hidden="1">
      <c r="A43" s="2"/>
      <c r="B43" s="121" t="s">
        <v>31</v>
      </c>
      <c r="C43" s="121"/>
      <c r="D43" s="46"/>
      <c r="E43" s="47"/>
      <c r="F43" s="47"/>
      <c r="G43" s="47"/>
      <c r="H43" s="48"/>
      <c r="I43" s="49"/>
      <c r="J43" s="49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3"/>
    </row>
    <row r="44" spans="1:39" ht="16.5" hidden="1" customHeight="1">
      <c r="A44" s="2"/>
      <c r="B44" s="51" t="s">
        <v>32</v>
      </c>
      <c r="C44" s="51"/>
      <c r="D44" s="52">
        <f>+$AA$8</f>
        <v>32</v>
      </c>
      <c r="E44" s="53" t="s">
        <v>33</v>
      </c>
      <c r="F44" s="94" t="s">
        <v>34</v>
      </c>
      <c r="G44" s="94"/>
      <c r="H44" s="94"/>
      <c r="I44" s="94"/>
      <c r="J44" s="94"/>
      <c r="K44" s="94"/>
      <c r="L44" s="94"/>
      <c r="M44" s="94"/>
      <c r="N44" s="94"/>
      <c r="O44" s="94"/>
      <c r="P44" s="54">
        <f>$AA$8 -COUNTIF($T$9:$T$231,"Vắng") -COUNTIF($T$9:$T$231,"Vắng có phép") - COUNTIF($T$9:$T$231,"Đình chỉ thi") - COUNTIF($T$9:$T$231,"Không đủ ĐKDT")</f>
        <v>32</v>
      </c>
      <c r="Q44" s="54"/>
      <c r="R44" s="54"/>
      <c r="S44" s="55"/>
      <c r="T44" s="56" t="s">
        <v>33</v>
      </c>
      <c r="U44" s="55"/>
      <c r="V44" s="3"/>
    </row>
    <row r="45" spans="1:39" ht="16.5" hidden="1" customHeight="1">
      <c r="A45" s="2"/>
      <c r="B45" s="51" t="s">
        <v>35</v>
      </c>
      <c r="C45" s="51"/>
      <c r="D45" s="52">
        <f>+$AL$8</f>
        <v>0</v>
      </c>
      <c r="E45" s="53" t="s">
        <v>33</v>
      </c>
      <c r="F45" s="94" t="s">
        <v>36</v>
      </c>
      <c r="G45" s="94"/>
      <c r="H45" s="94"/>
      <c r="I45" s="94"/>
      <c r="J45" s="94"/>
      <c r="K45" s="94"/>
      <c r="L45" s="94"/>
      <c r="M45" s="94"/>
      <c r="N45" s="94"/>
      <c r="O45" s="94"/>
      <c r="P45" s="57">
        <f>COUNTIF($T$9:$T$107,"Vắng")</f>
        <v>0</v>
      </c>
      <c r="Q45" s="57"/>
      <c r="R45" s="57"/>
      <c r="S45" s="58"/>
      <c r="T45" s="56" t="s">
        <v>33</v>
      </c>
      <c r="U45" s="58"/>
      <c r="V45" s="3"/>
    </row>
    <row r="46" spans="1:39" ht="16.5" hidden="1" customHeight="1">
      <c r="A46" s="2"/>
      <c r="B46" s="51" t="s">
        <v>51</v>
      </c>
      <c r="C46" s="51"/>
      <c r="D46" s="67">
        <f>COUNTIF(X10:X41,"Học lại")</f>
        <v>32</v>
      </c>
      <c r="E46" s="53" t="s">
        <v>33</v>
      </c>
      <c r="F46" s="94" t="s">
        <v>52</v>
      </c>
      <c r="G46" s="94"/>
      <c r="H46" s="94"/>
      <c r="I46" s="94"/>
      <c r="J46" s="94"/>
      <c r="K46" s="94"/>
      <c r="L46" s="94"/>
      <c r="M46" s="94"/>
      <c r="N46" s="94"/>
      <c r="O46" s="94"/>
      <c r="P46" s="54">
        <f>COUNTIF($T$9:$T$107,"Vắng có phép")</f>
        <v>0</v>
      </c>
      <c r="Q46" s="54"/>
      <c r="R46" s="54"/>
      <c r="S46" s="55"/>
      <c r="T46" s="56" t="s">
        <v>33</v>
      </c>
      <c r="U46" s="55"/>
      <c r="V46" s="3"/>
    </row>
    <row r="47" spans="1:39" ht="3" hidden="1" customHeight="1">
      <c r="A47" s="2"/>
      <c r="B47" s="45"/>
      <c r="C47" s="46"/>
      <c r="D47" s="46"/>
      <c r="E47" s="47"/>
      <c r="F47" s="47"/>
      <c r="G47" s="47"/>
      <c r="H47" s="48"/>
      <c r="I47" s="49"/>
      <c r="J47" s="49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3"/>
    </row>
    <row r="48" spans="1:39" hidden="1">
      <c r="B48" s="89" t="s">
        <v>53</v>
      </c>
      <c r="C48" s="89"/>
      <c r="D48" s="90">
        <f>COUNTIF(X10:X41,"Thi lại")</f>
        <v>0</v>
      </c>
      <c r="E48" s="91" t="s">
        <v>33</v>
      </c>
      <c r="F48" s="3"/>
      <c r="G48" s="3"/>
      <c r="H48" s="3"/>
      <c r="I48" s="3"/>
      <c r="J48" s="123"/>
      <c r="K48" s="123"/>
      <c r="L48" s="123"/>
      <c r="M48" s="123"/>
      <c r="N48" s="123"/>
      <c r="O48" s="123"/>
      <c r="P48" s="123"/>
      <c r="Q48" s="123"/>
      <c r="R48" s="123"/>
      <c r="S48" s="123"/>
      <c r="T48" s="123"/>
      <c r="U48" s="123"/>
      <c r="V48" s="3"/>
    </row>
    <row r="49" spans="1:39" ht="24.75" hidden="1" customHeight="1">
      <c r="B49" s="89"/>
      <c r="C49" s="89"/>
      <c r="D49" s="90"/>
      <c r="E49" s="91"/>
      <c r="F49" s="3"/>
      <c r="G49" s="3"/>
      <c r="H49" s="3"/>
      <c r="I49" s="3"/>
      <c r="J49" s="123" t="s">
        <v>55</v>
      </c>
      <c r="K49" s="123"/>
      <c r="L49" s="123"/>
      <c r="M49" s="123"/>
      <c r="N49" s="123"/>
      <c r="O49" s="123"/>
      <c r="P49" s="123"/>
      <c r="Q49" s="123"/>
      <c r="R49" s="123"/>
      <c r="S49" s="123"/>
      <c r="T49" s="123"/>
      <c r="U49" s="123"/>
      <c r="V49" s="3"/>
    </row>
    <row r="50" spans="1:39" hidden="1">
      <c r="A50" s="59"/>
      <c r="B50" s="115" t="s">
        <v>37</v>
      </c>
      <c r="C50" s="115"/>
      <c r="D50" s="115"/>
      <c r="E50" s="115"/>
      <c r="F50" s="115"/>
      <c r="G50" s="115"/>
      <c r="H50" s="115"/>
      <c r="I50" s="60"/>
      <c r="J50" s="124" t="s">
        <v>38</v>
      </c>
      <c r="K50" s="124"/>
      <c r="L50" s="124"/>
      <c r="M50" s="124"/>
      <c r="N50" s="124"/>
      <c r="O50" s="124"/>
      <c r="P50" s="124"/>
      <c r="Q50" s="124"/>
      <c r="R50" s="124"/>
      <c r="S50" s="124"/>
      <c r="T50" s="124"/>
      <c r="U50" s="124"/>
      <c r="V50" s="3"/>
    </row>
    <row r="51" spans="1:39" ht="4.5" hidden="1" customHeight="1">
      <c r="A51" s="2"/>
      <c r="B51" s="45"/>
      <c r="C51" s="61"/>
      <c r="D51" s="61"/>
      <c r="E51" s="62"/>
      <c r="F51" s="62"/>
      <c r="G51" s="62"/>
      <c r="H51" s="63"/>
      <c r="I51" s="64"/>
      <c r="J51" s="64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</row>
    <row r="52" spans="1:39" s="2" customFormat="1" hidden="1">
      <c r="B52" s="115" t="s">
        <v>39</v>
      </c>
      <c r="C52" s="115"/>
      <c r="D52" s="116" t="s">
        <v>40</v>
      </c>
      <c r="E52" s="116"/>
      <c r="F52" s="116"/>
      <c r="G52" s="116"/>
      <c r="H52" s="116"/>
      <c r="I52" s="64"/>
      <c r="J52" s="64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3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/>
      <c r="AJ52" s="68"/>
      <c r="AK52" s="68"/>
      <c r="AL52" s="68"/>
      <c r="AM52" s="68"/>
    </row>
    <row r="53" spans="1:39" s="2" customFormat="1" hidden="1">
      <c r="A53" s="1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X53" s="68"/>
      <c r="Y53" s="68"/>
      <c r="Z53" s="68"/>
      <c r="AA53" s="68"/>
      <c r="AB53" s="68"/>
      <c r="AC53" s="68"/>
      <c r="AD53" s="68"/>
      <c r="AE53" s="68"/>
      <c r="AF53" s="68"/>
      <c r="AG53" s="68"/>
      <c r="AH53" s="68"/>
      <c r="AI53" s="68"/>
      <c r="AJ53" s="68"/>
      <c r="AK53" s="68"/>
      <c r="AL53" s="68"/>
      <c r="AM53" s="68"/>
    </row>
    <row r="54" spans="1:39" s="2" customFormat="1" hidden="1">
      <c r="A54" s="1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  <c r="AM54" s="68"/>
    </row>
    <row r="55" spans="1:39" s="2" customFormat="1" hidden="1">
      <c r="A55" s="1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X55" s="68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8"/>
      <c r="AJ55" s="68"/>
      <c r="AK55" s="68"/>
      <c r="AL55" s="68"/>
      <c r="AM55" s="68"/>
    </row>
    <row r="56" spans="1:39" s="2" customFormat="1" ht="9.75" hidden="1" customHeight="1">
      <c r="A56" s="1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X56" s="68"/>
      <c r="Y56" s="68"/>
      <c r="Z56" s="68"/>
      <c r="AA56" s="68"/>
      <c r="AB56" s="68"/>
      <c r="AC56" s="68"/>
      <c r="AD56" s="68"/>
      <c r="AE56" s="68"/>
      <c r="AF56" s="68"/>
      <c r="AG56" s="68"/>
      <c r="AH56" s="68"/>
      <c r="AI56" s="68"/>
      <c r="AJ56" s="68"/>
      <c r="AK56" s="68"/>
      <c r="AL56" s="68"/>
      <c r="AM56" s="68"/>
    </row>
    <row r="57" spans="1:39" s="2" customFormat="1" ht="3.75" hidden="1" customHeight="1">
      <c r="A57" s="1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X57" s="68"/>
      <c r="Y57" s="68"/>
      <c r="Z57" s="68"/>
      <c r="AA57" s="68"/>
      <c r="AB57" s="68"/>
      <c r="AC57" s="68"/>
      <c r="AD57" s="68"/>
      <c r="AE57" s="68"/>
      <c r="AF57" s="68"/>
      <c r="AG57" s="68"/>
      <c r="AH57" s="68"/>
      <c r="AI57" s="68"/>
      <c r="AJ57" s="68"/>
      <c r="AK57" s="68"/>
      <c r="AL57" s="68"/>
      <c r="AM57" s="68"/>
    </row>
    <row r="58" spans="1:39" s="2" customFormat="1" ht="18" hidden="1" customHeight="1">
      <c r="A58" s="1"/>
      <c r="B58" s="126" t="s">
        <v>41</v>
      </c>
      <c r="C58" s="126"/>
      <c r="D58" s="126" t="s">
        <v>54</v>
      </c>
      <c r="E58" s="126"/>
      <c r="F58" s="126"/>
      <c r="G58" s="126"/>
      <c r="H58" s="126"/>
      <c r="I58" s="126"/>
      <c r="J58" s="126" t="s">
        <v>42</v>
      </c>
      <c r="K58" s="126"/>
      <c r="L58" s="126"/>
      <c r="M58" s="126"/>
      <c r="N58" s="126"/>
      <c r="O58" s="126"/>
      <c r="P58" s="126"/>
      <c r="Q58" s="126"/>
      <c r="R58" s="126"/>
      <c r="S58" s="126"/>
      <c r="T58" s="126"/>
      <c r="U58" s="126"/>
      <c r="V58" s="3"/>
      <c r="X58" s="68"/>
      <c r="Y58" s="68"/>
      <c r="Z58" s="68"/>
      <c r="AA58" s="68"/>
      <c r="AB58" s="68"/>
      <c r="AC58" s="68"/>
      <c r="AD58" s="68"/>
      <c r="AE58" s="68"/>
      <c r="AF58" s="68"/>
      <c r="AG58" s="68"/>
      <c r="AH58" s="68"/>
      <c r="AI58" s="68"/>
      <c r="AJ58" s="68"/>
      <c r="AK58" s="68"/>
      <c r="AL58" s="68"/>
      <c r="AM58" s="68"/>
    </row>
    <row r="59" spans="1:39" s="2" customFormat="1" ht="4.5" hidden="1" customHeight="1">
      <c r="A59" s="1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X59" s="68"/>
      <c r="Y59" s="68"/>
      <c r="Z59" s="68"/>
      <c r="AA59" s="68"/>
      <c r="AB59" s="68"/>
      <c r="AC59" s="68"/>
      <c r="AD59" s="68"/>
      <c r="AE59" s="68"/>
      <c r="AF59" s="68"/>
      <c r="AG59" s="68"/>
      <c r="AH59" s="68"/>
      <c r="AI59" s="68"/>
      <c r="AJ59" s="68"/>
      <c r="AK59" s="68"/>
      <c r="AL59" s="68"/>
      <c r="AM59" s="68"/>
    </row>
    <row r="60" spans="1:39" s="2" customFormat="1" ht="36.75" hidden="1" customHeight="1">
      <c r="A60" s="1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X60" s="68"/>
      <c r="Y60" s="68"/>
      <c r="Z60" s="68"/>
      <c r="AA60" s="68"/>
      <c r="AB60" s="68"/>
      <c r="AC60" s="68"/>
      <c r="AD60" s="68"/>
      <c r="AE60" s="68"/>
      <c r="AF60" s="68"/>
      <c r="AG60" s="68"/>
      <c r="AH60" s="68"/>
      <c r="AI60" s="68"/>
      <c r="AJ60" s="68"/>
      <c r="AK60" s="68"/>
      <c r="AL60" s="68"/>
      <c r="AM60" s="68"/>
    </row>
    <row r="61" spans="1:39" s="2" customFormat="1" ht="32.25" customHeight="1">
      <c r="A61" s="1"/>
      <c r="B61" s="115" t="s">
        <v>43</v>
      </c>
      <c r="C61" s="115"/>
      <c r="D61" s="115"/>
      <c r="E61" s="115"/>
      <c r="F61" s="115"/>
      <c r="G61" s="115"/>
      <c r="H61" s="115"/>
      <c r="I61" s="60"/>
      <c r="J61" s="127" t="s">
        <v>56</v>
      </c>
      <c r="K61" s="124"/>
      <c r="L61" s="124"/>
      <c r="M61" s="124"/>
      <c r="N61" s="124"/>
      <c r="O61" s="124"/>
      <c r="P61" s="124"/>
      <c r="Q61" s="124"/>
      <c r="R61" s="124"/>
      <c r="S61" s="124"/>
      <c r="T61" s="124"/>
      <c r="U61" s="124"/>
      <c r="V61" s="3"/>
      <c r="X61" s="68"/>
      <c r="Y61" s="68"/>
      <c r="Z61" s="68"/>
      <c r="AA61" s="68"/>
      <c r="AB61" s="68"/>
      <c r="AC61" s="68"/>
      <c r="AD61" s="68"/>
      <c r="AE61" s="68"/>
      <c r="AF61" s="68"/>
      <c r="AG61" s="68"/>
      <c r="AH61" s="68"/>
      <c r="AI61" s="68"/>
      <c r="AJ61" s="68"/>
      <c r="AK61" s="68"/>
      <c r="AL61" s="68"/>
      <c r="AM61" s="68"/>
    </row>
    <row r="62" spans="1:39" s="2" customFormat="1">
      <c r="A62" s="1"/>
      <c r="B62" s="45"/>
      <c r="C62" s="61"/>
      <c r="D62" s="61"/>
      <c r="E62" s="62"/>
      <c r="F62" s="62"/>
      <c r="G62" s="62"/>
      <c r="H62" s="63"/>
      <c r="I62" s="64"/>
      <c r="J62" s="64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1"/>
      <c r="X62" s="68"/>
      <c r="Y62" s="68"/>
      <c r="Z62" s="68"/>
      <c r="AA62" s="68"/>
      <c r="AB62" s="68"/>
      <c r="AC62" s="68"/>
      <c r="AD62" s="68"/>
      <c r="AE62" s="68"/>
      <c r="AF62" s="68"/>
      <c r="AG62" s="68"/>
      <c r="AH62" s="68"/>
      <c r="AI62" s="68"/>
      <c r="AJ62" s="68"/>
      <c r="AK62" s="68"/>
      <c r="AL62" s="68"/>
      <c r="AM62" s="68"/>
    </row>
    <row r="63" spans="1:39" s="2" customFormat="1">
      <c r="A63" s="1"/>
      <c r="B63" s="115" t="s">
        <v>39</v>
      </c>
      <c r="C63" s="115"/>
      <c r="D63" s="116" t="s">
        <v>40</v>
      </c>
      <c r="E63" s="116"/>
      <c r="F63" s="116"/>
      <c r="G63" s="116"/>
      <c r="H63" s="116"/>
      <c r="I63" s="64"/>
      <c r="J63" s="64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1"/>
      <c r="X63" s="68"/>
      <c r="Y63" s="68"/>
      <c r="Z63" s="68"/>
      <c r="AA63" s="68"/>
      <c r="AB63" s="68"/>
      <c r="AC63" s="68"/>
      <c r="AD63" s="68"/>
      <c r="AE63" s="68"/>
      <c r="AF63" s="68"/>
      <c r="AG63" s="68"/>
      <c r="AH63" s="68"/>
      <c r="AI63" s="68"/>
      <c r="AJ63" s="68"/>
      <c r="AK63" s="68"/>
      <c r="AL63" s="68"/>
      <c r="AM63" s="68"/>
    </row>
    <row r="64" spans="1:39" s="2" customFormat="1">
      <c r="A64" s="1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1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8"/>
      <c r="AI64" s="68"/>
      <c r="AJ64" s="68"/>
      <c r="AK64" s="68"/>
      <c r="AL64" s="68"/>
      <c r="AM64" s="68"/>
    </row>
    <row r="68" spans="2:21">
      <c r="B68" s="125"/>
      <c r="C68" s="125"/>
      <c r="D68" s="125"/>
      <c r="E68" s="125"/>
      <c r="F68" s="125"/>
      <c r="G68" s="125"/>
      <c r="H68" s="125"/>
      <c r="I68" s="125"/>
      <c r="J68" s="125" t="s">
        <v>57</v>
      </c>
      <c r="K68" s="125"/>
      <c r="L68" s="125"/>
      <c r="M68" s="125"/>
      <c r="N68" s="125"/>
      <c r="O68" s="125"/>
      <c r="P68" s="125"/>
      <c r="Q68" s="125"/>
      <c r="R68" s="125"/>
      <c r="S68" s="125"/>
      <c r="T68" s="125"/>
      <c r="U68" s="125"/>
    </row>
  </sheetData>
  <sheetProtection formatCells="0" formatColumns="0" formatRows="0" insertColumns="0" insertRows="0" insertHyperlinks="0" deleteColumns="0" deleteRows="0" sort="0" autoFilter="0" pivotTables="0"/>
  <autoFilter ref="A8:AM41">
    <filterColumn colId="3" showButton="0"/>
  </autoFilter>
  <mergeCells count="58">
    <mergeCell ref="B68:C68"/>
    <mergeCell ref="D68:I68"/>
    <mergeCell ref="J68:U68"/>
    <mergeCell ref="B58:C58"/>
    <mergeCell ref="D58:I58"/>
    <mergeCell ref="J58:U58"/>
    <mergeCell ref="B61:H61"/>
    <mergeCell ref="J61:U61"/>
    <mergeCell ref="B63:C63"/>
    <mergeCell ref="D63:H63"/>
    <mergeCell ref="F46:O46"/>
    <mergeCell ref="J48:U48"/>
    <mergeCell ref="J49:U49"/>
    <mergeCell ref="B50:H50"/>
    <mergeCell ref="J50:U50"/>
    <mergeCell ref="B52:C52"/>
    <mergeCell ref="D52:H52"/>
    <mergeCell ref="T7:T9"/>
    <mergeCell ref="U7:U9"/>
    <mergeCell ref="B9:G9"/>
    <mergeCell ref="B43:C43"/>
    <mergeCell ref="F44:O44"/>
    <mergeCell ref="F45:O45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41 P10:P41">
    <cfRule type="cellIs" dxfId="2" priority="3" operator="greaterThan">
      <formula>10</formula>
    </cfRule>
  </conditionalFormatting>
  <conditionalFormatting sqref="O1:O1048576">
    <cfRule type="duplicateValues" dxfId="1" priority="2"/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46 X10:X41 Y2:AM8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>
  <dimension ref="A1:AM101"/>
  <sheetViews>
    <sheetView workbookViewId="0">
      <pane ySplit="3" topLeftCell="A4" activePane="bottomLeft" state="frozen"/>
      <selection activeCell="A6" sqref="A6:XFD6"/>
      <selection pane="bottomLeft" activeCell="U45" sqref="U45:U74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00" t="s">
        <v>0</v>
      </c>
      <c r="C1" s="100"/>
      <c r="D1" s="100"/>
      <c r="E1" s="100"/>
      <c r="F1" s="100"/>
      <c r="G1" s="100"/>
      <c r="H1" s="101" t="s">
        <v>1</v>
      </c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3"/>
    </row>
    <row r="2" spans="2:39" ht="25.5" customHeight="1">
      <c r="B2" s="102" t="s">
        <v>2</v>
      </c>
      <c r="C2" s="102"/>
      <c r="D2" s="102"/>
      <c r="E2" s="102"/>
      <c r="F2" s="102"/>
      <c r="G2" s="102"/>
      <c r="H2" s="103" t="s">
        <v>58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06" t="s">
        <v>3</v>
      </c>
      <c r="C4" s="106"/>
      <c r="D4" s="97" t="s">
        <v>59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9" t="s">
        <v>60</v>
      </c>
      <c r="Q4" s="99"/>
      <c r="R4" s="99"/>
      <c r="S4" s="99"/>
      <c r="T4" s="99"/>
      <c r="U4" s="99"/>
      <c r="X4" s="69"/>
      <c r="Y4" s="104" t="s">
        <v>50</v>
      </c>
      <c r="Z4" s="104" t="s">
        <v>9</v>
      </c>
      <c r="AA4" s="104" t="s">
        <v>49</v>
      </c>
      <c r="AB4" s="104" t="s">
        <v>48</v>
      </c>
      <c r="AC4" s="104"/>
      <c r="AD4" s="104"/>
      <c r="AE4" s="104"/>
      <c r="AF4" s="104" t="s">
        <v>47</v>
      </c>
      <c r="AG4" s="104"/>
      <c r="AH4" s="104" t="s">
        <v>45</v>
      </c>
      <c r="AI4" s="104"/>
      <c r="AJ4" s="104" t="s">
        <v>46</v>
      </c>
      <c r="AK4" s="104"/>
      <c r="AL4" s="104" t="s">
        <v>44</v>
      </c>
      <c r="AM4" s="104"/>
    </row>
    <row r="5" spans="2:39" ht="17.25" customHeight="1">
      <c r="B5" s="105" t="s">
        <v>4</v>
      </c>
      <c r="C5" s="105"/>
      <c r="D5" s="9">
        <v>2</v>
      </c>
      <c r="G5" s="98" t="s">
        <v>61</v>
      </c>
      <c r="H5" s="98"/>
      <c r="I5" s="98"/>
      <c r="J5" s="98"/>
      <c r="K5" s="98"/>
      <c r="L5" s="98"/>
      <c r="M5" s="98"/>
      <c r="N5" s="98"/>
      <c r="O5" s="98"/>
      <c r="P5" s="98" t="s">
        <v>62</v>
      </c>
      <c r="Q5" s="98"/>
      <c r="R5" s="98"/>
      <c r="S5" s="98"/>
      <c r="T5" s="98"/>
      <c r="U5" s="98"/>
      <c r="X5" s="69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</row>
    <row r="7" spans="2:39" ht="44.25" customHeight="1">
      <c r="B7" s="107" t="s">
        <v>5</v>
      </c>
      <c r="C7" s="109" t="s">
        <v>6</v>
      </c>
      <c r="D7" s="111" t="s">
        <v>7</v>
      </c>
      <c r="E7" s="112"/>
      <c r="F7" s="107" t="s">
        <v>8</v>
      </c>
      <c r="G7" s="107" t="s">
        <v>9</v>
      </c>
      <c r="H7" s="96" t="s">
        <v>10</v>
      </c>
      <c r="I7" s="96" t="s">
        <v>11</v>
      </c>
      <c r="J7" s="96" t="s">
        <v>12</v>
      </c>
      <c r="K7" s="96" t="s">
        <v>13</v>
      </c>
      <c r="L7" s="95" t="s">
        <v>14</v>
      </c>
      <c r="M7" s="95" t="s">
        <v>15</v>
      </c>
      <c r="N7" s="95" t="s">
        <v>16</v>
      </c>
      <c r="O7" s="122" t="s">
        <v>17</v>
      </c>
      <c r="P7" s="95" t="s">
        <v>18</v>
      </c>
      <c r="Q7" s="107" t="s">
        <v>19</v>
      </c>
      <c r="R7" s="95" t="s">
        <v>20</v>
      </c>
      <c r="S7" s="107" t="s">
        <v>21</v>
      </c>
      <c r="T7" s="107" t="s">
        <v>22</v>
      </c>
      <c r="U7" s="107" t="s">
        <v>23</v>
      </c>
      <c r="X7" s="69"/>
      <c r="Y7" s="104"/>
      <c r="Z7" s="104"/>
      <c r="AA7" s="104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8"/>
      <c r="C8" s="110"/>
      <c r="D8" s="113"/>
      <c r="E8" s="114"/>
      <c r="F8" s="108"/>
      <c r="G8" s="108"/>
      <c r="H8" s="96"/>
      <c r="I8" s="96"/>
      <c r="J8" s="96"/>
      <c r="K8" s="96"/>
      <c r="L8" s="95"/>
      <c r="M8" s="95"/>
      <c r="N8" s="95"/>
      <c r="O8" s="122"/>
      <c r="P8" s="95"/>
      <c r="Q8" s="117"/>
      <c r="R8" s="95"/>
      <c r="S8" s="108"/>
      <c r="T8" s="117"/>
      <c r="U8" s="117"/>
      <c r="W8" s="12"/>
      <c r="X8" s="69"/>
      <c r="Y8" s="74" t="str">
        <f>+D4</f>
        <v>Kỹ thuật đồ họa</v>
      </c>
      <c r="Z8" s="75" t="str">
        <f>+P4</f>
        <v>Nhóm: INT1328-01</v>
      </c>
      <c r="AA8" s="76">
        <f>+$AJ$8+$AL$8+$AH$8</f>
        <v>65</v>
      </c>
      <c r="AB8" s="70">
        <f>COUNTIF($T$9:$T$134,"Khiển trách")</f>
        <v>0</v>
      </c>
      <c r="AC8" s="70">
        <f>COUNTIF($T$9:$T$134,"Cảnh cáo")</f>
        <v>0</v>
      </c>
      <c r="AD8" s="70">
        <f>COUNTIF($T$9:$T$134,"Đình chỉ thi")</f>
        <v>0</v>
      </c>
      <c r="AE8" s="77">
        <f>+($AB$8+$AC$8+$AD$8)/$AA$8*100%</f>
        <v>0</v>
      </c>
      <c r="AF8" s="70">
        <f>SUM(COUNTIF($T$9:$T$132,"Vắng"),COUNTIF($T$9:$T$132,"Vắng có phép"))</f>
        <v>0</v>
      </c>
      <c r="AG8" s="78">
        <f>+$AF$8/$AA$8</f>
        <v>0</v>
      </c>
      <c r="AH8" s="79">
        <f>COUNTIF($X$9:$X$132,"Thi lại")</f>
        <v>1</v>
      </c>
      <c r="AI8" s="78">
        <f>+$AH$8/$AA$8</f>
        <v>1.5384615384615385E-2</v>
      </c>
      <c r="AJ8" s="79">
        <f>COUNTIF($X$9:$X$133,"Học lại")</f>
        <v>64</v>
      </c>
      <c r="AK8" s="78">
        <f>+$AJ$8/$AA$8</f>
        <v>0.98461538461538467</v>
      </c>
      <c r="AL8" s="70">
        <f>COUNTIF($X$10:$X$133,"Đạt")</f>
        <v>0</v>
      </c>
      <c r="AM8" s="77">
        <f>+$AL$8/$AA$8</f>
        <v>0</v>
      </c>
    </row>
    <row r="9" spans="2:39" ht="14.25" customHeight="1">
      <c r="B9" s="118" t="s">
        <v>29</v>
      </c>
      <c r="C9" s="119"/>
      <c r="D9" s="119"/>
      <c r="E9" s="119"/>
      <c r="F9" s="119"/>
      <c r="G9" s="120"/>
      <c r="H9" s="13">
        <v>10</v>
      </c>
      <c r="I9" s="13">
        <v>10</v>
      </c>
      <c r="J9" s="14"/>
      <c r="K9" s="13">
        <v>30</v>
      </c>
      <c r="L9" s="15"/>
      <c r="M9" s="16"/>
      <c r="N9" s="16"/>
      <c r="O9" s="17"/>
      <c r="P9" s="66">
        <f>100-(H9+I9+J9+K9)</f>
        <v>50</v>
      </c>
      <c r="Q9" s="108"/>
      <c r="R9" s="18"/>
      <c r="S9" s="18"/>
      <c r="T9" s="108"/>
      <c r="U9" s="108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20" t="s">
        <v>73</v>
      </c>
      <c r="D10" s="21" t="s">
        <v>74</v>
      </c>
      <c r="E10" s="22" t="s">
        <v>75</v>
      </c>
      <c r="F10" s="23" t="s">
        <v>76</v>
      </c>
      <c r="G10" s="20" t="s">
        <v>77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 t="s">
        <v>1716</v>
      </c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32" t="s">
        <v>78</v>
      </c>
      <c r="D11" s="33" t="s">
        <v>79</v>
      </c>
      <c r="E11" s="34" t="s">
        <v>75</v>
      </c>
      <c r="F11" s="35" t="s">
        <v>80</v>
      </c>
      <c r="G11" s="32" t="s">
        <v>81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 t="s">
        <v>1716</v>
      </c>
      <c r="V11" s="3"/>
      <c r="W11" s="30"/>
      <c r="X11" s="81" t="str">
        <f t="shared" ref="X11:X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32" t="s">
        <v>82</v>
      </c>
      <c r="D12" s="33" t="s">
        <v>79</v>
      </c>
      <c r="E12" s="34" t="s">
        <v>75</v>
      </c>
      <c r="F12" s="35" t="s">
        <v>83</v>
      </c>
      <c r="G12" s="32" t="s">
        <v>84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74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74" si="4">+IF(OR($H12=0,$I12=0,$J12=0,$K12=0),"Không đủ ĐKDT","")</f>
        <v/>
      </c>
      <c r="U12" s="43" t="s">
        <v>1716</v>
      </c>
      <c r="V12" s="3"/>
      <c r="W12" s="30"/>
      <c r="X12" s="81" t="str">
        <f t="shared" si="2"/>
        <v>Học lại</v>
      </c>
      <c r="Y12" s="82"/>
      <c r="Z12" s="82"/>
      <c r="AA12" s="8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32" t="s">
        <v>85</v>
      </c>
      <c r="D13" s="33" t="s">
        <v>86</v>
      </c>
      <c r="E13" s="34" t="s">
        <v>87</v>
      </c>
      <c r="F13" s="35" t="s">
        <v>88</v>
      </c>
      <c r="G13" s="32" t="s">
        <v>84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 t="s">
        <v>1716</v>
      </c>
      <c r="V13" s="3"/>
      <c r="W13" s="30"/>
      <c r="X13" s="81" t="str">
        <f t="shared" si="2"/>
        <v>Học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32" t="s">
        <v>89</v>
      </c>
      <c r="D14" s="33" t="s">
        <v>90</v>
      </c>
      <c r="E14" s="34" t="s">
        <v>91</v>
      </c>
      <c r="F14" s="35" t="s">
        <v>92</v>
      </c>
      <c r="G14" s="32" t="s">
        <v>93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 t="s">
        <v>1716</v>
      </c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32" t="s">
        <v>94</v>
      </c>
      <c r="D15" s="33" t="s">
        <v>95</v>
      </c>
      <c r="E15" s="34" t="s">
        <v>96</v>
      </c>
      <c r="F15" s="35" t="s">
        <v>97</v>
      </c>
      <c r="G15" s="32" t="s">
        <v>77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 t="s">
        <v>1716</v>
      </c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32" t="s">
        <v>98</v>
      </c>
      <c r="D16" s="33" t="s">
        <v>99</v>
      </c>
      <c r="E16" s="34" t="s">
        <v>100</v>
      </c>
      <c r="F16" s="35" t="s">
        <v>101</v>
      </c>
      <c r="G16" s="32" t="s">
        <v>93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 t="s">
        <v>1716</v>
      </c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8</v>
      </c>
      <c r="C17" s="32" t="s">
        <v>102</v>
      </c>
      <c r="D17" s="33" t="s">
        <v>103</v>
      </c>
      <c r="E17" s="34" t="s">
        <v>104</v>
      </c>
      <c r="F17" s="35" t="s">
        <v>105</v>
      </c>
      <c r="G17" s="32" t="s">
        <v>81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 t="s">
        <v>1716</v>
      </c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9</v>
      </c>
      <c r="C18" s="32" t="s">
        <v>106</v>
      </c>
      <c r="D18" s="33" t="s">
        <v>107</v>
      </c>
      <c r="E18" s="34" t="s">
        <v>104</v>
      </c>
      <c r="F18" s="35" t="s">
        <v>108</v>
      </c>
      <c r="G18" s="32" t="s">
        <v>109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 t="s">
        <v>1716</v>
      </c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10</v>
      </c>
      <c r="C19" s="32" t="s">
        <v>110</v>
      </c>
      <c r="D19" s="33" t="s">
        <v>111</v>
      </c>
      <c r="E19" s="34" t="s">
        <v>112</v>
      </c>
      <c r="F19" s="35" t="s">
        <v>113</v>
      </c>
      <c r="G19" s="32" t="s">
        <v>93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 t="s">
        <v>1716</v>
      </c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11</v>
      </c>
      <c r="C20" s="32" t="s">
        <v>114</v>
      </c>
      <c r="D20" s="33" t="s">
        <v>115</v>
      </c>
      <c r="E20" s="34" t="s">
        <v>116</v>
      </c>
      <c r="F20" s="35" t="s">
        <v>117</v>
      </c>
      <c r="G20" s="32" t="s">
        <v>118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 t="s">
        <v>1716</v>
      </c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12</v>
      </c>
      <c r="C21" s="32" t="s">
        <v>119</v>
      </c>
      <c r="D21" s="33" t="s">
        <v>120</v>
      </c>
      <c r="E21" s="34" t="s">
        <v>121</v>
      </c>
      <c r="F21" s="35" t="s">
        <v>122</v>
      </c>
      <c r="G21" s="32" t="s">
        <v>123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 t="s">
        <v>1716</v>
      </c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13</v>
      </c>
      <c r="C22" s="32" t="s">
        <v>124</v>
      </c>
      <c r="D22" s="33" t="s">
        <v>125</v>
      </c>
      <c r="E22" s="34" t="s">
        <v>126</v>
      </c>
      <c r="F22" s="35" t="s">
        <v>127</v>
      </c>
      <c r="G22" s="32" t="s">
        <v>128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 t="s">
        <v>1716</v>
      </c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14</v>
      </c>
      <c r="C23" s="32" t="s">
        <v>129</v>
      </c>
      <c r="D23" s="33" t="s">
        <v>130</v>
      </c>
      <c r="E23" s="34" t="s">
        <v>131</v>
      </c>
      <c r="F23" s="35" t="s">
        <v>132</v>
      </c>
      <c r="G23" s="32" t="s">
        <v>133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 t="s">
        <v>1716</v>
      </c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15</v>
      </c>
      <c r="C24" s="32" t="s">
        <v>134</v>
      </c>
      <c r="D24" s="33" t="s">
        <v>135</v>
      </c>
      <c r="E24" s="34" t="s">
        <v>136</v>
      </c>
      <c r="F24" s="35" t="s">
        <v>137</v>
      </c>
      <c r="G24" s="32" t="s">
        <v>123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 t="s">
        <v>1716</v>
      </c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16</v>
      </c>
      <c r="C25" s="32" t="s">
        <v>138</v>
      </c>
      <c r="D25" s="33" t="s">
        <v>139</v>
      </c>
      <c r="E25" s="34" t="s">
        <v>136</v>
      </c>
      <c r="F25" s="35" t="s">
        <v>140</v>
      </c>
      <c r="G25" s="32" t="s">
        <v>93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 t="s">
        <v>1716</v>
      </c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17</v>
      </c>
      <c r="C26" s="32" t="s">
        <v>141</v>
      </c>
      <c r="D26" s="33" t="s">
        <v>142</v>
      </c>
      <c r="E26" s="34" t="s">
        <v>136</v>
      </c>
      <c r="F26" s="35" t="s">
        <v>143</v>
      </c>
      <c r="G26" s="32" t="s">
        <v>93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 t="s">
        <v>1716</v>
      </c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18</v>
      </c>
      <c r="C27" s="32" t="s">
        <v>144</v>
      </c>
      <c r="D27" s="33" t="s">
        <v>145</v>
      </c>
      <c r="E27" s="34" t="s">
        <v>146</v>
      </c>
      <c r="F27" s="35" t="s">
        <v>147</v>
      </c>
      <c r="G27" s="32" t="s">
        <v>77</v>
      </c>
      <c r="H27" s="36" t="s">
        <v>30</v>
      </c>
      <c r="I27" s="36" t="s">
        <v>30</v>
      </c>
      <c r="J27" s="36" t="s">
        <v>30</v>
      </c>
      <c r="K27" s="36" t="s">
        <v>30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 t="s">
        <v>1716</v>
      </c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19</v>
      </c>
      <c r="C28" s="32" t="s">
        <v>148</v>
      </c>
      <c r="D28" s="33" t="s">
        <v>149</v>
      </c>
      <c r="E28" s="34" t="s">
        <v>150</v>
      </c>
      <c r="F28" s="35" t="s">
        <v>151</v>
      </c>
      <c r="G28" s="32" t="s">
        <v>77</v>
      </c>
      <c r="H28" s="36" t="s">
        <v>30</v>
      </c>
      <c r="I28" s="36" t="s">
        <v>30</v>
      </c>
      <c r="J28" s="36" t="s">
        <v>30</v>
      </c>
      <c r="K28" s="36" t="s">
        <v>30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 t="s">
        <v>1716</v>
      </c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20</v>
      </c>
      <c r="C29" s="32" t="s">
        <v>152</v>
      </c>
      <c r="D29" s="33" t="s">
        <v>153</v>
      </c>
      <c r="E29" s="34" t="s">
        <v>154</v>
      </c>
      <c r="F29" s="35" t="s">
        <v>155</v>
      </c>
      <c r="G29" s="32" t="s">
        <v>128</v>
      </c>
      <c r="H29" s="36" t="s">
        <v>30</v>
      </c>
      <c r="I29" s="36" t="s">
        <v>30</v>
      </c>
      <c r="J29" s="36" t="s">
        <v>30</v>
      </c>
      <c r="K29" s="36" t="s">
        <v>30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 t="s">
        <v>1716</v>
      </c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21</v>
      </c>
      <c r="C30" s="32" t="s">
        <v>156</v>
      </c>
      <c r="D30" s="33" t="s">
        <v>157</v>
      </c>
      <c r="E30" s="34" t="s">
        <v>154</v>
      </c>
      <c r="F30" s="35" t="s">
        <v>158</v>
      </c>
      <c r="G30" s="32" t="s">
        <v>128</v>
      </c>
      <c r="H30" s="36" t="s">
        <v>30</v>
      </c>
      <c r="I30" s="36" t="s">
        <v>30</v>
      </c>
      <c r="J30" s="36" t="s">
        <v>30</v>
      </c>
      <c r="K30" s="36" t="s">
        <v>30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 t="s">
        <v>1716</v>
      </c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22</v>
      </c>
      <c r="C31" s="32" t="s">
        <v>159</v>
      </c>
      <c r="D31" s="33" t="s">
        <v>160</v>
      </c>
      <c r="E31" s="34" t="s">
        <v>161</v>
      </c>
      <c r="F31" s="35" t="s">
        <v>162</v>
      </c>
      <c r="G31" s="32" t="s">
        <v>81</v>
      </c>
      <c r="H31" s="36" t="s">
        <v>30</v>
      </c>
      <c r="I31" s="36" t="s">
        <v>30</v>
      </c>
      <c r="J31" s="36" t="s">
        <v>30</v>
      </c>
      <c r="K31" s="36" t="s">
        <v>30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 t="s">
        <v>1716</v>
      </c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23</v>
      </c>
      <c r="C32" s="32" t="s">
        <v>163</v>
      </c>
      <c r="D32" s="33" t="s">
        <v>164</v>
      </c>
      <c r="E32" s="34" t="s">
        <v>165</v>
      </c>
      <c r="F32" s="35" t="s">
        <v>166</v>
      </c>
      <c r="G32" s="32" t="s">
        <v>167</v>
      </c>
      <c r="H32" s="36" t="s">
        <v>30</v>
      </c>
      <c r="I32" s="36" t="s">
        <v>30</v>
      </c>
      <c r="J32" s="36" t="s">
        <v>30</v>
      </c>
      <c r="K32" s="36" t="s">
        <v>30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 t="s">
        <v>1716</v>
      </c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24</v>
      </c>
      <c r="C33" s="32" t="s">
        <v>168</v>
      </c>
      <c r="D33" s="33" t="s">
        <v>169</v>
      </c>
      <c r="E33" s="34" t="s">
        <v>165</v>
      </c>
      <c r="F33" s="35" t="s">
        <v>170</v>
      </c>
      <c r="G33" s="32" t="s">
        <v>123</v>
      </c>
      <c r="H33" s="36" t="s">
        <v>30</v>
      </c>
      <c r="I33" s="36" t="s">
        <v>30</v>
      </c>
      <c r="J33" s="36" t="s">
        <v>30</v>
      </c>
      <c r="K33" s="36" t="s">
        <v>30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 t="s">
        <v>1716</v>
      </c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25</v>
      </c>
      <c r="C34" s="32" t="s">
        <v>171</v>
      </c>
      <c r="D34" s="33" t="s">
        <v>172</v>
      </c>
      <c r="E34" s="34" t="s">
        <v>173</v>
      </c>
      <c r="F34" s="35" t="s">
        <v>174</v>
      </c>
      <c r="G34" s="32" t="s">
        <v>133</v>
      </c>
      <c r="H34" s="36" t="s">
        <v>30</v>
      </c>
      <c r="I34" s="36" t="s">
        <v>30</v>
      </c>
      <c r="J34" s="36" t="s">
        <v>30</v>
      </c>
      <c r="K34" s="36" t="s">
        <v>30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 t="s">
        <v>1716</v>
      </c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26</v>
      </c>
      <c r="C35" s="32" t="s">
        <v>175</v>
      </c>
      <c r="D35" s="33" t="s">
        <v>176</v>
      </c>
      <c r="E35" s="34" t="s">
        <v>177</v>
      </c>
      <c r="F35" s="35" t="s">
        <v>178</v>
      </c>
      <c r="G35" s="32" t="s">
        <v>77</v>
      </c>
      <c r="H35" s="36" t="s">
        <v>30</v>
      </c>
      <c r="I35" s="36" t="s">
        <v>30</v>
      </c>
      <c r="J35" s="36" t="s">
        <v>30</v>
      </c>
      <c r="K35" s="36" t="s">
        <v>30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 t="s">
        <v>1716</v>
      </c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27</v>
      </c>
      <c r="C36" s="32" t="s">
        <v>179</v>
      </c>
      <c r="D36" s="33" t="s">
        <v>180</v>
      </c>
      <c r="E36" s="34" t="s">
        <v>177</v>
      </c>
      <c r="F36" s="35" t="s">
        <v>181</v>
      </c>
      <c r="G36" s="32" t="s">
        <v>167</v>
      </c>
      <c r="H36" s="36" t="s">
        <v>30</v>
      </c>
      <c r="I36" s="36" t="s">
        <v>30</v>
      </c>
      <c r="J36" s="36" t="s">
        <v>30</v>
      </c>
      <c r="K36" s="36" t="s">
        <v>30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 t="s">
        <v>1716</v>
      </c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28</v>
      </c>
      <c r="C37" s="32" t="s">
        <v>182</v>
      </c>
      <c r="D37" s="33" t="s">
        <v>183</v>
      </c>
      <c r="E37" s="34" t="s">
        <v>184</v>
      </c>
      <c r="F37" s="35" t="s">
        <v>185</v>
      </c>
      <c r="G37" s="32" t="s">
        <v>84</v>
      </c>
      <c r="H37" s="36" t="s">
        <v>30</v>
      </c>
      <c r="I37" s="36" t="s">
        <v>30</v>
      </c>
      <c r="J37" s="36" t="s">
        <v>30</v>
      </c>
      <c r="K37" s="36" t="s">
        <v>30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 t="s">
        <v>1716</v>
      </c>
      <c r="V37" s="3"/>
      <c r="W37" s="30"/>
      <c r="X37" s="81" t="str">
        <f t="shared" si="2"/>
        <v>Học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29</v>
      </c>
      <c r="C38" s="32" t="s">
        <v>186</v>
      </c>
      <c r="D38" s="33" t="s">
        <v>145</v>
      </c>
      <c r="E38" s="34" t="s">
        <v>184</v>
      </c>
      <c r="F38" s="35" t="s">
        <v>83</v>
      </c>
      <c r="G38" s="32" t="s">
        <v>133</v>
      </c>
      <c r="H38" s="36" t="s">
        <v>30</v>
      </c>
      <c r="I38" s="36" t="s">
        <v>30</v>
      </c>
      <c r="J38" s="36" t="s">
        <v>30</v>
      </c>
      <c r="K38" s="36" t="s">
        <v>30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 t="s">
        <v>1716</v>
      </c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30</v>
      </c>
      <c r="C39" s="32" t="s">
        <v>187</v>
      </c>
      <c r="D39" s="33" t="s">
        <v>95</v>
      </c>
      <c r="E39" s="34" t="s">
        <v>188</v>
      </c>
      <c r="F39" s="35" t="s">
        <v>189</v>
      </c>
      <c r="G39" s="32" t="s">
        <v>81</v>
      </c>
      <c r="H39" s="36" t="s">
        <v>30</v>
      </c>
      <c r="I39" s="36" t="s">
        <v>30</v>
      </c>
      <c r="J39" s="36" t="s">
        <v>30</v>
      </c>
      <c r="K39" s="36" t="s">
        <v>30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 t="s">
        <v>1716</v>
      </c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31</v>
      </c>
      <c r="C40" s="32" t="s">
        <v>190</v>
      </c>
      <c r="D40" s="33" t="s">
        <v>191</v>
      </c>
      <c r="E40" s="34" t="s">
        <v>192</v>
      </c>
      <c r="F40" s="35" t="s">
        <v>193</v>
      </c>
      <c r="G40" s="32" t="s">
        <v>194</v>
      </c>
      <c r="H40" s="36" t="s">
        <v>30</v>
      </c>
      <c r="I40" s="36" t="s">
        <v>30</v>
      </c>
      <c r="J40" s="36" t="s">
        <v>30</v>
      </c>
      <c r="K40" s="36" t="s">
        <v>30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 t="s">
        <v>1716</v>
      </c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32</v>
      </c>
      <c r="C41" s="32" t="s">
        <v>195</v>
      </c>
      <c r="D41" s="33" t="s">
        <v>145</v>
      </c>
      <c r="E41" s="34" t="s">
        <v>196</v>
      </c>
      <c r="F41" s="35" t="s">
        <v>197</v>
      </c>
      <c r="G41" s="32" t="s">
        <v>84</v>
      </c>
      <c r="H41" s="36" t="s">
        <v>30</v>
      </c>
      <c r="I41" s="36" t="s">
        <v>30</v>
      </c>
      <c r="J41" s="36" t="s">
        <v>30</v>
      </c>
      <c r="K41" s="36" t="s">
        <v>30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 t="s">
        <v>1716</v>
      </c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33</v>
      </c>
      <c r="C42" s="32" t="s">
        <v>198</v>
      </c>
      <c r="D42" s="33" t="s">
        <v>145</v>
      </c>
      <c r="E42" s="34" t="s">
        <v>199</v>
      </c>
      <c r="F42" s="35" t="s">
        <v>200</v>
      </c>
      <c r="G42" s="32" t="s">
        <v>81</v>
      </c>
      <c r="H42" s="36" t="s">
        <v>30</v>
      </c>
      <c r="I42" s="36" t="s">
        <v>30</v>
      </c>
      <c r="J42" s="36" t="s">
        <v>30</v>
      </c>
      <c r="K42" s="36" t="s">
        <v>30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 t="s">
        <v>1716</v>
      </c>
      <c r="V42" s="3"/>
      <c r="W42" s="30"/>
      <c r="X42" s="81" t="str">
        <f t="shared" si="2"/>
        <v>Học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34</v>
      </c>
      <c r="C43" s="32" t="s">
        <v>201</v>
      </c>
      <c r="D43" s="33" t="s">
        <v>202</v>
      </c>
      <c r="E43" s="34" t="s">
        <v>203</v>
      </c>
      <c r="F43" s="35" t="s">
        <v>204</v>
      </c>
      <c r="G43" s="32" t="s">
        <v>133</v>
      </c>
      <c r="H43" s="36" t="s">
        <v>30</v>
      </c>
      <c r="I43" s="36" t="s">
        <v>30</v>
      </c>
      <c r="J43" s="36" t="s">
        <v>30</v>
      </c>
      <c r="K43" s="36" t="s">
        <v>30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 t="s">
        <v>1716</v>
      </c>
      <c r="V43" s="3"/>
      <c r="W43" s="30"/>
      <c r="X43" s="81" t="str">
        <f t="shared" si="2"/>
        <v>Học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35</v>
      </c>
      <c r="C44" s="32" t="s">
        <v>205</v>
      </c>
      <c r="D44" s="33" t="s">
        <v>206</v>
      </c>
      <c r="E44" s="34" t="s">
        <v>203</v>
      </c>
      <c r="F44" s="35" t="s">
        <v>207</v>
      </c>
      <c r="G44" s="32" t="s">
        <v>128</v>
      </c>
      <c r="H44" s="36" t="s">
        <v>30</v>
      </c>
      <c r="I44" s="36" t="s">
        <v>30</v>
      </c>
      <c r="J44" s="36" t="s">
        <v>30</v>
      </c>
      <c r="K44" s="36" t="s">
        <v>30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 t="s">
        <v>1716</v>
      </c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36</v>
      </c>
      <c r="C45" s="32" t="s">
        <v>208</v>
      </c>
      <c r="D45" s="33" t="s">
        <v>209</v>
      </c>
      <c r="E45" s="34" t="s">
        <v>210</v>
      </c>
      <c r="F45" s="35" t="s">
        <v>211</v>
      </c>
      <c r="G45" s="32" t="s">
        <v>133</v>
      </c>
      <c r="H45" s="36" t="s">
        <v>30</v>
      </c>
      <c r="I45" s="36" t="s">
        <v>30</v>
      </c>
      <c r="J45" s="36" t="s">
        <v>30</v>
      </c>
      <c r="K45" s="36" t="s">
        <v>30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 t="s">
        <v>1717</v>
      </c>
      <c r="V45" s="3"/>
      <c r="W45" s="30"/>
      <c r="X45" s="81" t="str">
        <f t="shared" si="2"/>
        <v>Học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37</v>
      </c>
      <c r="C46" s="32" t="s">
        <v>212</v>
      </c>
      <c r="D46" s="33" t="s">
        <v>213</v>
      </c>
      <c r="E46" s="34" t="s">
        <v>214</v>
      </c>
      <c r="F46" s="35" t="s">
        <v>215</v>
      </c>
      <c r="G46" s="32" t="s">
        <v>133</v>
      </c>
      <c r="H46" s="36" t="s">
        <v>30</v>
      </c>
      <c r="I46" s="36" t="s">
        <v>30</v>
      </c>
      <c r="J46" s="36" t="s">
        <v>30</v>
      </c>
      <c r="K46" s="36" t="s">
        <v>30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 t="s">
        <v>1717</v>
      </c>
      <c r="V46" s="3"/>
      <c r="W46" s="30"/>
      <c r="X46" s="81" t="str">
        <f t="shared" si="2"/>
        <v>Học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38</v>
      </c>
      <c r="C47" s="32" t="s">
        <v>216</v>
      </c>
      <c r="D47" s="33" t="s">
        <v>217</v>
      </c>
      <c r="E47" s="34" t="s">
        <v>218</v>
      </c>
      <c r="F47" s="35" t="s">
        <v>219</v>
      </c>
      <c r="G47" s="32" t="s">
        <v>77</v>
      </c>
      <c r="H47" s="36" t="s">
        <v>30</v>
      </c>
      <c r="I47" s="36" t="s">
        <v>30</v>
      </c>
      <c r="J47" s="36" t="s">
        <v>30</v>
      </c>
      <c r="K47" s="36" t="s">
        <v>30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 t="s">
        <v>1717</v>
      </c>
      <c r="V47" s="3"/>
      <c r="W47" s="30"/>
      <c r="X47" s="81" t="str">
        <f t="shared" si="2"/>
        <v>Học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39</v>
      </c>
      <c r="C48" s="32" t="s">
        <v>220</v>
      </c>
      <c r="D48" s="33" t="s">
        <v>221</v>
      </c>
      <c r="E48" s="34" t="s">
        <v>218</v>
      </c>
      <c r="F48" s="35" t="s">
        <v>222</v>
      </c>
      <c r="G48" s="32" t="s">
        <v>81</v>
      </c>
      <c r="H48" s="36" t="s">
        <v>30</v>
      </c>
      <c r="I48" s="36" t="s">
        <v>30</v>
      </c>
      <c r="J48" s="36" t="s">
        <v>30</v>
      </c>
      <c r="K48" s="36" t="s">
        <v>30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 t="s">
        <v>1717</v>
      </c>
      <c r="V48" s="3"/>
      <c r="W48" s="30"/>
      <c r="X48" s="81" t="str">
        <f t="shared" si="2"/>
        <v>Học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customHeight="1">
      <c r="B49" s="31">
        <v>40</v>
      </c>
      <c r="C49" s="32" t="s">
        <v>223</v>
      </c>
      <c r="D49" s="33" t="s">
        <v>224</v>
      </c>
      <c r="E49" s="34" t="s">
        <v>218</v>
      </c>
      <c r="F49" s="35" t="s">
        <v>225</v>
      </c>
      <c r="G49" s="32" t="s">
        <v>123</v>
      </c>
      <c r="H49" s="36" t="s">
        <v>30</v>
      </c>
      <c r="I49" s="36" t="s">
        <v>30</v>
      </c>
      <c r="J49" s="36" t="s">
        <v>30</v>
      </c>
      <c r="K49" s="36" t="s">
        <v>30</v>
      </c>
      <c r="L49" s="44"/>
      <c r="M49" s="44"/>
      <c r="N49" s="44"/>
      <c r="O49" s="88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 t="s">
        <v>1717</v>
      </c>
      <c r="V49" s="3"/>
      <c r="W49" s="30"/>
      <c r="X49" s="81" t="str">
        <f t="shared" si="2"/>
        <v>Học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customHeight="1">
      <c r="B50" s="31">
        <v>41</v>
      </c>
      <c r="C50" s="32" t="s">
        <v>226</v>
      </c>
      <c r="D50" s="33" t="s">
        <v>227</v>
      </c>
      <c r="E50" s="34" t="s">
        <v>228</v>
      </c>
      <c r="F50" s="35" t="s">
        <v>229</v>
      </c>
      <c r="G50" s="32" t="s">
        <v>133</v>
      </c>
      <c r="H50" s="36" t="s">
        <v>30</v>
      </c>
      <c r="I50" s="36" t="s">
        <v>30</v>
      </c>
      <c r="J50" s="36" t="s">
        <v>30</v>
      </c>
      <c r="K50" s="36" t="s">
        <v>30</v>
      </c>
      <c r="L50" s="44"/>
      <c r="M50" s="44"/>
      <c r="N50" s="44"/>
      <c r="O50" s="88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 t="s">
        <v>1717</v>
      </c>
      <c r="V50" s="3"/>
      <c r="W50" s="30"/>
      <c r="X50" s="81" t="str">
        <f t="shared" si="2"/>
        <v>Học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customHeight="1">
      <c r="B51" s="31">
        <v>42</v>
      </c>
      <c r="C51" s="32" t="s">
        <v>230</v>
      </c>
      <c r="D51" s="33" t="s">
        <v>145</v>
      </c>
      <c r="E51" s="34" t="s">
        <v>231</v>
      </c>
      <c r="F51" s="35" t="s">
        <v>232</v>
      </c>
      <c r="G51" s="32" t="s">
        <v>93</v>
      </c>
      <c r="H51" s="36" t="s">
        <v>30</v>
      </c>
      <c r="I51" s="36" t="s">
        <v>30</v>
      </c>
      <c r="J51" s="36" t="s">
        <v>30</v>
      </c>
      <c r="K51" s="36" t="s">
        <v>30</v>
      </c>
      <c r="L51" s="44"/>
      <c r="M51" s="44"/>
      <c r="N51" s="44"/>
      <c r="O51" s="88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 t="s">
        <v>1717</v>
      </c>
      <c r="V51" s="3"/>
      <c r="W51" s="30"/>
      <c r="X51" s="81" t="str">
        <f t="shared" si="2"/>
        <v>Học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customHeight="1">
      <c r="B52" s="31">
        <v>43</v>
      </c>
      <c r="C52" s="32" t="s">
        <v>233</v>
      </c>
      <c r="D52" s="33" t="s">
        <v>234</v>
      </c>
      <c r="E52" s="34" t="s">
        <v>235</v>
      </c>
      <c r="F52" s="35" t="s">
        <v>236</v>
      </c>
      <c r="G52" s="32" t="s">
        <v>77</v>
      </c>
      <c r="H52" s="36" t="s">
        <v>30</v>
      </c>
      <c r="I52" s="36" t="s">
        <v>30</v>
      </c>
      <c r="J52" s="36" t="s">
        <v>30</v>
      </c>
      <c r="K52" s="36" t="s">
        <v>30</v>
      </c>
      <c r="L52" s="44"/>
      <c r="M52" s="44"/>
      <c r="N52" s="44"/>
      <c r="O52" s="88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 t="s">
        <v>1717</v>
      </c>
      <c r="V52" s="3"/>
      <c r="W52" s="30"/>
      <c r="X52" s="81" t="str">
        <f t="shared" si="2"/>
        <v>Học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customHeight="1">
      <c r="B53" s="31">
        <v>44</v>
      </c>
      <c r="C53" s="32" t="s">
        <v>237</v>
      </c>
      <c r="D53" s="33" t="s">
        <v>238</v>
      </c>
      <c r="E53" s="34" t="s">
        <v>239</v>
      </c>
      <c r="F53" s="35" t="s">
        <v>240</v>
      </c>
      <c r="G53" s="32" t="s">
        <v>123</v>
      </c>
      <c r="H53" s="36" t="s">
        <v>30</v>
      </c>
      <c r="I53" s="36" t="s">
        <v>30</v>
      </c>
      <c r="J53" s="36" t="s">
        <v>30</v>
      </c>
      <c r="K53" s="36" t="s">
        <v>30</v>
      </c>
      <c r="L53" s="44"/>
      <c r="M53" s="44"/>
      <c r="N53" s="44"/>
      <c r="O53" s="88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 t="s">
        <v>1717</v>
      </c>
      <c r="V53" s="3"/>
      <c r="W53" s="30"/>
      <c r="X53" s="81" t="str">
        <f t="shared" si="2"/>
        <v>Học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customHeight="1">
      <c r="B54" s="31">
        <v>45</v>
      </c>
      <c r="C54" s="32" t="s">
        <v>241</v>
      </c>
      <c r="D54" s="33" t="s">
        <v>242</v>
      </c>
      <c r="E54" s="34" t="s">
        <v>243</v>
      </c>
      <c r="F54" s="35" t="s">
        <v>244</v>
      </c>
      <c r="G54" s="32" t="s">
        <v>128</v>
      </c>
      <c r="H54" s="36" t="s">
        <v>30</v>
      </c>
      <c r="I54" s="36" t="s">
        <v>30</v>
      </c>
      <c r="J54" s="36" t="s">
        <v>30</v>
      </c>
      <c r="K54" s="36" t="s">
        <v>30</v>
      </c>
      <c r="L54" s="44"/>
      <c r="M54" s="44"/>
      <c r="N54" s="44"/>
      <c r="O54" s="88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 t="s">
        <v>1717</v>
      </c>
      <c r="V54" s="3"/>
      <c r="W54" s="30"/>
      <c r="X54" s="81" t="str">
        <f t="shared" si="2"/>
        <v>Học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customHeight="1">
      <c r="B55" s="31">
        <v>46</v>
      </c>
      <c r="C55" s="32" t="s">
        <v>245</v>
      </c>
      <c r="D55" s="33" t="s">
        <v>246</v>
      </c>
      <c r="E55" s="34" t="s">
        <v>243</v>
      </c>
      <c r="F55" s="35" t="s">
        <v>247</v>
      </c>
      <c r="G55" s="32" t="s">
        <v>84</v>
      </c>
      <c r="H55" s="36" t="s">
        <v>30</v>
      </c>
      <c r="I55" s="36" t="s">
        <v>30</v>
      </c>
      <c r="J55" s="36" t="s">
        <v>30</v>
      </c>
      <c r="K55" s="36" t="s">
        <v>30</v>
      </c>
      <c r="L55" s="44"/>
      <c r="M55" s="44"/>
      <c r="N55" s="44"/>
      <c r="O55" s="88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 t="s">
        <v>1717</v>
      </c>
      <c r="V55" s="3"/>
      <c r="W55" s="30"/>
      <c r="X55" s="81" t="str">
        <f t="shared" si="2"/>
        <v>Học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customHeight="1">
      <c r="B56" s="31">
        <v>47</v>
      </c>
      <c r="C56" s="32" t="s">
        <v>248</v>
      </c>
      <c r="D56" s="33" t="s">
        <v>95</v>
      </c>
      <c r="E56" s="34" t="s">
        <v>249</v>
      </c>
      <c r="F56" s="35" t="s">
        <v>250</v>
      </c>
      <c r="G56" s="32" t="s">
        <v>93</v>
      </c>
      <c r="H56" s="36" t="s">
        <v>30</v>
      </c>
      <c r="I56" s="36" t="s">
        <v>30</v>
      </c>
      <c r="J56" s="36" t="s">
        <v>30</v>
      </c>
      <c r="K56" s="36" t="s">
        <v>30</v>
      </c>
      <c r="L56" s="44"/>
      <c r="M56" s="44"/>
      <c r="N56" s="44"/>
      <c r="O56" s="88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 t="s">
        <v>1717</v>
      </c>
      <c r="V56" s="3"/>
      <c r="W56" s="30"/>
      <c r="X56" s="81" t="str">
        <f t="shared" si="2"/>
        <v>Học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customHeight="1">
      <c r="B57" s="31">
        <v>48</v>
      </c>
      <c r="C57" s="32" t="s">
        <v>251</v>
      </c>
      <c r="D57" s="33" t="s">
        <v>252</v>
      </c>
      <c r="E57" s="34" t="s">
        <v>253</v>
      </c>
      <c r="F57" s="35" t="s">
        <v>254</v>
      </c>
      <c r="G57" s="32" t="s">
        <v>77</v>
      </c>
      <c r="H57" s="36" t="s">
        <v>30</v>
      </c>
      <c r="I57" s="36" t="s">
        <v>30</v>
      </c>
      <c r="J57" s="36" t="s">
        <v>30</v>
      </c>
      <c r="K57" s="36" t="s">
        <v>30</v>
      </c>
      <c r="L57" s="44"/>
      <c r="M57" s="44"/>
      <c r="N57" s="44"/>
      <c r="O57" s="88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 t="s">
        <v>1717</v>
      </c>
      <c r="V57" s="3"/>
      <c r="W57" s="30"/>
      <c r="X57" s="81" t="str">
        <f t="shared" si="2"/>
        <v>Học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customHeight="1">
      <c r="B58" s="31">
        <v>49</v>
      </c>
      <c r="C58" s="32" t="s">
        <v>255</v>
      </c>
      <c r="D58" s="33" t="s">
        <v>256</v>
      </c>
      <c r="E58" s="34" t="s">
        <v>257</v>
      </c>
      <c r="F58" s="35" t="s">
        <v>258</v>
      </c>
      <c r="G58" s="32" t="s">
        <v>123</v>
      </c>
      <c r="H58" s="36" t="s">
        <v>30</v>
      </c>
      <c r="I58" s="36" t="s">
        <v>30</v>
      </c>
      <c r="J58" s="36" t="s">
        <v>30</v>
      </c>
      <c r="K58" s="36" t="s">
        <v>30</v>
      </c>
      <c r="L58" s="44"/>
      <c r="M58" s="44"/>
      <c r="N58" s="44"/>
      <c r="O58" s="88"/>
      <c r="P58" s="38"/>
      <c r="Q58" s="39">
        <f t="shared" si="3"/>
        <v>0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 t="s">
        <v>1717</v>
      </c>
      <c r="V58" s="3"/>
      <c r="W58" s="30"/>
      <c r="X58" s="81" t="str">
        <f t="shared" si="2"/>
        <v>Học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customHeight="1">
      <c r="B59" s="31">
        <v>50</v>
      </c>
      <c r="C59" s="32" t="s">
        <v>259</v>
      </c>
      <c r="D59" s="33" t="s">
        <v>260</v>
      </c>
      <c r="E59" s="34" t="s">
        <v>261</v>
      </c>
      <c r="F59" s="35" t="s">
        <v>262</v>
      </c>
      <c r="G59" s="32" t="s">
        <v>77</v>
      </c>
      <c r="H59" s="36" t="s">
        <v>30</v>
      </c>
      <c r="I59" s="36" t="s">
        <v>30</v>
      </c>
      <c r="J59" s="36" t="s">
        <v>30</v>
      </c>
      <c r="K59" s="36" t="s">
        <v>30</v>
      </c>
      <c r="L59" s="44"/>
      <c r="M59" s="44"/>
      <c r="N59" s="44"/>
      <c r="O59" s="88"/>
      <c r="P59" s="38"/>
      <c r="Q59" s="39">
        <f t="shared" si="3"/>
        <v>0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 t="s">
        <v>1717</v>
      </c>
      <c r="V59" s="3"/>
      <c r="W59" s="30"/>
      <c r="X59" s="81" t="str">
        <f t="shared" si="2"/>
        <v>Học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customHeight="1">
      <c r="B60" s="31">
        <v>51</v>
      </c>
      <c r="C60" s="32" t="s">
        <v>263</v>
      </c>
      <c r="D60" s="33" t="s">
        <v>264</v>
      </c>
      <c r="E60" s="34" t="s">
        <v>265</v>
      </c>
      <c r="F60" s="35" t="s">
        <v>266</v>
      </c>
      <c r="G60" s="32" t="s">
        <v>133</v>
      </c>
      <c r="H60" s="36" t="s">
        <v>30</v>
      </c>
      <c r="I60" s="36" t="s">
        <v>30</v>
      </c>
      <c r="J60" s="36" t="s">
        <v>30</v>
      </c>
      <c r="K60" s="36" t="s">
        <v>30</v>
      </c>
      <c r="L60" s="44"/>
      <c r="M60" s="44"/>
      <c r="N60" s="44"/>
      <c r="O60" s="88"/>
      <c r="P60" s="38"/>
      <c r="Q60" s="39">
        <f t="shared" si="3"/>
        <v>0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 t="s">
        <v>1717</v>
      </c>
      <c r="V60" s="3"/>
      <c r="W60" s="30"/>
      <c r="X60" s="81" t="str">
        <f t="shared" si="2"/>
        <v>Học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customHeight="1">
      <c r="B61" s="31">
        <v>52</v>
      </c>
      <c r="C61" s="32" t="s">
        <v>267</v>
      </c>
      <c r="D61" s="33" t="s">
        <v>268</v>
      </c>
      <c r="E61" s="34" t="s">
        <v>269</v>
      </c>
      <c r="F61" s="35" t="s">
        <v>266</v>
      </c>
      <c r="G61" s="32" t="s">
        <v>93</v>
      </c>
      <c r="H61" s="36" t="s">
        <v>30</v>
      </c>
      <c r="I61" s="36" t="s">
        <v>30</v>
      </c>
      <c r="J61" s="36" t="s">
        <v>30</v>
      </c>
      <c r="K61" s="36" t="s">
        <v>30</v>
      </c>
      <c r="L61" s="44"/>
      <c r="M61" s="44"/>
      <c r="N61" s="44"/>
      <c r="O61" s="88"/>
      <c r="P61" s="38"/>
      <c r="Q61" s="39">
        <f t="shared" si="3"/>
        <v>0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 t="s">
        <v>1717</v>
      </c>
      <c r="V61" s="3"/>
      <c r="W61" s="30"/>
      <c r="X61" s="81" t="str">
        <f t="shared" si="2"/>
        <v>Học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customHeight="1">
      <c r="B62" s="31">
        <v>53</v>
      </c>
      <c r="C62" s="32" t="s">
        <v>270</v>
      </c>
      <c r="D62" s="33" t="s">
        <v>202</v>
      </c>
      <c r="E62" s="34" t="s">
        <v>271</v>
      </c>
      <c r="F62" s="35" t="s">
        <v>272</v>
      </c>
      <c r="G62" s="32" t="s">
        <v>273</v>
      </c>
      <c r="H62" s="36" t="s">
        <v>30</v>
      </c>
      <c r="I62" s="36" t="s">
        <v>30</v>
      </c>
      <c r="J62" s="36" t="s">
        <v>30</v>
      </c>
      <c r="K62" s="36" t="s">
        <v>30</v>
      </c>
      <c r="L62" s="44"/>
      <c r="M62" s="44"/>
      <c r="N62" s="44"/>
      <c r="O62" s="88"/>
      <c r="P62" s="38"/>
      <c r="Q62" s="39">
        <f t="shared" si="3"/>
        <v>0</v>
      </c>
      <c r="R62" s="40" t="str">
        <f t="shared" si="0"/>
        <v>F</v>
      </c>
      <c r="S62" s="41" t="str">
        <f t="shared" si="1"/>
        <v>Kém</v>
      </c>
      <c r="T62" s="42" t="str">
        <f t="shared" si="4"/>
        <v/>
      </c>
      <c r="U62" s="43" t="s">
        <v>1717</v>
      </c>
      <c r="V62" s="3"/>
      <c r="W62" s="30"/>
      <c r="X62" s="81" t="str">
        <f t="shared" si="2"/>
        <v>Học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customHeight="1">
      <c r="B63" s="31">
        <v>54</v>
      </c>
      <c r="C63" s="32" t="s">
        <v>274</v>
      </c>
      <c r="D63" s="33" t="s">
        <v>275</v>
      </c>
      <c r="E63" s="34" t="s">
        <v>276</v>
      </c>
      <c r="F63" s="35" t="s">
        <v>277</v>
      </c>
      <c r="G63" s="32" t="s">
        <v>81</v>
      </c>
      <c r="H63" s="36" t="s">
        <v>30</v>
      </c>
      <c r="I63" s="36" t="s">
        <v>30</v>
      </c>
      <c r="J63" s="36" t="s">
        <v>30</v>
      </c>
      <c r="K63" s="36" t="s">
        <v>30</v>
      </c>
      <c r="L63" s="44"/>
      <c r="M63" s="44"/>
      <c r="N63" s="44"/>
      <c r="O63" s="88"/>
      <c r="P63" s="38"/>
      <c r="Q63" s="39">
        <f t="shared" si="3"/>
        <v>0</v>
      </c>
      <c r="R63" s="40" t="str">
        <f t="shared" si="0"/>
        <v>F</v>
      </c>
      <c r="S63" s="41" t="str">
        <f t="shared" si="1"/>
        <v>Kém</v>
      </c>
      <c r="T63" s="42" t="str">
        <f t="shared" si="4"/>
        <v/>
      </c>
      <c r="U63" s="43" t="s">
        <v>1717</v>
      </c>
      <c r="V63" s="3"/>
      <c r="W63" s="30"/>
      <c r="X63" s="81" t="str">
        <f t="shared" si="2"/>
        <v>Học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customHeight="1">
      <c r="B64" s="31">
        <v>55</v>
      </c>
      <c r="C64" s="32" t="s">
        <v>278</v>
      </c>
      <c r="D64" s="33" t="s">
        <v>279</v>
      </c>
      <c r="E64" s="34" t="s">
        <v>280</v>
      </c>
      <c r="F64" s="35" t="s">
        <v>281</v>
      </c>
      <c r="G64" s="32" t="s">
        <v>128</v>
      </c>
      <c r="H64" s="36" t="s">
        <v>30</v>
      </c>
      <c r="I64" s="36" t="s">
        <v>30</v>
      </c>
      <c r="J64" s="36" t="s">
        <v>30</v>
      </c>
      <c r="K64" s="36" t="s">
        <v>30</v>
      </c>
      <c r="L64" s="44"/>
      <c r="M64" s="44"/>
      <c r="N64" s="44"/>
      <c r="O64" s="88"/>
      <c r="P64" s="38"/>
      <c r="Q64" s="39">
        <f t="shared" si="3"/>
        <v>0</v>
      </c>
      <c r="R64" s="40" t="str">
        <f t="shared" si="0"/>
        <v>F</v>
      </c>
      <c r="S64" s="41" t="str">
        <f t="shared" si="1"/>
        <v>Kém</v>
      </c>
      <c r="T64" s="42" t="str">
        <f t="shared" si="4"/>
        <v/>
      </c>
      <c r="U64" s="43" t="s">
        <v>1717</v>
      </c>
      <c r="V64" s="3"/>
      <c r="W64" s="30"/>
      <c r="X64" s="81" t="str">
        <f t="shared" si="2"/>
        <v>Học lại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1:39" ht="18.75" customHeight="1">
      <c r="B65" s="31">
        <v>56</v>
      </c>
      <c r="C65" s="32" t="s">
        <v>282</v>
      </c>
      <c r="D65" s="33" t="s">
        <v>283</v>
      </c>
      <c r="E65" s="34" t="s">
        <v>284</v>
      </c>
      <c r="F65" s="35" t="s">
        <v>285</v>
      </c>
      <c r="G65" s="32" t="s">
        <v>81</v>
      </c>
      <c r="H65" s="36" t="s">
        <v>30</v>
      </c>
      <c r="I65" s="36" t="s">
        <v>30</v>
      </c>
      <c r="J65" s="36" t="s">
        <v>30</v>
      </c>
      <c r="K65" s="36" t="s">
        <v>30</v>
      </c>
      <c r="L65" s="44"/>
      <c r="M65" s="44"/>
      <c r="N65" s="44"/>
      <c r="O65" s="88"/>
      <c r="P65" s="38"/>
      <c r="Q65" s="39">
        <f t="shared" si="3"/>
        <v>0</v>
      </c>
      <c r="R65" s="40" t="str">
        <f t="shared" si="0"/>
        <v>F</v>
      </c>
      <c r="S65" s="41" t="str">
        <f t="shared" si="1"/>
        <v>Kém</v>
      </c>
      <c r="T65" s="42" t="str">
        <f t="shared" si="4"/>
        <v/>
      </c>
      <c r="U65" s="43" t="s">
        <v>1717</v>
      </c>
      <c r="V65" s="3"/>
      <c r="W65" s="30"/>
      <c r="X65" s="81" t="str">
        <f t="shared" si="2"/>
        <v>Học lại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1:39" ht="18.75" customHeight="1">
      <c r="B66" s="31">
        <v>57</v>
      </c>
      <c r="C66" s="32" t="s">
        <v>286</v>
      </c>
      <c r="D66" s="33" t="s">
        <v>287</v>
      </c>
      <c r="E66" s="34" t="s">
        <v>284</v>
      </c>
      <c r="F66" s="35" t="s">
        <v>288</v>
      </c>
      <c r="G66" s="32" t="s">
        <v>93</v>
      </c>
      <c r="H66" s="36" t="s">
        <v>30</v>
      </c>
      <c r="I66" s="36" t="s">
        <v>30</v>
      </c>
      <c r="J66" s="36" t="s">
        <v>30</v>
      </c>
      <c r="K66" s="36" t="s">
        <v>30</v>
      </c>
      <c r="L66" s="44"/>
      <c r="M66" s="44"/>
      <c r="N66" s="44"/>
      <c r="O66" s="88"/>
      <c r="P66" s="38"/>
      <c r="Q66" s="39">
        <f t="shared" si="3"/>
        <v>0</v>
      </c>
      <c r="R66" s="40" t="str">
        <f t="shared" si="0"/>
        <v>F</v>
      </c>
      <c r="S66" s="41" t="str">
        <f t="shared" si="1"/>
        <v>Kém</v>
      </c>
      <c r="T66" s="42" t="str">
        <f t="shared" si="4"/>
        <v/>
      </c>
      <c r="U66" s="43" t="s">
        <v>1717</v>
      </c>
      <c r="V66" s="3"/>
      <c r="W66" s="30"/>
      <c r="X66" s="81" t="str">
        <f t="shared" si="2"/>
        <v>Học lại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1:39" ht="18.75" customHeight="1">
      <c r="B67" s="31">
        <v>58</v>
      </c>
      <c r="C67" s="32" t="s">
        <v>289</v>
      </c>
      <c r="D67" s="33" t="s">
        <v>290</v>
      </c>
      <c r="E67" s="34" t="s">
        <v>291</v>
      </c>
      <c r="F67" s="35" t="s">
        <v>292</v>
      </c>
      <c r="G67" s="32" t="s">
        <v>293</v>
      </c>
      <c r="H67" s="36" t="s">
        <v>30</v>
      </c>
      <c r="I67" s="36" t="s">
        <v>30</v>
      </c>
      <c r="J67" s="36" t="s">
        <v>30</v>
      </c>
      <c r="K67" s="36" t="s">
        <v>30</v>
      </c>
      <c r="L67" s="44"/>
      <c r="M67" s="44"/>
      <c r="N67" s="44"/>
      <c r="O67" s="88"/>
      <c r="P67" s="38"/>
      <c r="Q67" s="39">
        <f t="shared" si="3"/>
        <v>0</v>
      </c>
      <c r="R67" s="40" t="str">
        <f t="shared" si="0"/>
        <v>F</v>
      </c>
      <c r="S67" s="41" t="str">
        <f t="shared" si="1"/>
        <v>Kém</v>
      </c>
      <c r="T67" s="42" t="str">
        <f t="shared" si="4"/>
        <v/>
      </c>
      <c r="U67" s="43" t="s">
        <v>1717</v>
      </c>
      <c r="V67" s="3"/>
      <c r="W67" s="30"/>
      <c r="X67" s="81" t="str">
        <f t="shared" si="2"/>
        <v>Thi lại</v>
      </c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</row>
    <row r="68" spans="1:39" ht="18.75" customHeight="1">
      <c r="B68" s="31">
        <v>59</v>
      </c>
      <c r="C68" s="32" t="s">
        <v>294</v>
      </c>
      <c r="D68" s="33" t="s">
        <v>295</v>
      </c>
      <c r="E68" s="34" t="s">
        <v>296</v>
      </c>
      <c r="F68" s="35" t="s">
        <v>297</v>
      </c>
      <c r="G68" s="32" t="s">
        <v>133</v>
      </c>
      <c r="H68" s="36" t="s">
        <v>30</v>
      </c>
      <c r="I68" s="36" t="s">
        <v>30</v>
      </c>
      <c r="J68" s="36" t="s">
        <v>30</v>
      </c>
      <c r="K68" s="36" t="s">
        <v>30</v>
      </c>
      <c r="L68" s="44"/>
      <c r="M68" s="44"/>
      <c r="N68" s="44"/>
      <c r="O68" s="88"/>
      <c r="P68" s="38"/>
      <c r="Q68" s="39">
        <f t="shared" si="3"/>
        <v>0</v>
      </c>
      <c r="R68" s="40" t="str">
        <f t="shared" si="0"/>
        <v>F</v>
      </c>
      <c r="S68" s="41" t="str">
        <f t="shared" si="1"/>
        <v>Kém</v>
      </c>
      <c r="T68" s="42" t="str">
        <f t="shared" si="4"/>
        <v/>
      </c>
      <c r="U68" s="43" t="s">
        <v>1717</v>
      </c>
      <c r="V68" s="3"/>
      <c r="W68" s="30"/>
      <c r="X68" s="81" t="str">
        <f t="shared" si="2"/>
        <v>Học lại</v>
      </c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</row>
    <row r="69" spans="1:39" ht="18.75" customHeight="1">
      <c r="B69" s="31">
        <v>60</v>
      </c>
      <c r="C69" s="32" t="s">
        <v>298</v>
      </c>
      <c r="D69" s="33" t="s">
        <v>299</v>
      </c>
      <c r="E69" s="34" t="s">
        <v>300</v>
      </c>
      <c r="F69" s="35" t="s">
        <v>301</v>
      </c>
      <c r="G69" s="32" t="s">
        <v>167</v>
      </c>
      <c r="H69" s="36" t="s">
        <v>30</v>
      </c>
      <c r="I69" s="36" t="s">
        <v>30</v>
      </c>
      <c r="J69" s="36" t="s">
        <v>30</v>
      </c>
      <c r="K69" s="36" t="s">
        <v>30</v>
      </c>
      <c r="L69" s="44"/>
      <c r="M69" s="44"/>
      <c r="N69" s="44"/>
      <c r="O69" s="88"/>
      <c r="P69" s="38"/>
      <c r="Q69" s="39">
        <f t="shared" si="3"/>
        <v>0</v>
      </c>
      <c r="R69" s="40" t="str">
        <f t="shared" si="0"/>
        <v>F</v>
      </c>
      <c r="S69" s="41" t="str">
        <f t="shared" si="1"/>
        <v>Kém</v>
      </c>
      <c r="T69" s="42" t="str">
        <f t="shared" si="4"/>
        <v/>
      </c>
      <c r="U69" s="43" t="s">
        <v>1717</v>
      </c>
      <c r="V69" s="3"/>
      <c r="W69" s="30"/>
      <c r="X69" s="81" t="str">
        <f t="shared" si="2"/>
        <v>Học lại</v>
      </c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</row>
    <row r="70" spans="1:39" ht="18.75" customHeight="1">
      <c r="B70" s="31">
        <v>61</v>
      </c>
      <c r="C70" s="32" t="s">
        <v>302</v>
      </c>
      <c r="D70" s="33" t="s">
        <v>139</v>
      </c>
      <c r="E70" s="34" t="s">
        <v>303</v>
      </c>
      <c r="F70" s="35" t="s">
        <v>304</v>
      </c>
      <c r="G70" s="32" t="s">
        <v>123</v>
      </c>
      <c r="H70" s="36" t="s">
        <v>30</v>
      </c>
      <c r="I70" s="36" t="s">
        <v>30</v>
      </c>
      <c r="J70" s="36" t="s">
        <v>30</v>
      </c>
      <c r="K70" s="36" t="s">
        <v>30</v>
      </c>
      <c r="L70" s="44"/>
      <c r="M70" s="44"/>
      <c r="N70" s="44"/>
      <c r="O70" s="88"/>
      <c r="P70" s="38"/>
      <c r="Q70" s="39">
        <f t="shared" si="3"/>
        <v>0</v>
      </c>
      <c r="R70" s="40" t="str">
        <f t="shared" si="0"/>
        <v>F</v>
      </c>
      <c r="S70" s="41" t="str">
        <f t="shared" si="1"/>
        <v>Kém</v>
      </c>
      <c r="T70" s="42" t="str">
        <f t="shared" si="4"/>
        <v/>
      </c>
      <c r="U70" s="43" t="s">
        <v>1717</v>
      </c>
      <c r="V70" s="3"/>
      <c r="W70" s="30"/>
      <c r="X70" s="81" t="str">
        <f t="shared" si="2"/>
        <v>Học lại</v>
      </c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</row>
    <row r="71" spans="1:39" ht="18.75" customHeight="1">
      <c r="B71" s="31">
        <v>62</v>
      </c>
      <c r="C71" s="32" t="s">
        <v>305</v>
      </c>
      <c r="D71" s="33" t="s">
        <v>306</v>
      </c>
      <c r="E71" s="34" t="s">
        <v>307</v>
      </c>
      <c r="F71" s="35" t="s">
        <v>308</v>
      </c>
      <c r="G71" s="32" t="s">
        <v>128</v>
      </c>
      <c r="H71" s="36" t="s">
        <v>30</v>
      </c>
      <c r="I71" s="36" t="s">
        <v>30</v>
      </c>
      <c r="J71" s="36" t="s">
        <v>30</v>
      </c>
      <c r="K71" s="36" t="s">
        <v>30</v>
      </c>
      <c r="L71" s="44"/>
      <c r="M71" s="44"/>
      <c r="N71" s="44"/>
      <c r="O71" s="88"/>
      <c r="P71" s="38"/>
      <c r="Q71" s="39">
        <f t="shared" si="3"/>
        <v>0</v>
      </c>
      <c r="R71" s="40" t="str">
        <f t="shared" si="0"/>
        <v>F</v>
      </c>
      <c r="S71" s="41" t="str">
        <f t="shared" si="1"/>
        <v>Kém</v>
      </c>
      <c r="T71" s="42" t="str">
        <f t="shared" si="4"/>
        <v/>
      </c>
      <c r="U71" s="43" t="s">
        <v>1717</v>
      </c>
      <c r="V71" s="3"/>
      <c r="W71" s="30"/>
      <c r="X71" s="81" t="str">
        <f t="shared" si="2"/>
        <v>Học lại</v>
      </c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</row>
    <row r="72" spans="1:39" ht="18.75" customHeight="1">
      <c r="B72" s="31">
        <v>63</v>
      </c>
      <c r="C72" s="32" t="s">
        <v>309</v>
      </c>
      <c r="D72" s="33" t="s">
        <v>145</v>
      </c>
      <c r="E72" s="34" t="s">
        <v>310</v>
      </c>
      <c r="F72" s="35" t="s">
        <v>311</v>
      </c>
      <c r="G72" s="32" t="s">
        <v>84</v>
      </c>
      <c r="H72" s="36" t="s">
        <v>30</v>
      </c>
      <c r="I72" s="36" t="s">
        <v>30</v>
      </c>
      <c r="J72" s="36" t="s">
        <v>30</v>
      </c>
      <c r="K72" s="36" t="s">
        <v>30</v>
      </c>
      <c r="L72" s="44"/>
      <c r="M72" s="44"/>
      <c r="N72" s="44"/>
      <c r="O72" s="88"/>
      <c r="P72" s="38"/>
      <c r="Q72" s="39">
        <f t="shared" si="3"/>
        <v>0</v>
      </c>
      <c r="R72" s="40" t="str">
        <f t="shared" si="0"/>
        <v>F</v>
      </c>
      <c r="S72" s="41" t="str">
        <f t="shared" si="1"/>
        <v>Kém</v>
      </c>
      <c r="T72" s="42" t="str">
        <f t="shared" si="4"/>
        <v/>
      </c>
      <c r="U72" s="43" t="s">
        <v>1717</v>
      </c>
      <c r="V72" s="3"/>
      <c r="W72" s="30"/>
      <c r="X72" s="81" t="str">
        <f t="shared" si="2"/>
        <v>Học lại</v>
      </c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</row>
    <row r="73" spans="1:39" ht="18.75" customHeight="1">
      <c r="B73" s="31">
        <v>64</v>
      </c>
      <c r="C73" s="32" t="s">
        <v>312</v>
      </c>
      <c r="D73" s="33" t="s">
        <v>313</v>
      </c>
      <c r="E73" s="34" t="s">
        <v>314</v>
      </c>
      <c r="F73" s="35" t="s">
        <v>315</v>
      </c>
      <c r="G73" s="32" t="s">
        <v>81</v>
      </c>
      <c r="H73" s="36" t="s">
        <v>30</v>
      </c>
      <c r="I73" s="36" t="s">
        <v>30</v>
      </c>
      <c r="J73" s="36" t="s">
        <v>30</v>
      </c>
      <c r="K73" s="36" t="s">
        <v>30</v>
      </c>
      <c r="L73" s="44"/>
      <c r="M73" s="44"/>
      <c r="N73" s="44"/>
      <c r="O73" s="88"/>
      <c r="P73" s="38"/>
      <c r="Q73" s="39">
        <f t="shared" si="3"/>
        <v>0</v>
      </c>
      <c r="R73" s="40" t="str">
        <f t="shared" si="0"/>
        <v>F</v>
      </c>
      <c r="S73" s="41" t="str">
        <f t="shared" si="1"/>
        <v>Kém</v>
      </c>
      <c r="T73" s="42" t="str">
        <f t="shared" si="4"/>
        <v/>
      </c>
      <c r="U73" s="43" t="s">
        <v>1717</v>
      </c>
      <c r="V73" s="3"/>
      <c r="W73" s="30"/>
      <c r="X73" s="81" t="str">
        <f t="shared" si="2"/>
        <v>Học lại</v>
      </c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69"/>
      <c r="AM73" s="69"/>
    </row>
    <row r="74" spans="1:39" ht="18.75" customHeight="1">
      <c r="B74" s="31">
        <v>65</v>
      </c>
      <c r="C74" s="32" t="s">
        <v>316</v>
      </c>
      <c r="D74" s="33" t="s">
        <v>125</v>
      </c>
      <c r="E74" s="34" t="s">
        <v>317</v>
      </c>
      <c r="F74" s="35" t="s">
        <v>318</v>
      </c>
      <c r="G74" s="32" t="s">
        <v>77</v>
      </c>
      <c r="H74" s="36" t="s">
        <v>30</v>
      </c>
      <c r="I74" s="36" t="s">
        <v>30</v>
      </c>
      <c r="J74" s="36" t="s">
        <v>30</v>
      </c>
      <c r="K74" s="36" t="s">
        <v>30</v>
      </c>
      <c r="L74" s="44"/>
      <c r="M74" s="44"/>
      <c r="N74" s="44"/>
      <c r="O74" s="88"/>
      <c r="P74" s="38"/>
      <c r="Q74" s="39">
        <f t="shared" si="3"/>
        <v>0</v>
      </c>
      <c r="R74" s="40" t="str">
        <f t="shared" ref="R74" si="5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41" t="str">
        <f t="shared" ref="S74" si="6">IF($Q74&lt;4,"Kém",IF(AND($Q74&gt;=4,$Q74&lt;=5.4),"Trung bình yếu",IF(AND($Q74&gt;=5.5,$Q74&lt;=6.9),"Trung bình",IF(AND($Q74&gt;=7,$Q74&lt;=8.4),"Khá",IF(AND($Q74&gt;=8.5,$Q74&lt;=10),"Giỏi","")))))</f>
        <v>Kém</v>
      </c>
      <c r="T74" s="42" t="str">
        <f t="shared" si="4"/>
        <v/>
      </c>
      <c r="U74" s="43" t="s">
        <v>1717</v>
      </c>
      <c r="V74" s="3"/>
      <c r="W74" s="30"/>
      <c r="X74" s="81" t="str">
        <f t="shared" si="2"/>
        <v>Học lại</v>
      </c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  <c r="AL74" s="69"/>
      <c r="AM74" s="69"/>
    </row>
    <row r="75" spans="1:39" ht="9" customHeight="1">
      <c r="A75" s="2"/>
      <c r="B75" s="45"/>
      <c r="C75" s="46"/>
      <c r="D75" s="46"/>
      <c r="E75" s="47"/>
      <c r="F75" s="47"/>
      <c r="G75" s="47"/>
      <c r="H75" s="48"/>
      <c r="I75" s="49"/>
      <c r="J75" s="49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3"/>
    </row>
    <row r="76" spans="1:39" ht="16.5" hidden="1">
      <c r="A76" s="2"/>
      <c r="B76" s="121" t="s">
        <v>31</v>
      </c>
      <c r="C76" s="121"/>
      <c r="D76" s="46"/>
      <c r="E76" s="47"/>
      <c r="F76" s="47"/>
      <c r="G76" s="47"/>
      <c r="H76" s="48"/>
      <c r="I76" s="49"/>
      <c r="J76" s="49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3"/>
    </row>
    <row r="77" spans="1:39" ht="16.5" hidden="1" customHeight="1">
      <c r="A77" s="2"/>
      <c r="B77" s="51" t="s">
        <v>32</v>
      </c>
      <c r="C77" s="51"/>
      <c r="D77" s="52">
        <f>+$AA$8</f>
        <v>65</v>
      </c>
      <c r="E77" s="53" t="s">
        <v>33</v>
      </c>
      <c r="F77" s="94" t="s">
        <v>34</v>
      </c>
      <c r="G77" s="94"/>
      <c r="H77" s="94"/>
      <c r="I77" s="94"/>
      <c r="J77" s="94"/>
      <c r="K77" s="94"/>
      <c r="L77" s="94"/>
      <c r="M77" s="94"/>
      <c r="N77" s="94"/>
      <c r="O77" s="94"/>
      <c r="P77" s="54">
        <f>$AA$8 -COUNTIF($T$9:$T$264,"Vắng") -COUNTIF($T$9:$T$264,"Vắng có phép") - COUNTIF($T$9:$T$264,"Đình chỉ thi") - COUNTIF($T$9:$T$264,"Không đủ ĐKDT")</f>
        <v>65</v>
      </c>
      <c r="Q77" s="54"/>
      <c r="R77" s="54"/>
      <c r="S77" s="55"/>
      <c r="T77" s="56" t="s">
        <v>33</v>
      </c>
      <c r="U77" s="55"/>
      <c r="V77" s="3"/>
    </row>
    <row r="78" spans="1:39" ht="16.5" hidden="1" customHeight="1">
      <c r="A78" s="2"/>
      <c r="B78" s="51" t="s">
        <v>35</v>
      </c>
      <c r="C78" s="51"/>
      <c r="D78" s="52">
        <f>+$AL$8</f>
        <v>0</v>
      </c>
      <c r="E78" s="53" t="s">
        <v>33</v>
      </c>
      <c r="F78" s="94" t="s">
        <v>36</v>
      </c>
      <c r="G78" s="94"/>
      <c r="H78" s="94"/>
      <c r="I78" s="94"/>
      <c r="J78" s="94"/>
      <c r="K78" s="94"/>
      <c r="L78" s="94"/>
      <c r="M78" s="94"/>
      <c r="N78" s="94"/>
      <c r="O78" s="94"/>
      <c r="P78" s="57">
        <f>COUNTIF($T$9:$T$140,"Vắng")</f>
        <v>0</v>
      </c>
      <c r="Q78" s="57"/>
      <c r="R78" s="57"/>
      <c r="S78" s="58"/>
      <c r="T78" s="56" t="s">
        <v>33</v>
      </c>
      <c r="U78" s="58"/>
      <c r="V78" s="3"/>
    </row>
    <row r="79" spans="1:39" ht="16.5" hidden="1" customHeight="1">
      <c r="A79" s="2"/>
      <c r="B79" s="51" t="s">
        <v>51</v>
      </c>
      <c r="C79" s="51"/>
      <c r="D79" s="67">
        <f>COUNTIF(X10:X74,"Học lại")</f>
        <v>64</v>
      </c>
      <c r="E79" s="53" t="s">
        <v>33</v>
      </c>
      <c r="F79" s="94" t="s">
        <v>52</v>
      </c>
      <c r="G79" s="94"/>
      <c r="H79" s="94"/>
      <c r="I79" s="94"/>
      <c r="J79" s="94"/>
      <c r="K79" s="94"/>
      <c r="L79" s="94"/>
      <c r="M79" s="94"/>
      <c r="N79" s="94"/>
      <c r="O79" s="94"/>
      <c r="P79" s="54">
        <f>COUNTIF($T$9:$T$140,"Vắng có phép")</f>
        <v>0</v>
      </c>
      <c r="Q79" s="54"/>
      <c r="R79" s="54"/>
      <c r="S79" s="55"/>
      <c r="T79" s="56" t="s">
        <v>33</v>
      </c>
      <c r="U79" s="55"/>
      <c r="V79" s="3"/>
    </row>
    <row r="80" spans="1:39" ht="3" hidden="1" customHeight="1">
      <c r="A80" s="2"/>
      <c r="B80" s="45"/>
      <c r="C80" s="46"/>
      <c r="D80" s="46"/>
      <c r="E80" s="47"/>
      <c r="F80" s="47"/>
      <c r="G80" s="47"/>
      <c r="H80" s="48"/>
      <c r="I80" s="49"/>
      <c r="J80" s="49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3"/>
    </row>
    <row r="81" spans="1:39" hidden="1">
      <c r="B81" s="89" t="s">
        <v>53</v>
      </c>
      <c r="C81" s="89"/>
      <c r="D81" s="90">
        <f>COUNTIF(X10:X74,"Thi lại")</f>
        <v>1</v>
      </c>
      <c r="E81" s="91" t="s">
        <v>33</v>
      </c>
      <c r="F81" s="3"/>
      <c r="G81" s="3"/>
      <c r="H81" s="3"/>
      <c r="I81" s="3"/>
      <c r="J81" s="123"/>
      <c r="K81" s="123"/>
      <c r="L81" s="123"/>
      <c r="M81" s="123"/>
      <c r="N81" s="123"/>
      <c r="O81" s="123"/>
      <c r="P81" s="123"/>
      <c r="Q81" s="123"/>
      <c r="R81" s="123"/>
      <c r="S81" s="123"/>
      <c r="T81" s="123"/>
      <c r="U81" s="123"/>
      <c r="V81" s="3"/>
    </row>
    <row r="82" spans="1:39" ht="24.75" hidden="1" customHeight="1">
      <c r="B82" s="89"/>
      <c r="C82" s="89"/>
      <c r="D82" s="90"/>
      <c r="E82" s="91"/>
      <c r="F82" s="3"/>
      <c r="G82" s="3"/>
      <c r="H82" s="3"/>
      <c r="I82" s="3"/>
      <c r="J82" s="123" t="s">
        <v>55</v>
      </c>
      <c r="K82" s="123"/>
      <c r="L82" s="123"/>
      <c r="M82" s="123"/>
      <c r="N82" s="123"/>
      <c r="O82" s="123"/>
      <c r="P82" s="123"/>
      <c r="Q82" s="123"/>
      <c r="R82" s="123"/>
      <c r="S82" s="123"/>
      <c r="T82" s="123"/>
      <c r="U82" s="123"/>
      <c r="V82" s="3"/>
    </row>
    <row r="83" spans="1:39" hidden="1">
      <c r="A83" s="59"/>
      <c r="B83" s="115" t="s">
        <v>37</v>
      </c>
      <c r="C83" s="115"/>
      <c r="D83" s="115"/>
      <c r="E83" s="115"/>
      <c r="F83" s="115"/>
      <c r="G83" s="115"/>
      <c r="H83" s="115"/>
      <c r="I83" s="60"/>
      <c r="J83" s="124" t="s">
        <v>38</v>
      </c>
      <c r="K83" s="124"/>
      <c r="L83" s="124"/>
      <c r="M83" s="124"/>
      <c r="N83" s="124"/>
      <c r="O83" s="124"/>
      <c r="P83" s="124"/>
      <c r="Q83" s="124"/>
      <c r="R83" s="124"/>
      <c r="S83" s="124"/>
      <c r="T83" s="124"/>
      <c r="U83" s="124"/>
      <c r="V83" s="3"/>
    </row>
    <row r="84" spans="1:39" ht="4.5" hidden="1" customHeight="1">
      <c r="A84" s="2"/>
      <c r="B84" s="45"/>
      <c r="C84" s="61"/>
      <c r="D84" s="61"/>
      <c r="E84" s="62"/>
      <c r="F84" s="62"/>
      <c r="G84" s="62"/>
      <c r="H84" s="63"/>
      <c r="I84" s="64"/>
      <c r="J84" s="64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</row>
    <row r="85" spans="1:39" s="2" customFormat="1" hidden="1">
      <c r="B85" s="115" t="s">
        <v>39</v>
      </c>
      <c r="C85" s="115"/>
      <c r="D85" s="116" t="s">
        <v>40</v>
      </c>
      <c r="E85" s="116"/>
      <c r="F85" s="116"/>
      <c r="G85" s="116"/>
      <c r="H85" s="116"/>
      <c r="I85" s="64"/>
      <c r="J85" s="64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3"/>
      <c r="X85" s="68"/>
      <c r="Y85" s="68"/>
      <c r="Z85" s="68"/>
      <c r="AA85" s="68"/>
      <c r="AB85" s="68"/>
      <c r="AC85" s="68"/>
      <c r="AD85" s="68"/>
      <c r="AE85" s="68"/>
      <c r="AF85" s="68"/>
      <c r="AG85" s="68"/>
      <c r="AH85" s="68"/>
      <c r="AI85" s="68"/>
      <c r="AJ85" s="68"/>
      <c r="AK85" s="68"/>
      <c r="AL85" s="68"/>
      <c r="AM85" s="68"/>
    </row>
    <row r="86" spans="1:39" s="2" customFormat="1" hidden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X86" s="68"/>
      <c r="Y86" s="68"/>
      <c r="Z86" s="68"/>
      <c r="AA86" s="68"/>
      <c r="AB86" s="68"/>
      <c r="AC86" s="68"/>
      <c r="AD86" s="68"/>
      <c r="AE86" s="68"/>
      <c r="AF86" s="68"/>
      <c r="AG86" s="68"/>
      <c r="AH86" s="68"/>
      <c r="AI86" s="68"/>
      <c r="AJ86" s="68"/>
      <c r="AK86" s="68"/>
      <c r="AL86" s="68"/>
      <c r="AM86" s="68"/>
    </row>
    <row r="87" spans="1:39" s="2" customFormat="1" hidden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X87" s="68"/>
      <c r="Y87" s="68"/>
      <c r="Z87" s="68"/>
      <c r="AA87" s="68"/>
      <c r="AB87" s="68"/>
      <c r="AC87" s="68"/>
      <c r="AD87" s="68"/>
      <c r="AE87" s="68"/>
      <c r="AF87" s="68"/>
      <c r="AG87" s="68"/>
      <c r="AH87" s="68"/>
      <c r="AI87" s="68"/>
      <c r="AJ87" s="68"/>
      <c r="AK87" s="68"/>
      <c r="AL87" s="68"/>
      <c r="AM87" s="68"/>
    </row>
    <row r="88" spans="1:39" s="2" customFormat="1" hidden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X88" s="68"/>
      <c r="Y88" s="68"/>
      <c r="Z88" s="68"/>
      <c r="AA88" s="68"/>
      <c r="AB88" s="68"/>
      <c r="AC88" s="68"/>
      <c r="AD88" s="68"/>
      <c r="AE88" s="68"/>
      <c r="AF88" s="68"/>
      <c r="AG88" s="68"/>
      <c r="AH88" s="68"/>
      <c r="AI88" s="68"/>
      <c r="AJ88" s="68"/>
      <c r="AK88" s="68"/>
      <c r="AL88" s="68"/>
      <c r="AM88" s="68"/>
    </row>
    <row r="89" spans="1:39" s="2" customFormat="1" ht="9.75" hidden="1" customHeigh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X89" s="68"/>
      <c r="Y89" s="68"/>
      <c r="Z89" s="68"/>
      <c r="AA89" s="68"/>
      <c r="AB89" s="68"/>
      <c r="AC89" s="68"/>
      <c r="AD89" s="68"/>
      <c r="AE89" s="68"/>
      <c r="AF89" s="68"/>
      <c r="AG89" s="68"/>
      <c r="AH89" s="68"/>
      <c r="AI89" s="68"/>
      <c r="AJ89" s="68"/>
      <c r="AK89" s="68"/>
      <c r="AL89" s="68"/>
      <c r="AM89" s="68"/>
    </row>
    <row r="90" spans="1:39" s="2" customFormat="1" ht="3.75" hidden="1" customHeigh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X90" s="68"/>
      <c r="Y90" s="68"/>
      <c r="Z90" s="68"/>
      <c r="AA90" s="68"/>
      <c r="AB90" s="68"/>
      <c r="AC90" s="68"/>
      <c r="AD90" s="68"/>
      <c r="AE90" s="68"/>
      <c r="AF90" s="68"/>
      <c r="AG90" s="68"/>
      <c r="AH90" s="68"/>
      <c r="AI90" s="68"/>
      <c r="AJ90" s="68"/>
      <c r="AK90" s="68"/>
      <c r="AL90" s="68"/>
      <c r="AM90" s="68"/>
    </row>
    <row r="91" spans="1:39" s="2" customFormat="1" ht="18" hidden="1" customHeight="1">
      <c r="A91" s="1"/>
      <c r="B91" s="126" t="s">
        <v>41</v>
      </c>
      <c r="C91" s="126"/>
      <c r="D91" s="126" t="s">
        <v>54</v>
      </c>
      <c r="E91" s="126"/>
      <c r="F91" s="126"/>
      <c r="G91" s="126"/>
      <c r="H91" s="126"/>
      <c r="I91" s="126"/>
      <c r="J91" s="126" t="s">
        <v>42</v>
      </c>
      <c r="K91" s="126"/>
      <c r="L91" s="126"/>
      <c r="M91" s="126"/>
      <c r="N91" s="126"/>
      <c r="O91" s="126"/>
      <c r="P91" s="126"/>
      <c r="Q91" s="126"/>
      <c r="R91" s="126"/>
      <c r="S91" s="126"/>
      <c r="T91" s="126"/>
      <c r="U91" s="126"/>
      <c r="V91" s="3"/>
      <c r="X91" s="68"/>
      <c r="Y91" s="68"/>
      <c r="Z91" s="68"/>
      <c r="AA91" s="68"/>
      <c r="AB91" s="68"/>
      <c r="AC91" s="68"/>
      <c r="AD91" s="68"/>
      <c r="AE91" s="68"/>
      <c r="AF91" s="68"/>
      <c r="AG91" s="68"/>
      <c r="AH91" s="68"/>
      <c r="AI91" s="68"/>
      <c r="AJ91" s="68"/>
      <c r="AK91" s="68"/>
      <c r="AL91" s="68"/>
      <c r="AM91" s="68"/>
    </row>
    <row r="92" spans="1:39" s="2" customFormat="1" ht="4.5" hidden="1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X92" s="68"/>
      <c r="Y92" s="68"/>
      <c r="Z92" s="68"/>
      <c r="AA92" s="68"/>
      <c r="AB92" s="68"/>
      <c r="AC92" s="68"/>
      <c r="AD92" s="68"/>
      <c r="AE92" s="68"/>
      <c r="AF92" s="68"/>
      <c r="AG92" s="68"/>
      <c r="AH92" s="68"/>
      <c r="AI92" s="68"/>
      <c r="AJ92" s="68"/>
      <c r="AK92" s="68"/>
      <c r="AL92" s="68"/>
      <c r="AM92" s="68"/>
    </row>
    <row r="93" spans="1:39" s="2" customFormat="1" ht="36.75" hidden="1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X93" s="68"/>
      <c r="Y93" s="68"/>
      <c r="Z93" s="68"/>
      <c r="AA93" s="68"/>
      <c r="AB93" s="68"/>
      <c r="AC93" s="68"/>
      <c r="AD93" s="68"/>
      <c r="AE93" s="68"/>
      <c r="AF93" s="68"/>
      <c r="AG93" s="68"/>
      <c r="AH93" s="68"/>
      <c r="AI93" s="68"/>
      <c r="AJ93" s="68"/>
      <c r="AK93" s="68"/>
      <c r="AL93" s="68"/>
      <c r="AM93" s="68"/>
    </row>
    <row r="94" spans="1:39" s="2" customFormat="1" ht="32.25" customHeight="1">
      <c r="A94" s="1"/>
      <c r="B94" s="115" t="s">
        <v>43</v>
      </c>
      <c r="C94" s="115"/>
      <c r="D94" s="115"/>
      <c r="E94" s="115"/>
      <c r="F94" s="115"/>
      <c r="G94" s="115"/>
      <c r="H94" s="115"/>
      <c r="I94" s="60"/>
      <c r="J94" s="127" t="s">
        <v>56</v>
      </c>
      <c r="K94" s="124"/>
      <c r="L94" s="124"/>
      <c r="M94" s="124"/>
      <c r="N94" s="124"/>
      <c r="O94" s="124"/>
      <c r="P94" s="124"/>
      <c r="Q94" s="124"/>
      <c r="R94" s="124"/>
      <c r="S94" s="124"/>
      <c r="T94" s="124"/>
      <c r="U94" s="124"/>
      <c r="V94" s="3"/>
      <c r="X94" s="68"/>
      <c r="Y94" s="68"/>
      <c r="Z94" s="68"/>
      <c r="AA94" s="68"/>
      <c r="AB94" s="68"/>
      <c r="AC94" s="68"/>
      <c r="AD94" s="68"/>
      <c r="AE94" s="68"/>
      <c r="AF94" s="68"/>
      <c r="AG94" s="68"/>
      <c r="AH94" s="68"/>
      <c r="AI94" s="68"/>
      <c r="AJ94" s="68"/>
      <c r="AK94" s="68"/>
      <c r="AL94" s="68"/>
      <c r="AM94" s="68"/>
    </row>
    <row r="95" spans="1:39" s="2" customFormat="1">
      <c r="A95" s="1"/>
      <c r="B95" s="45"/>
      <c r="C95" s="61"/>
      <c r="D95" s="61"/>
      <c r="E95" s="62"/>
      <c r="F95" s="62"/>
      <c r="G95" s="62"/>
      <c r="H95" s="63"/>
      <c r="I95" s="64"/>
      <c r="J95" s="64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1"/>
      <c r="X95" s="68"/>
      <c r="Y95" s="68"/>
      <c r="Z95" s="68"/>
      <c r="AA95" s="68"/>
      <c r="AB95" s="68"/>
      <c r="AC95" s="68"/>
      <c r="AD95" s="68"/>
      <c r="AE95" s="68"/>
      <c r="AF95" s="68"/>
      <c r="AG95" s="68"/>
      <c r="AH95" s="68"/>
      <c r="AI95" s="68"/>
      <c r="AJ95" s="68"/>
      <c r="AK95" s="68"/>
      <c r="AL95" s="68"/>
      <c r="AM95" s="68"/>
    </row>
    <row r="96" spans="1:39" s="2" customFormat="1">
      <c r="A96" s="1"/>
      <c r="B96" s="115" t="s">
        <v>39</v>
      </c>
      <c r="C96" s="115"/>
      <c r="D96" s="116" t="s">
        <v>40</v>
      </c>
      <c r="E96" s="116"/>
      <c r="F96" s="116"/>
      <c r="G96" s="116"/>
      <c r="H96" s="116"/>
      <c r="I96" s="64"/>
      <c r="J96" s="64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1"/>
      <c r="X96" s="68"/>
      <c r="Y96" s="68"/>
      <c r="Z96" s="68"/>
      <c r="AA96" s="68"/>
      <c r="AB96" s="68"/>
      <c r="AC96" s="68"/>
      <c r="AD96" s="68"/>
      <c r="AE96" s="68"/>
      <c r="AF96" s="68"/>
      <c r="AG96" s="68"/>
      <c r="AH96" s="68"/>
      <c r="AI96" s="68"/>
      <c r="AJ96" s="68"/>
      <c r="AK96" s="68"/>
      <c r="AL96" s="68"/>
      <c r="AM96" s="68"/>
    </row>
    <row r="97" spans="1:39" s="2" customFormat="1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1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</row>
    <row r="101" spans="1:39">
      <c r="B101" s="125"/>
      <c r="C101" s="125"/>
      <c r="D101" s="125"/>
      <c r="E101" s="125"/>
      <c r="F101" s="125"/>
      <c r="G101" s="125"/>
      <c r="H101" s="125"/>
      <c r="I101" s="125"/>
      <c r="J101" s="125" t="s">
        <v>57</v>
      </c>
      <c r="K101" s="125"/>
      <c r="L101" s="125"/>
      <c r="M101" s="125"/>
      <c r="N101" s="125"/>
      <c r="O101" s="125"/>
      <c r="P101" s="125"/>
      <c r="Q101" s="125"/>
      <c r="R101" s="125"/>
      <c r="S101" s="125"/>
      <c r="T101" s="125"/>
      <c r="U101" s="125"/>
    </row>
  </sheetData>
  <sheetProtection formatCells="0" formatColumns="0" formatRows="0" insertColumns="0" insertRows="0" insertHyperlinks="0" deleteColumns="0" deleteRows="0" sort="0" autoFilter="0" pivotTables="0"/>
  <autoFilter ref="A8:AM74">
    <filterColumn colId="3" showButton="0"/>
  </autoFilter>
  <mergeCells count="58">
    <mergeCell ref="B83:H83"/>
    <mergeCell ref="J83:U83"/>
    <mergeCell ref="F79:O79"/>
    <mergeCell ref="B101:C101"/>
    <mergeCell ref="D101:I101"/>
    <mergeCell ref="J101:U101"/>
    <mergeCell ref="B91:C91"/>
    <mergeCell ref="D91:I91"/>
    <mergeCell ref="J91:U91"/>
    <mergeCell ref="B94:H94"/>
    <mergeCell ref="J94:U94"/>
    <mergeCell ref="B96:C96"/>
    <mergeCell ref="D96:H96"/>
    <mergeCell ref="J82:U82"/>
    <mergeCell ref="AB4:AE6"/>
    <mergeCell ref="B85:C85"/>
    <mergeCell ref="D85:H85"/>
    <mergeCell ref="S7:S8"/>
    <mergeCell ref="T7:T9"/>
    <mergeCell ref="U7:U9"/>
    <mergeCell ref="B9:G9"/>
    <mergeCell ref="B76:C76"/>
    <mergeCell ref="M7:M8"/>
    <mergeCell ref="N7:N8"/>
    <mergeCell ref="O7:O8"/>
    <mergeCell ref="P7:P8"/>
    <mergeCell ref="Q7:Q9"/>
    <mergeCell ref="R7:R8"/>
    <mergeCell ref="G7:G8"/>
    <mergeCell ref="J81:U81"/>
    <mergeCell ref="AF4:AG6"/>
    <mergeCell ref="AH4:AI6"/>
    <mergeCell ref="AJ4:AK6"/>
    <mergeCell ref="AL4:AM6"/>
    <mergeCell ref="B5:C5"/>
    <mergeCell ref="B4:C4"/>
    <mergeCell ref="Y4:Y7"/>
    <mergeCell ref="Z4:Z7"/>
    <mergeCell ref="AA4:AA7"/>
    <mergeCell ref="B7:B8"/>
    <mergeCell ref="C7:C8"/>
    <mergeCell ref="D7:E8"/>
    <mergeCell ref="F7:F8"/>
    <mergeCell ref="I7:I8"/>
    <mergeCell ref="J7:J8"/>
    <mergeCell ref="K7:K8"/>
    <mergeCell ref="P4:U4"/>
    <mergeCell ref="P5:U5"/>
    <mergeCell ref="B1:G1"/>
    <mergeCell ref="H1:U1"/>
    <mergeCell ref="B2:G2"/>
    <mergeCell ref="H2:U2"/>
    <mergeCell ref="F77:O77"/>
    <mergeCell ref="F78:O78"/>
    <mergeCell ref="L7:L8"/>
    <mergeCell ref="H7:H8"/>
    <mergeCell ref="D4:O4"/>
    <mergeCell ref="G5:O5"/>
  </mergeCells>
  <conditionalFormatting sqref="H10:N74 P10:P74">
    <cfRule type="cellIs" dxfId="29" priority="10" operator="greaterThan">
      <formula>10</formula>
    </cfRule>
  </conditionalFormatting>
  <conditionalFormatting sqref="O1:O1048576">
    <cfRule type="duplicateValues" dxfId="28" priority="2"/>
  </conditionalFormatting>
  <conditionalFormatting sqref="C1:C1048576">
    <cfRule type="duplicateValues" dxfId="27" priority="1"/>
  </conditionalFormatting>
  <dataValidations count="1">
    <dataValidation allowBlank="1" showInputMessage="1" showErrorMessage="1" errorTitle="Không xóa dữ liệu" error="Không xóa dữ liệu" prompt="Không xóa dữ liệu" sqref="D79 X10:X74 Y2:AM8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M104"/>
  <sheetViews>
    <sheetView workbookViewId="0">
      <pane ySplit="3" topLeftCell="A42" activePane="bottomLeft" state="frozen"/>
      <selection activeCell="A6" sqref="A6:XFD6"/>
      <selection pane="bottomLeft" activeCell="U43" sqref="U43:U77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00" t="s">
        <v>0</v>
      </c>
      <c r="C1" s="100"/>
      <c r="D1" s="100"/>
      <c r="E1" s="100"/>
      <c r="F1" s="100"/>
      <c r="G1" s="100"/>
      <c r="H1" s="101" t="s">
        <v>1</v>
      </c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3"/>
    </row>
    <row r="2" spans="2:39" ht="25.5" customHeight="1">
      <c r="B2" s="102" t="s">
        <v>2</v>
      </c>
      <c r="C2" s="102"/>
      <c r="D2" s="102"/>
      <c r="E2" s="102"/>
      <c r="F2" s="102"/>
      <c r="G2" s="102"/>
      <c r="H2" s="103" t="s">
        <v>58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06" t="s">
        <v>3</v>
      </c>
      <c r="C4" s="106"/>
      <c r="D4" s="97" t="s">
        <v>59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9" t="s">
        <v>70</v>
      </c>
      <c r="Q4" s="99"/>
      <c r="R4" s="99"/>
      <c r="S4" s="99"/>
      <c r="T4" s="99"/>
      <c r="U4" s="99"/>
      <c r="X4" s="69"/>
      <c r="Y4" s="104" t="s">
        <v>50</v>
      </c>
      <c r="Z4" s="104" t="s">
        <v>9</v>
      </c>
      <c r="AA4" s="104" t="s">
        <v>49</v>
      </c>
      <c r="AB4" s="104" t="s">
        <v>48</v>
      </c>
      <c r="AC4" s="104"/>
      <c r="AD4" s="104"/>
      <c r="AE4" s="104"/>
      <c r="AF4" s="104" t="s">
        <v>47</v>
      </c>
      <c r="AG4" s="104"/>
      <c r="AH4" s="104" t="s">
        <v>45</v>
      </c>
      <c r="AI4" s="104"/>
      <c r="AJ4" s="104" t="s">
        <v>46</v>
      </c>
      <c r="AK4" s="104"/>
      <c r="AL4" s="104" t="s">
        <v>44</v>
      </c>
      <c r="AM4" s="104"/>
    </row>
    <row r="5" spans="2:39" ht="17.25" customHeight="1">
      <c r="B5" s="105" t="s">
        <v>4</v>
      </c>
      <c r="C5" s="105"/>
      <c r="D5" s="9">
        <v>2</v>
      </c>
      <c r="G5" s="98" t="s">
        <v>61</v>
      </c>
      <c r="H5" s="98"/>
      <c r="I5" s="98"/>
      <c r="J5" s="98"/>
      <c r="K5" s="98"/>
      <c r="L5" s="98"/>
      <c r="M5" s="98"/>
      <c r="N5" s="98"/>
      <c r="O5" s="98"/>
      <c r="P5" s="98" t="s">
        <v>67</v>
      </c>
      <c r="Q5" s="98"/>
      <c r="R5" s="98"/>
      <c r="S5" s="98"/>
      <c r="T5" s="98"/>
      <c r="U5" s="98"/>
      <c r="X5" s="69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</row>
    <row r="7" spans="2:39" ht="44.25" customHeight="1">
      <c r="B7" s="107" t="s">
        <v>5</v>
      </c>
      <c r="C7" s="109" t="s">
        <v>6</v>
      </c>
      <c r="D7" s="111" t="s">
        <v>7</v>
      </c>
      <c r="E7" s="112"/>
      <c r="F7" s="107" t="s">
        <v>8</v>
      </c>
      <c r="G7" s="107" t="s">
        <v>9</v>
      </c>
      <c r="H7" s="96" t="s">
        <v>10</v>
      </c>
      <c r="I7" s="96" t="s">
        <v>11</v>
      </c>
      <c r="J7" s="96" t="s">
        <v>12</v>
      </c>
      <c r="K7" s="96" t="s">
        <v>13</v>
      </c>
      <c r="L7" s="95" t="s">
        <v>14</v>
      </c>
      <c r="M7" s="95" t="s">
        <v>15</v>
      </c>
      <c r="N7" s="95" t="s">
        <v>16</v>
      </c>
      <c r="O7" s="122" t="s">
        <v>17</v>
      </c>
      <c r="P7" s="95" t="s">
        <v>18</v>
      </c>
      <c r="Q7" s="107" t="s">
        <v>19</v>
      </c>
      <c r="R7" s="95" t="s">
        <v>20</v>
      </c>
      <c r="S7" s="107" t="s">
        <v>21</v>
      </c>
      <c r="T7" s="107" t="s">
        <v>22</v>
      </c>
      <c r="U7" s="107" t="s">
        <v>23</v>
      </c>
      <c r="X7" s="69"/>
      <c r="Y7" s="104"/>
      <c r="Z7" s="104"/>
      <c r="AA7" s="104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8"/>
      <c r="C8" s="110"/>
      <c r="D8" s="113"/>
      <c r="E8" s="114"/>
      <c r="F8" s="108"/>
      <c r="G8" s="108"/>
      <c r="H8" s="96"/>
      <c r="I8" s="96"/>
      <c r="J8" s="96"/>
      <c r="K8" s="96"/>
      <c r="L8" s="95"/>
      <c r="M8" s="95"/>
      <c r="N8" s="95"/>
      <c r="O8" s="122"/>
      <c r="P8" s="95"/>
      <c r="Q8" s="117"/>
      <c r="R8" s="95"/>
      <c r="S8" s="108"/>
      <c r="T8" s="117"/>
      <c r="U8" s="117"/>
      <c r="W8" s="12"/>
      <c r="X8" s="69"/>
      <c r="Y8" s="74" t="str">
        <f>+D4</f>
        <v>Kỹ thuật đồ họa</v>
      </c>
      <c r="Z8" s="75" t="str">
        <f>+P4</f>
        <v>Nhóm: INT1328-09</v>
      </c>
      <c r="AA8" s="76">
        <f>+$AJ$8+$AL$8+$AH$8</f>
        <v>68</v>
      </c>
      <c r="AB8" s="70">
        <f>COUNTIF($T$9:$T$137,"Khiển trách")</f>
        <v>0</v>
      </c>
      <c r="AC8" s="70">
        <f>COUNTIF($T$9:$T$137,"Cảnh cáo")</f>
        <v>0</v>
      </c>
      <c r="AD8" s="70">
        <f>COUNTIF($T$9:$T$137,"Đình chỉ thi")</f>
        <v>0</v>
      </c>
      <c r="AE8" s="77">
        <f>+($AB$8+$AC$8+$AD$8)/$AA$8*100%</f>
        <v>0</v>
      </c>
      <c r="AF8" s="70">
        <f>SUM(COUNTIF($T$9:$T$135,"Vắng"),COUNTIF($T$9:$T$135,"Vắng có phép"))</f>
        <v>0</v>
      </c>
      <c r="AG8" s="78">
        <f>+$AF$8/$AA$8</f>
        <v>0</v>
      </c>
      <c r="AH8" s="79">
        <f>COUNTIF($X$9:$X$135,"Thi lại")</f>
        <v>1</v>
      </c>
      <c r="AI8" s="78">
        <f>+$AH$8/$AA$8</f>
        <v>1.4705882352941176E-2</v>
      </c>
      <c r="AJ8" s="79">
        <f>COUNTIF($X$9:$X$136,"Học lại")</f>
        <v>67</v>
      </c>
      <c r="AK8" s="78">
        <f>+$AJ$8/$AA$8</f>
        <v>0.98529411764705888</v>
      </c>
      <c r="AL8" s="70">
        <f>COUNTIF($X$10:$X$136,"Đạt")</f>
        <v>0</v>
      </c>
      <c r="AM8" s="77">
        <f>+$AL$8/$AA$8</f>
        <v>0</v>
      </c>
    </row>
    <row r="9" spans="2:39" ht="14.25" customHeight="1">
      <c r="B9" s="118" t="s">
        <v>29</v>
      </c>
      <c r="C9" s="119"/>
      <c r="D9" s="119"/>
      <c r="E9" s="119"/>
      <c r="F9" s="119"/>
      <c r="G9" s="120"/>
      <c r="H9" s="13">
        <v>10</v>
      </c>
      <c r="I9" s="13">
        <v>10</v>
      </c>
      <c r="J9" s="14"/>
      <c r="K9" s="13">
        <v>30</v>
      </c>
      <c r="L9" s="15"/>
      <c r="M9" s="16"/>
      <c r="N9" s="16"/>
      <c r="O9" s="17"/>
      <c r="P9" s="66">
        <f>100-(H9+I9+J9+K9)</f>
        <v>50</v>
      </c>
      <c r="Q9" s="108"/>
      <c r="R9" s="18"/>
      <c r="S9" s="18"/>
      <c r="T9" s="108"/>
      <c r="U9" s="108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20" t="s">
        <v>1518</v>
      </c>
      <c r="D10" s="21" t="s">
        <v>111</v>
      </c>
      <c r="E10" s="22" t="s">
        <v>75</v>
      </c>
      <c r="F10" s="23" t="s">
        <v>1519</v>
      </c>
      <c r="G10" s="20" t="s">
        <v>194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 t="s">
        <v>1722</v>
      </c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32" t="s">
        <v>1520</v>
      </c>
      <c r="D11" s="33" t="s">
        <v>1521</v>
      </c>
      <c r="E11" s="34" t="s">
        <v>75</v>
      </c>
      <c r="F11" s="35" t="s">
        <v>1171</v>
      </c>
      <c r="G11" s="32" t="s">
        <v>560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 t="s">
        <v>1722</v>
      </c>
      <c r="V11" s="3"/>
      <c r="W11" s="30"/>
      <c r="X11" s="81" t="str">
        <f t="shared" ref="X11:X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32" t="s">
        <v>1522</v>
      </c>
      <c r="D12" s="33" t="s">
        <v>1523</v>
      </c>
      <c r="E12" s="34" t="s">
        <v>75</v>
      </c>
      <c r="F12" s="35" t="s">
        <v>1365</v>
      </c>
      <c r="G12" s="32" t="s">
        <v>560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75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75" si="4">+IF(OR($H12=0,$I12=0,$J12=0,$K12=0),"Không đủ ĐKDT","")</f>
        <v/>
      </c>
      <c r="U12" s="43" t="s">
        <v>1722</v>
      </c>
      <c r="V12" s="3"/>
      <c r="W12" s="30"/>
      <c r="X12" s="81" t="str">
        <f t="shared" si="2"/>
        <v>Học lại</v>
      </c>
      <c r="Y12" s="82"/>
      <c r="Z12" s="82"/>
      <c r="AA12" s="9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32" t="s">
        <v>1524</v>
      </c>
      <c r="D13" s="33" t="s">
        <v>358</v>
      </c>
      <c r="E13" s="34" t="s">
        <v>1401</v>
      </c>
      <c r="F13" s="35" t="s">
        <v>1525</v>
      </c>
      <c r="G13" s="32" t="s">
        <v>560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 t="s">
        <v>1722</v>
      </c>
      <c r="V13" s="3"/>
      <c r="W13" s="30"/>
      <c r="X13" s="81" t="str">
        <f t="shared" si="2"/>
        <v>Học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32" t="s">
        <v>1526</v>
      </c>
      <c r="D14" s="33" t="s">
        <v>1527</v>
      </c>
      <c r="E14" s="34" t="s">
        <v>91</v>
      </c>
      <c r="F14" s="35" t="s">
        <v>628</v>
      </c>
      <c r="G14" s="32" t="s">
        <v>560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 t="s">
        <v>1722</v>
      </c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32" t="s">
        <v>1528</v>
      </c>
      <c r="D15" s="33" t="s">
        <v>1529</v>
      </c>
      <c r="E15" s="34" t="s">
        <v>91</v>
      </c>
      <c r="F15" s="35" t="s">
        <v>1405</v>
      </c>
      <c r="G15" s="32" t="s">
        <v>560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 t="s">
        <v>1722</v>
      </c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32" t="s">
        <v>1530</v>
      </c>
      <c r="D16" s="33" t="s">
        <v>714</v>
      </c>
      <c r="E16" s="34" t="s">
        <v>337</v>
      </c>
      <c r="F16" s="35" t="s">
        <v>911</v>
      </c>
      <c r="G16" s="32" t="s">
        <v>81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 t="s">
        <v>1722</v>
      </c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8</v>
      </c>
      <c r="C17" s="32" t="s">
        <v>1531</v>
      </c>
      <c r="D17" s="33" t="s">
        <v>642</v>
      </c>
      <c r="E17" s="34" t="s">
        <v>337</v>
      </c>
      <c r="F17" s="35" t="s">
        <v>1374</v>
      </c>
      <c r="G17" s="32" t="s">
        <v>93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 t="s">
        <v>1722</v>
      </c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9</v>
      </c>
      <c r="C18" s="32" t="s">
        <v>1532</v>
      </c>
      <c r="D18" s="33" t="s">
        <v>1533</v>
      </c>
      <c r="E18" s="34" t="s">
        <v>1534</v>
      </c>
      <c r="F18" s="35" t="s">
        <v>225</v>
      </c>
      <c r="G18" s="32" t="s">
        <v>560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 t="s">
        <v>1722</v>
      </c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10</v>
      </c>
      <c r="C19" s="32" t="s">
        <v>1535</v>
      </c>
      <c r="D19" s="33" t="s">
        <v>556</v>
      </c>
      <c r="E19" s="34" t="s">
        <v>1536</v>
      </c>
      <c r="F19" s="35" t="s">
        <v>1196</v>
      </c>
      <c r="G19" s="32" t="s">
        <v>77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 t="s">
        <v>1722</v>
      </c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11</v>
      </c>
      <c r="C20" s="32" t="s">
        <v>1537</v>
      </c>
      <c r="D20" s="33" t="s">
        <v>1281</v>
      </c>
      <c r="E20" s="34" t="s">
        <v>96</v>
      </c>
      <c r="F20" s="35" t="s">
        <v>703</v>
      </c>
      <c r="G20" s="32" t="s">
        <v>123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 t="s">
        <v>1722</v>
      </c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12</v>
      </c>
      <c r="C21" s="32" t="s">
        <v>1538</v>
      </c>
      <c r="D21" s="33" t="s">
        <v>111</v>
      </c>
      <c r="E21" s="34" t="s">
        <v>112</v>
      </c>
      <c r="F21" s="35" t="s">
        <v>331</v>
      </c>
      <c r="G21" s="32" t="s">
        <v>81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 t="s">
        <v>1722</v>
      </c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13</v>
      </c>
      <c r="C22" s="32" t="s">
        <v>1539</v>
      </c>
      <c r="D22" s="33" t="s">
        <v>1540</v>
      </c>
      <c r="E22" s="34" t="s">
        <v>112</v>
      </c>
      <c r="F22" s="35" t="s">
        <v>1541</v>
      </c>
      <c r="G22" s="32" t="s">
        <v>1542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 t="s">
        <v>1722</v>
      </c>
      <c r="V22" s="3"/>
      <c r="W22" s="30"/>
      <c r="X22" s="81" t="str">
        <f t="shared" si="2"/>
        <v>Thi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14</v>
      </c>
      <c r="C23" s="32" t="s">
        <v>1543</v>
      </c>
      <c r="D23" s="33" t="s">
        <v>125</v>
      </c>
      <c r="E23" s="34" t="s">
        <v>116</v>
      </c>
      <c r="F23" s="35" t="s">
        <v>127</v>
      </c>
      <c r="G23" s="32" t="s">
        <v>81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 t="s">
        <v>1722</v>
      </c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15</v>
      </c>
      <c r="C24" s="32" t="s">
        <v>1544</v>
      </c>
      <c r="D24" s="33" t="s">
        <v>414</v>
      </c>
      <c r="E24" s="34" t="s">
        <v>351</v>
      </c>
      <c r="F24" s="35" t="s">
        <v>1128</v>
      </c>
      <c r="G24" s="32" t="s">
        <v>133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 t="s">
        <v>1722</v>
      </c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16</v>
      </c>
      <c r="C25" s="32" t="s">
        <v>1545</v>
      </c>
      <c r="D25" s="33" t="s">
        <v>999</v>
      </c>
      <c r="E25" s="34" t="s">
        <v>756</v>
      </c>
      <c r="F25" s="35" t="s">
        <v>1546</v>
      </c>
      <c r="G25" s="32" t="s">
        <v>560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 t="s">
        <v>1722</v>
      </c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17</v>
      </c>
      <c r="C26" s="32" t="s">
        <v>1547</v>
      </c>
      <c r="D26" s="33" t="s">
        <v>1548</v>
      </c>
      <c r="E26" s="34" t="s">
        <v>756</v>
      </c>
      <c r="F26" s="35" t="s">
        <v>1549</v>
      </c>
      <c r="G26" s="32" t="s">
        <v>560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 t="s">
        <v>1722</v>
      </c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18</v>
      </c>
      <c r="C27" s="32" t="s">
        <v>1550</v>
      </c>
      <c r="D27" s="33" t="s">
        <v>1551</v>
      </c>
      <c r="E27" s="34" t="s">
        <v>354</v>
      </c>
      <c r="F27" s="35" t="s">
        <v>1096</v>
      </c>
      <c r="G27" s="32" t="s">
        <v>560</v>
      </c>
      <c r="H27" s="36" t="s">
        <v>30</v>
      </c>
      <c r="I27" s="36" t="s">
        <v>30</v>
      </c>
      <c r="J27" s="36" t="s">
        <v>30</v>
      </c>
      <c r="K27" s="36" t="s">
        <v>30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 t="s">
        <v>1722</v>
      </c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19</v>
      </c>
      <c r="C28" s="32" t="s">
        <v>1552</v>
      </c>
      <c r="D28" s="33" t="s">
        <v>1553</v>
      </c>
      <c r="E28" s="34" t="s">
        <v>354</v>
      </c>
      <c r="F28" s="35" t="s">
        <v>873</v>
      </c>
      <c r="G28" s="32" t="s">
        <v>123</v>
      </c>
      <c r="H28" s="36" t="s">
        <v>30</v>
      </c>
      <c r="I28" s="36" t="s">
        <v>30</v>
      </c>
      <c r="J28" s="36" t="s">
        <v>30</v>
      </c>
      <c r="K28" s="36" t="s">
        <v>30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 t="s">
        <v>1722</v>
      </c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20</v>
      </c>
      <c r="C29" s="32" t="s">
        <v>1554</v>
      </c>
      <c r="D29" s="33" t="s">
        <v>1555</v>
      </c>
      <c r="E29" s="34" t="s">
        <v>126</v>
      </c>
      <c r="F29" s="35" t="s">
        <v>1556</v>
      </c>
      <c r="G29" s="32" t="s">
        <v>560</v>
      </c>
      <c r="H29" s="36" t="s">
        <v>30</v>
      </c>
      <c r="I29" s="36" t="s">
        <v>30</v>
      </c>
      <c r="J29" s="36" t="s">
        <v>30</v>
      </c>
      <c r="K29" s="36" t="s">
        <v>30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 t="s">
        <v>1722</v>
      </c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21</v>
      </c>
      <c r="C30" s="32" t="s">
        <v>1557</v>
      </c>
      <c r="D30" s="33" t="s">
        <v>145</v>
      </c>
      <c r="E30" s="34" t="s">
        <v>593</v>
      </c>
      <c r="F30" s="35" t="s">
        <v>510</v>
      </c>
      <c r="G30" s="32" t="s">
        <v>560</v>
      </c>
      <c r="H30" s="36" t="s">
        <v>30</v>
      </c>
      <c r="I30" s="36" t="s">
        <v>30</v>
      </c>
      <c r="J30" s="36" t="s">
        <v>30</v>
      </c>
      <c r="K30" s="36" t="s">
        <v>30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 t="s">
        <v>1722</v>
      </c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22</v>
      </c>
      <c r="C31" s="32" t="s">
        <v>1558</v>
      </c>
      <c r="D31" s="33" t="s">
        <v>125</v>
      </c>
      <c r="E31" s="34" t="s">
        <v>136</v>
      </c>
      <c r="F31" s="35" t="s">
        <v>769</v>
      </c>
      <c r="G31" s="32" t="s">
        <v>560</v>
      </c>
      <c r="H31" s="36" t="s">
        <v>30</v>
      </c>
      <c r="I31" s="36" t="s">
        <v>30</v>
      </c>
      <c r="J31" s="36" t="s">
        <v>30</v>
      </c>
      <c r="K31" s="36" t="s">
        <v>30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 t="s">
        <v>1722</v>
      </c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23</v>
      </c>
      <c r="C32" s="32" t="s">
        <v>1559</v>
      </c>
      <c r="D32" s="33" t="s">
        <v>1078</v>
      </c>
      <c r="E32" s="34" t="s">
        <v>962</v>
      </c>
      <c r="F32" s="35" t="s">
        <v>1560</v>
      </c>
      <c r="G32" s="32" t="s">
        <v>128</v>
      </c>
      <c r="H32" s="36" t="s">
        <v>30</v>
      </c>
      <c r="I32" s="36" t="s">
        <v>30</v>
      </c>
      <c r="J32" s="36" t="s">
        <v>30</v>
      </c>
      <c r="K32" s="36" t="s">
        <v>30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 t="s">
        <v>1722</v>
      </c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24</v>
      </c>
      <c r="C33" s="32" t="s">
        <v>1561</v>
      </c>
      <c r="D33" s="33" t="s">
        <v>1562</v>
      </c>
      <c r="E33" s="34" t="s">
        <v>962</v>
      </c>
      <c r="F33" s="35" t="s">
        <v>794</v>
      </c>
      <c r="G33" s="32" t="s">
        <v>128</v>
      </c>
      <c r="H33" s="36" t="s">
        <v>30</v>
      </c>
      <c r="I33" s="36" t="s">
        <v>30</v>
      </c>
      <c r="J33" s="36" t="s">
        <v>30</v>
      </c>
      <c r="K33" s="36" t="s">
        <v>30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 t="s">
        <v>1722</v>
      </c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25</v>
      </c>
      <c r="C34" s="32" t="s">
        <v>1563</v>
      </c>
      <c r="D34" s="33" t="s">
        <v>1564</v>
      </c>
      <c r="E34" s="34" t="s">
        <v>154</v>
      </c>
      <c r="F34" s="35" t="s">
        <v>443</v>
      </c>
      <c r="G34" s="32" t="s">
        <v>560</v>
      </c>
      <c r="H34" s="36" t="s">
        <v>30</v>
      </c>
      <c r="I34" s="36" t="s">
        <v>30</v>
      </c>
      <c r="J34" s="36" t="s">
        <v>30</v>
      </c>
      <c r="K34" s="36" t="s">
        <v>30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 t="s">
        <v>1722</v>
      </c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26</v>
      </c>
      <c r="C35" s="32" t="s">
        <v>1565</v>
      </c>
      <c r="D35" s="33" t="s">
        <v>852</v>
      </c>
      <c r="E35" s="34" t="s">
        <v>154</v>
      </c>
      <c r="F35" s="35" t="s">
        <v>1566</v>
      </c>
      <c r="G35" s="32" t="s">
        <v>273</v>
      </c>
      <c r="H35" s="36" t="s">
        <v>30</v>
      </c>
      <c r="I35" s="36" t="s">
        <v>30</v>
      </c>
      <c r="J35" s="36" t="s">
        <v>30</v>
      </c>
      <c r="K35" s="36" t="s">
        <v>30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 t="s">
        <v>1722</v>
      </c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27</v>
      </c>
      <c r="C36" s="32" t="s">
        <v>1567</v>
      </c>
      <c r="D36" s="33" t="s">
        <v>1568</v>
      </c>
      <c r="E36" s="34" t="s">
        <v>165</v>
      </c>
      <c r="F36" s="35" t="s">
        <v>1569</v>
      </c>
      <c r="G36" s="32" t="s">
        <v>560</v>
      </c>
      <c r="H36" s="36" t="s">
        <v>30</v>
      </c>
      <c r="I36" s="36" t="s">
        <v>30</v>
      </c>
      <c r="J36" s="36" t="s">
        <v>30</v>
      </c>
      <c r="K36" s="36" t="s">
        <v>30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 t="s">
        <v>1722</v>
      </c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28</v>
      </c>
      <c r="C37" s="32" t="s">
        <v>1570</v>
      </c>
      <c r="D37" s="33" t="s">
        <v>95</v>
      </c>
      <c r="E37" s="34" t="s">
        <v>165</v>
      </c>
      <c r="F37" s="35" t="s">
        <v>903</v>
      </c>
      <c r="G37" s="32" t="s">
        <v>81</v>
      </c>
      <c r="H37" s="36" t="s">
        <v>30</v>
      </c>
      <c r="I37" s="36" t="s">
        <v>30</v>
      </c>
      <c r="J37" s="36" t="s">
        <v>30</v>
      </c>
      <c r="K37" s="36" t="s">
        <v>30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 t="s">
        <v>1722</v>
      </c>
      <c r="V37" s="3"/>
      <c r="W37" s="30"/>
      <c r="X37" s="81" t="str">
        <f t="shared" si="2"/>
        <v>Học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29</v>
      </c>
      <c r="C38" s="32" t="s">
        <v>1571</v>
      </c>
      <c r="D38" s="33" t="s">
        <v>1572</v>
      </c>
      <c r="E38" s="34" t="s">
        <v>173</v>
      </c>
      <c r="F38" s="35" t="s">
        <v>420</v>
      </c>
      <c r="G38" s="32" t="s">
        <v>128</v>
      </c>
      <c r="H38" s="36" t="s">
        <v>30</v>
      </c>
      <c r="I38" s="36" t="s">
        <v>30</v>
      </c>
      <c r="J38" s="36" t="s">
        <v>30</v>
      </c>
      <c r="K38" s="36" t="s">
        <v>30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 t="s">
        <v>1722</v>
      </c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30</v>
      </c>
      <c r="C39" s="32" t="s">
        <v>1573</v>
      </c>
      <c r="D39" s="33" t="s">
        <v>264</v>
      </c>
      <c r="E39" s="34" t="s">
        <v>177</v>
      </c>
      <c r="F39" s="35" t="s">
        <v>140</v>
      </c>
      <c r="G39" s="32" t="s">
        <v>133</v>
      </c>
      <c r="H39" s="36" t="s">
        <v>30</v>
      </c>
      <c r="I39" s="36" t="s">
        <v>30</v>
      </c>
      <c r="J39" s="36" t="s">
        <v>30</v>
      </c>
      <c r="K39" s="36" t="s">
        <v>30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 t="s">
        <v>1722</v>
      </c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31</v>
      </c>
      <c r="C40" s="32" t="s">
        <v>1574</v>
      </c>
      <c r="D40" s="33" t="s">
        <v>1575</v>
      </c>
      <c r="E40" s="34" t="s">
        <v>177</v>
      </c>
      <c r="F40" s="35" t="s">
        <v>1576</v>
      </c>
      <c r="G40" s="32" t="s">
        <v>356</v>
      </c>
      <c r="H40" s="36" t="s">
        <v>30</v>
      </c>
      <c r="I40" s="36" t="s">
        <v>30</v>
      </c>
      <c r="J40" s="36" t="s">
        <v>30</v>
      </c>
      <c r="K40" s="36" t="s">
        <v>30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 t="s">
        <v>1722</v>
      </c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32</v>
      </c>
      <c r="C41" s="32" t="s">
        <v>1577</v>
      </c>
      <c r="D41" s="33" t="s">
        <v>1281</v>
      </c>
      <c r="E41" s="34" t="s">
        <v>1578</v>
      </c>
      <c r="F41" s="35" t="s">
        <v>1579</v>
      </c>
      <c r="G41" s="32" t="s">
        <v>167</v>
      </c>
      <c r="H41" s="36" t="s">
        <v>30</v>
      </c>
      <c r="I41" s="36" t="s">
        <v>30</v>
      </c>
      <c r="J41" s="36" t="s">
        <v>30</v>
      </c>
      <c r="K41" s="36" t="s">
        <v>30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 t="s">
        <v>1722</v>
      </c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33</v>
      </c>
      <c r="C42" s="32" t="s">
        <v>1580</v>
      </c>
      <c r="D42" s="33" t="s">
        <v>1581</v>
      </c>
      <c r="E42" s="34" t="s">
        <v>1582</v>
      </c>
      <c r="F42" s="35" t="s">
        <v>1471</v>
      </c>
      <c r="G42" s="32" t="s">
        <v>167</v>
      </c>
      <c r="H42" s="36" t="s">
        <v>30</v>
      </c>
      <c r="I42" s="36" t="s">
        <v>30</v>
      </c>
      <c r="J42" s="36" t="s">
        <v>30</v>
      </c>
      <c r="K42" s="36" t="s">
        <v>30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 t="s">
        <v>1722</v>
      </c>
      <c r="V42" s="3"/>
      <c r="W42" s="30"/>
      <c r="X42" s="81" t="str">
        <f t="shared" si="2"/>
        <v>Học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34</v>
      </c>
      <c r="C43" s="32" t="s">
        <v>1583</v>
      </c>
      <c r="D43" s="33" t="s">
        <v>471</v>
      </c>
      <c r="E43" s="34" t="s">
        <v>188</v>
      </c>
      <c r="F43" s="35" t="s">
        <v>170</v>
      </c>
      <c r="G43" s="32" t="s">
        <v>123</v>
      </c>
      <c r="H43" s="36" t="s">
        <v>30</v>
      </c>
      <c r="I43" s="36" t="s">
        <v>30</v>
      </c>
      <c r="J43" s="36" t="s">
        <v>30</v>
      </c>
      <c r="K43" s="36" t="s">
        <v>30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 t="s">
        <v>1723</v>
      </c>
      <c r="V43" s="3"/>
      <c r="W43" s="30"/>
      <c r="X43" s="81" t="str">
        <f t="shared" si="2"/>
        <v>Học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35</v>
      </c>
      <c r="C44" s="32" t="s">
        <v>1584</v>
      </c>
      <c r="D44" s="33" t="s">
        <v>361</v>
      </c>
      <c r="E44" s="34" t="s">
        <v>188</v>
      </c>
      <c r="F44" s="35" t="s">
        <v>510</v>
      </c>
      <c r="G44" s="32" t="s">
        <v>128</v>
      </c>
      <c r="H44" s="36" t="s">
        <v>30</v>
      </c>
      <c r="I44" s="36" t="s">
        <v>30</v>
      </c>
      <c r="J44" s="36" t="s">
        <v>30</v>
      </c>
      <c r="K44" s="36" t="s">
        <v>30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 t="s">
        <v>1723</v>
      </c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36</v>
      </c>
      <c r="C45" s="32" t="s">
        <v>1585</v>
      </c>
      <c r="D45" s="33" t="s">
        <v>1586</v>
      </c>
      <c r="E45" s="34" t="s">
        <v>192</v>
      </c>
      <c r="F45" s="35" t="s">
        <v>821</v>
      </c>
      <c r="G45" s="32" t="s">
        <v>838</v>
      </c>
      <c r="H45" s="36" t="s">
        <v>30</v>
      </c>
      <c r="I45" s="36" t="s">
        <v>30</v>
      </c>
      <c r="J45" s="36" t="s">
        <v>30</v>
      </c>
      <c r="K45" s="36" t="s">
        <v>30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 t="s">
        <v>1723</v>
      </c>
      <c r="V45" s="3"/>
      <c r="W45" s="30"/>
      <c r="X45" s="81" t="str">
        <f t="shared" si="2"/>
        <v>Học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37</v>
      </c>
      <c r="C46" s="32" t="s">
        <v>1587</v>
      </c>
      <c r="D46" s="33" t="s">
        <v>1588</v>
      </c>
      <c r="E46" s="34" t="s">
        <v>192</v>
      </c>
      <c r="F46" s="35" t="s">
        <v>628</v>
      </c>
      <c r="G46" s="32" t="s">
        <v>128</v>
      </c>
      <c r="H46" s="36" t="s">
        <v>30</v>
      </c>
      <c r="I46" s="36" t="s">
        <v>30</v>
      </c>
      <c r="J46" s="36" t="s">
        <v>30</v>
      </c>
      <c r="K46" s="36" t="s">
        <v>30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 t="s">
        <v>1723</v>
      </c>
      <c r="V46" s="3"/>
      <c r="W46" s="30"/>
      <c r="X46" s="81" t="str">
        <f t="shared" si="2"/>
        <v>Học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38</v>
      </c>
      <c r="C47" s="32" t="s">
        <v>1589</v>
      </c>
      <c r="D47" s="33" t="s">
        <v>1590</v>
      </c>
      <c r="E47" s="34" t="s">
        <v>203</v>
      </c>
      <c r="F47" s="35" t="s">
        <v>174</v>
      </c>
      <c r="G47" s="32" t="s">
        <v>560</v>
      </c>
      <c r="H47" s="36" t="s">
        <v>30</v>
      </c>
      <c r="I47" s="36" t="s">
        <v>30</v>
      </c>
      <c r="J47" s="36" t="s">
        <v>30</v>
      </c>
      <c r="K47" s="36" t="s">
        <v>30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 t="s">
        <v>1723</v>
      </c>
      <c r="V47" s="3"/>
      <c r="W47" s="30"/>
      <c r="X47" s="81" t="str">
        <f t="shared" si="2"/>
        <v>Học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39</v>
      </c>
      <c r="C48" s="32" t="s">
        <v>1591</v>
      </c>
      <c r="D48" s="33" t="s">
        <v>1592</v>
      </c>
      <c r="E48" s="34" t="s">
        <v>203</v>
      </c>
      <c r="F48" s="35" t="s">
        <v>1593</v>
      </c>
      <c r="G48" s="32" t="s">
        <v>560</v>
      </c>
      <c r="H48" s="36" t="s">
        <v>30</v>
      </c>
      <c r="I48" s="36" t="s">
        <v>30</v>
      </c>
      <c r="J48" s="36" t="s">
        <v>30</v>
      </c>
      <c r="K48" s="36" t="s">
        <v>30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 t="s">
        <v>1723</v>
      </c>
      <c r="V48" s="3"/>
      <c r="W48" s="30"/>
      <c r="X48" s="81" t="str">
        <f t="shared" si="2"/>
        <v>Học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customHeight="1">
      <c r="B49" s="31">
        <v>40</v>
      </c>
      <c r="C49" s="32" t="s">
        <v>1594</v>
      </c>
      <c r="D49" s="33" t="s">
        <v>1595</v>
      </c>
      <c r="E49" s="34" t="s">
        <v>435</v>
      </c>
      <c r="F49" s="35" t="s">
        <v>1596</v>
      </c>
      <c r="G49" s="32" t="s">
        <v>81</v>
      </c>
      <c r="H49" s="36" t="s">
        <v>30</v>
      </c>
      <c r="I49" s="36" t="s">
        <v>30</v>
      </c>
      <c r="J49" s="36" t="s">
        <v>30</v>
      </c>
      <c r="K49" s="36" t="s">
        <v>30</v>
      </c>
      <c r="L49" s="44"/>
      <c r="M49" s="44"/>
      <c r="N49" s="44"/>
      <c r="O49" s="88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 t="s">
        <v>1723</v>
      </c>
      <c r="V49" s="3"/>
      <c r="W49" s="30"/>
      <c r="X49" s="81" t="str">
        <f t="shared" si="2"/>
        <v>Học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customHeight="1">
      <c r="B50" s="31">
        <v>41</v>
      </c>
      <c r="C50" s="32" t="s">
        <v>1597</v>
      </c>
      <c r="D50" s="33" t="s">
        <v>1598</v>
      </c>
      <c r="E50" s="34" t="s">
        <v>1599</v>
      </c>
      <c r="F50" s="35" t="s">
        <v>1600</v>
      </c>
      <c r="G50" s="32" t="s">
        <v>81</v>
      </c>
      <c r="H50" s="36" t="s">
        <v>30</v>
      </c>
      <c r="I50" s="36" t="s">
        <v>30</v>
      </c>
      <c r="J50" s="36" t="s">
        <v>30</v>
      </c>
      <c r="K50" s="36" t="s">
        <v>30</v>
      </c>
      <c r="L50" s="44"/>
      <c r="M50" s="44"/>
      <c r="N50" s="44"/>
      <c r="O50" s="88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 t="s">
        <v>1723</v>
      </c>
      <c r="V50" s="3"/>
      <c r="W50" s="30"/>
      <c r="X50" s="81" t="str">
        <f t="shared" si="2"/>
        <v>Học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customHeight="1">
      <c r="B51" s="31">
        <v>42</v>
      </c>
      <c r="C51" s="32" t="s">
        <v>1601</v>
      </c>
      <c r="D51" s="33" t="s">
        <v>246</v>
      </c>
      <c r="E51" s="34" t="s">
        <v>1602</v>
      </c>
      <c r="F51" s="35" t="s">
        <v>236</v>
      </c>
      <c r="G51" s="32" t="s">
        <v>560</v>
      </c>
      <c r="H51" s="36" t="s">
        <v>30</v>
      </c>
      <c r="I51" s="36" t="s">
        <v>30</v>
      </c>
      <c r="J51" s="36" t="s">
        <v>30</v>
      </c>
      <c r="K51" s="36" t="s">
        <v>30</v>
      </c>
      <c r="L51" s="44"/>
      <c r="M51" s="44"/>
      <c r="N51" s="44"/>
      <c r="O51" s="88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 t="s">
        <v>1723</v>
      </c>
      <c r="V51" s="3"/>
      <c r="W51" s="30"/>
      <c r="X51" s="81" t="str">
        <f t="shared" si="2"/>
        <v>Học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customHeight="1">
      <c r="B52" s="31">
        <v>43</v>
      </c>
      <c r="C52" s="32" t="s">
        <v>1603</v>
      </c>
      <c r="D52" s="33" t="s">
        <v>358</v>
      </c>
      <c r="E52" s="34" t="s">
        <v>228</v>
      </c>
      <c r="F52" s="35" t="s">
        <v>1604</v>
      </c>
      <c r="G52" s="32" t="s">
        <v>77</v>
      </c>
      <c r="H52" s="36" t="s">
        <v>30</v>
      </c>
      <c r="I52" s="36" t="s">
        <v>30</v>
      </c>
      <c r="J52" s="36" t="s">
        <v>30</v>
      </c>
      <c r="K52" s="36" t="s">
        <v>30</v>
      </c>
      <c r="L52" s="44"/>
      <c r="M52" s="44"/>
      <c r="N52" s="44"/>
      <c r="O52" s="88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 t="s">
        <v>1723</v>
      </c>
      <c r="V52" s="3"/>
      <c r="W52" s="30"/>
      <c r="X52" s="81" t="str">
        <f t="shared" si="2"/>
        <v>Học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customHeight="1">
      <c r="B53" s="31">
        <v>44</v>
      </c>
      <c r="C53" s="32" t="s">
        <v>1605</v>
      </c>
      <c r="D53" s="33" t="s">
        <v>1606</v>
      </c>
      <c r="E53" s="34" t="s">
        <v>228</v>
      </c>
      <c r="F53" s="35" t="s">
        <v>232</v>
      </c>
      <c r="G53" s="32" t="s">
        <v>123</v>
      </c>
      <c r="H53" s="36" t="s">
        <v>30</v>
      </c>
      <c r="I53" s="36" t="s">
        <v>30</v>
      </c>
      <c r="J53" s="36" t="s">
        <v>30</v>
      </c>
      <c r="K53" s="36" t="s">
        <v>30</v>
      </c>
      <c r="L53" s="44"/>
      <c r="M53" s="44"/>
      <c r="N53" s="44"/>
      <c r="O53" s="88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 t="s">
        <v>1723</v>
      </c>
      <c r="V53" s="3"/>
      <c r="W53" s="30"/>
      <c r="X53" s="81" t="str">
        <f t="shared" si="2"/>
        <v>Học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customHeight="1">
      <c r="B54" s="31">
        <v>45</v>
      </c>
      <c r="C54" s="32" t="s">
        <v>1607</v>
      </c>
      <c r="D54" s="33" t="s">
        <v>1608</v>
      </c>
      <c r="E54" s="34" t="s">
        <v>448</v>
      </c>
      <c r="F54" s="35" t="s">
        <v>1352</v>
      </c>
      <c r="G54" s="32" t="s">
        <v>128</v>
      </c>
      <c r="H54" s="36" t="s">
        <v>30</v>
      </c>
      <c r="I54" s="36" t="s">
        <v>30</v>
      </c>
      <c r="J54" s="36" t="s">
        <v>30</v>
      </c>
      <c r="K54" s="36" t="s">
        <v>30</v>
      </c>
      <c r="L54" s="44"/>
      <c r="M54" s="44"/>
      <c r="N54" s="44"/>
      <c r="O54" s="88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 t="s">
        <v>1723</v>
      </c>
      <c r="V54" s="3"/>
      <c r="W54" s="30"/>
      <c r="X54" s="81" t="str">
        <f t="shared" si="2"/>
        <v>Học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customHeight="1">
      <c r="B55" s="31">
        <v>46</v>
      </c>
      <c r="C55" s="32" t="s">
        <v>1609</v>
      </c>
      <c r="D55" s="33" t="s">
        <v>90</v>
      </c>
      <c r="E55" s="34" t="s">
        <v>1019</v>
      </c>
      <c r="F55" s="35" t="s">
        <v>1389</v>
      </c>
      <c r="G55" s="32" t="s">
        <v>128</v>
      </c>
      <c r="H55" s="36" t="s">
        <v>30</v>
      </c>
      <c r="I55" s="36" t="s">
        <v>30</v>
      </c>
      <c r="J55" s="36" t="s">
        <v>30</v>
      </c>
      <c r="K55" s="36" t="s">
        <v>30</v>
      </c>
      <c r="L55" s="44"/>
      <c r="M55" s="44"/>
      <c r="N55" s="44"/>
      <c r="O55" s="88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 t="s">
        <v>1723</v>
      </c>
      <c r="V55" s="3"/>
      <c r="W55" s="30"/>
      <c r="X55" s="81" t="str">
        <f t="shared" si="2"/>
        <v>Học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customHeight="1">
      <c r="B56" s="31">
        <v>47</v>
      </c>
      <c r="C56" s="32" t="s">
        <v>1610</v>
      </c>
      <c r="D56" s="33" t="s">
        <v>714</v>
      </c>
      <c r="E56" s="34" t="s">
        <v>464</v>
      </c>
      <c r="F56" s="35" t="s">
        <v>1611</v>
      </c>
      <c r="G56" s="32" t="s">
        <v>77</v>
      </c>
      <c r="H56" s="36" t="s">
        <v>30</v>
      </c>
      <c r="I56" s="36" t="s">
        <v>30</v>
      </c>
      <c r="J56" s="36" t="s">
        <v>30</v>
      </c>
      <c r="K56" s="36" t="s">
        <v>30</v>
      </c>
      <c r="L56" s="44"/>
      <c r="M56" s="44"/>
      <c r="N56" s="44"/>
      <c r="O56" s="88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 t="s">
        <v>1723</v>
      </c>
      <c r="V56" s="3"/>
      <c r="W56" s="30"/>
      <c r="X56" s="81" t="str">
        <f t="shared" si="2"/>
        <v>Học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customHeight="1">
      <c r="B57" s="31">
        <v>48</v>
      </c>
      <c r="C57" s="32" t="s">
        <v>1612</v>
      </c>
      <c r="D57" s="33" t="s">
        <v>1613</v>
      </c>
      <c r="E57" s="34" t="s">
        <v>468</v>
      </c>
      <c r="F57" s="35" t="s">
        <v>930</v>
      </c>
      <c r="G57" s="32" t="s">
        <v>77</v>
      </c>
      <c r="H57" s="36" t="s">
        <v>30</v>
      </c>
      <c r="I57" s="36" t="s">
        <v>30</v>
      </c>
      <c r="J57" s="36" t="s">
        <v>30</v>
      </c>
      <c r="K57" s="36" t="s">
        <v>30</v>
      </c>
      <c r="L57" s="44"/>
      <c r="M57" s="44"/>
      <c r="N57" s="44"/>
      <c r="O57" s="88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 t="s">
        <v>1723</v>
      </c>
      <c r="V57" s="3"/>
      <c r="W57" s="30"/>
      <c r="X57" s="81" t="str">
        <f t="shared" si="2"/>
        <v>Học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customHeight="1">
      <c r="B58" s="31">
        <v>49</v>
      </c>
      <c r="C58" s="32" t="s">
        <v>1614</v>
      </c>
      <c r="D58" s="33" t="s">
        <v>343</v>
      </c>
      <c r="E58" s="34" t="s">
        <v>249</v>
      </c>
      <c r="F58" s="35" t="s">
        <v>721</v>
      </c>
      <c r="G58" s="32" t="s">
        <v>560</v>
      </c>
      <c r="H58" s="36" t="s">
        <v>30</v>
      </c>
      <c r="I58" s="36" t="s">
        <v>30</v>
      </c>
      <c r="J58" s="36" t="s">
        <v>30</v>
      </c>
      <c r="K58" s="36" t="s">
        <v>30</v>
      </c>
      <c r="L58" s="44"/>
      <c r="M58" s="44"/>
      <c r="N58" s="44"/>
      <c r="O58" s="88"/>
      <c r="P58" s="38"/>
      <c r="Q58" s="39">
        <f t="shared" si="3"/>
        <v>0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 t="s">
        <v>1723</v>
      </c>
      <c r="V58" s="3"/>
      <c r="W58" s="30"/>
      <c r="X58" s="81" t="str">
        <f t="shared" si="2"/>
        <v>Học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customHeight="1">
      <c r="B59" s="31">
        <v>50</v>
      </c>
      <c r="C59" s="32" t="s">
        <v>1615</v>
      </c>
      <c r="D59" s="33" t="s">
        <v>95</v>
      </c>
      <c r="E59" s="34" t="s">
        <v>249</v>
      </c>
      <c r="F59" s="35" t="s">
        <v>1616</v>
      </c>
      <c r="G59" s="32" t="s">
        <v>167</v>
      </c>
      <c r="H59" s="36" t="s">
        <v>30</v>
      </c>
      <c r="I59" s="36" t="s">
        <v>30</v>
      </c>
      <c r="J59" s="36" t="s">
        <v>30</v>
      </c>
      <c r="K59" s="36" t="s">
        <v>30</v>
      </c>
      <c r="L59" s="44"/>
      <c r="M59" s="44"/>
      <c r="N59" s="44"/>
      <c r="O59" s="88"/>
      <c r="P59" s="38"/>
      <c r="Q59" s="39">
        <f t="shared" si="3"/>
        <v>0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 t="s">
        <v>1723</v>
      </c>
      <c r="V59" s="3"/>
      <c r="W59" s="30"/>
      <c r="X59" s="81" t="str">
        <f t="shared" si="2"/>
        <v>Học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customHeight="1">
      <c r="B60" s="31">
        <v>51</v>
      </c>
      <c r="C60" s="32" t="s">
        <v>1617</v>
      </c>
      <c r="D60" s="33" t="s">
        <v>145</v>
      </c>
      <c r="E60" s="34" t="s">
        <v>681</v>
      </c>
      <c r="F60" s="35" t="s">
        <v>1517</v>
      </c>
      <c r="G60" s="32" t="s">
        <v>133</v>
      </c>
      <c r="H60" s="36" t="s">
        <v>30</v>
      </c>
      <c r="I60" s="36" t="s">
        <v>30</v>
      </c>
      <c r="J60" s="36" t="s">
        <v>30</v>
      </c>
      <c r="K60" s="36" t="s">
        <v>30</v>
      </c>
      <c r="L60" s="44"/>
      <c r="M60" s="44"/>
      <c r="N60" s="44"/>
      <c r="O60" s="88"/>
      <c r="P60" s="38"/>
      <c r="Q60" s="39">
        <f t="shared" si="3"/>
        <v>0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 t="s">
        <v>1723</v>
      </c>
      <c r="V60" s="3"/>
      <c r="W60" s="30"/>
      <c r="X60" s="81" t="str">
        <f t="shared" si="2"/>
        <v>Học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customHeight="1">
      <c r="B61" s="31">
        <v>52</v>
      </c>
      <c r="C61" s="32" t="s">
        <v>1618</v>
      </c>
      <c r="D61" s="33" t="s">
        <v>343</v>
      </c>
      <c r="E61" s="34" t="s">
        <v>475</v>
      </c>
      <c r="F61" s="35" t="s">
        <v>716</v>
      </c>
      <c r="G61" s="32" t="s">
        <v>560</v>
      </c>
      <c r="H61" s="36" t="s">
        <v>30</v>
      </c>
      <c r="I61" s="36" t="s">
        <v>30</v>
      </c>
      <c r="J61" s="36" t="s">
        <v>30</v>
      </c>
      <c r="K61" s="36" t="s">
        <v>30</v>
      </c>
      <c r="L61" s="44"/>
      <c r="M61" s="44"/>
      <c r="N61" s="44"/>
      <c r="O61" s="88"/>
      <c r="P61" s="38"/>
      <c r="Q61" s="39">
        <f t="shared" si="3"/>
        <v>0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 t="s">
        <v>1723</v>
      </c>
      <c r="V61" s="3"/>
      <c r="W61" s="30"/>
      <c r="X61" s="81" t="str">
        <f t="shared" si="2"/>
        <v>Học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customHeight="1">
      <c r="B62" s="31">
        <v>53</v>
      </c>
      <c r="C62" s="32" t="s">
        <v>1619</v>
      </c>
      <c r="D62" s="33" t="s">
        <v>361</v>
      </c>
      <c r="E62" s="34" t="s">
        <v>475</v>
      </c>
      <c r="F62" s="35" t="s">
        <v>1620</v>
      </c>
      <c r="G62" s="32" t="s">
        <v>133</v>
      </c>
      <c r="H62" s="36" t="s">
        <v>30</v>
      </c>
      <c r="I62" s="36" t="s">
        <v>30</v>
      </c>
      <c r="J62" s="36" t="s">
        <v>30</v>
      </c>
      <c r="K62" s="36" t="s">
        <v>30</v>
      </c>
      <c r="L62" s="44"/>
      <c r="M62" s="44"/>
      <c r="N62" s="44"/>
      <c r="O62" s="88"/>
      <c r="P62" s="38"/>
      <c r="Q62" s="39">
        <f t="shared" si="3"/>
        <v>0</v>
      </c>
      <c r="R62" s="40" t="str">
        <f t="shared" si="0"/>
        <v>F</v>
      </c>
      <c r="S62" s="41" t="str">
        <f t="shared" si="1"/>
        <v>Kém</v>
      </c>
      <c r="T62" s="42" t="str">
        <f t="shared" si="4"/>
        <v/>
      </c>
      <c r="U62" s="43" t="s">
        <v>1723</v>
      </c>
      <c r="V62" s="3"/>
      <c r="W62" s="30"/>
      <c r="X62" s="81" t="str">
        <f t="shared" si="2"/>
        <v>Học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customHeight="1">
      <c r="B63" s="31">
        <v>54</v>
      </c>
      <c r="C63" s="32" t="s">
        <v>1621</v>
      </c>
      <c r="D63" s="33" t="s">
        <v>111</v>
      </c>
      <c r="E63" s="34" t="s">
        <v>475</v>
      </c>
      <c r="F63" s="35" t="s">
        <v>622</v>
      </c>
      <c r="G63" s="32" t="s">
        <v>77</v>
      </c>
      <c r="H63" s="36" t="s">
        <v>30</v>
      </c>
      <c r="I63" s="36" t="s">
        <v>30</v>
      </c>
      <c r="J63" s="36" t="s">
        <v>30</v>
      </c>
      <c r="K63" s="36" t="s">
        <v>30</v>
      </c>
      <c r="L63" s="44"/>
      <c r="M63" s="44"/>
      <c r="N63" s="44"/>
      <c r="O63" s="88"/>
      <c r="P63" s="38"/>
      <c r="Q63" s="39">
        <f t="shared" si="3"/>
        <v>0</v>
      </c>
      <c r="R63" s="40" t="str">
        <f t="shared" si="0"/>
        <v>F</v>
      </c>
      <c r="S63" s="41" t="str">
        <f t="shared" si="1"/>
        <v>Kém</v>
      </c>
      <c r="T63" s="42" t="str">
        <f t="shared" si="4"/>
        <v/>
      </c>
      <c r="U63" s="43" t="s">
        <v>1723</v>
      </c>
      <c r="V63" s="3"/>
      <c r="W63" s="30"/>
      <c r="X63" s="81" t="str">
        <f t="shared" si="2"/>
        <v>Học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customHeight="1">
      <c r="B64" s="31">
        <v>55</v>
      </c>
      <c r="C64" s="32" t="s">
        <v>1622</v>
      </c>
      <c r="D64" s="33" t="s">
        <v>399</v>
      </c>
      <c r="E64" s="34" t="s">
        <v>265</v>
      </c>
      <c r="F64" s="35" t="s">
        <v>769</v>
      </c>
      <c r="G64" s="32" t="s">
        <v>77</v>
      </c>
      <c r="H64" s="36" t="s">
        <v>30</v>
      </c>
      <c r="I64" s="36" t="s">
        <v>30</v>
      </c>
      <c r="J64" s="36" t="s">
        <v>30</v>
      </c>
      <c r="K64" s="36" t="s">
        <v>30</v>
      </c>
      <c r="L64" s="44"/>
      <c r="M64" s="44"/>
      <c r="N64" s="44"/>
      <c r="O64" s="88"/>
      <c r="P64" s="38"/>
      <c r="Q64" s="39">
        <f t="shared" si="3"/>
        <v>0</v>
      </c>
      <c r="R64" s="40" t="str">
        <f t="shared" si="0"/>
        <v>F</v>
      </c>
      <c r="S64" s="41" t="str">
        <f t="shared" si="1"/>
        <v>Kém</v>
      </c>
      <c r="T64" s="42" t="str">
        <f t="shared" si="4"/>
        <v/>
      </c>
      <c r="U64" s="43" t="s">
        <v>1723</v>
      </c>
      <c r="V64" s="3"/>
      <c r="W64" s="30"/>
      <c r="X64" s="81" t="str">
        <f t="shared" si="2"/>
        <v>Học lại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1:39" ht="18.75" customHeight="1">
      <c r="B65" s="31">
        <v>56</v>
      </c>
      <c r="C65" s="32" t="s">
        <v>1623</v>
      </c>
      <c r="D65" s="33" t="s">
        <v>1624</v>
      </c>
      <c r="E65" s="34" t="s">
        <v>490</v>
      </c>
      <c r="F65" s="35" t="s">
        <v>301</v>
      </c>
      <c r="G65" s="32" t="s">
        <v>128</v>
      </c>
      <c r="H65" s="36" t="s">
        <v>30</v>
      </c>
      <c r="I65" s="36" t="s">
        <v>30</v>
      </c>
      <c r="J65" s="36" t="s">
        <v>30</v>
      </c>
      <c r="K65" s="36" t="s">
        <v>30</v>
      </c>
      <c r="L65" s="44"/>
      <c r="M65" s="44"/>
      <c r="N65" s="44"/>
      <c r="O65" s="88"/>
      <c r="P65" s="38"/>
      <c r="Q65" s="39">
        <f t="shared" si="3"/>
        <v>0</v>
      </c>
      <c r="R65" s="40" t="str">
        <f t="shared" si="0"/>
        <v>F</v>
      </c>
      <c r="S65" s="41" t="str">
        <f t="shared" si="1"/>
        <v>Kém</v>
      </c>
      <c r="T65" s="42" t="str">
        <f t="shared" si="4"/>
        <v/>
      </c>
      <c r="U65" s="43" t="s">
        <v>1723</v>
      </c>
      <c r="V65" s="3"/>
      <c r="W65" s="30"/>
      <c r="X65" s="81" t="str">
        <f t="shared" si="2"/>
        <v>Học lại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1:39" ht="18.75" customHeight="1">
      <c r="B66" s="31">
        <v>57</v>
      </c>
      <c r="C66" s="32" t="s">
        <v>1625</v>
      </c>
      <c r="D66" s="33" t="s">
        <v>1626</v>
      </c>
      <c r="E66" s="34" t="s">
        <v>490</v>
      </c>
      <c r="F66" s="35" t="s">
        <v>1627</v>
      </c>
      <c r="G66" s="32" t="s">
        <v>133</v>
      </c>
      <c r="H66" s="36" t="s">
        <v>30</v>
      </c>
      <c r="I66" s="36" t="s">
        <v>30</v>
      </c>
      <c r="J66" s="36" t="s">
        <v>30</v>
      </c>
      <c r="K66" s="36" t="s">
        <v>30</v>
      </c>
      <c r="L66" s="44"/>
      <c r="M66" s="44"/>
      <c r="N66" s="44"/>
      <c r="O66" s="88"/>
      <c r="P66" s="38"/>
      <c r="Q66" s="39">
        <f t="shared" si="3"/>
        <v>0</v>
      </c>
      <c r="R66" s="40" t="str">
        <f t="shared" si="0"/>
        <v>F</v>
      </c>
      <c r="S66" s="41" t="str">
        <f t="shared" si="1"/>
        <v>Kém</v>
      </c>
      <c r="T66" s="42" t="str">
        <f t="shared" si="4"/>
        <v/>
      </c>
      <c r="U66" s="43" t="s">
        <v>1723</v>
      </c>
      <c r="V66" s="3"/>
      <c r="W66" s="30"/>
      <c r="X66" s="81" t="str">
        <f t="shared" si="2"/>
        <v>Học lại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1:39" ht="18.75" customHeight="1">
      <c r="B67" s="31">
        <v>58</v>
      </c>
      <c r="C67" s="32" t="s">
        <v>1628</v>
      </c>
      <c r="D67" s="33" t="s">
        <v>1629</v>
      </c>
      <c r="E67" s="34" t="s">
        <v>1216</v>
      </c>
      <c r="F67" s="35" t="s">
        <v>1314</v>
      </c>
      <c r="G67" s="32" t="s">
        <v>133</v>
      </c>
      <c r="H67" s="36" t="s">
        <v>30</v>
      </c>
      <c r="I67" s="36" t="s">
        <v>30</v>
      </c>
      <c r="J67" s="36" t="s">
        <v>30</v>
      </c>
      <c r="K67" s="36" t="s">
        <v>30</v>
      </c>
      <c r="L67" s="44"/>
      <c r="M67" s="44"/>
      <c r="N67" s="44"/>
      <c r="O67" s="88"/>
      <c r="P67" s="38"/>
      <c r="Q67" s="39">
        <f t="shared" si="3"/>
        <v>0</v>
      </c>
      <c r="R67" s="40" t="str">
        <f t="shared" si="0"/>
        <v>F</v>
      </c>
      <c r="S67" s="41" t="str">
        <f t="shared" si="1"/>
        <v>Kém</v>
      </c>
      <c r="T67" s="42" t="str">
        <f t="shared" si="4"/>
        <v/>
      </c>
      <c r="U67" s="43" t="s">
        <v>1723</v>
      </c>
      <c r="V67" s="3"/>
      <c r="W67" s="30"/>
      <c r="X67" s="81" t="str">
        <f t="shared" si="2"/>
        <v>Học lại</v>
      </c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</row>
    <row r="68" spans="1:39" ht="18.75" customHeight="1">
      <c r="B68" s="31">
        <v>59</v>
      </c>
      <c r="C68" s="32" t="s">
        <v>1630</v>
      </c>
      <c r="D68" s="33" t="s">
        <v>1631</v>
      </c>
      <c r="E68" s="34" t="s">
        <v>895</v>
      </c>
      <c r="F68" s="35" t="s">
        <v>1632</v>
      </c>
      <c r="G68" s="32" t="s">
        <v>560</v>
      </c>
      <c r="H68" s="36" t="s">
        <v>30</v>
      </c>
      <c r="I68" s="36" t="s">
        <v>30</v>
      </c>
      <c r="J68" s="36" t="s">
        <v>30</v>
      </c>
      <c r="K68" s="36" t="s">
        <v>30</v>
      </c>
      <c r="L68" s="44"/>
      <c r="M68" s="44"/>
      <c r="N68" s="44"/>
      <c r="O68" s="88"/>
      <c r="P68" s="38"/>
      <c r="Q68" s="39">
        <f t="shared" si="3"/>
        <v>0</v>
      </c>
      <c r="R68" s="40" t="str">
        <f t="shared" si="0"/>
        <v>F</v>
      </c>
      <c r="S68" s="41" t="str">
        <f t="shared" si="1"/>
        <v>Kém</v>
      </c>
      <c r="T68" s="42" t="str">
        <f t="shared" si="4"/>
        <v/>
      </c>
      <c r="U68" s="43" t="s">
        <v>1723</v>
      </c>
      <c r="V68" s="3"/>
      <c r="W68" s="30"/>
      <c r="X68" s="81" t="str">
        <f t="shared" si="2"/>
        <v>Học lại</v>
      </c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</row>
    <row r="69" spans="1:39" ht="18.75" customHeight="1">
      <c r="B69" s="31">
        <v>60</v>
      </c>
      <c r="C69" s="32" t="s">
        <v>1633</v>
      </c>
      <c r="D69" s="33" t="s">
        <v>485</v>
      </c>
      <c r="E69" s="34" t="s">
        <v>895</v>
      </c>
      <c r="F69" s="35" t="s">
        <v>1634</v>
      </c>
      <c r="G69" s="32" t="s">
        <v>560</v>
      </c>
      <c r="H69" s="36" t="s">
        <v>30</v>
      </c>
      <c r="I69" s="36" t="s">
        <v>30</v>
      </c>
      <c r="J69" s="36" t="s">
        <v>30</v>
      </c>
      <c r="K69" s="36" t="s">
        <v>30</v>
      </c>
      <c r="L69" s="44"/>
      <c r="M69" s="44"/>
      <c r="N69" s="44"/>
      <c r="O69" s="88"/>
      <c r="P69" s="38"/>
      <c r="Q69" s="39">
        <f t="shared" si="3"/>
        <v>0</v>
      </c>
      <c r="R69" s="40" t="str">
        <f t="shared" si="0"/>
        <v>F</v>
      </c>
      <c r="S69" s="41" t="str">
        <f t="shared" si="1"/>
        <v>Kém</v>
      </c>
      <c r="T69" s="42" t="str">
        <f t="shared" si="4"/>
        <v/>
      </c>
      <c r="U69" s="43" t="s">
        <v>1723</v>
      </c>
      <c r="V69" s="3"/>
      <c r="W69" s="30"/>
      <c r="X69" s="81" t="str">
        <f t="shared" si="2"/>
        <v>Học lại</v>
      </c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</row>
    <row r="70" spans="1:39" ht="18.75" customHeight="1">
      <c r="B70" s="31">
        <v>61</v>
      </c>
      <c r="C70" s="32" t="s">
        <v>1635</v>
      </c>
      <c r="D70" s="33" t="s">
        <v>287</v>
      </c>
      <c r="E70" s="34" t="s">
        <v>1636</v>
      </c>
      <c r="F70" s="35" t="s">
        <v>1637</v>
      </c>
      <c r="G70" s="32" t="s">
        <v>167</v>
      </c>
      <c r="H70" s="36" t="s">
        <v>30</v>
      </c>
      <c r="I70" s="36" t="s">
        <v>30</v>
      </c>
      <c r="J70" s="36" t="s">
        <v>30</v>
      </c>
      <c r="K70" s="36" t="s">
        <v>30</v>
      </c>
      <c r="L70" s="44"/>
      <c r="M70" s="44"/>
      <c r="N70" s="44"/>
      <c r="O70" s="88"/>
      <c r="P70" s="38"/>
      <c r="Q70" s="39">
        <f t="shared" si="3"/>
        <v>0</v>
      </c>
      <c r="R70" s="40" t="str">
        <f t="shared" si="0"/>
        <v>F</v>
      </c>
      <c r="S70" s="41" t="str">
        <f t="shared" si="1"/>
        <v>Kém</v>
      </c>
      <c r="T70" s="42" t="str">
        <f t="shared" si="4"/>
        <v/>
      </c>
      <c r="U70" s="43" t="s">
        <v>1723</v>
      </c>
      <c r="V70" s="3"/>
      <c r="W70" s="30"/>
      <c r="X70" s="81" t="str">
        <f t="shared" si="2"/>
        <v>Học lại</v>
      </c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</row>
    <row r="71" spans="1:39" ht="18.75" customHeight="1">
      <c r="B71" s="31">
        <v>62</v>
      </c>
      <c r="C71" s="32" t="s">
        <v>1638</v>
      </c>
      <c r="D71" s="33" t="s">
        <v>1639</v>
      </c>
      <c r="E71" s="34" t="s">
        <v>303</v>
      </c>
      <c r="F71" s="35" t="s">
        <v>1640</v>
      </c>
      <c r="G71" s="32" t="s">
        <v>84</v>
      </c>
      <c r="H71" s="36" t="s">
        <v>30</v>
      </c>
      <c r="I71" s="36" t="s">
        <v>30</v>
      </c>
      <c r="J71" s="36" t="s">
        <v>30</v>
      </c>
      <c r="K71" s="36" t="s">
        <v>30</v>
      </c>
      <c r="L71" s="44"/>
      <c r="M71" s="44"/>
      <c r="N71" s="44"/>
      <c r="O71" s="88"/>
      <c r="P71" s="38"/>
      <c r="Q71" s="39">
        <f t="shared" si="3"/>
        <v>0</v>
      </c>
      <c r="R71" s="40" t="str">
        <f t="shared" si="0"/>
        <v>F</v>
      </c>
      <c r="S71" s="41" t="str">
        <f t="shared" si="1"/>
        <v>Kém</v>
      </c>
      <c r="T71" s="42" t="str">
        <f t="shared" si="4"/>
        <v/>
      </c>
      <c r="U71" s="43" t="s">
        <v>1723</v>
      </c>
      <c r="V71" s="3"/>
      <c r="W71" s="30"/>
      <c r="X71" s="81" t="str">
        <f t="shared" si="2"/>
        <v>Học lại</v>
      </c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</row>
    <row r="72" spans="1:39" ht="18.75" customHeight="1">
      <c r="B72" s="31">
        <v>63</v>
      </c>
      <c r="C72" s="32" t="s">
        <v>1641</v>
      </c>
      <c r="D72" s="33" t="s">
        <v>1642</v>
      </c>
      <c r="E72" s="34" t="s">
        <v>715</v>
      </c>
      <c r="F72" s="35" t="s">
        <v>988</v>
      </c>
      <c r="G72" s="32" t="s">
        <v>560</v>
      </c>
      <c r="H72" s="36" t="s">
        <v>30</v>
      </c>
      <c r="I72" s="36" t="s">
        <v>30</v>
      </c>
      <c r="J72" s="36" t="s">
        <v>30</v>
      </c>
      <c r="K72" s="36" t="s">
        <v>30</v>
      </c>
      <c r="L72" s="44"/>
      <c r="M72" s="44"/>
      <c r="N72" s="44"/>
      <c r="O72" s="88"/>
      <c r="P72" s="38"/>
      <c r="Q72" s="39">
        <f t="shared" si="3"/>
        <v>0</v>
      </c>
      <c r="R72" s="40" t="str">
        <f t="shared" si="0"/>
        <v>F</v>
      </c>
      <c r="S72" s="41" t="str">
        <f t="shared" si="1"/>
        <v>Kém</v>
      </c>
      <c r="T72" s="42" t="str">
        <f t="shared" si="4"/>
        <v/>
      </c>
      <c r="U72" s="43" t="s">
        <v>1723</v>
      </c>
      <c r="V72" s="3"/>
      <c r="W72" s="30"/>
      <c r="X72" s="81" t="str">
        <f t="shared" si="2"/>
        <v>Học lại</v>
      </c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</row>
    <row r="73" spans="1:39" ht="18.75" customHeight="1">
      <c r="B73" s="31">
        <v>64</v>
      </c>
      <c r="C73" s="32" t="s">
        <v>1643</v>
      </c>
      <c r="D73" s="33" t="s">
        <v>1198</v>
      </c>
      <c r="E73" s="34" t="s">
        <v>503</v>
      </c>
      <c r="F73" s="35" t="s">
        <v>743</v>
      </c>
      <c r="G73" s="32" t="s">
        <v>93</v>
      </c>
      <c r="H73" s="36" t="s">
        <v>30</v>
      </c>
      <c r="I73" s="36" t="s">
        <v>30</v>
      </c>
      <c r="J73" s="36" t="s">
        <v>30</v>
      </c>
      <c r="K73" s="36" t="s">
        <v>30</v>
      </c>
      <c r="L73" s="44"/>
      <c r="M73" s="44"/>
      <c r="N73" s="44"/>
      <c r="O73" s="88"/>
      <c r="P73" s="38"/>
      <c r="Q73" s="39">
        <f t="shared" si="3"/>
        <v>0</v>
      </c>
      <c r="R73" s="40" t="str">
        <f t="shared" si="0"/>
        <v>F</v>
      </c>
      <c r="S73" s="41" t="str">
        <f t="shared" si="1"/>
        <v>Kém</v>
      </c>
      <c r="T73" s="42" t="str">
        <f t="shared" si="4"/>
        <v/>
      </c>
      <c r="U73" s="43" t="s">
        <v>1723</v>
      </c>
      <c r="V73" s="3"/>
      <c r="W73" s="30"/>
      <c r="X73" s="81" t="str">
        <f t="shared" si="2"/>
        <v>Học lại</v>
      </c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69"/>
      <c r="AM73" s="69"/>
    </row>
    <row r="74" spans="1:39" ht="18.75" customHeight="1">
      <c r="B74" s="31">
        <v>65</v>
      </c>
      <c r="C74" s="32" t="s">
        <v>1644</v>
      </c>
      <c r="D74" s="33" t="s">
        <v>381</v>
      </c>
      <c r="E74" s="34" t="s">
        <v>503</v>
      </c>
      <c r="F74" s="35" t="s">
        <v>783</v>
      </c>
      <c r="G74" s="32" t="s">
        <v>560</v>
      </c>
      <c r="H74" s="36" t="s">
        <v>30</v>
      </c>
      <c r="I74" s="36" t="s">
        <v>30</v>
      </c>
      <c r="J74" s="36" t="s">
        <v>30</v>
      </c>
      <c r="K74" s="36" t="s">
        <v>30</v>
      </c>
      <c r="L74" s="44"/>
      <c r="M74" s="44"/>
      <c r="N74" s="44"/>
      <c r="O74" s="88"/>
      <c r="P74" s="38"/>
      <c r="Q74" s="39">
        <f t="shared" si="3"/>
        <v>0</v>
      </c>
      <c r="R74" s="40" t="str">
        <f t="shared" ref="R74:R77" si="5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41" t="str">
        <f t="shared" ref="S74:S77" si="6">IF($Q74&lt;4,"Kém",IF(AND($Q74&gt;=4,$Q74&lt;=5.4),"Trung bình yếu",IF(AND($Q74&gt;=5.5,$Q74&lt;=6.9),"Trung bình",IF(AND($Q74&gt;=7,$Q74&lt;=8.4),"Khá",IF(AND($Q74&gt;=8.5,$Q74&lt;=10),"Giỏi","")))))</f>
        <v>Kém</v>
      </c>
      <c r="T74" s="42" t="str">
        <f t="shared" si="4"/>
        <v/>
      </c>
      <c r="U74" s="43" t="s">
        <v>1723</v>
      </c>
      <c r="V74" s="3"/>
      <c r="W74" s="30"/>
      <c r="X74" s="81" t="str">
        <f t="shared" si="2"/>
        <v>Học lại</v>
      </c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  <c r="AL74" s="69"/>
      <c r="AM74" s="69"/>
    </row>
    <row r="75" spans="1:39" ht="18.75" customHeight="1">
      <c r="B75" s="31">
        <v>66</v>
      </c>
      <c r="C75" s="32" t="s">
        <v>1645</v>
      </c>
      <c r="D75" s="33" t="s">
        <v>95</v>
      </c>
      <c r="E75" s="34" t="s">
        <v>1646</v>
      </c>
      <c r="F75" s="35" t="s">
        <v>1204</v>
      </c>
      <c r="G75" s="32" t="s">
        <v>560</v>
      </c>
      <c r="H75" s="36" t="s">
        <v>30</v>
      </c>
      <c r="I75" s="36" t="s">
        <v>30</v>
      </c>
      <c r="J75" s="36" t="s">
        <v>30</v>
      </c>
      <c r="K75" s="36" t="s">
        <v>30</v>
      </c>
      <c r="L75" s="44"/>
      <c r="M75" s="44"/>
      <c r="N75" s="44"/>
      <c r="O75" s="88"/>
      <c r="P75" s="38"/>
      <c r="Q75" s="39">
        <f t="shared" si="3"/>
        <v>0</v>
      </c>
      <c r="R75" s="40" t="str">
        <f t="shared" si="5"/>
        <v>F</v>
      </c>
      <c r="S75" s="41" t="str">
        <f t="shared" si="6"/>
        <v>Kém</v>
      </c>
      <c r="T75" s="42" t="str">
        <f t="shared" si="4"/>
        <v/>
      </c>
      <c r="U75" s="43" t="s">
        <v>1723</v>
      </c>
      <c r="V75" s="3"/>
      <c r="W75" s="30"/>
      <c r="X75" s="81" t="str">
        <f t="shared" ref="X75:X77" si="7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Học lại</v>
      </c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69"/>
      <c r="AL75" s="69"/>
      <c r="AM75" s="69"/>
    </row>
    <row r="76" spans="1:39" ht="18.75" customHeight="1">
      <c r="B76" s="31">
        <v>67</v>
      </c>
      <c r="C76" s="32" t="s">
        <v>1647</v>
      </c>
      <c r="D76" s="33" t="s">
        <v>1648</v>
      </c>
      <c r="E76" s="34" t="s">
        <v>1649</v>
      </c>
      <c r="F76" s="35" t="s">
        <v>1650</v>
      </c>
      <c r="G76" s="32" t="s">
        <v>118</v>
      </c>
      <c r="H76" s="36" t="s">
        <v>30</v>
      </c>
      <c r="I76" s="36" t="s">
        <v>30</v>
      </c>
      <c r="J76" s="36" t="s">
        <v>30</v>
      </c>
      <c r="K76" s="36" t="s">
        <v>30</v>
      </c>
      <c r="L76" s="44"/>
      <c r="M76" s="44"/>
      <c r="N76" s="44"/>
      <c r="O76" s="88"/>
      <c r="P76" s="38"/>
      <c r="Q76" s="39">
        <f t="shared" ref="Q76:Q77" si="8">ROUND(SUMPRODUCT(H76:P76,$H$9:$P$9)/100,1)</f>
        <v>0</v>
      </c>
      <c r="R76" s="40" t="str">
        <f t="shared" si="5"/>
        <v>F</v>
      </c>
      <c r="S76" s="41" t="str">
        <f t="shared" si="6"/>
        <v>Kém</v>
      </c>
      <c r="T76" s="42" t="str">
        <f t="shared" ref="T76:T77" si="9">+IF(OR($H76=0,$I76=0,$J76=0,$K76=0),"Không đủ ĐKDT","")</f>
        <v/>
      </c>
      <c r="U76" s="43" t="s">
        <v>1723</v>
      </c>
      <c r="V76" s="3"/>
      <c r="W76" s="30"/>
      <c r="X76" s="81" t="str">
        <f t="shared" si="7"/>
        <v>Học lại</v>
      </c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69"/>
      <c r="AL76" s="69"/>
      <c r="AM76" s="69"/>
    </row>
    <row r="77" spans="1:39" ht="18.75" customHeight="1">
      <c r="B77" s="31">
        <v>68</v>
      </c>
      <c r="C77" s="32" t="s">
        <v>1651</v>
      </c>
      <c r="D77" s="33" t="s">
        <v>1652</v>
      </c>
      <c r="E77" s="34" t="s">
        <v>535</v>
      </c>
      <c r="F77" s="35" t="s">
        <v>1314</v>
      </c>
      <c r="G77" s="32" t="s">
        <v>560</v>
      </c>
      <c r="H77" s="36" t="s">
        <v>30</v>
      </c>
      <c r="I77" s="36" t="s">
        <v>30</v>
      </c>
      <c r="J77" s="36" t="s">
        <v>30</v>
      </c>
      <c r="K77" s="36" t="s">
        <v>30</v>
      </c>
      <c r="L77" s="44"/>
      <c r="M77" s="44"/>
      <c r="N77" s="44"/>
      <c r="O77" s="88"/>
      <c r="P77" s="38"/>
      <c r="Q77" s="39">
        <f t="shared" si="8"/>
        <v>0</v>
      </c>
      <c r="R77" s="40" t="str">
        <f t="shared" si="5"/>
        <v>F</v>
      </c>
      <c r="S77" s="41" t="str">
        <f t="shared" si="6"/>
        <v>Kém</v>
      </c>
      <c r="T77" s="42" t="str">
        <f t="shared" si="9"/>
        <v/>
      </c>
      <c r="U77" s="43" t="s">
        <v>1723</v>
      </c>
      <c r="V77" s="3"/>
      <c r="W77" s="30"/>
      <c r="X77" s="81" t="str">
        <f t="shared" si="7"/>
        <v>Học lại</v>
      </c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</row>
    <row r="78" spans="1:39" ht="9" customHeight="1">
      <c r="A78" s="2"/>
      <c r="B78" s="45"/>
      <c r="C78" s="46"/>
      <c r="D78" s="46"/>
      <c r="E78" s="47"/>
      <c r="F78" s="47"/>
      <c r="G78" s="47"/>
      <c r="H78" s="48"/>
      <c r="I78" s="49"/>
      <c r="J78" s="49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3"/>
    </row>
    <row r="79" spans="1:39" ht="16.5" hidden="1">
      <c r="A79" s="2"/>
      <c r="B79" s="121" t="s">
        <v>31</v>
      </c>
      <c r="C79" s="121"/>
      <c r="D79" s="46"/>
      <c r="E79" s="47"/>
      <c r="F79" s="47"/>
      <c r="G79" s="47"/>
      <c r="H79" s="48"/>
      <c r="I79" s="49"/>
      <c r="J79" s="49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3"/>
    </row>
    <row r="80" spans="1:39" ht="16.5" hidden="1" customHeight="1">
      <c r="A80" s="2"/>
      <c r="B80" s="51" t="s">
        <v>32</v>
      </c>
      <c r="C80" s="51"/>
      <c r="D80" s="52">
        <f>+$AA$8</f>
        <v>68</v>
      </c>
      <c r="E80" s="53" t="s">
        <v>33</v>
      </c>
      <c r="F80" s="94" t="s">
        <v>34</v>
      </c>
      <c r="G80" s="94"/>
      <c r="H80" s="94"/>
      <c r="I80" s="94"/>
      <c r="J80" s="94"/>
      <c r="K80" s="94"/>
      <c r="L80" s="94"/>
      <c r="M80" s="94"/>
      <c r="N80" s="94"/>
      <c r="O80" s="94"/>
      <c r="P80" s="54">
        <f>$AA$8 -COUNTIF($T$9:$T$267,"Vắng") -COUNTIF($T$9:$T$267,"Vắng có phép") - COUNTIF($T$9:$T$267,"Đình chỉ thi") - COUNTIF($T$9:$T$267,"Không đủ ĐKDT")</f>
        <v>68</v>
      </c>
      <c r="Q80" s="54"/>
      <c r="R80" s="54"/>
      <c r="S80" s="55"/>
      <c r="T80" s="56" t="s">
        <v>33</v>
      </c>
      <c r="U80" s="55"/>
      <c r="V80" s="3"/>
    </row>
    <row r="81" spans="1:39" ht="16.5" hidden="1" customHeight="1">
      <c r="A81" s="2"/>
      <c r="B81" s="51" t="s">
        <v>35</v>
      </c>
      <c r="C81" s="51"/>
      <c r="D81" s="52">
        <f>+$AL$8</f>
        <v>0</v>
      </c>
      <c r="E81" s="53" t="s">
        <v>33</v>
      </c>
      <c r="F81" s="94" t="s">
        <v>36</v>
      </c>
      <c r="G81" s="94"/>
      <c r="H81" s="94"/>
      <c r="I81" s="94"/>
      <c r="J81" s="94"/>
      <c r="K81" s="94"/>
      <c r="L81" s="94"/>
      <c r="M81" s="94"/>
      <c r="N81" s="94"/>
      <c r="O81" s="94"/>
      <c r="P81" s="57">
        <f>COUNTIF($T$9:$T$143,"Vắng")</f>
        <v>0</v>
      </c>
      <c r="Q81" s="57"/>
      <c r="R81" s="57"/>
      <c r="S81" s="58"/>
      <c r="T81" s="56" t="s">
        <v>33</v>
      </c>
      <c r="U81" s="58"/>
      <c r="V81" s="3"/>
    </row>
    <row r="82" spans="1:39" ht="16.5" hidden="1" customHeight="1">
      <c r="A82" s="2"/>
      <c r="B82" s="51" t="s">
        <v>51</v>
      </c>
      <c r="C82" s="51"/>
      <c r="D82" s="67">
        <f>COUNTIF(X10:X77,"Học lại")</f>
        <v>67</v>
      </c>
      <c r="E82" s="53" t="s">
        <v>33</v>
      </c>
      <c r="F82" s="94" t="s">
        <v>52</v>
      </c>
      <c r="G82" s="94"/>
      <c r="H82" s="94"/>
      <c r="I82" s="94"/>
      <c r="J82" s="94"/>
      <c r="K82" s="94"/>
      <c r="L82" s="94"/>
      <c r="M82" s="94"/>
      <c r="N82" s="94"/>
      <c r="O82" s="94"/>
      <c r="P82" s="54">
        <f>COUNTIF($T$9:$T$143,"Vắng có phép")</f>
        <v>0</v>
      </c>
      <c r="Q82" s="54"/>
      <c r="R82" s="54"/>
      <c r="S82" s="55"/>
      <c r="T82" s="56" t="s">
        <v>33</v>
      </c>
      <c r="U82" s="55"/>
      <c r="V82" s="3"/>
    </row>
    <row r="83" spans="1:39" ht="3" hidden="1" customHeight="1">
      <c r="A83" s="2"/>
      <c r="B83" s="45"/>
      <c r="C83" s="46"/>
      <c r="D83" s="46"/>
      <c r="E83" s="47"/>
      <c r="F83" s="47"/>
      <c r="G83" s="47"/>
      <c r="H83" s="48"/>
      <c r="I83" s="49"/>
      <c r="J83" s="49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3"/>
    </row>
    <row r="84" spans="1:39" hidden="1">
      <c r="B84" s="89" t="s">
        <v>53</v>
      </c>
      <c r="C84" s="89"/>
      <c r="D84" s="90">
        <f>COUNTIF(X10:X77,"Thi lại")</f>
        <v>1</v>
      </c>
      <c r="E84" s="91" t="s">
        <v>33</v>
      </c>
      <c r="F84" s="3"/>
      <c r="G84" s="3"/>
      <c r="H84" s="3"/>
      <c r="I84" s="3"/>
      <c r="J84" s="123"/>
      <c r="K84" s="123"/>
      <c r="L84" s="123"/>
      <c r="M84" s="123"/>
      <c r="N84" s="123"/>
      <c r="O84" s="123"/>
      <c r="P84" s="123"/>
      <c r="Q84" s="123"/>
      <c r="R84" s="123"/>
      <c r="S84" s="123"/>
      <c r="T84" s="123"/>
      <c r="U84" s="123"/>
      <c r="V84" s="3"/>
    </row>
    <row r="85" spans="1:39" ht="24.75" hidden="1" customHeight="1">
      <c r="B85" s="89"/>
      <c r="C85" s="89"/>
      <c r="D85" s="90"/>
      <c r="E85" s="91"/>
      <c r="F85" s="3"/>
      <c r="G85" s="3"/>
      <c r="H85" s="3"/>
      <c r="I85" s="3"/>
      <c r="J85" s="123" t="s">
        <v>55</v>
      </c>
      <c r="K85" s="123"/>
      <c r="L85" s="123"/>
      <c r="M85" s="123"/>
      <c r="N85" s="123"/>
      <c r="O85" s="123"/>
      <c r="P85" s="123"/>
      <c r="Q85" s="123"/>
      <c r="R85" s="123"/>
      <c r="S85" s="123"/>
      <c r="T85" s="123"/>
      <c r="U85" s="123"/>
      <c r="V85" s="3"/>
    </row>
    <row r="86" spans="1:39" hidden="1">
      <c r="A86" s="59"/>
      <c r="B86" s="115" t="s">
        <v>37</v>
      </c>
      <c r="C86" s="115"/>
      <c r="D86" s="115"/>
      <c r="E86" s="115"/>
      <c r="F86" s="115"/>
      <c r="G86" s="115"/>
      <c r="H86" s="115"/>
      <c r="I86" s="60"/>
      <c r="J86" s="124" t="s">
        <v>38</v>
      </c>
      <c r="K86" s="124"/>
      <c r="L86" s="124"/>
      <c r="M86" s="124"/>
      <c r="N86" s="124"/>
      <c r="O86" s="124"/>
      <c r="P86" s="124"/>
      <c r="Q86" s="124"/>
      <c r="R86" s="124"/>
      <c r="S86" s="124"/>
      <c r="T86" s="124"/>
      <c r="U86" s="124"/>
      <c r="V86" s="3"/>
    </row>
    <row r="87" spans="1:39" ht="4.5" hidden="1" customHeight="1">
      <c r="A87" s="2"/>
      <c r="B87" s="45"/>
      <c r="C87" s="61"/>
      <c r="D87" s="61"/>
      <c r="E87" s="62"/>
      <c r="F87" s="62"/>
      <c r="G87" s="62"/>
      <c r="H87" s="63"/>
      <c r="I87" s="64"/>
      <c r="J87" s="64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</row>
    <row r="88" spans="1:39" s="2" customFormat="1" hidden="1">
      <c r="B88" s="115" t="s">
        <v>39</v>
      </c>
      <c r="C88" s="115"/>
      <c r="D88" s="116" t="s">
        <v>40</v>
      </c>
      <c r="E88" s="116"/>
      <c r="F88" s="116"/>
      <c r="G88" s="116"/>
      <c r="H88" s="116"/>
      <c r="I88" s="64"/>
      <c r="J88" s="64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3"/>
      <c r="X88" s="68"/>
      <c r="Y88" s="68"/>
      <c r="Z88" s="68"/>
      <c r="AA88" s="68"/>
      <c r="AB88" s="68"/>
      <c r="AC88" s="68"/>
      <c r="AD88" s="68"/>
      <c r="AE88" s="68"/>
      <c r="AF88" s="68"/>
      <c r="AG88" s="68"/>
      <c r="AH88" s="68"/>
      <c r="AI88" s="68"/>
      <c r="AJ88" s="68"/>
      <c r="AK88" s="68"/>
      <c r="AL88" s="68"/>
      <c r="AM88" s="68"/>
    </row>
    <row r="89" spans="1:39" s="2" customFormat="1" hidden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X89" s="68"/>
      <c r="Y89" s="68"/>
      <c r="Z89" s="68"/>
      <c r="AA89" s="68"/>
      <c r="AB89" s="68"/>
      <c r="AC89" s="68"/>
      <c r="AD89" s="68"/>
      <c r="AE89" s="68"/>
      <c r="AF89" s="68"/>
      <c r="AG89" s="68"/>
      <c r="AH89" s="68"/>
      <c r="AI89" s="68"/>
      <c r="AJ89" s="68"/>
      <c r="AK89" s="68"/>
      <c r="AL89" s="68"/>
      <c r="AM89" s="68"/>
    </row>
    <row r="90" spans="1:39" s="2" customFormat="1" hidden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X90" s="68"/>
      <c r="Y90" s="68"/>
      <c r="Z90" s="68"/>
      <c r="AA90" s="68"/>
      <c r="AB90" s="68"/>
      <c r="AC90" s="68"/>
      <c r="AD90" s="68"/>
      <c r="AE90" s="68"/>
      <c r="AF90" s="68"/>
      <c r="AG90" s="68"/>
      <c r="AH90" s="68"/>
      <c r="AI90" s="68"/>
      <c r="AJ90" s="68"/>
      <c r="AK90" s="68"/>
      <c r="AL90" s="68"/>
      <c r="AM90" s="68"/>
    </row>
    <row r="91" spans="1:39" s="2" customFormat="1" hidden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X91" s="68"/>
      <c r="Y91" s="68"/>
      <c r="Z91" s="68"/>
      <c r="AA91" s="68"/>
      <c r="AB91" s="68"/>
      <c r="AC91" s="68"/>
      <c r="AD91" s="68"/>
      <c r="AE91" s="68"/>
      <c r="AF91" s="68"/>
      <c r="AG91" s="68"/>
      <c r="AH91" s="68"/>
      <c r="AI91" s="68"/>
      <c r="AJ91" s="68"/>
      <c r="AK91" s="68"/>
      <c r="AL91" s="68"/>
      <c r="AM91" s="68"/>
    </row>
    <row r="92" spans="1:39" s="2" customFormat="1" ht="9.75" hidden="1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X92" s="68"/>
      <c r="Y92" s="68"/>
      <c r="Z92" s="68"/>
      <c r="AA92" s="68"/>
      <c r="AB92" s="68"/>
      <c r="AC92" s="68"/>
      <c r="AD92" s="68"/>
      <c r="AE92" s="68"/>
      <c r="AF92" s="68"/>
      <c r="AG92" s="68"/>
      <c r="AH92" s="68"/>
      <c r="AI92" s="68"/>
      <c r="AJ92" s="68"/>
      <c r="AK92" s="68"/>
      <c r="AL92" s="68"/>
      <c r="AM92" s="68"/>
    </row>
    <row r="93" spans="1:39" s="2" customFormat="1" ht="3.75" hidden="1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X93" s="68"/>
      <c r="Y93" s="68"/>
      <c r="Z93" s="68"/>
      <c r="AA93" s="68"/>
      <c r="AB93" s="68"/>
      <c r="AC93" s="68"/>
      <c r="AD93" s="68"/>
      <c r="AE93" s="68"/>
      <c r="AF93" s="68"/>
      <c r="AG93" s="68"/>
      <c r="AH93" s="68"/>
      <c r="AI93" s="68"/>
      <c r="AJ93" s="68"/>
      <c r="AK93" s="68"/>
      <c r="AL93" s="68"/>
      <c r="AM93" s="68"/>
    </row>
    <row r="94" spans="1:39" s="2" customFormat="1" ht="18" hidden="1" customHeight="1">
      <c r="A94" s="1"/>
      <c r="B94" s="126" t="s">
        <v>41</v>
      </c>
      <c r="C94" s="126"/>
      <c r="D94" s="126" t="s">
        <v>54</v>
      </c>
      <c r="E94" s="126"/>
      <c r="F94" s="126"/>
      <c r="G94" s="126"/>
      <c r="H94" s="126"/>
      <c r="I94" s="126"/>
      <c r="J94" s="126" t="s">
        <v>42</v>
      </c>
      <c r="K94" s="126"/>
      <c r="L94" s="126"/>
      <c r="M94" s="126"/>
      <c r="N94" s="126"/>
      <c r="O94" s="126"/>
      <c r="P94" s="126"/>
      <c r="Q94" s="126"/>
      <c r="R94" s="126"/>
      <c r="S94" s="126"/>
      <c r="T94" s="126"/>
      <c r="U94" s="126"/>
      <c r="V94" s="3"/>
      <c r="X94" s="68"/>
      <c r="Y94" s="68"/>
      <c r="Z94" s="68"/>
      <c r="AA94" s="68"/>
      <c r="AB94" s="68"/>
      <c r="AC94" s="68"/>
      <c r="AD94" s="68"/>
      <c r="AE94" s="68"/>
      <c r="AF94" s="68"/>
      <c r="AG94" s="68"/>
      <c r="AH94" s="68"/>
      <c r="AI94" s="68"/>
      <c r="AJ94" s="68"/>
      <c r="AK94" s="68"/>
      <c r="AL94" s="68"/>
      <c r="AM94" s="68"/>
    </row>
    <row r="95" spans="1:39" s="2" customFormat="1" ht="4.5" hidden="1" customHeigh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X95" s="68"/>
      <c r="Y95" s="68"/>
      <c r="Z95" s="68"/>
      <c r="AA95" s="68"/>
      <c r="AB95" s="68"/>
      <c r="AC95" s="68"/>
      <c r="AD95" s="68"/>
      <c r="AE95" s="68"/>
      <c r="AF95" s="68"/>
      <c r="AG95" s="68"/>
      <c r="AH95" s="68"/>
      <c r="AI95" s="68"/>
      <c r="AJ95" s="68"/>
      <c r="AK95" s="68"/>
      <c r="AL95" s="68"/>
      <c r="AM95" s="68"/>
    </row>
    <row r="96" spans="1:39" s="2" customFormat="1" ht="36.75" hidden="1" customHeigh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X96" s="68"/>
      <c r="Y96" s="68"/>
      <c r="Z96" s="68"/>
      <c r="AA96" s="68"/>
      <c r="AB96" s="68"/>
      <c r="AC96" s="68"/>
      <c r="AD96" s="68"/>
      <c r="AE96" s="68"/>
      <c r="AF96" s="68"/>
      <c r="AG96" s="68"/>
      <c r="AH96" s="68"/>
      <c r="AI96" s="68"/>
      <c r="AJ96" s="68"/>
      <c r="AK96" s="68"/>
      <c r="AL96" s="68"/>
      <c r="AM96" s="68"/>
    </row>
    <row r="97" spans="1:39" s="2" customFormat="1" ht="32.25" customHeight="1">
      <c r="A97" s="1"/>
      <c r="B97" s="115" t="s">
        <v>43</v>
      </c>
      <c r="C97" s="115"/>
      <c r="D97" s="115"/>
      <c r="E97" s="115"/>
      <c r="F97" s="115"/>
      <c r="G97" s="115"/>
      <c r="H97" s="115"/>
      <c r="I97" s="60"/>
      <c r="J97" s="127" t="s">
        <v>56</v>
      </c>
      <c r="K97" s="124"/>
      <c r="L97" s="124"/>
      <c r="M97" s="124"/>
      <c r="N97" s="124"/>
      <c r="O97" s="124"/>
      <c r="P97" s="124"/>
      <c r="Q97" s="124"/>
      <c r="R97" s="124"/>
      <c r="S97" s="124"/>
      <c r="T97" s="124"/>
      <c r="U97" s="124"/>
      <c r="V97" s="3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</row>
    <row r="98" spans="1:39" s="2" customFormat="1">
      <c r="A98" s="1"/>
      <c r="B98" s="45"/>
      <c r="C98" s="61"/>
      <c r="D98" s="61"/>
      <c r="E98" s="62"/>
      <c r="F98" s="62"/>
      <c r="G98" s="62"/>
      <c r="H98" s="63"/>
      <c r="I98" s="64"/>
      <c r="J98" s="64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1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  <c r="AJ98" s="68"/>
      <c r="AK98" s="68"/>
      <c r="AL98" s="68"/>
      <c r="AM98" s="68"/>
    </row>
    <row r="99" spans="1:39" s="2" customFormat="1">
      <c r="A99" s="1"/>
      <c r="B99" s="115" t="s">
        <v>39</v>
      </c>
      <c r="C99" s="115"/>
      <c r="D99" s="116" t="s">
        <v>40</v>
      </c>
      <c r="E99" s="116"/>
      <c r="F99" s="116"/>
      <c r="G99" s="116"/>
      <c r="H99" s="116"/>
      <c r="I99" s="64"/>
      <c r="J99" s="64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1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  <c r="AJ99" s="68"/>
      <c r="AK99" s="68"/>
      <c r="AL99" s="68"/>
      <c r="AM99" s="68"/>
    </row>
    <row r="100" spans="1:39" s="2" customFormat="1">
      <c r="A100" s="1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1"/>
      <c r="X100" s="68"/>
      <c r="Y100" s="68"/>
      <c r="Z100" s="68"/>
      <c r="AA100" s="68"/>
      <c r="AB100" s="68"/>
      <c r="AC100" s="68"/>
      <c r="AD100" s="68"/>
      <c r="AE100" s="68"/>
      <c r="AF100" s="68"/>
      <c r="AG100" s="68"/>
      <c r="AH100" s="68"/>
      <c r="AI100" s="68"/>
      <c r="AJ100" s="68"/>
      <c r="AK100" s="68"/>
      <c r="AL100" s="68"/>
      <c r="AM100" s="68"/>
    </row>
    <row r="104" spans="1:39">
      <c r="B104" s="125"/>
      <c r="C104" s="125"/>
      <c r="D104" s="125"/>
      <c r="E104" s="125"/>
      <c r="F104" s="125"/>
      <c r="G104" s="125"/>
      <c r="H104" s="125"/>
      <c r="I104" s="125"/>
      <c r="J104" s="125" t="s">
        <v>57</v>
      </c>
      <c r="K104" s="125"/>
      <c r="L104" s="125"/>
      <c r="M104" s="125"/>
      <c r="N104" s="125"/>
      <c r="O104" s="125"/>
      <c r="P104" s="125"/>
      <c r="Q104" s="125"/>
      <c r="R104" s="125"/>
      <c r="S104" s="125"/>
      <c r="T104" s="125"/>
      <c r="U104" s="125"/>
    </row>
  </sheetData>
  <sheetProtection formatCells="0" formatColumns="0" formatRows="0" insertColumns="0" insertRows="0" insertHyperlinks="0" deleteColumns="0" deleteRows="0" sort="0" autoFilter="0" pivotTables="0"/>
  <autoFilter ref="A8:AM77">
    <filterColumn colId="3" showButton="0"/>
  </autoFilter>
  <mergeCells count="58">
    <mergeCell ref="B104:C104"/>
    <mergeCell ref="D104:I104"/>
    <mergeCell ref="J104:U104"/>
    <mergeCell ref="B94:C94"/>
    <mergeCell ref="D94:I94"/>
    <mergeCell ref="J94:U94"/>
    <mergeCell ref="B97:H97"/>
    <mergeCell ref="J97:U97"/>
    <mergeCell ref="B99:C99"/>
    <mergeCell ref="D99:H99"/>
    <mergeCell ref="F82:O82"/>
    <mergeCell ref="J84:U84"/>
    <mergeCell ref="J85:U85"/>
    <mergeCell ref="B86:H86"/>
    <mergeCell ref="J86:U86"/>
    <mergeCell ref="B88:C88"/>
    <mergeCell ref="D88:H88"/>
    <mergeCell ref="T7:T9"/>
    <mergeCell ref="U7:U9"/>
    <mergeCell ref="B9:G9"/>
    <mergeCell ref="B79:C79"/>
    <mergeCell ref="F80:O80"/>
    <mergeCell ref="F81:O81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77 P10:P77">
    <cfRule type="cellIs" dxfId="5" priority="3" operator="greaterThan">
      <formula>10</formula>
    </cfRule>
  </conditionalFormatting>
  <conditionalFormatting sqref="O1:O1048576">
    <cfRule type="duplicateValues" dxfId="4" priority="2"/>
  </conditionalFormatting>
  <conditionalFormatting sqref="C1:C1048576">
    <cfRule type="duplicateValues" dxfId="3" priority="1"/>
  </conditionalFormatting>
  <dataValidations count="1">
    <dataValidation allowBlank="1" showInputMessage="1" showErrorMessage="1" errorTitle="Không xóa dữ liệu" error="Không xóa dữ liệu" prompt="Không xóa dữ liệu" sqref="D82 X10:X77 Y2:AM8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M101"/>
  <sheetViews>
    <sheetView workbookViewId="0">
      <pane ySplit="3" topLeftCell="A38" activePane="bottomLeft" state="frozen"/>
      <selection activeCell="A6" sqref="A6:XFD6"/>
      <selection pane="bottomLeft" activeCell="U43" sqref="U43:U74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00" t="s">
        <v>0</v>
      </c>
      <c r="C1" s="100"/>
      <c r="D1" s="100"/>
      <c r="E1" s="100"/>
      <c r="F1" s="100"/>
      <c r="G1" s="100"/>
      <c r="H1" s="101" t="s">
        <v>1</v>
      </c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3"/>
    </row>
    <row r="2" spans="2:39" ht="25.5" customHeight="1">
      <c r="B2" s="102" t="s">
        <v>2</v>
      </c>
      <c r="C2" s="102"/>
      <c r="D2" s="102"/>
      <c r="E2" s="102"/>
      <c r="F2" s="102"/>
      <c r="G2" s="102"/>
      <c r="H2" s="103" t="s">
        <v>58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06" t="s">
        <v>3</v>
      </c>
      <c r="C4" s="106"/>
      <c r="D4" s="97" t="s">
        <v>59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9" t="s">
        <v>71</v>
      </c>
      <c r="Q4" s="99"/>
      <c r="R4" s="99"/>
      <c r="S4" s="99"/>
      <c r="T4" s="99"/>
      <c r="U4" s="99"/>
      <c r="X4" s="69"/>
      <c r="Y4" s="104" t="s">
        <v>50</v>
      </c>
      <c r="Z4" s="104" t="s">
        <v>9</v>
      </c>
      <c r="AA4" s="104" t="s">
        <v>49</v>
      </c>
      <c r="AB4" s="104" t="s">
        <v>48</v>
      </c>
      <c r="AC4" s="104"/>
      <c r="AD4" s="104"/>
      <c r="AE4" s="104"/>
      <c r="AF4" s="104" t="s">
        <v>47</v>
      </c>
      <c r="AG4" s="104"/>
      <c r="AH4" s="104" t="s">
        <v>45</v>
      </c>
      <c r="AI4" s="104"/>
      <c r="AJ4" s="104" t="s">
        <v>46</v>
      </c>
      <c r="AK4" s="104"/>
      <c r="AL4" s="104" t="s">
        <v>44</v>
      </c>
      <c r="AM4" s="104"/>
    </row>
    <row r="5" spans="2:39" ht="17.25" customHeight="1">
      <c r="B5" s="105" t="s">
        <v>4</v>
      </c>
      <c r="C5" s="105"/>
      <c r="D5" s="9">
        <v>2</v>
      </c>
      <c r="G5" s="98" t="s">
        <v>61</v>
      </c>
      <c r="H5" s="98"/>
      <c r="I5" s="98"/>
      <c r="J5" s="98"/>
      <c r="K5" s="98"/>
      <c r="L5" s="98"/>
      <c r="M5" s="98"/>
      <c r="N5" s="98"/>
      <c r="O5" s="98"/>
      <c r="P5" s="98" t="s">
        <v>67</v>
      </c>
      <c r="Q5" s="98"/>
      <c r="R5" s="98"/>
      <c r="S5" s="98"/>
      <c r="T5" s="98"/>
      <c r="U5" s="98"/>
      <c r="X5" s="69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</row>
    <row r="7" spans="2:39" ht="44.25" customHeight="1">
      <c r="B7" s="107" t="s">
        <v>5</v>
      </c>
      <c r="C7" s="109" t="s">
        <v>6</v>
      </c>
      <c r="D7" s="111" t="s">
        <v>7</v>
      </c>
      <c r="E7" s="112"/>
      <c r="F7" s="107" t="s">
        <v>8</v>
      </c>
      <c r="G7" s="107" t="s">
        <v>9</v>
      </c>
      <c r="H7" s="96" t="s">
        <v>10</v>
      </c>
      <c r="I7" s="96" t="s">
        <v>11</v>
      </c>
      <c r="J7" s="96" t="s">
        <v>12</v>
      </c>
      <c r="K7" s="96" t="s">
        <v>13</v>
      </c>
      <c r="L7" s="95" t="s">
        <v>14</v>
      </c>
      <c r="M7" s="95" t="s">
        <v>15</v>
      </c>
      <c r="N7" s="95" t="s">
        <v>16</v>
      </c>
      <c r="O7" s="122" t="s">
        <v>17</v>
      </c>
      <c r="P7" s="95" t="s">
        <v>18</v>
      </c>
      <c r="Q7" s="107" t="s">
        <v>19</v>
      </c>
      <c r="R7" s="95" t="s">
        <v>20</v>
      </c>
      <c r="S7" s="107" t="s">
        <v>21</v>
      </c>
      <c r="T7" s="107" t="s">
        <v>22</v>
      </c>
      <c r="U7" s="107" t="s">
        <v>23</v>
      </c>
      <c r="X7" s="69"/>
      <c r="Y7" s="104"/>
      <c r="Z7" s="104"/>
      <c r="AA7" s="104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8"/>
      <c r="C8" s="110"/>
      <c r="D8" s="113"/>
      <c r="E8" s="114"/>
      <c r="F8" s="108"/>
      <c r="G8" s="108"/>
      <c r="H8" s="96"/>
      <c r="I8" s="96"/>
      <c r="J8" s="96"/>
      <c r="K8" s="96"/>
      <c r="L8" s="95"/>
      <c r="M8" s="95"/>
      <c r="N8" s="95"/>
      <c r="O8" s="122"/>
      <c r="P8" s="95"/>
      <c r="Q8" s="117"/>
      <c r="R8" s="95"/>
      <c r="S8" s="108"/>
      <c r="T8" s="117"/>
      <c r="U8" s="117"/>
      <c r="W8" s="12"/>
      <c r="X8" s="69"/>
      <c r="Y8" s="74" t="str">
        <f>+D4</f>
        <v>Kỹ thuật đồ họa</v>
      </c>
      <c r="Z8" s="75" t="str">
        <f>+P4</f>
        <v>Nhóm: INT1328-08</v>
      </c>
      <c r="AA8" s="76">
        <f>+$AJ$8+$AL$8+$AH$8</f>
        <v>65</v>
      </c>
      <c r="AB8" s="70">
        <f>COUNTIF($T$9:$T$134,"Khiển trách")</f>
        <v>0</v>
      </c>
      <c r="AC8" s="70">
        <f>COUNTIF($T$9:$T$134,"Cảnh cáo")</f>
        <v>0</v>
      </c>
      <c r="AD8" s="70">
        <f>COUNTIF($T$9:$T$134,"Đình chỉ thi")</f>
        <v>0</v>
      </c>
      <c r="AE8" s="77">
        <f>+($AB$8+$AC$8+$AD$8)/$AA$8*100%</f>
        <v>0</v>
      </c>
      <c r="AF8" s="70">
        <f>SUM(COUNTIF($T$9:$T$132,"Vắng"),COUNTIF($T$9:$T$132,"Vắng có phép"))</f>
        <v>0</v>
      </c>
      <c r="AG8" s="78">
        <f>+$AF$8/$AA$8</f>
        <v>0</v>
      </c>
      <c r="AH8" s="79">
        <f>COUNTIF($X$9:$X$132,"Thi lại")</f>
        <v>0</v>
      </c>
      <c r="AI8" s="78">
        <f>+$AH$8/$AA$8</f>
        <v>0</v>
      </c>
      <c r="AJ8" s="79">
        <f>COUNTIF($X$9:$X$133,"Học lại")</f>
        <v>65</v>
      </c>
      <c r="AK8" s="78">
        <f>+$AJ$8/$AA$8</f>
        <v>1</v>
      </c>
      <c r="AL8" s="70">
        <f>COUNTIF($X$10:$X$133,"Đạt")</f>
        <v>0</v>
      </c>
      <c r="AM8" s="77">
        <f>+$AL$8/$AA$8</f>
        <v>0</v>
      </c>
    </row>
    <row r="9" spans="2:39" ht="14.25" customHeight="1">
      <c r="B9" s="118" t="s">
        <v>29</v>
      </c>
      <c r="C9" s="119"/>
      <c r="D9" s="119"/>
      <c r="E9" s="119"/>
      <c r="F9" s="119"/>
      <c r="G9" s="120"/>
      <c r="H9" s="13">
        <v>10</v>
      </c>
      <c r="I9" s="13">
        <v>10</v>
      </c>
      <c r="J9" s="14"/>
      <c r="K9" s="13">
        <v>30</v>
      </c>
      <c r="L9" s="15"/>
      <c r="M9" s="16"/>
      <c r="N9" s="16"/>
      <c r="O9" s="17"/>
      <c r="P9" s="66">
        <f>100-(H9+I9+J9+K9)</f>
        <v>50</v>
      </c>
      <c r="Q9" s="108"/>
      <c r="R9" s="18"/>
      <c r="S9" s="18"/>
      <c r="T9" s="108"/>
      <c r="U9" s="108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20" t="s">
        <v>1390</v>
      </c>
      <c r="D10" s="21" t="s">
        <v>1391</v>
      </c>
      <c r="E10" s="22" t="s">
        <v>538</v>
      </c>
      <c r="F10" s="23" t="s">
        <v>1392</v>
      </c>
      <c r="G10" s="20" t="s">
        <v>133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 t="s">
        <v>1720</v>
      </c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32" t="s">
        <v>1393</v>
      </c>
      <c r="D11" s="33" t="s">
        <v>728</v>
      </c>
      <c r="E11" s="34" t="s">
        <v>75</v>
      </c>
      <c r="F11" s="35" t="s">
        <v>1394</v>
      </c>
      <c r="G11" s="32" t="s">
        <v>81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 t="s">
        <v>1720</v>
      </c>
      <c r="V11" s="3"/>
      <c r="W11" s="30"/>
      <c r="X11" s="81" t="str">
        <f t="shared" ref="X11:X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32" t="s">
        <v>1395</v>
      </c>
      <c r="D12" s="33" t="s">
        <v>353</v>
      </c>
      <c r="E12" s="34" t="s">
        <v>75</v>
      </c>
      <c r="F12" s="35" t="s">
        <v>1396</v>
      </c>
      <c r="G12" s="32" t="s">
        <v>167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74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74" si="4">+IF(OR($H12=0,$I12=0,$J12=0,$K12=0),"Không đủ ĐKDT","")</f>
        <v/>
      </c>
      <c r="U12" s="43" t="s">
        <v>1720</v>
      </c>
      <c r="V12" s="3"/>
      <c r="W12" s="30"/>
      <c r="X12" s="81" t="str">
        <f t="shared" si="2"/>
        <v>Học lại</v>
      </c>
      <c r="Y12" s="82"/>
      <c r="Z12" s="82"/>
      <c r="AA12" s="9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32" t="s">
        <v>1397</v>
      </c>
      <c r="D13" s="33" t="s">
        <v>1398</v>
      </c>
      <c r="E13" s="34" t="s">
        <v>75</v>
      </c>
      <c r="F13" s="35" t="s">
        <v>1399</v>
      </c>
      <c r="G13" s="32" t="s">
        <v>77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 t="s">
        <v>1720</v>
      </c>
      <c r="V13" s="3"/>
      <c r="W13" s="30"/>
      <c r="X13" s="81" t="str">
        <f t="shared" si="2"/>
        <v>Học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32" t="s">
        <v>1400</v>
      </c>
      <c r="D14" s="33" t="s">
        <v>863</v>
      </c>
      <c r="E14" s="34" t="s">
        <v>1401</v>
      </c>
      <c r="F14" s="35" t="s">
        <v>1402</v>
      </c>
      <c r="G14" s="32" t="s">
        <v>123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 t="s">
        <v>1720</v>
      </c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32" t="s">
        <v>1403</v>
      </c>
      <c r="D15" s="33" t="s">
        <v>1404</v>
      </c>
      <c r="E15" s="34" t="s">
        <v>87</v>
      </c>
      <c r="F15" s="35" t="s">
        <v>1405</v>
      </c>
      <c r="G15" s="32" t="s">
        <v>133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 t="s">
        <v>1720</v>
      </c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32" t="s">
        <v>1406</v>
      </c>
      <c r="D16" s="33" t="s">
        <v>145</v>
      </c>
      <c r="E16" s="34" t="s">
        <v>1407</v>
      </c>
      <c r="F16" s="35" t="s">
        <v>873</v>
      </c>
      <c r="G16" s="32" t="s">
        <v>167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 t="s">
        <v>1720</v>
      </c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8</v>
      </c>
      <c r="C17" s="32" t="s">
        <v>1408</v>
      </c>
      <c r="D17" s="33" t="s">
        <v>1409</v>
      </c>
      <c r="E17" s="34" t="s">
        <v>91</v>
      </c>
      <c r="F17" s="35" t="s">
        <v>331</v>
      </c>
      <c r="G17" s="32" t="s">
        <v>77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 t="s">
        <v>1720</v>
      </c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9</v>
      </c>
      <c r="C18" s="32" t="s">
        <v>1410</v>
      </c>
      <c r="D18" s="33" t="s">
        <v>139</v>
      </c>
      <c r="E18" s="34" t="s">
        <v>91</v>
      </c>
      <c r="F18" s="35" t="s">
        <v>457</v>
      </c>
      <c r="G18" s="32" t="s">
        <v>133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 t="s">
        <v>1720</v>
      </c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10</v>
      </c>
      <c r="C19" s="32" t="s">
        <v>1411</v>
      </c>
      <c r="D19" s="33" t="s">
        <v>1412</v>
      </c>
      <c r="E19" s="34" t="s">
        <v>553</v>
      </c>
      <c r="F19" s="35" t="s">
        <v>1133</v>
      </c>
      <c r="G19" s="32" t="s">
        <v>123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 t="s">
        <v>1720</v>
      </c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11</v>
      </c>
      <c r="C20" s="32" t="s">
        <v>1413</v>
      </c>
      <c r="D20" s="33" t="s">
        <v>428</v>
      </c>
      <c r="E20" s="34" t="s">
        <v>1414</v>
      </c>
      <c r="F20" s="35" t="s">
        <v>938</v>
      </c>
      <c r="G20" s="32" t="s">
        <v>93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 t="s">
        <v>1720</v>
      </c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12</v>
      </c>
      <c r="C21" s="32" t="s">
        <v>1415</v>
      </c>
      <c r="D21" s="33" t="s">
        <v>1416</v>
      </c>
      <c r="E21" s="34" t="s">
        <v>96</v>
      </c>
      <c r="F21" s="35" t="s">
        <v>868</v>
      </c>
      <c r="G21" s="32" t="s">
        <v>123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 t="s">
        <v>1720</v>
      </c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13</v>
      </c>
      <c r="C22" s="32" t="s">
        <v>1417</v>
      </c>
      <c r="D22" s="33" t="s">
        <v>343</v>
      </c>
      <c r="E22" s="34" t="s">
        <v>104</v>
      </c>
      <c r="F22" s="35" t="s">
        <v>1418</v>
      </c>
      <c r="G22" s="32" t="s">
        <v>81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 t="s">
        <v>1720</v>
      </c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14</v>
      </c>
      <c r="C23" s="32" t="s">
        <v>1419</v>
      </c>
      <c r="D23" s="33" t="s">
        <v>1420</v>
      </c>
      <c r="E23" s="34" t="s">
        <v>104</v>
      </c>
      <c r="F23" s="35" t="s">
        <v>504</v>
      </c>
      <c r="G23" s="32" t="s">
        <v>84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 t="s">
        <v>1720</v>
      </c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15</v>
      </c>
      <c r="C24" s="32" t="s">
        <v>1421</v>
      </c>
      <c r="D24" s="33" t="s">
        <v>1115</v>
      </c>
      <c r="E24" s="34" t="s">
        <v>756</v>
      </c>
      <c r="F24" s="35" t="s">
        <v>1383</v>
      </c>
      <c r="G24" s="32" t="s">
        <v>123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 t="s">
        <v>1720</v>
      </c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16</v>
      </c>
      <c r="C25" s="32" t="s">
        <v>1422</v>
      </c>
      <c r="D25" s="33" t="s">
        <v>202</v>
      </c>
      <c r="E25" s="34" t="s">
        <v>354</v>
      </c>
      <c r="F25" s="35" t="s">
        <v>724</v>
      </c>
      <c r="G25" s="32" t="s">
        <v>123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 t="s">
        <v>1720</v>
      </c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17</v>
      </c>
      <c r="C26" s="32" t="s">
        <v>1423</v>
      </c>
      <c r="D26" s="33" t="s">
        <v>771</v>
      </c>
      <c r="E26" s="34" t="s">
        <v>126</v>
      </c>
      <c r="F26" s="35" t="s">
        <v>532</v>
      </c>
      <c r="G26" s="32" t="s">
        <v>93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 t="s">
        <v>1720</v>
      </c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18</v>
      </c>
      <c r="C27" s="32" t="s">
        <v>1424</v>
      </c>
      <c r="D27" s="33" t="s">
        <v>333</v>
      </c>
      <c r="E27" s="34" t="s">
        <v>366</v>
      </c>
      <c r="F27" s="35" t="s">
        <v>1425</v>
      </c>
      <c r="G27" s="32" t="s">
        <v>93</v>
      </c>
      <c r="H27" s="36" t="s">
        <v>30</v>
      </c>
      <c r="I27" s="36" t="s">
        <v>30</v>
      </c>
      <c r="J27" s="36" t="s">
        <v>30</v>
      </c>
      <c r="K27" s="36" t="s">
        <v>30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 t="s">
        <v>1720</v>
      </c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19</v>
      </c>
      <c r="C28" s="32" t="s">
        <v>1426</v>
      </c>
      <c r="D28" s="33" t="s">
        <v>234</v>
      </c>
      <c r="E28" s="34" t="s">
        <v>366</v>
      </c>
      <c r="F28" s="35" t="s">
        <v>1427</v>
      </c>
      <c r="G28" s="32" t="s">
        <v>167</v>
      </c>
      <c r="H28" s="36" t="s">
        <v>30</v>
      </c>
      <c r="I28" s="36" t="s">
        <v>30</v>
      </c>
      <c r="J28" s="36" t="s">
        <v>30</v>
      </c>
      <c r="K28" s="36" t="s">
        <v>30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 t="s">
        <v>1720</v>
      </c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20</v>
      </c>
      <c r="C29" s="32" t="s">
        <v>1428</v>
      </c>
      <c r="D29" s="33" t="s">
        <v>1429</v>
      </c>
      <c r="E29" s="34" t="s">
        <v>131</v>
      </c>
      <c r="F29" s="35" t="s">
        <v>516</v>
      </c>
      <c r="G29" s="32" t="s">
        <v>81</v>
      </c>
      <c r="H29" s="36" t="s">
        <v>30</v>
      </c>
      <c r="I29" s="36" t="s">
        <v>30</v>
      </c>
      <c r="J29" s="36" t="s">
        <v>30</v>
      </c>
      <c r="K29" s="36" t="s">
        <v>30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 t="s">
        <v>1720</v>
      </c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21</v>
      </c>
      <c r="C30" s="32" t="s">
        <v>1430</v>
      </c>
      <c r="D30" s="33" t="s">
        <v>145</v>
      </c>
      <c r="E30" s="34" t="s">
        <v>376</v>
      </c>
      <c r="F30" s="35" t="s">
        <v>1431</v>
      </c>
      <c r="G30" s="32" t="s">
        <v>167</v>
      </c>
      <c r="H30" s="36" t="s">
        <v>30</v>
      </c>
      <c r="I30" s="36" t="s">
        <v>30</v>
      </c>
      <c r="J30" s="36" t="s">
        <v>30</v>
      </c>
      <c r="K30" s="36" t="s">
        <v>30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 t="s">
        <v>1720</v>
      </c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22</v>
      </c>
      <c r="C31" s="32" t="s">
        <v>1432</v>
      </c>
      <c r="D31" s="33" t="s">
        <v>1433</v>
      </c>
      <c r="E31" s="34" t="s">
        <v>154</v>
      </c>
      <c r="F31" s="35" t="s">
        <v>236</v>
      </c>
      <c r="G31" s="32" t="s">
        <v>77</v>
      </c>
      <c r="H31" s="36" t="s">
        <v>30</v>
      </c>
      <c r="I31" s="36" t="s">
        <v>30</v>
      </c>
      <c r="J31" s="36" t="s">
        <v>30</v>
      </c>
      <c r="K31" s="36" t="s">
        <v>30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 t="s">
        <v>1720</v>
      </c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23</v>
      </c>
      <c r="C32" s="32" t="s">
        <v>1434</v>
      </c>
      <c r="D32" s="33" t="s">
        <v>471</v>
      </c>
      <c r="E32" s="34" t="s">
        <v>154</v>
      </c>
      <c r="F32" s="35" t="s">
        <v>1044</v>
      </c>
      <c r="G32" s="32" t="s">
        <v>128</v>
      </c>
      <c r="H32" s="36" t="s">
        <v>30</v>
      </c>
      <c r="I32" s="36" t="s">
        <v>30</v>
      </c>
      <c r="J32" s="36" t="s">
        <v>30</v>
      </c>
      <c r="K32" s="36" t="s">
        <v>30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 t="s">
        <v>1720</v>
      </c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24</v>
      </c>
      <c r="C33" s="32" t="s">
        <v>1435</v>
      </c>
      <c r="D33" s="33" t="s">
        <v>745</v>
      </c>
      <c r="E33" s="34" t="s">
        <v>154</v>
      </c>
      <c r="F33" s="35" t="s">
        <v>1106</v>
      </c>
      <c r="G33" s="32" t="s">
        <v>133</v>
      </c>
      <c r="H33" s="36" t="s">
        <v>30</v>
      </c>
      <c r="I33" s="36" t="s">
        <v>30</v>
      </c>
      <c r="J33" s="36" t="s">
        <v>30</v>
      </c>
      <c r="K33" s="36" t="s">
        <v>30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 t="s">
        <v>1720</v>
      </c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25</v>
      </c>
      <c r="C34" s="32" t="s">
        <v>1436</v>
      </c>
      <c r="D34" s="33" t="s">
        <v>246</v>
      </c>
      <c r="E34" s="34" t="s">
        <v>387</v>
      </c>
      <c r="F34" s="35" t="s">
        <v>1437</v>
      </c>
      <c r="G34" s="32" t="s">
        <v>84</v>
      </c>
      <c r="H34" s="36" t="s">
        <v>30</v>
      </c>
      <c r="I34" s="36" t="s">
        <v>30</v>
      </c>
      <c r="J34" s="36" t="s">
        <v>30</v>
      </c>
      <c r="K34" s="36" t="s">
        <v>30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 t="s">
        <v>1720</v>
      </c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26</v>
      </c>
      <c r="C35" s="32" t="s">
        <v>1438</v>
      </c>
      <c r="D35" s="33" t="s">
        <v>968</v>
      </c>
      <c r="E35" s="34" t="s">
        <v>969</v>
      </c>
      <c r="F35" s="35" t="s">
        <v>1389</v>
      </c>
      <c r="G35" s="32" t="s">
        <v>133</v>
      </c>
      <c r="H35" s="36" t="s">
        <v>30</v>
      </c>
      <c r="I35" s="36" t="s">
        <v>30</v>
      </c>
      <c r="J35" s="36" t="s">
        <v>30</v>
      </c>
      <c r="K35" s="36" t="s">
        <v>30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 t="s">
        <v>1720</v>
      </c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27</v>
      </c>
      <c r="C36" s="32" t="s">
        <v>1439</v>
      </c>
      <c r="D36" s="33" t="s">
        <v>1440</v>
      </c>
      <c r="E36" s="34" t="s">
        <v>161</v>
      </c>
      <c r="F36" s="35" t="s">
        <v>805</v>
      </c>
      <c r="G36" s="32" t="s">
        <v>123</v>
      </c>
      <c r="H36" s="36" t="s">
        <v>30</v>
      </c>
      <c r="I36" s="36" t="s">
        <v>30</v>
      </c>
      <c r="J36" s="36" t="s">
        <v>30</v>
      </c>
      <c r="K36" s="36" t="s">
        <v>30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 t="s">
        <v>1720</v>
      </c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28</v>
      </c>
      <c r="C37" s="32" t="s">
        <v>1441</v>
      </c>
      <c r="D37" s="33" t="s">
        <v>583</v>
      </c>
      <c r="E37" s="34" t="s">
        <v>165</v>
      </c>
      <c r="F37" s="35" t="s">
        <v>1442</v>
      </c>
      <c r="G37" s="32" t="s">
        <v>77</v>
      </c>
      <c r="H37" s="36" t="s">
        <v>30</v>
      </c>
      <c r="I37" s="36" t="s">
        <v>30</v>
      </c>
      <c r="J37" s="36" t="s">
        <v>30</v>
      </c>
      <c r="K37" s="36" t="s">
        <v>30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 t="s">
        <v>1720</v>
      </c>
      <c r="V37" s="3"/>
      <c r="W37" s="30"/>
      <c r="X37" s="81" t="str">
        <f t="shared" si="2"/>
        <v>Học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29</v>
      </c>
      <c r="C38" s="32" t="s">
        <v>1443</v>
      </c>
      <c r="D38" s="33" t="s">
        <v>1241</v>
      </c>
      <c r="E38" s="34" t="s">
        <v>165</v>
      </c>
      <c r="F38" s="35" t="s">
        <v>1171</v>
      </c>
      <c r="G38" s="32" t="s">
        <v>81</v>
      </c>
      <c r="H38" s="36" t="s">
        <v>30</v>
      </c>
      <c r="I38" s="36" t="s">
        <v>30</v>
      </c>
      <c r="J38" s="36" t="s">
        <v>30</v>
      </c>
      <c r="K38" s="36" t="s">
        <v>30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 t="s">
        <v>1720</v>
      </c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30</v>
      </c>
      <c r="C39" s="32" t="s">
        <v>1444</v>
      </c>
      <c r="D39" s="33" t="s">
        <v>1445</v>
      </c>
      <c r="E39" s="34" t="s">
        <v>173</v>
      </c>
      <c r="F39" s="35" t="s">
        <v>1163</v>
      </c>
      <c r="G39" s="32" t="s">
        <v>123</v>
      </c>
      <c r="H39" s="36" t="s">
        <v>30</v>
      </c>
      <c r="I39" s="36" t="s">
        <v>30</v>
      </c>
      <c r="J39" s="36" t="s">
        <v>30</v>
      </c>
      <c r="K39" s="36" t="s">
        <v>30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 t="s">
        <v>1720</v>
      </c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31</v>
      </c>
      <c r="C40" s="32" t="s">
        <v>1446</v>
      </c>
      <c r="D40" s="33" t="s">
        <v>495</v>
      </c>
      <c r="E40" s="34" t="s">
        <v>173</v>
      </c>
      <c r="F40" s="35" t="s">
        <v>1447</v>
      </c>
      <c r="G40" s="32" t="s">
        <v>133</v>
      </c>
      <c r="H40" s="36" t="s">
        <v>30</v>
      </c>
      <c r="I40" s="36" t="s">
        <v>30</v>
      </c>
      <c r="J40" s="36" t="s">
        <v>30</v>
      </c>
      <c r="K40" s="36" t="s">
        <v>30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 t="s">
        <v>1720</v>
      </c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32</v>
      </c>
      <c r="C41" s="32" t="s">
        <v>1448</v>
      </c>
      <c r="D41" s="33" t="s">
        <v>459</v>
      </c>
      <c r="E41" s="34" t="s">
        <v>619</v>
      </c>
      <c r="F41" s="35" t="s">
        <v>504</v>
      </c>
      <c r="G41" s="32" t="s">
        <v>123</v>
      </c>
      <c r="H41" s="36" t="s">
        <v>30</v>
      </c>
      <c r="I41" s="36" t="s">
        <v>30</v>
      </c>
      <c r="J41" s="36" t="s">
        <v>30</v>
      </c>
      <c r="K41" s="36" t="s">
        <v>30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 t="s">
        <v>1720</v>
      </c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33</v>
      </c>
      <c r="C42" s="32" t="s">
        <v>1449</v>
      </c>
      <c r="D42" s="33" t="s">
        <v>1062</v>
      </c>
      <c r="E42" s="34" t="s">
        <v>1450</v>
      </c>
      <c r="F42" s="35" t="s">
        <v>155</v>
      </c>
      <c r="G42" s="32" t="s">
        <v>93</v>
      </c>
      <c r="H42" s="36" t="s">
        <v>30</v>
      </c>
      <c r="I42" s="36" t="s">
        <v>30</v>
      </c>
      <c r="J42" s="36" t="s">
        <v>30</v>
      </c>
      <c r="K42" s="36" t="s">
        <v>30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 t="s">
        <v>1720</v>
      </c>
      <c r="V42" s="3"/>
      <c r="W42" s="30"/>
      <c r="X42" s="81" t="str">
        <f t="shared" si="2"/>
        <v>Học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34</v>
      </c>
      <c r="C43" s="32" t="s">
        <v>1451</v>
      </c>
      <c r="D43" s="33" t="s">
        <v>145</v>
      </c>
      <c r="E43" s="34" t="s">
        <v>1452</v>
      </c>
      <c r="F43" s="35" t="s">
        <v>331</v>
      </c>
      <c r="G43" s="32" t="s">
        <v>93</v>
      </c>
      <c r="H43" s="36" t="s">
        <v>30</v>
      </c>
      <c r="I43" s="36" t="s">
        <v>30</v>
      </c>
      <c r="J43" s="36" t="s">
        <v>30</v>
      </c>
      <c r="K43" s="36" t="s">
        <v>30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 t="s">
        <v>1721</v>
      </c>
      <c r="V43" s="3"/>
      <c r="W43" s="30"/>
      <c r="X43" s="81" t="str">
        <f t="shared" si="2"/>
        <v>Học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35</v>
      </c>
      <c r="C44" s="32" t="s">
        <v>1453</v>
      </c>
      <c r="D44" s="33" t="s">
        <v>1454</v>
      </c>
      <c r="E44" s="34" t="s">
        <v>994</v>
      </c>
      <c r="F44" s="35" t="s">
        <v>941</v>
      </c>
      <c r="G44" s="32" t="s">
        <v>81</v>
      </c>
      <c r="H44" s="36" t="s">
        <v>30</v>
      </c>
      <c r="I44" s="36" t="s">
        <v>30</v>
      </c>
      <c r="J44" s="36" t="s">
        <v>30</v>
      </c>
      <c r="K44" s="36" t="s">
        <v>30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 t="s">
        <v>1721</v>
      </c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36</v>
      </c>
      <c r="C45" s="32" t="s">
        <v>1455</v>
      </c>
      <c r="D45" s="33" t="s">
        <v>299</v>
      </c>
      <c r="E45" s="34" t="s">
        <v>203</v>
      </c>
      <c r="F45" s="35" t="s">
        <v>608</v>
      </c>
      <c r="G45" s="32" t="s">
        <v>84</v>
      </c>
      <c r="H45" s="36" t="s">
        <v>30</v>
      </c>
      <c r="I45" s="36" t="s">
        <v>30</v>
      </c>
      <c r="J45" s="36" t="s">
        <v>30</v>
      </c>
      <c r="K45" s="36" t="s">
        <v>30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 t="s">
        <v>1721</v>
      </c>
      <c r="V45" s="3"/>
      <c r="W45" s="30"/>
      <c r="X45" s="81" t="str">
        <f t="shared" si="2"/>
        <v>Học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37</v>
      </c>
      <c r="C46" s="32" t="s">
        <v>1456</v>
      </c>
      <c r="D46" s="33" t="s">
        <v>1457</v>
      </c>
      <c r="E46" s="34" t="s">
        <v>1147</v>
      </c>
      <c r="F46" s="35" t="s">
        <v>1458</v>
      </c>
      <c r="G46" s="32" t="s">
        <v>93</v>
      </c>
      <c r="H46" s="36" t="s">
        <v>30</v>
      </c>
      <c r="I46" s="36" t="s">
        <v>30</v>
      </c>
      <c r="J46" s="36" t="s">
        <v>30</v>
      </c>
      <c r="K46" s="36" t="s">
        <v>30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 t="s">
        <v>1721</v>
      </c>
      <c r="V46" s="3"/>
      <c r="W46" s="30"/>
      <c r="X46" s="81" t="str">
        <f t="shared" si="2"/>
        <v>Học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38</v>
      </c>
      <c r="C47" s="32" t="s">
        <v>1459</v>
      </c>
      <c r="D47" s="33" t="s">
        <v>661</v>
      </c>
      <c r="E47" s="34" t="s">
        <v>210</v>
      </c>
      <c r="F47" s="35" t="s">
        <v>1057</v>
      </c>
      <c r="G47" s="32" t="s">
        <v>123</v>
      </c>
      <c r="H47" s="36" t="s">
        <v>30</v>
      </c>
      <c r="I47" s="36" t="s">
        <v>30</v>
      </c>
      <c r="J47" s="36" t="s">
        <v>30</v>
      </c>
      <c r="K47" s="36" t="s">
        <v>30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 t="s">
        <v>1721</v>
      </c>
      <c r="V47" s="3"/>
      <c r="W47" s="30"/>
      <c r="X47" s="81" t="str">
        <f t="shared" si="2"/>
        <v>Học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39</v>
      </c>
      <c r="C48" s="32" t="s">
        <v>1460</v>
      </c>
      <c r="D48" s="33" t="s">
        <v>1173</v>
      </c>
      <c r="E48" s="34" t="s">
        <v>214</v>
      </c>
      <c r="F48" s="35" t="s">
        <v>930</v>
      </c>
      <c r="G48" s="32" t="s">
        <v>133</v>
      </c>
      <c r="H48" s="36" t="s">
        <v>30</v>
      </c>
      <c r="I48" s="36" t="s">
        <v>30</v>
      </c>
      <c r="J48" s="36" t="s">
        <v>30</v>
      </c>
      <c r="K48" s="36" t="s">
        <v>30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 t="s">
        <v>1721</v>
      </c>
      <c r="V48" s="3"/>
      <c r="W48" s="30"/>
      <c r="X48" s="81" t="str">
        <f t="shared" si="2"/>
        <v>Học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customHeight="1">
      <c r="B49" s="31">
        <v>40</v>
      </c>
      <c r="C49" s="32" t="s">
        <v>1461</v>
      </c>
      <c r="D49" s="33" t="s">
        <v>434</v>
      </c>
      <c r="E49" s="34" t="s">
        <v>435</v>
      </c>
      <c r="F49" s="35" t="s">
        <v>400</v>
      </c>
      <c r="G49" s="32" t="s">
        <v>123</v>
      </c>
      <c r="H49" s="36" t="s">
        <v>30</v>
      </c>
      <c r="I49" s="36" t="s">
        <v>30</v>
      </c>
      <c r="J49" s="36" t="s">
        <v>30</v>
      </c>
      <c r="K49" s="36" t="s">
        <v>30</v>
      </c>
      <c r="L49" s="44"/>
      <c r="M49" s="44"/>
      <c r="N49" s="44"/>
      <c r="O49" s="88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 t="s">
        <v>1721</v>
      </c>
      <c r="V49" s="3"/>
      <c r="W49" s="30"/>
      <c r="X49" s="81" t="str">
        <f t="shared" si="2"/>
        <v>Học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customHeight="1">
      <c r="B50" s="31">
        <v>41</v>
      </c>
      <c r="C50" s="32" t="s">
        <v>1462</v>
      </c>
      <c r="D50" s="33" t="s">
        <v>202</v>
      </c>
      <c r="E50" s="34" t="s">
        <v>435</v>
      </c>
      <c r="F50" s="35" t="s">
        <v>1463</v>
      </c>
      <c r="G50" s="32" t="s">
        <v>84</v>
      </c>
      <c r="H50" s="36" t="s">
        <v>30</v>
      </c>
      <c r="I50" s="36" t="s">
        <v>30</v>
      </c>
      <c r="J50" s="36" t="s">
        <v>30</v>
      </c>
      <c r="K50" s="36" t="s">
        <v>30</v>
      </c>
      <c r="L50" s="44"/>
      <c r="M50" s="44"/>
      <c r="N50" s="44"/>
      <c r="O50" s="88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 t="s">
        <v>1721</v>
      </c>
      <c r="V50" s="3"/>
      <c r="W50" s="30"/>
      <c r="X50" s="81" t="str">
        <f t="shared" si="2"/>
        <v>Học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customHeight="1">
      <c r="B51" s="31">
        <v>42</v>
      </c>
      <c r="C51" s="32" t="s">
        <v>1464</v>
      </c>
      <c r="D51" s="33" t="s">
        <v>172</v>
      </c>
      <c r="E51" s="34" t="s">
        <v>228</v>
      </c>
      <c r="F51" s="35" t="s">
        <v>1465</v>
      </c>
      <c r="G51" s="32" t="s">
        <v>404</v>
      </c>
      <c r="H51" s="36" t="s">
        <v>30</v>
      </c>
      <c r="I51" s="36" t="s">
        <v>30</v>
      </c>
      <c r="J51" s="36" t="s">
        <v>30</v>
      </c>
      <c r="K51" s="36" t="s">
        <v>30</v>
      </c>
      <c r="L51" s="44"/>
      <c r="M51" s="44"/>
      <c r="N51" s="44"/>
      <c r="O51" s="88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 t="s">
        <v>1721</v>
      </c>
      <c r="V51" s="3"/>
      <c r="W51" s="30"/>
      <c r="X51" s="81" t="str">
        <f t="shared" si="2"/>
        <v>Học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customHeight="1">
      <c r="B52" s="31">
        <v>43</v>
      </c>
      <c r="C52" s="32" t="s">
        <v>1466</v>
      </c>
      <c r="D52" s="33" t="s">
        <v>1467</v>
      </c>
      <c r="E52" s="34" t="s">
        <v>228</v>
      </c>
      <c r="F52" s="35" t="s">
        <v>1057</v>
      </c>
      <c r="G52" s="32" t="s">
        <v>81</v>
      </c>
      <c r="H52" s="36" t="s">
        <v>30</v>
      </c>
      <c r="I52" s="36" t="s">
        <v>30</v>
      </c>
      <c r="J52" s="36" t="s">
        <v>30</v>
      </c>
      <c r="K52" s="36" t="s">
        <v>30</v>
      </c>
      <c r="L52" s="44"/>
      <c r="M52" s="44"/>
      <c r="N52" s="44"/>
      <c r="O52" s="88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 t="s">
        <v>1721</v>
      </c>
      <c r="V52" s="3"/>
      <c r="W52" s="30"/>
      <c r="X52" s="81" t="str">
        <f t="shared" si="2"/>
        <v>Học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customHeight="1">
      <c r="B53" s="31">
        <v>44</v>
      </c>
      <c r="C53" s="32" t="s">
        <v>1468</v>
      </c>
      <c r="D53" s="33" t="s">
        <v>145</v>
      </c>
      <c r="E53" s="34" t="s">
        <v>1469</v>
      </c>
      <c r="F53" s="35" t="s">
        <v>1374</v>
      </c>
      <c r="G53" s="32" t="s">
        <v>77</v>
      </c>
      <c r="H53" s="36" t="s">
        <v>30</v>
      </c>
      <c r="I53" s="36" t="s">
        <v>30</v>
      </c>
      <c r="J53" s="36" t="s">
        <v>30</v>
      </c>
      <c r="K53" s="36" t="s">
        <v>30</v>
      </c>
      <c r="L53" s="44"/>
      <c r="M53" s="44"/>
      <c r="N53" s="44"/>
      <c r="O53" s="88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 t="s">
        <v>1721</v>
      </c>
      <c r="V53" s="3"/>
      <c r="W53" s="30"/>
      <c r="X53" s="81" t="str">
        <f t="shared" si="2"/>
        <v>Học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customHeight="1">
      <c r="B54" s="31">
        <v>45</v>
      </c>
      <c r="C54" s="32" t="s">
        <v>1470</v>
      </c>
      <c r="D54" s="33" t="s">
        <v>145</v>
      </c>
      <c r="E54" s="34" t="s">
        <v>452</v>
      </c>
      <c r="F54" s="35" t="s">
        <v>1471</v>
      </c>
      <c r="G54" s="32" t="s">
        <v>167</v>
      </c>
      <c r="H54" s="36" t="s">
        <v>30</v>
      </c>
      <c r="I54" s="36" t="s">
        <v>30</v>
      </c>
      <c r="J54" s="36" t="s">
        <v>30</v>
      </c>
      <c r="K54" s="36" t="s">
        <v>30</v>
      </c>
      <c r="L54" s="44"/>
      <c r="M54" s="44"/>
      <c r="N54" s="44"/>
      <c r="O54" s="88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 t="s">
        <v>1721</v>
      </c>
      <c r="V54" s="3"/>
      <c r="W54" s="30"/>
      <c r="X54" s="81" t="str">
        <f t="shared" si="2"/>
        <v>Học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customHeight="1">
      <c r="B55" s="31">
        <v>46</v>
      </c>
      <c r="C55" s="32" t="s">
        <v>1472</v>
      </c>
      <c r="D55" s="33" t="s">
        <v>1473</v>
      </c>
      <c r="E55" s="34" t="s">
        <v>848</v>
      </c>
      <c r="F55" s="35" t="s">
        <v>189</v>
      </c>
      <c r="G55" s="32" t="s">
        <v>93</v>
      </c>
      <c r="H55" s="36" t="s">
        <v>30</v>
      </c>
      <c r="I55" s="36" t="s">
        <v>30</v>
      </c>
      <c r="J55" s="36" t="s">
        <v>30</v>
      </c>
      <c r="K55" s="36" t="s">
        <v>30</v>
      </c>
      <c r="L55" s="44"/>
      <c r="M55" s="44"/>
      <c r="N55" s="44"/>
      <c r="O55" s="88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 t="s">
        <v>1721</v>
      </c>
      <c r="V55" s="3"/>
      <c r="W55" s="30"/>
      <c r="X55" s="81" t="str">
        <f t="shared" si="2"/>
        <v>Học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customHeight="1">
      <c r="B56" s="31">
        <v>47</v>
      </c>
      <c r="C56" s="32" t="s">
        <v>1474</v>
      </c>
      <c r="D56" s="33" t="s">
        <v>812</v>
      </c>
      <c r="E56" s="34" t="s">
        <v>235</v>
      </c>
      <c r="F56" s="35" t="s">
        <v>730</v>
      </c>
      <c r="G56" s="32" t="s">
        <v>123</v>
      </c>
      <c r="H56" s="36" t="s">
        <v>30</v>
      </c>
      <c r="I56" s="36" t="s">
        <v>30</v>
      </c>
      <c r="J56" s="36" t="s">
        <v>30</v>
      </c>
      <c r="K56" s="36" t="s">
        <v>30</v>
      </c>
      <c r="L56" s="44"/>
      <c r="M56" s="44"/>
      <c r="N56" s="44"/>
      <c r="O56" s="88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 t="s">
        <v>1721</v>
      </c>
      <c r="V56" s="3"/>
      <c r="W56" s="30"/>
      <c r="X56" s="81" t="str">
        <f t="shared" si="2"/>
        <v>Học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customHeight="1">
      <c r="B57" s="31">
        <v>48</v>
      </c>
      <c r="C57" s="32" t="s">
        <v>1475</v>
      </c>
      <c r="D57" s="33" t="s">
        <v>120</v>
      </c>
      <c r="E57" s="34" t="s">
        <v>235</v>
      </c>
      <c r="F57" s="35" t="s">
        <v>1476</v>
      </c>
      <c r="G57" s="32" t="s">
        <v>84</v>
      </c>
      <c r="H57" s="36" t="s">
        <v>30</v>
      </c>
      <c r="I57" s="36" t="s">
        <v>30</v>
      </c>
      <c r="J57" s="36" t="s">
        <v>30</v>
      </c>
      <c r="K57" s="36" t="s">
        <v>30</v>
      </c>
      <c r="L57" s="44"/>
      <c r="M57" s="44"/>
      <c r="N57" s="44"/>
      <c r="O57" s="88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 t="s">
        <v>1721</v>
      </c>
      <c r="V57" s="3"/>
      <c r="W57" s="30"/>
      <c r="X57" s="81" t="str">
        <f t="shared" si="2"/>
        <v>Học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customHeight="1">
      <c r="B58" s="31">
        <v>49</v>
      </c>
      <c r="C58" s="32" t="s">
        <v>1477</v>
      </c>
      <c r="D58" s="33" t="s">
        <v>95</v>
      </c>
      <c r="E58" s="34" t="s">
        <v>1478</v>
      </c>
      <c r="F58" s="35" t="s">
        <v>1479</v>
      </c>
      <c r="G58" s="32" t="s">
        <v>371</v>
      </c>
      <c r="H58" s="36" t="s">
        <v>30</v>
      </c>
      <c r="I58" s="36" t="s">
        <v>30</v>
      </c>
      <c r="J58" s="36" t="s">
        <v>30</v>
      </c>
      <c r="K58" s="36" t="s">
        <v>30</v>
      </c>
      <c r="L58" s="44"/>
      <c r="M58" s="44"/>
      <c r="N58" s="44"/>
      <c r="O58" s="88"/>
      <c r="P58" s="38"/>
      <c r="Q58" s="39">
        <f t="shared" si="3"/>
        <v>0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 t="s">
        <v>1721</v>
      </c>
      <c r="V58" s="3"/>
      <c r="W58" s="30"/>
      <c r="X58" s="81" t="str">
        <f t="shared" si="2"/>
        <v>Học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customHeight="1">
      <c r="B59" s="31">
        <v>50</v>
      </c>
      <c r="C59" s="32" t="s">
        <v>1480</v>
      </c>
      <c r="D59" s="33" t="s">
        <v>145</v>
      </c>
      <c r="E59" s="34" t="s">
        <v>243</v>
      </c>
      <c r="F59" s="35" t="s">
        <v>941</v>
      </c>
      <c r="G59" s="32" t="s">
        <v>133</v>
      </c>
      <c r="H59" s="36" t="s">
        <v>30</v>
      </c>
      <c r="I59" s="36" t="s">
        <v>30</v>
      </c>
      <c r="J59" s="36" t="s">
        <v>30</v>
      </c>
      <c r="K59" s="36" t="s">
        <v>30</v>
      </c>
      <c r="L59" s="44"/>
      <c r="M59" s="44"/>
      <c r="N59" s="44"/>
      <c r="O59" s="88"/>
      <c r="P59" s="38"/>
      <c r="Q59" s="39">
        <f t="shared" si="3"/>
        <v>0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 t="s">
        <v>1721</v>
      </c>
      <c r="V59" s="3"/>
      <c r="W59" s="30"/>
      <c r="X59" s="81" t="str">
        <f t="shared" si="2"/>
        <v>Học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customHeight="1">
      <c r="B60" s="31">
        <v>51</v>
      </c>
      <c r="C60" s="32" t="s">
        <v>1481</v>
      </c>
      <c r="D60" s="33" t="s">
        <v>615</v>
      </c>
      <c r="E60" s="34" t="s">
        <v>867</v>
      </c>
      <c r="F60" s="35" t="s">
        <v>1482</v>
      </c>
      <c r="G60" s="32" t="s">
        <v>81</v>
      </c>
      <c r="H60" s="36" t="s">
        <v>30</v>
      </c>
      <c r="I60" s="36" t="s">
        <v>30</v>
      </c>
      <c r="J60" s="36" t="s">
        <v>30</v>
      </c>
      <c r="K60" s="36" t="s">
        <v>30</v>
      </c>
      <c r="L60" s="44"/>
      <c r="M60" s="44"/>
      <c r="N60" s="44"/>
      <c r="O60" s="88"/>
      <c r="P60" s="38"/>
      <c r="Q60" s="39">
        <f t="shared" si="3"/>
        <v>0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 t="s">
        <v>1721</v>
      </c>
      <c r="V60" s="3"/>
      <c r="W60" s="30"/>
      <c r="X60" s="81" t="str">
        <f t="shared" si="2"/>
        <v>Học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customHeight="1">
      <c r="B61" s="31">
        <v>52</v>
      </c>
      <c r="C61" s="32" t="s">
        <v>1483</v>
      </c>
      <c r="D61" s="33" t="s">
        <v>1484</v>
      </c>
      <c r="E61" s="34" t="s">
        <v>1485</v>
      </c>
      <c r="F61" s="35" t="s">
        <v>1486</v>
      </c>
      <c r="G61" s="32" t="s">
        <v>128</v>
      </c>
      <c r="H61" s="36" t="s">
        <v>30</v>
      </c>
      <c r="I61" s="36" t="s">
        <v>30</v>
      </c>
      <c r="J61" s="36" t="s">
        <v>30</v>
      </c>
      <c r="K61" s="36" t="s">
        <v>30</v>
      </c>
      <c r="L61" s="44"/>
      <c r="M61" s="44"/>
      <c r="N61" s="44"/>
      <c r="O61" s="88"/>
      <c r="P61" s="38"/>
      <c r="Q61" s="39">
        <f t="shared" si="3"/>
        <v>0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 t="s">
        <v>1721</v>
      </c>
      <c r="V61" s="3"/>
      <c r="W61" s="30"/>
      <c r="X61" s="81" t="str">
        <f t="shared" si="2"/>
        <v>Học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customHeight="1">
      <c r="B62" s="31">
        <v>53</v>
      </c>
      <c r="C62" s="32" t="s">
        <v>1487</v>
      </c>
      <c r="D62" s="33" t="s">
        <v>1488</v>
      </c>
      <c r="E62" s="34" t="s">
        <v>265</v>
      </c>
      <c r="F62" s="35" t="s">
        <v>721</v>
      </c>
      <c r="G62" s="32" t="s">
        <v>133</v>
      </c>
      <c r="H62" s="36" t="s">
        <v>30</v>
      </c>
      <c r="I62" s="36" t="s">
        <v>30</v>
      </c>
      <c r="J62" s="36" t="s">
        <v>30</v>
      </c>
      <c r="K62" s="36" t="s">
        <v>30</v>
      </c>
      <c r="L62" s="44"/>
      <c r="M62" s="44"/>
      <c r="N62" s="44"/>
      <c r="O62" s="88"/>
      <c r="P62" s="38"/>
      <c r="Q62" s="39">
        <f t="shared" si="3"/>
        <v>0</v>
      </c>
      <c r="R62" s="40" t="str">
        <f t="shared" si="0"/>
        <v>F</v>
      </c>
      <c r="S62" s="41" t="str">
        <f t="shared" si="1"/>
        <v>Kém</v>
      </c>
      <c r="T62" s="42" t="str">
        <f t="shared" si="4"/>
        <v/>
      </c>
      <c r="U62" s="43" t="s">
        <v>1721</v>
      </c>
      <c r="V62" s="3"/>
      <c r="W62" s="30"/>
      <c r="X62" s="81" t="str">
        <f t="shared" si="2"/>
        <v>Học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customHeight="1">
      <c r="B63" s="31">
        <v>54</v>
      </c>
      <c r="C63" s="32" t="s">
        <v>1489</v>
      </c>
      <c r="D63" s="33" t="s">
        <v>95</v>
      </c>
      <c r="E63" s="34" t="s">
        <v>1360</v>
      </c>
      <c r="F63" s="35" t="s">
        <v>1490</v>
      </c>
      <c r="G63" s="32" t="s">
        <v>84</v>
      </c>
      <c r="H63" s="36" t="s">
        <v>30</v>
      </c>
      <c r="I63" s="36" t="s">
        <v>30</v>
      </c>
      <c r="J63" s="36" t="s">
        <v>30</v>
      </c>
      <c r="K63" s="36" t="s">
        <v>30</v>
      </c>
      <c r="L63" s="44"/>
      <c r="M63" s="44"/>
      <c r="N63" s="44"/>
      <c r="O63" s="88"/>
      <c r="P63" s="38"/>
      <c r="Q63" s="39">
        <f t="shared" si="3"/>
        <v>0</v>
      </c>
      <c r="R63" s="40" t="str">
        <f t="shared" si="0"/>
        <v>F</v>
      </c>
      <c r="S63" s="41" t="str">
        <f t="shared" si="1"/>
        <v>Kém</v>
      </c>
      <c r="T63" s="42" t="str">
        <f t="shared" si="4"/>
        <v/>
      </c>
      <c r="U63" s="43" t="s">
        <v>1721</v>
      </c>
      <c r="V63" s="3"/>
      <c r="W63" s="30"/>
      <c r="X63" s="81" t="str">
        <f t="shared" si="2"/>
        <v>Học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customHeight="1">
      <c r="B64" s="31">
        <v>55</v>
      </c>
      <c r="C64" s="32" t="s">
        <v>1491</v>
      </c>
      <c r="D64" s="33" t="s">
        <v>1492</v>
      </c>
      <c r="E64" s="34" t="s">
        <v>895</v>
      </c>
      <c r="F64" s="35" t="s">
        <v>1493</v>
      </c>
      <c r="G64" s="32" t="s">
        <v>371</v>
      </c>
      <c r="H64" s="36" t="s">
        <v>30</v>
      </c>
      <c r="I64" s="36" t="s">
        <v>30</v>
      </c>
      <c r="J64" s="36" t="s">
        <v>30</v>
      </c>
      <c r="K64" s="36" t="s">
        <v>30</v>
      </c>
      <c r="L64" s="44"/>
      <c r="M64" s="44"/>
      <c r="N64" s="44"/>
      <c r="O64" s="88"/>
      <c r="P64" s="38"/>
      <c r="Q64" s="39">
        <f t="shared" si="3"/>
        <v>0</v>
      </c>
      <c r="R64" s="40" t="str">
        <f t="shared" si="0"/>
        <v>F</v>
      </c>
      <c r="S64" s="41" t="str">
        <f t="shared" si="1"/>
        <v>Kém</v>
      </c>
      <c r="T64" s="42" t="str">
        <f t="shared" si="4"/>
        <v/>
      </c>
      <c r="U64" s="43" t="s">
        <v>1721</v>
      </c>
      <c r="V64" s="3"/>
      <c r="W64" s="30"/>
      <c r="X64" s="81" t="str">
        <f t="shared" si="2"/>
        <v>Học lại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1:39" ht="18.75" customHeight="1">
      <c r="B65" s="31">
        <v>56</v>
      </c>
      <c r="C65" s="32" t="s">
        <v>1494</v>
      </c>
      <c r="D65" s="33" t="s">
        <v>1495</v>
      </c>
      <c r="E65" s="34" t="s">
        <v>1221</v>
      </c>
      <c r="F65" s="35" t="s">
        <v>384</v>
      </c>
      <c r="G65" s="32" t="s">
        <v>128</v>
      </c>
      <c r="H65" s="36" t="s">
        <v>30</v>
      </c>
      <c r="I65" s="36" t="s">
        <v>30</v>
      </c>
      <c r="J65" s="36" t="s">
        <v>30</v>
      </c>
      <c r="K65" s="36" t="s">
        <v>30</v>
      </c>
      <c r="L65" s="44"/>
      <c r="M65" s="44"/>
      <c r="N65" s="44"/>
      <c r="O65" s="88"/>
      <c r="P65" s="38"/>
      <c r="Q65" s="39">
        <f t="shared" si="3"/>
        <v>0</v>
      </c>
      <c r="R65" s="40" t="str">
        <f t="shared" si="0"/>
        <v>F</v>
      </c>
      <c r="S65" s="41" t="str">
        <f t="shared" si="1"/>
        <v>Kém</v>
      </c>
      <c r="T65" s="42" t="str">
        <f t="shared" si="4"/>
        <v/>
      </c>
      <c r="U65" s="43" t="s">
        <v>1721</v>
      </c>
      <c r="V65" s="3"/>
      <c r="W65" s="30"/>
      <c r="X65" s="81" t="str">
        <f t="shared" si="2"/>
        <v>Học lại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1:39" ht="18.75" customHeight="1">
      <c r="B66" s="31">
        <v>57</v>
      </c>
      <c r="C66" s="32" t="s">
        <v>1496</v>
      </c>
      <c r="D66" s="33" t="s">
        <v>1497</v>
      </c>
      <c r="E66" s="34" t="s">
        <v>715</v>
      </c>
      <c r="F66" s="35" t="s">
        <v>1431</v>
      </c>
      <c r="G66" s="32" t="s">
        <v>133</v>
      </c>
      <c r="H66" s="36" t="s">
        <v>30</v>
      </c>
      <c r="I66" s="36" t="s">
        <v>30</v>
      </c>
      <c r="J66" s="36" t="s">
        <v>30</v>
      </c>
      <c r="K66" s="36" t="s">
        <v>30</v>
      </c>
      <c r="L66" s="44"/>
      <c r="M66" s="44"/>
      <c r="N66" s="44"/>
      <c r="O66" s="88"/>
      <c r="P66" s="38"/>
      <c r="Q66" s="39">
        <f t="shared" si="3"/>
        <v>0</v>
      </c>
      <c r="R66" s="40" t="str">
        <f t="shared" si="0"/>
        <v>F</v>
      </c>
      <c r="S66" s="41" t="str">
        <f t="shared" si="1"/>
        <v>Kém</v>
      </c>
      <c r="T66" s="42" t="str">
        <f t="shared" si="4"/>
        <v/>
      </c>
      <c r="U66" s="43" t="s">
        <v>1721</v>
      </c>
      <c r="V66" s="3"/>
      <c r="W66" s="30"/>
      <c r="X66" s="81" t="str">
        <f t="shared" si="2"/>
        <v>Học lại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1:39" ht="18.75" customHeight="1">
      <c r="B67" s="31">
        <v>58</v>
      </c>
      <c r="C67" s="32" t="s">
        <v>1498</v>
      </c>
      <c r="D67" s="33" t="s">
        <v>459</v>
      </c>
      <c r="E67" s="34" t="s">
        <v>715</v>
      </c>
      <c r="F67" s="35" t="s">
        <v>1499</v>
      </c>
      <c r="G67" s="32" t="s">
        <v>133</v>
      </c>
      <c r="H67" s="36" t="s">
        <v>30</v>
      </c>
      <c r="I67" s="36" t="s">
        <v>30</v>
      </c>
      <c r="J67" s="36" t="s">
        <v>30</v>
      </c>
      <c r="K67" s="36" t="s">
        <v>30</v>
      </c>
      <c r="L67" s="44"/>
      <c r="M67" s="44"/>
      <c r="N67" s="44"/>
      <c r="O67" s="88"/>
      <c r="P67" s="38"/>
      <c r="Q67" s="39">
        <f t="shared" si="3"/>
        <v>0</v>
      </c>
      <c r="R67" s="40" t="str">
        <f t="shared" si="0"/>
        <v>F</v>
      </c>
      <c r="S67" s="41" t="str">
        <f t="shared" si="1"/>
        <v>Kém</v>
      </c>
      <c r="T67" s="42" t="str">
        <f t="shared" si="4"/>
        <v/>
      </c>
      <c r="U67" s="43" t="s">
        <v>1721</v>
      </c>
      <c r="V67" s="3"/>
      <c r="W67" s="30"/>
      <c r="X67" s="81" t="str">
        <f t="shared" si="2"/>
        <v>Học lại</v>
      </c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</row>
    <row r="68" spans="1:39" ht="18.75" customHeight="1">
      <c r="B68" s="31">
        <v>59</v>
      </c>
      <c r="C68" s="32" t="s">
        <v>1500</v>
      </c>
      <c r="D68" s="33" t="s">
        <v>481</v>
      </c>
      <c r="E68" s="34" t="s">
        <v>503</v>
      </c>
      <c r="F68" s="35" t="s">
        <v>1501</v>
      </c>
      <c r="G68" s="32" t="s">
        <v>84</v>
      </c>
      <c r="H68" s="36" t="s">
        <v>30</v>
      </c>
      <c r="I68" s="36" t="s">
        <v>30</v>
      </c>
      <c r="J68" s="36" t="s">
        <v>30</v>
      </c>
      <c r="K68" s="36" t="s">
        <v>30</v>
      </c>
      <c r="L68" s="44"/>
      <c r="M68" s="44"/>
      <c r="N68" s="44"/>
      <c r="O68" s="88"/>
      <c r="P68" s="38"/>
      <c r="Q68" s="39">
        <f t="shared" si="3"/>
        <v>0</v>
      </c>
      <c r="R68" s="40" t="str">
        <f t="shared" si="0"/>
        <v>F</v>
      </c>
      <c r="S68" s="41" t="str">
        <f t="shared" si="1"/>
        <v>Kém</v>
      </c>
      <c r="T68" s="42" t="str">
        <f t="shared" si="4"/>
        <v/>
      </c>
      <c r="U68" s="43" t="s">
        <v>1721</v>
      </c>
      <c r="V68" s="3"/>
      <c r="W68" s="30"/>
      <c r="X68" s="81" t="str">
        <f t="shared" si="2"/>
        <v>Học lại</v>
      </c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</row>
    <row r="69" spans="1:39" ht="18.75" customHeight="1">
      <c r="B69" s="31">
        <v>60</v>
      </c>
      <c r="C69" s="32" t="s">
        <v>1502</v>
      </c>
      <c r="D69" s="33" t="s">
        <v>1503</v>
      </c>
      <c r="E69" s="34" t="s">
        <v>509</v>
      </c>
      <c r="F69" s="35" t="s">
        <v>1504</v>
      </c>
      <c r="G69" s="32" t="s">
        <v>133</v>
      </c>
      <c r="H69" s="36" t="s">
        <v>30</v>
      </c>
      <c r="I69" s="36" t="s">
        <v>30</v>
      </c>
      <c r="J69" s="36" t="s">
        <v>30</v>
      </c>
      <c r="K69" s="36" t="s">
        <v>30</v>
      </c>
      <c r="L69" s="44"/>
      <c r="M69" s="44"/>
      <c r="N69" s="44"/>
      <c r="O69" s="88"/>
      <c r="P69" s="38"/>
      <c r="Q69" s="39">
        <f t="shared" si="3"/>
        <v>0</v>
      </c>
      <c r="R69" s="40" t="str">
        <f t="shared" si="0"/>
        <v>F</v>
      </c>
      <c r="S69" s="41" t="str">
        <f t="shared" si="1"/>
        <v>Kém</v>
      </c>
      <c r="T69" s="42" t="str">
        <f t="shared" si="4"/>
        <v/>
      </c>
      <c r="U69" s="43" t="s">
        <v>1721</v>
      </c>
      <c r="V69" s="3"/>
      <c r="W69" s="30"/>
      <c r="X69" s="81" t="str">
        <f t="shared" si="2"/>
        <v>Học lại</v>
      </c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</row>
    <row r="70" spans="1:39" ht="18.75" customHeight="1">
      <c r="B70" s="31">
        <v>61</v>
      </c>
      <c r="C70" s="32" t="s">
        <v>1505</v>
      </c>
      <c r="D70" s="33" t="s">
        <v>1506</v>
      </c>
      <c r="E70" s="34" t="s">
        <v>726</v>
      </c>
      <c r="F70" s="35" t="s">
        <v>1447</v>
      </c>
      <c r="G70" s="32" t="s">
        <v>560</v>
      </c>
      <c r="H70" s="36" t="s">
        <v>30</v>
      </c>
      <c r="I70" s="36" t="s">
        <v>30</v>
      </c>
      <c r="J70" s="36" t="s">
        <v>30</v>
      </c>
      <c r="K70" s="36" t="s">
        <v>30</v>
      </c>
      <c r="L70" s="44"/>
      <c r="M70" s="44"/>
      <c r="N70" s="44"/>
      <c r="O70" s="88"/>
      <c r="P70" s="38"/>
      <c r="Q70" s="39">
        <f t="shared" si="3"/>
        <v>0</v>
      </c>
      <c r="R70" s="40" t="str">
        <f t="shared" si="0"/>
        <v>F</v>
      </c>
      <c r="S70" s="41" t="str">
        <f t="shared" si="1"/>
        <v>Kém</v>
      </c>
      <c r="T70" s="42" t="str">
        <f t="shared" si="4"/>
        <v/>
      </c>
      <c r="U70" s="43" t="s">
        <v>1721</v>
      </c>
      <c r="V70" s="3"/>
      <c r="W70" s="30"/>
      <c r="X70" s="81" t="str">
        <f t="shared" si="2"/>
        <v>Học lại</v>
      </c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</row>
    <row r="71" spans="1:39" ht="18.75" customHeight="1">
      <c r="B71" s="31">
        <v>62</v>
      </c>
      <c r="C71" s="32" t="s">
        <v>1507</v>
      </c>
      <c r="D71" s="33" t="s">
        <v>1281</v>
      </c>
      <c r="E71" s="34" t="s">
        <v>518</v>
      </c>
      <c r="F71" s="35" t="s">
        <v>1508</v>
      </c>
      <c r="G71" s="32" t="s">
        <v>81</v>
      </c>
      <c r="H71" s="36" t="s">
        <v>30</v>
      </c>
      <c r="I71" s="36" t="s">
        <v>30</v>
      </c>
      <c r="J71" s="36" t="s">
        <v>30</v>
      </c>
      <c r="K71" s="36" t="s">
        <v>30</v>
      </c>
      <c r="L71" s="44"/>
      <c r="M71" s="44"/>
      <c r="N71" s="44"/>
      <c r="O71" s="88"/>
      <c r="P71" s="38"/>
      <c r="Q71" s="39">
        <f t="shared" si="3"/>
        <v>0</v>
      </c>
      <c r="R71" s="40" t="str">
        <f t="shared" si="0"/>
        <v>F</v>
      </c>
      <c r="S71" s="41" t="str">
        <f t="shared" si="1"/>
        <v>Kém</v>
      </c>
      <c r="T71" s="42" t="str">
        <f t="shared" si="4"/>
        <v/>
      </c>
      <c r="U71" s="43" t="s">
        <v>1721</v>
      </c>
      <c r="V71" s="3"/>
      <c r="W71" s="30"/>
      <c r="X71" s="81" t="str">
        <f t="shared" si="2"/>
        <v>Học lại</v>
      </c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</row>
    <row r="72" spans="1:39" ht="18.75" customHeight="1">
      <c r="B72" s="31">
        <v>63</v>
      </c>
      <c r="C72" s="32" t="s">
        <v>1509</v>
      </c>
      <c r="D72" s="33" t="s">
        <v>145</v>
      </c>
      <c r="E72" s="34" t="s">
        <v>1510</v>
      </c>
      <c r="F72" s="35" t="s">
        <v>1511</v>
      </c>
      <c r="G72" s="32" t="s">
        <v>167</v>
      </c>
      <c r="H72" s="36" t="s">
        <v>30</v>
      </c>
      <c r="I72" s="36" t="s">
        <v>30</v>
      </c>
      <c r="J72" s="36" t="s">
        <v>30</v>
      </c>
      <c r="K72" s="36" t="s">
        <v>30</v>
      </c>
      <c r="L72" s="44"/>
      <c r="M72" s="44"/>
      <c r="N72" s="44"/>
      <c r="O72" s="88"/>
      <c r="P72" s="38"/>
      <c r="Q72" s="39">
        <f t="shared" si="3"/>
        <v>0</v>
      </c>
      <c r="R72" s="40" t="str">
        <f t="shared" si="0"/>
        <v>F</v>
      </c>
      <c r="S72" s="41" t="str">
        <f t="shared" si="1"/>
        <v>Kém</v>
      </c>
      <c r="T72" s="42" t="str">
        <f t="shared" si="4"/>
        <v/>
      </c>
      <c r="U72" s="43" t="s">
        <v>1721</v>
      </c>
      <c r="V72" s="3"/>
      <c r="W72" s="30"/>
      <c r="X72" s="81" t="str">
        <f t="shared" si="2"/>
        <v>Học lại</v>
      </c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</row>
    <row r="73" spans="1:39" ht="18.75" customHeight="1">
      <c r="B73" s="31">
        <v>64</v>
      </c>
      <c r="C73" s="32" t="s">
        <v>1512</v>
      </c>
      <c r="D73" s="33" t="s">
        <v>1513</v>
      </c>
      <c r="E73" s="34" t="s">
        <v>1079</v>
      </c>
      <c r="F73" s="35" t="s">
        <v>1514</v>
      </c>
      <c r="G73" s="32" t="s">
        <v>77</v>
      </c>
      <c r="H73" s="36" t="s">
        <v>30</v>
      </c>
      <c r="I73" s="36" t="s">
        <v>30</v>
      </c>
      <c r="J73" s="36" t="s">
        <v>30</v>
      </c>
      <c r="K73" s="36" t="s">
        <v>30</v>
      </c>
      <c r="L73" s="44"/>
      <c r="M73" s="44"/>
      <c r="N73" s="44"/>
      <c r="O73" s="88"/>
      <c r="P73" s="38"/>
      <c r="Q73" s="39">
        <f t="shared" si="3"/>
        <v>0</v>
      </c>
      <c r="R73" s="40" t="str">
        <f t="shared" si="0"/>
        <v>F</v>
      </c>
      <c r="S73" s="41" t="str">
        <f t="shared" si="1"/>
        <v>Kém</v>
      </c>
      <c r="T73" s="42" t="str">
        <f t="shared" si="4"/>
        <v/>
      </c>
      <c r="U73" s="43" t="s">
        <v>1721</v>
      </c>
      <c r="V73" s="3"/>
      <c r="W73" s="30"/>
      <c r="X73" s="81" t="str">
        <f t="shared" si="2"/>
        <v>Học lại</v>
      </c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69"/>
      <c r="AM73" s="69"/>
    </row>
    <row r="74" spans="1:39" ht="18.75" customHeight="1">
      <c r="B74" s="31">
        <v>65</v>
      </c>
      <c r="C74" s="32" t="s">
        <v>1515</v>
      </c>
      <c r="D74" s="33" t="s">
        <v>1516</v>
      </c>
      <c r="E74" s="34" t="s">
        <v>535</v>
      </c>
      <c r="F74" s="35" t="s">
        <v>1517</v>
      </c>
      <c r="G74" s="32" t="s">
        <v>128</v>
      </c>
      <c r="H74" s="36" t="s">
        <v>30</v>
      </c>
      <c r="I74" s="36" t="s">
        <v>30</v>
      </c>
      <c r="J74" s="36" t="s">
        <v>30</v>
      </c>
      <c r="K74" s="36" t="s">
        <v>30</v>
      </c>
      <c r="L74" s="44"/>
      <c r="M74" s="44"/>
      <c r="N74" s="44"/>
      <c r="O74" s="88"/>
      <c r="P74" s="38"/>
      <c r="Q74" s="39">
        <f t="shared" si="3"/>
        <v>0</v>
      </c>
      <c r="R74" s="40" t="str">
        <f t="shared" ref="R74" si="5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41" t="str">
        <f t="shared" ref="S74" si="6">IF($Q74&lt;4,"Kém",IF(AND($Q74&gt;=4,$Q74&lt;=5.4),"Trung bình yếu",IF(AND($Q74&gt;=5.5,$Q74&lt;=6.9),"Trung bình",IF(AND($Q74&gt;=7,$Q74&lt;=8.4),"Khá",IF(AND($Q74&gt;=8.5,$Q74&lt;=10),"Giỏi","")))))</f>
        <v>Kém</v>
      </c>
      <c r="T74" s="42" t="str">
        <f t="shared" si="4"/>
        <v/>
      </c>
      <c r="U74" s="43" t="s">
        <v>1721</v>
      </c>
      <c r="V74" s="3"/>
      <c r="W74" s="30"/>
      <c r="X74" s="81" t="str">
        <f t="shared" si="2"/>
        <v>Học lại</v>
      </c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  <c r="AL74" s="69"/>
      <c r="AM74" s="69"/>
    </row>
    <row r="75" spans="1:39" ht="9" customHeight="1">
      <c r="A75" s="2"/>
      <c r="B75" s="45"/>
      <c r="C75" s="46"/>
      <c r="D75" s="46"/>
      <c r="E75" s="47"/>
      <c r="F75" s="47"/>
      <c r="G75" s="47"/>
      <c r="H75" s="48"/>
      <c r="I75" s="49"/>
      <c r="J75" s="49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3"/>
    </row>
    <row r="76" spans="1:39" ht="16.5" hidden="1">
      <c r="A76" s="2"/>
      <c r="B76" s="121" t="s">
        <v>31</v>
      </c>
      <c r="C76" s="121"/>
      <c r="D76" s="46"/>
      <c r="E76" s="47"/>
      <c r="F76" s="47"/>
      <c r="G76" s="47"/>
      <c r="H76" s="48"/>
      <c r="I76" s="49"/>
      <c r="J76" s="49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3"/>
    </row>
    <row r="77" spans="1:39" ht="16.5" hidden="1" customHeight="1">
      <c r="A77" s="2"/>
      <c r="B77" s="51" t="s">
        <v>32</v>
      </c>
      <c r="C77" s="51"/>
      <c r="D77" s="52">
        <f>+$AA$8</f>
        <v>65</v>
      </c>
      <c r="E77" s="53" t="s">
        <v>33</v>
      </c>
      <c r="F77" s="94" t="s">
        <v>34</v>
      </c>
      <c r="G77" s="94"/>
      <c r="H77" s="94"/>
      <c r="I77" s="94"/>
      <c r="J77" s="94"/>
      <c r="K77" s="94"/>
      <c r="L77" s="94"/>
      <c r="M77" s="94"/>
      <c r="N77" s="94"/>
      <c r="O77" s="94"/>
      <c r="P77" s="54">
        <f>$AA$8 -COUNTIF($T$9:$T$264,"Vắng") -COUNTIF($T$9:$T$264,"Vắng có phép") - COUNTIF($T$9:$T$264,"Đình chỉ thi") - COUNTIF($T$9:$T$264,"Không đủ ĐKDT")</f>
        <v>65</v>
      </c>
      <c r="Q77" s="54"/>
      <c r="R77" s="54"/>
      <c r="S77" s="55"/>
      <c r="T77" s="56" t="s">
        <v>33</v>
      </c>
      <c r="U77" s="55"/>
      <c r="V77" s="3"/>
    </row>
    <row r="78" spans="1:39" ht="16.5" hidden="1" customHeight="1">
      <c r="A78" s="2"/>
      <c r="B78" s="51" t="s">
        <v>35</v>
      </c>
      <c r="C78" s="51"/>
      <c r="D78" s="52">
        <f>+$AL$8</f>
        <v>0</v>
      </c>
      <c r="E78" s="53" t="s">
        <v>33</v>
      </c>
      <c r="F78" s="94" t="s">
        <v>36</v>
      </c>
      <c r="G78" s="94"/>
      <c r="H78" s="94"/>
      <c r="I78" s="94"/>
      <c r="J78" s="94"/>
      <c r="K78" s="94"/>
      <c r="L78" s="94"/>
      <c r="M78" s="94"/>
      <c r="N78" s="94"/>
      <c r="O78" s="94"/>
      <c r="P78" s="57">
        <f>COUNTIF($T$9:$T$140,"Vắng")</f>
        <v>0</v>
      </c>
      <c r="Q78" s="57"/>
      <c r="R78" s="57"/>
      <c r="S78" s="58"/>
      <c r="T78" s="56" t="s">
        <v>33</v>
      </c>
      <c r="U78" s="58"/>
      <c r="V78" s="3"/>
    </row>
    <row r="79" spans="1:39" ht="16.5" hidden="1" customHeight="1">
      <c r="A79" s="2"/>
      <c r="B79" s="51" t="s">
        <v>51</v>
      </c>
      <c r="C79" s="51"/>
      <c r="D79" s="67">
        <f>COUNTIF(X10:X74,"Học lại")</f>
        <v>65</v>
      </c>
      <c r="E79" s="53" t="s">
        <v>33</v>
      </c>
      <c r="F79" s="94" t="s">
        <v>52</v>
      </c>
      <c r="G79" s="94"/>
      <c r="H79" s="94"/>
      <c r="I79" s="94"/>
      <c r="J79" s="94"/>
      <c r="K79" s="94"/>
      <c r="L79" s="94"/>
      <c r="M79" s="94"/>
      <c r="N79" s="94"/>
      <c r="O79" s="94"/>
      <c r="P79" s="54">
        <f>COUNTIF($T$9:$T$140,"Vắng có phép")</f>
        <v>0</v>
      </c>
      <c r="Q79" s="54"/>
      <c r="R79" s="54"/>
      <c r="S79" s="55"/>
      <c r="T79" s="56" t="s">
        <v>33</v>
      </c>
      <c r="U79" s="55"/>
      <c r="V79" s="3"/>
    </row>
    <row r="80" spans="1:39" ht="3" hidden="1" customHeight="1">
      <c r="A80" s="2"/>
      <c r="B80" s="45"/>
      <c r="C80" s="46"/>
      <c r="D80" s="46"/>
      <c r="E80" s="47"/>
      <c r="F80" s="47"/>
      <c r="G80" s="47"/>
      <c r="H80" s="48"/>
      <c r="I80" s="49"/>
      <c r="J80" s="49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3"/>
    </row>
    <row r="81" spans="1:39" hidden="1">
      <c r="B81" s="89" t="s">
        <v>53</v>
      </c>
      <c r="C81" s="89"/>
      <c r="D81" s="90">
        <f>COUNTIF(X10:X74,"Thi lại")</f>
        <v>0</v>
      </c>
      <c r="E81" s="91" t="s">
        <v>33</v>
      </c>
      <c r="F81" s="3"/>
      <c r="G81" s="3"/>
      <c r="H81" s="3"/>
      <c r="I81" s="3"/>
      <c r="J81" s="123"/>
      <c r="K81" s="123"/>
      <c r="L81" s="123"/>
      <c r="M81" s="123"/>
      <c r="N81" s="123"/>
      <c r="O81" s="123"/>
      <c r="P81" s="123"/>
      <c r="Q81" s="123"/>
      <c r="R81" s="123"/>
      <c r="S81" s="123"/>
      <c r="T81" s="123"/>
      <c r="U81" s="123"/>
      <c r="V81" s="3"/>
    </row>
    <row r="82" spans="1:39" ht="24.75" hidden="1" customHeight="1">
      <c r="B82" s="89"/>
      <c r="C82" s="89"/>
      <c r="D82" s="90"/>
      <c r="E82" s="91"/>
      <c r="F82" s="3"/>
      <c r="G82" s="3"/>
      <c r="H82" s="3"/>
      <c r="I82" s="3"/>
      <c r="J82" s="123" t="s">
        <v>55</v>
      </c>
      <c r="K82" s="123"/>
      <c r="L82" s="123"/>
      <c r="M82" s="123"/>
      <c r="N82" s="123"/>
      <c r="O82" s="123"/>
      <c r="P82" s="123"/>
      <c r="Q82" s="123"/>
      <c r="R82" s="123"/>
      <c r="S82" s="123"/>
      <c r="T82" s="123"/>
      <c r="U82" s="123"/>
      <c r="V82" s="3"/>
    </row>
    <row r="83" spans="1:39" hidden="1">
      <c r="A83" s="59"/>
      <c r="B83" s="115" t="s">
        <v>37</v>
      </c>
      <c r="C83" s="115"/>
      <c r="D83" s="115"/>
      <c r="E83" s="115"/>
      <c r="F83" s="115"/>
      <c r="G83" s="115"/>
      <c r="H83" s="115"/>
      <c r="I83" s="60"/>
      <c r="J83" s="124" t="s">
        <v>38</v>
      </c>
      <c r="K83" s="124"/>
      <c r="L83" s="124"/>
      <c r="M83" s="124"/>
      <c r="N83" s="124"/>
      <c r="O83" s="124"/>
      <c r="P83" s="124"/>
      <c r="Q83" s="124"/>
      <c r="R83" s="124"/>
      <c r="S83" s="124"/>
      <c r="T83" s="124"/>
      <c r="U83" s="124"/>
      <c r="V83" s="3"/>
    </row>
    <row r="84" spans="1:39" ht="4.5" hidden="1" customHeight="1">
      <c r="A84" s="2"/>
      <c r="B84" s="45"/>
      <c r="C84" s="61"/>
      <c r="D84" s="61"/>
      <c r="E84" s="62"/>
      <c r="F84" s="62"/>
      <c r="G84" s="62"/>
      <c r="H84" s="63"/>
      <c r="I84" s="64"/>
      <c r="J84" s="64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</row>
    <row r="85" spans="1:39" s="2" customFormat="1" hidden="1">
      <c r="B85" s="115" t="s">
        <v>39</v>
      </c>
      <c r="C85" s="115"/>
      <c r="D85" s="116" t="s">
        <v>40</v>
      </c>
      <c r="E85" s="116"/>
      <c r="F85" s="116"/>
      <c r="G85" s="116"/>
      <c r="H85" s="116"/>
      <c r="I85" s="64"/>
      <c r="J85" s="64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3"/>
      <c r="X85" s="68"/>
      <c r="Y85" s="68"/>
      <c r="Z85" s="68"/>
      <c r="AA85" s="68"/>
      <c r="AB85" s="68"/>
      <c r="AC85" s="68"/>
      <c r="AD85" s="68"/>
      <c r="AE85" s="68"/>
      <c r="AF85" s="68"/>
      <c r="AG85" s="68"/>
      <c r="AH85" s="68"/>
      <c r="AI85" s="68"/>
      <c r="AJ85" s="68"/>
      <c r="AK85" s="68"/>
      <c r="AL85" s="68"/>
      <c r="AM85" s="68"/>
    </row>
    <row r="86" spans="1:39" s="2" customFormat="1" hidden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X86" s="68"/>
      <c r="Y86" s="68"/>
      <c r="Z86" s="68"/>
      <c r="AA86" s="68"/>
      <c r="AB86" s="68"/>
      <c r="AC86" s="68"/>
      <c r="AD86" s="68"/>
      <c r="AE86" s="68"/>
      <c r="AF86" s="68"/>
      <c r="AG86" s="68"/>
      <c r="AH86" s="68"/>
      <c r="AI86" s="68"/>
      <c r="AJ86" s="68"/>
      <c r="AK86" s="68"/>
      <c r="AL86" s="68"/>
      <c r="AM86" s="68"/>
    </row>
    <row r="87" spans="1:39" s="2" customFormat="1" hidden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X87" s="68"/>
      <c r="Y87" s="68"/>
      <c r="Z87" s="68"/>
      <c r="AA87" s="68"/>
      <c r="AB87" s="68"/>
      <c r="AC87" s="68"/>
      <c r="AD87" s="68"/>
      <c r="AE87" s="68"/>
      <c r="AF87" s="68"/>
      <c r="AG87" s="68"/>
      <c r="AH87" s="68"/>
      <c r="AI87" s="68"/>
      <c r="AJ87" s="68"/>
      <c r="AK87" s="68"/>
      <c r="AL87" s="68"/>
      <c r="AM87" s="68"/>
    </row>
    <row r="88" spans="1:39" s="2" customFormat="1" hidden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X88" s="68"/>
      <c r="Y88" s="68"/>
      <c r="Z88" s="68"/>
      <c r="AA88" s="68"/>
      <c r="AB88" s="68"/>
      <c r="AC88" s="68"/>
      <c r="AD88" s="68"/>
      <c r="AE88" s="68"/>
      <c r="AF88" s="68"/>
      <c r="AG88" s="68"/>
      <c r="AH88" s="68"/>
      <c r="AI88" s="68"/>
      <c r="AJ88" s="68"/>
      <c r="AK88" s="68"/>
      <c r="AL88" s="68"/>
      <c r="AM88" s="68"/>
    </row>
    <row r="89" spans="1:39" s="2" customFormat="1" ht="9.75" hidden="1" customHeigh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X89" s="68"/>
      <c r="Y89" s="68"/>
      <c r="Z89" s="68"/>
      <c r="AA89" s="68"/>
      <c r="AB89" s="68"/>
      <c r="AC89" s="68"/>
      <c r="AD89" s="68"/>
      <c r="AE89" s="68"/>
      <c r="AF89" s="68"/>
      <c r="AG89" s="68"/>
      <c r="AH89" s="68"/>
      <c r="AI89" s="68"/>
      <c r="AJ89" s="68"/>
      <c r="AK89" s="68"/>
      <c r="AL89" s="68"/>
      <c r="AM89" s="68"/>
    </row>
    <row r="90" spans="1:39" s="2" customFormat="1" ht="3.75" hidden="1" customHeigh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X90" s="68"/>
      <c r="Y90" s="68"/>
      <c r="Z90" s="68"/>
      <c r="AA90" s="68"/>
      <c r="AB90" s="68"/>
      <c r="AC90" s="68"/>
      <c r="AD90" s="68"/>
      <c r="AE90" s="68"/>
      <c r="AF90" s="68"/>
      <c r="AG90" s="68"/>
      <c r="AH90" s="68"/>
      <c r="AI90" s="68"/>
      <c r="AJ90" s="68"/>
      <c r="AK90" s="68"/>
      <c r="AL90" s="68"/>
      <c r="AM90" s="68"/>
    </row>
    <row r="91" spans="1:39" s="2" customFormat="1" ht="18" hidden="1" customHeight="1">
      <c r="A91" s="1"/>
      <c r="B91" s="126" t="s">
        <v>41</v>
      </c>
      <c r="C91" s="126"/>
      <c r="D91" s="126" t="s">
        <v>54</v>
      </c>
      <c r="E91" s="126"/>
      <c r="F91" s="126"/>
      <c r="G91" s="126"/>
      <c r="H91" s="126"/>
      <c r="I91" s="126"/>
      <c r="J91" s="126" t="s">
        <v>42</v>
      </c>
      <c r="K91" s="126"/>
      <c r="L91" s="126"/>
      <c r="M91" s="126"/>
      <c r="N91" s="126"/>
      <c r="O91" s="126"/>
      <c r="P91" s="126"/>
      <c r="Q91" s="126"/>
      <c r="R91" s="126"/>
      <c r="S91" s="126"/>
      <c r="T91" s="126"/>
      <c r="U91" s="126"/>
      <c r="V91" s="3"/>
      <c r="X91" s="68"/>
      <c r="Y91" s="68"/>
      <c r="Z91" s="68"/>
      <c r="AA91" s="68"/>
      <c r="AB91" s="68"/>
      <c r="AC91" s="68"/>
      <c r="AD91" s="68"/>
      <c r="AE91" s="68"/>
      <c r="AF91" s="68"/>
      <c r="AG91" s="68"/>
      <c r="AH91" s="68"/>
      <c r="AI91" s="68"/>
      <c r="AJ91" s="68"/>
      <c r="AK91" s="68"/>
      <c r="AL91" s="68"/>
      <c r="AM91" s="68"/>
    </row>
    <row r="92" spans="1:39" s="2" customFormat="1" ht="4.5" hidden="1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X92" s="68"/>
      <c r="Y92" s="68"/>
      <c r="Z92" s="68"/>
      <c r="AA92" s="68"/>
      <c r="AB92" s="68"/>
      <c r="AC92" s="68"/>
      <c r="AD92" s="68"/>
      <c r="AE92" s="68"/>
      <c r="AF92" s="68"/>
      <c r="AG92" s="68"/>
      <c r="AH92" s="68"/>
      <c r="AI92" s="68"/>
      <c r="AJ92" s="68"/>
      <c r="AK92" s="68"/>
      <c r="AL92" s="68"/>
      <c r="AM92" s="68"/>
    </row>
    <row r="93" spans="1:39" s="2" customFormat="1" ht="36.75" hidden="1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X93" s="68"/>
      <c r="Y93" s="68"/>
      <c r="Z93" s="68"/>
      <c r="AA93" s="68"/>
      <c r="AB93" s="68"/>
      <c r="AC93" s="68"/>
      <c r="AD93" s="68"/>
      <c r="AE93" s="68"/>
      <c r="AF93" s="68"/>
      <c r="AG93" s="68"/>
      <c r="AH93" s="68"/>
      <c r="AI93" s="68"/>
      <c r="AJ93" s="68"/>
      <c r="AK93" s="68"/>
      <c r="AL93" s="68"/>
      <c r="AM93" s="68"/>
    </row>
    <row r="94" spans="1:39" s="2" customFormat="1" ht="32.25" customHeight="1">
      <c r="A94" s="1"/>
      <c r="B94" s="115" t="s">
        <v>43</v>
      </c>
      <c r="C94" s="115"/>
      <c r="D94" s="115"/>
      <c r="E94" s="115"/>
      <c r="F94" s="115"/>
      <c r="G94" s="115"/>
      <c r="H94" s="115"/>
      <c r="I94" s="60"/>
      <c r="J94" s="127" t="s">
        <v>56</v>
      </c>
      <c r="K94" s="124"/>
      <c r="L94" s="124"/>
      <c r="M94" s="124"/>
      <c r="N94" s="124"/>
      <c r="O94" s="124"/>
      <c r="P94" s="124"/>
      <c r="Q94" s="124"/>
      <c r="R94" s="124"/>
      <c r="S94" s="124"/>
      <c r="T94" s="124"/>
      <c r="U94" s="124"/>
      <c r="V94" s="3"/>
      <c r="X94" s="68"/>
      <c r="Y94" s="68"/>
      <c r="Z94" s="68"/>
      <c r="AA94" s="68"/>
      <c r="AB94" s="68"/>
      <c r="AC94" s="68"/>
      <c r="AD94" s="68"/>
      <c r="AE94" s="68"/>
      <c r="AF94" s="68"/>
      <c r="AG94" s="68"/>
      <c r="AH94" s="68"/>
      <c r="AI94" s="68"/>
      <c r="AJ94" s="68"/>
      <c r="AK94" s="68"/>
      <c r="AL94" s="68"/>
      <c r="AM94" s="68"/>
    </row>
    <row r="95" spans="1:39" s="2" customFormat="1">
      <c r="A95" s="1"/>
      <c r="B95" s="45"/>
      <c r="C95" s="61"/>
      <c r="D95" s="61"/>
      <c r="E95" s="62"/>
      <c r="F95" s="62"/>
      <c r="G95" s="62"/>
      <c r="H95" s="63"/>
      <c r="I95" s="64"/>
      <c r="J95" s="64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1"/>
      <c r="X95" s="68"/>
      <c r="Y95" s="68"/>
      <c r="Z95" s="68"/>
      <c r="AA95" s="68"/>
      <c r="AB95" s="68"/>
      <c r="AC95" s="68"/>
      <c r="AD95" s="68"/>
      <c r="AE95" s="68"/>
      <c r="AF95" s="68"/>
      <c r="AG95" s="68"/>
      <c r="AH95" s="68"/>
      <c r="AI95" s="68"/>
      <c r="AJ95" s="68"/>
      <c r="AK95" s="68"/>
      <c r="AL95" s="68"/>
      <c r="AM95" s="68"/>
    </row>
    <row r="96" spans="1:39" s="2" customFormat="1">
      <c r="A96" s="1"/>
      <c r="B96" s="115" t="s">
        <v>39</v>
      </c>
      <c r="C96" s="115"/>
      <c r="D96" s="116" t="s">
        <v>40</v>
      </c>
      <c r="E96" s="116"/>
      <c r="F96" s="116"/>
      <c r="G96" s="116"/>
      <c r="H96" s="116"/>
      <c r="I96" s="64"/>
      <c r="J96" s="64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1"/>
      <c r="X96" s="68"/>
      <c r="Y96" s="68"/>
      <c r="Z96" s="68"/>
      <c r="AA96" s="68"/>
      <c r="AB96" s="68"/>
      <c r="AC96" s="68"/>
      <c r="AD96" s="68"/>
      <c r="AE96" s="68"/>
      <c r="AF96" s="68"/>
      <c r="AG96" s="68"/>
      <c r="AH96" s="68"/>
      <c r="AI96" s="68"/>
      <c r="AJ96" s="68"/>
      <c r="AK96" s="68"/>
      <c r="AL96" s="68"/>
      <c r="AM96" s="68"/>
    </row>
    <row r="97" spans="1:39" s="2" customFormat="1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1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</row>
    <row r="101" spans="1:39">
      <c r="B101" s="125"/>
      <c r="C101" s="125"/>
      <c r="D101" s="125"/>
      <c r="E101" s="125"/>
      <c r="F101" s="125"/>
      <c r="G101" s="125"/>
      <c r="H101" s="125"/>
      <c r="I101" s="125"/>
      <c r="J101" s="125" t="s">
        <v>57</v>
      </c>
      <c r="K101" s="125"/>
      <c r="L101" s="125"/>
      <c r="M101" s="125"/>
      <c r="N101" s="125"/>
      <c r="O101" s="125"/>
      <c r="P101" s="125"/>
      <c r="Q101" s="125"/>
      <c r="R101" s="125"/>
      <c r="S101" s="125"/>
      <c r="T101" s="125"/>
      <c r="U101" s="125"/>
    </row>
  </sheetData>
  <sheetProtection formatCells="0" formatColumns="0" formatRows="0" insertColumns="0" insertRows="0" insertHyperlinks="0" deleteColumns="0" deleteRows="0" sort="0" autoFilter="0" pivotTables="0"/>
  <autoFilter ref="A8:AM74">
    <filterColumn colId="3" showButton="0"/>
  </autoFilter>
  <mergeCells count="58">
    <mergeCell ref="B101:C101"/>
    <mergeCell ref="D101:I101"/>
    <mergeCell ref="J101:U101"/>
    <mergeCell ref="B91:C91"/>
    <mergeCell ref="D91:I91"/>
    <mergeCell ref="J91:U91"/>
    <mergeCell ref="B94:H94"/>
    <mergeCell ref="J94:U94"/>
    <mergeCell ref="B96:C96"/>
    <mergeCell ref="D96:H96"/>
    <mergeCell ref="F79:O79"/>
    <mergeCell ref="J81:U81"/>
    <mergeCell ref="J82:U82"/>
    <mergeCell ref="B83:H83"/>
    <mergeCell ref="J83:U83"/>
    <mergeCell ref="B85:C85"/>
    <mergeCell ref="D85:H85"/>
    <mergeCell ref="T7:T9"/>
    <mergeCell ref="U7:U9"/>
    <mergeCell ref="B9:G9"/>
    <mergeCell ref="B76:C76"/>
    <mergeCell ref="F77:O77"/>
    <mergeCell ref="F78:O78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74 P10:P74">
    <cfRule type="cellIs" dxfId="8" priority="3" operator="greaterThan">
      <formula>10</formula>
    </cfRule>
  </conditionalFormatting>
  <conditionalFormatting sqref="O1:O1048576">
    <cfRule type="duplicateValues" dxfId="7" priority="2"/>
  </conditionalFormatting>
  <conditionalFormatting sqref="C1:C1048576">
    <cfRule type="duplicateValues" dxfId="6" priority="1"/>
  </conditionalFormatting>
  <dataValidations count="1">
    <dataValidation allowBlank="1" showInputMessage="1" showErrorMessage="1" errorTitle="Không xóa dữ liệu" error="Không xóa dữ liệu" prompt="Không xóa dữ liệu" sqref="D79 X10:X74 Y2:AM8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AM101"/>
  <sheetViews>
    <sheetView workbookViewId="0">
      <pane ySplit="3" topLeftCell="A61" activePane="bottomLeft" state="frozen"/>
      <selection activeCell="A6" sqref="A6:XFD6"/>
      <selection pane="bottomLeft" activeCell="U43" sqref="U43:U74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00" t="s">
        <v>0</v>
      </c>
      <c r="C1" s="100"/>
      <c r="D1" s="100"/>
      <c r="E1" s="100"/>
      <c r="F1" s="100"/>
      <c r="G1" s="100"/>
      <c r="H1" s="101" t="s">
        <v>1</v>
      </c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3"/>
    </row>
    <row r="2" spans="2:39" ht="25.5" customHeight="1">
      <c r="B2" s="102" t="s">
        <v>2</v>
      </c>
      <c r="C2" s="102"/>
      <c r="D2" s="102"/>
      <c r="E2" s="102"/>
      <c r="F2" s="102"/>
      <c r="G2" s="102"/>
      <c r="H2" s="103" t="s">
        <v>58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06" t="s">
        <v>3</v>
      </c>
      <c r="C4" s="106"/>
      <c r="D4" s="97" t="s">
        <v>59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9" t="s">
        <v>72</v>
      </c>
      <c r="Q4" s="99"/>
      <c r="R4" s="99"/>
      <c r="S4" s="99"/>
      <c r="T4" s="99"/>
      <c r="U4" s="99"/>
      <c r="X4" s="69"/>
      <c r="Y4" s="104" t="s">
        <v>50</v>
      </c>
      <c r="Z4" s="104" t="s">
        <v>9</v>
      </c>
      <c r="AA4" s="104" t="s">
        <v>49</v>
      </c>
      <c r="AB4" s="104" t="s">
        <v>48</v>
      </c>
      <c r="AC4" s="104"/>
      <c r="AD4" s="104"/>
      <c r="AE4" s="104"/>
      <c r="AF4" s="104" t="s">
        <v>47</v>
      </c>
      <c r="AG4" s="104"/>
      <c r="AH4" s="104" t="s">
        <v>45</v>
      </c>
      <c r="AI4" s="104"/>
      <c r="AJ4" s="104" t="s">
        <v>46</v>
      </c>
      <c r="AK4" s="104"/>
      <c r="AL4" s="104" t="s">
        <v>44</v>
      </c>
      <c r="AM4" s="104"/>
    </row>
    <row r="5" spans="2:39" ht="17.25" customHeight="1">
      <c r="B5" s="105" t="s">
        <v>4</v>
      </c>
      <c r="C5" s="105"/>
      <c r="D5" s="9">
        <v>2</v>
      </c>
      <c r="G5" s="98" t="s">
        <v>61</v>
      </c>
      <c r="H5" s="98"/>
      <c r="I5" s="98"/>
      <c r="J5" s="98"/>
      <c r="K5" s="98"/>
      <c r="L5" s="98"/>
      <c r="M5" s="98"/>
      <c r="N5" s="98"/>
      <c r="O5" s="98"/>
      <c r="P5" s="98" t="s">
        <v>67</v>
      </c>
      <c r="Q5" s="98"/>
      <c r="R5" s="98"/>
      <c r="S5" s="98"/>
      <c r="T5" s="98"/>
      <c r="U5" s="98"/>
      <c r="X5" s="69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</row>
    <row r="7" spans="2:39" ht="44.25" customHeight="1">
      <c r="B7" s="107" t="s">
        <v>5</v>
      </c>
      <c r="C7" s="109" t="s">
        <v>6</v>
      </c>
      <c r="D7" s="111" t="s">
        <v>7</v>
      </c>
      <c r="E7" s="112"/>
      <c r="F7" s="107" t="s">
        <v>8</v>
      </c>
      <c r="G7" s="107" t="s">
        <v>9</v>
      </c>
      <c r="H7" s="96" t="s">
        <v>10</v>
      </c>
      <c r="I7" s="96" t="s">
        <v>11</v>
      </c>
      <c r="J7" s="96" t="s">
        <v>12</v>
      </c>
      <c r="K7" s="96" t="s">
        <v>13</v>
      </c>
      <c r="L7" s="95" t="s">
        <v>14</v>
      </c>
      <c r="M7" s="95" t="s">
        <v>15</v>
      </c>
      <c r="N7" s="95" t="s">
        <v>16</v>
      </c>
      <c r="O7" s="122" t="s">
        <v>17</v>
      </c>
      <c r="P7" s="95" t="s">
        <v>18</v>
      </c>
      <c r="Q7" s="107" t="s">
        <v>19</v>
      </c>
      <c r="R7" s="95" t="s">
        <v>20</v>
      </c>
      <c r="S7" s="107" t="s">
        <v>21</v>
      </c>
      <c r="T7" s="107" t="s">
        <v>22</v>
      </c>
      <c r="U7" s="107" t="s">
        <v>23</v>
      </c>
      <c r="X7" s="69"/>
      <c r="Y7" s="104"/>
      <c r="Z7" s="104"/>
      <c r="AA7" s="104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8"/>
      <c r="C8" s="110"/>
      <c r="D8" s="113"/>
      <c r="E8" s="114"/>
      <c r="F8" s="108"/>
      <c r="G8" s="108"/>
      <c r="H8" s="96"/>
      <c r="I8" s="96"/>
      <c r="J8" s="96"/>
      <c r="K8" s="96"/>
      <c r="L8" s="95"/>
      <c r="M8" s="95"/>
      <c r="N8" s="95"/>
      <c r="O8" s="122"/>
      <c r="P8" s="95"/>
      <c r="Q8" s="117"/>
      <c r="R8" s="95"/>
      <c r="S8" s="108"/>
      <c r="T8" s="117"/>
      <c r="U8" s="117"/>
      <c r="W8" s="12"/>
      <c r="X8" s="69"/>
      <c r="Y8" s="74" t="str">
        <f>+D4</f>
        <v>Kỹ thuật đồ họa</v>
      </c>
      <c r="Z8" s="75" t="str">
        <f>+P4</f>
        <v>Nhóm: INT1328-07</v>
      </c>
      <c r="AA8" s="76">
        <f>+$AJ$8+$AL$8+$AH$8</f>
        <v>65</v>
      </c>
      <c r="AB8" s="70">
        <f>COUNTIF($T$9:$T$134,"Khiển trách")</f>
        <v>0</v>
      </c>
      <c r="AC8" s="70">
        <f>COUNTIF($T$9:$T$134,"Cảnh cáo")</f>
        <v>0</v>
      </c>
      <c r="AD8" s="70">
        <f>COUNTIF($T$9:$T$134,"Đình chỉ thi")</f>
        <v>0</v>
      </c>
      <c r="AE8" s="77">
        <f>+($AB$8+$AC$8+$AD$8)/$AA$8*100%</f>
        <v>0</v>
      </c>
      <c r="AF8" s="70">
        <f>SUM(COUNTIF($T$9:$T$132,"Vắng"),COUNTIF($T$9:$T$132,"Vắng có phép"))</f>
        <v>0</v>
      </c>
      <c r="AG8" s="78">
        <f>+$AF$8/$AA$8</f>
        <v>0</v>
      </c>
      <c r="AH8" s="79">
        <f>COUNTIF($X$9:$X$132,"Thi lại")</f>
        <v>0</v>
      </c>
      <c r="AI8" s="78">
        <f>+$AH$8/$AA$8</f>
        <v>0</v>
      </c>
      <c r="AJ8" s="79">
        <f>COUNTIF($X$9:$X$133,"Học lại")</f>
        <v>65</v>
      </c>
      <c r="AK8" s="78">
        <f>+$AJ$8/$AA$8</f>
        <v>1</v>
      </c>
      <c r="AL8" s="70">
        <f>COUNTIF($X$10:$X$133,"Đạt")</f>
        <v>0</v>
      </c>
      <c r="AM8" s="77">
        <f>+$AL$8/$AA$8</f>
        <v>0</v>
      </c>
    </row>
    <row r="9" spans="2:39" ht="14.25" customHeight="1">
      <c r="B9" s="118" t="s">
        <v>29</v>
      </c>
      <c r="C9" s="119"/>
      <c r="D9" s="119"/>
      <c r="E9" s="119"/>
      <c r="F9" s="119"/>
      <c r="G9" s="120"/>
      <c r="H9" s="13">
        <v>10</v>
      </c>
      <c r="I9" s="13">
        <v>10</v>
      </c>
      <c r="J9" s="14"/>
      <c r="K9" s="13">
        <v>30</v>
      </c>
      <c r="L9" s="15"/>
      <c r="M9" s="16"/>
      <c r="N9" s="16"/>
      <c r="O9" s="17"/>
      <c r="P9" s="66">
        <f>100-(H9+I9+J9+K9)</f>
        <v>50</v>
      </c>
      <c r="Q9" s="108"/>
      <c r="R9" s="18"/>
      <c r="S9" s="18"/>
      <c r="T9" s="108"/>
      <c r="U9" s="108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20" t="s">
        <v>1240</v>
      </c>
      <c r="D10" s="21" t="s">
        <v>1241</v>
      </c>
      <c r="E10" s="22" t="s">
        <v>75</v>
      </c>
      <c r="F10" s="23" t="s">
        <v>497</v>
      </c>
      <c r="G10" s="20" t="s">
        <v>167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 t="s">
        <v>1718</v>
      </c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32" t="s">
        <v>1242</v>
      </c>
      <c r="D11" s="33" t="s">
        <v>1243</v>
      </c>
      <c r="E11" s="34" t="s">
        <v>75</v>
      </c>
      <c r="F11" s="35" t="s">
        <v>697</v>
      </c>
      <c r="G11" s="32" t="s">
        <v>84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 t="s">
        <v>1718</v>
      </c>
      <c r="V11" s="3"/>
      <c r="W11" s="30"/>
      <c r="X11" s="81" t="str">
        <f t="shared" ref="X11:X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32" t="s">
        <v>1244</v>
      </c>
      <c r="D12" s="33" t="s">
        <v>1245</v>
      </c>
      <c r="E12" s="34" t="s">
        <v>323</v>
      </c>
      <c r="F12" s="35" t="s">
        <v>1246</v>
      </c>
      <c r="G12" s="32" t="s">
        <v>77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74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74" si="4">+IF(OR($H12=0,$I12=0,$J12=0,$K12=0),"Không đủ ĐKDT","")</f>
        <v/>
      </c>
      <c r="U12" s="43" t="s">
        <v>1718</v>
      </c>
      <c r="V12" s="3"/>
      <c r="W12" s="30"/>
      <c r="X12" s="81" t="str">
        <f t="shared" si="2"/>
        <v>Học lại</v>
      </c>
      <c r="Y12" s="82"/>
      <c r="Z12" s="82"/>
      <c r="AA12" s="9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32" t="s">
        <v>1247</v>
      </c>
      <c r="D13" s="33" t="s">
        <v>1248</v>
      </c>
      <c r="E13" s="34" t="s">
        <v>738</v>
      </c>
      <c r="F13" s="35" t="s">
        <v>1249</v>
      </c>
      <c r="G13" s="32" t="s">
        <v>133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 t="s">
        <v>1718</v>
      </c>
      <c r="V13" s="3"/>
      <c r="W13" s="30"/>
      <c r="X13" s="81" t="str">
        <f t="shared" si="2"/>
        <v>Học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32" t="s">
        <v>1250</v>
      </c>
      <c r="D14" s="33" t="s">
        <v>1251</v>
      </c>
      <c r="E14" s="34" t="s">
        <v>91</v>
      </c>
      <c r="F14" s="35" t="s">
        <v>331</v>
      </c>
      <c r="G14" s="32" t="s">
        <v>81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 t="s">
        <v>1718</v>
      </c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32" t="s">
        <v>1252</v>
      </c>
      <c r="D15" s="33" t="s">
        <v>95</v>
      </c>
      <c r="E15" s="34" t="s">
        <v>1253</v>
      </c>
      <c r="F15" s="35" t="s">
        <v>665</v>
      </c>
      <c r="G15" s="32" t="s">
        <v>133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 t="s">
        <v>1718</v>
      </c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32" t="s">
        <v>1254</v>
      </c>
      <c r="D16" s="33" t="s">
        <v>946</v>
      </c>
      <c r="E16" s="34" t="s">
        <v>337</v>
      </c>
      <c r="F16" s="35" t="s">
        <v>1255</v>
      </c>
      <c r="G16" s="32" t="s">
        <v>81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 t="s">
        <v>1718</v>
      </c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8</v>
      </c>
      <c r="C17" s="32" t="s">
        <v>1256</v>
      </c>
      <c r="D17" s="33" t="s">
        <v>642</v>
      </c>
      <c r="E17" s="34" t="s">
        <v>337</v>
      </c>
      <c r="F17" s="35" t="s">
        <v>1257</v>
      </c>
      <c r="G17" s="32" t="s">
        <v>123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 t="s">
        <v>1718</v>
      </c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9</v>
      </c>
      <c r="C18" s="32" t="s">
        <v>1258</v>
      </c>
      <c r="D18" s="33" t="s">
        <v>1259</v>
      </c>
      <c r="E18" s="34" t="s">
        <v>1260</v>
      </c>
      <c r="F18" s="35" t="s">
        <v>1261</v>
      </c>
      <c r="G18" s="32" t="s">
        <v>133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 t="s">
        <v>1718</v>
      </c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10</v>
      </c>
      <c r="C19" s="32" t="s">
        <v>1262</v>
      </c>
      <c r="D19" s="33" t="s">
        <v>373</v>
      </c>
      <c r="E19" s="34" t="s">
        <v>104</v>
      </c>
      <c r="F19" s="35" t="s">
        <v>1263</v>
      </c>
      <c r="G19" s="32" t="s">
        <v>917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 t="s">
        <v>1718</v>
      </c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11</v>
      </c>
      <c r="C20" s="32" t="s">
        <v>1264</v>
      </c>
      <c r="D20" s="33" t="s">
        <v>1265</v>
      </c>
      <c r="E20" s="34" t="s">
        <v>112</v>
      </c>
      <c r="F20" s="35" t="s">
        <v>409</v>
      </c>
      <c r="G20" s="32" t="s">
        <v>167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 t="s">
        <v>1718</v>
      </c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12</v>
      </c>
      <c r="C21" s="32" t="s">
        <v>1266</v>
      </c>
      <c r="D21" s="33" t="s">
        <v>1065</v>
      </c>
      <c r="E21" s="34" t="s">
        <v>354</v>
      </c>
      <c r="F21" s="35" t="s">
        <v>1267</v>
      </c>
      <c r="G21" s="32" t="s">
        <v>123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 t="s">
        <v>1718</v>
      </c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13</v>
      </c>
      <c r="C22" s="32" t="s">
        <v>1268</v>
      </c>
      <c r="D22" s="33" t="s">
        <v>1269</v>
      </c>
      <c r="E22" s="34" t="s">
        <v>126</v>
      </c>
      <c r="F22" s="35" t="s">
        <v>1270</v>
      </c>
      <c r="G22" s="32" t="s">
        <v>123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 t="s">
        <v>1718</v>
      </c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14</v>
      </c>
      <c r="C23" s="32" t="s">
        <v>1271</v>
      </c>
      <c r="D23" s="33" t="s">
        <v>1272</v>
      </c>
      <c r="E23" s="34" t="s">
        <v>1273</v>
      </c>
      <c r="F23" s="35" t="s">
        <v>1042</v>
      </c>
      <c r="G23" s="32" t="s">
        <v>133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 t="s">
        <v>1718</v>
      </c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15</v>
      </c>
      <c r="C24" s="32" t="s">
        <v>1274</v>
      </c>
      <c r="D24" s="33" t="s">
        <v>771</v>
      </c>
      <c r="E24" s="34" t="s">
        <v>958</v>
      </c>
      <c r="F24" s="35" t="s">
        <v>889</v>
      </c>
      <c r="G24" s="32" t="s">
        <v>81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 t="s">
        <v>1718</v>
      </c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16</v>
      </c>
      <c r="C25" s="32" t="s">
        <v>1275</v>
      </c>
      <c r="D25" s="33" t="s">
        <v>1276</v>
      </c>
      <c r="E25" s="34" t="s">
        <v>136</v>
      </c>
      <c r="F25" s="35" t="s">
        <v>491</v>
      </c>
      <c r="G25" s="32" t="s">
        <v>123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 t="s">
        <v>1718</v>
      </c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17</v>
      </c>
      <c r="C26" s="32" t="s">
        <v>1277</v>
      </c>
      <c r="D26" s="33" t="s">
        <v>1278</v>
      </c>
      <c r="E26" s="34" t="s">
        <v>376</v>
      </c>
      <c r="F26" s="35" t="s">
        <v>1279</v>
      </c>
      <c r="G26" s="32" t="s">
        <v>1235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 t="s">
        <v>1718</v>
      </c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18</v>
      </c>
      <c r="C27" s="32" t="s">
        <v>1280</v>
      </c>
      <c r="D27" s="33" t="s">
        <v>1281</v>
      </c>
      <c r="E27" s="34" t="s">
        <v>154</v>
      </c>
      <c r="F27" s="35" t="s">
        <v>288</v>
      </c>
      <c r="G27" s="32" t="s">
        <v>123</v>
      </c>
      <c r="H27" s="36" t="s">
        <v>30</v>
      </c>
      <c r="I27" s="36" t="s">
        <v>30</v>
      </c>
      <c r="J27" s="36" t="s">
        <v>30</v>
      </c>
      <c r="K27" s="36" t="s">
        <v>30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 t="s">
        <v>1718</v>
      </c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19</v>
      </c>
      <c r="C28" s="32" t="s">
        <v>1282</v>
      </c>
      <c r="D28" s="33" t="s">
        <v>499</v>
      </c>
      <c r="E28" s="34" t="s">
        <v>1283</v>
      </c>
      <c r="F28" s="35" t="s">
        <v>409</v>
      </c>
      <c r="G28" s="32" t="s">
        <v>77</v>
      </c>
      <c r="H28" s="36" t="s">
        <v>30</v>
      </c>
      <c r="I28" s="36" t="s">
        <v>30</v>
      </c>
      <c r="J28" s="36" t="s">
        <v>30</v>
      </c>
      <c r="K28" s="36" t="s">
        <v>30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 t="s">
        <v>1718</v>
      </c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20</v>
      </c>
      <c r="C29" s="32" t="s">
        <v>1284</v>
      </c>
      <c r="D29" s="33" t="s">
        <v>606</v>
      </c>
      <c r="E29" s="34" t="s">
        <v>161</v>
      </c>
      <c r="F29" s="35" t="s">
        <v>1285</v>
      </c>
      <c r="G29" s="32" t="s">
        <v>84</v>
      </c>
      <c r="H29" s="36" t="s">
        <v>30</v>
      </c>
      <c r="I29" s="36" t="s">
        <v>30</v>
      </c>
      <c r="J29" s="36" t="s">
        <v>30</v>
      </c>
      <c r="K29" s="36" t="s">
        <v>30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 t="s">
        <v>1718</v>
      </c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21</v>
      </c>
      <c r="C30" s="32" t="s">
        <v>1286</v>
      </c>
      <c r="D30" s="33" t="s">
        <v>408</v>
      </c>
      <c r="E30" s="34" t="s">
        <v>177</v>
      </c>
      <c r="F30" s="35" t="s">
        <v>1287</v>
      </c>
      <c r="G30" s="32" t="s">
        <v>77</v>
      </c>
      <c r="H30" s="36" t="s">
        <v>30</v>
      </c>
      <c r="I30" s="36" t="s">
        <v>30</v>
      </c>
      <c r="J30" s="36" t="s">
        <v>30</v>
      </c>
      <c r="K30" s="36" t="s">
        <v>30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 t="s">
        <v>1718</v>
      </c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22</v>
      </c>
      <c r="C31" s="32" t="s">
        <v>1288</v>
      </c>
      <c r="D31" s="33" t="s">
        <v>1289</v>
      </c>
      <c r="E31" s="34" t="s">
        <v>627</v>
      </c>
      <c r="F31" s="35" t="s">
        <v>1290</v>
      </c>
      <c r="G31" s="32" t="s">
        <v>109</v>
      </c>
      <c r="H31" s="36" t="s">
        <v>30</v>
      </c>
      <c r="I31" s="36" t="s">
        <v>30</v>
      </c>
      <c r="J31" s="36" t="s">
        <v>30</v>
      </c>
      <c r="K31" s="36" t="s">
        <v>30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 t="s">
        <v>1718</v>
      </c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23</v>
      </c>
      <c r="C32" s="32" t="s">
        <v>1291</v>
      </c>
      <c r="D32" s="33" t="s">
        <v>1292</v>
      </c>
      <c r="E32" s="34" t="s">
        <v>1293</v>
      </c>
      <c r="F32" s="35" t="s">
        <v>783</v>
      </c>
      <c r="G32" s="32" t="s">
        <v>123</v>
      </c>
      <c r="H32" s="36" t="s">
        <v>30</v>
      </c>
      <c r="I32" s="36" t="s">
        <v>30</v>
      </c>
      <c r="J32" s="36" t="s">
        <v>30</v>
      </c>
      <c r="K32" s="36" t="s">
        <v>30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 t="s">
        <v>1718</v>
      </c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24</v>
      </c>
      <c r="C33" s="32" t="s">
        <v>1294</v>
      </c>
      <c r="D33" s="33" t="s">
        <v>1295</v>
      </c>
      <c r="E33" s="34" t="s">
        <v>1296</v>
      </c>
      <c r="F33" s="35" t="s">
        <v>1297</v>
      </c>
      <c r="G33" s="32" t="s">
        <v>133</v>
      </c>
      <c r="H33" s="36" t="s">
        <v>30</v>
      </c>
      <c r="I33" s="36" t="s">
        <v>30</v>
      </c>
      <c r="J33" s="36" t="s">
        <v>30</v>
      </c>
      <c r="K33" s="36" t="s">
        <v>30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 t="s">
        <v>1718</v>
      </c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25</v>
      </c>
      <c r="C34" s="32" t="s">
        <v>1298</v>
      </c>
      <c r="D34" s="33" t="s">
        <v>418</v>
      </c>
      <c r="E34" s="34" t="s">
        <v>419</v>
      </c>
      <c r="F34" s="35" t="s">
        <v>1299</v>
      </c>
      <c r="G34" s="32" t="s">
        <v>133</v>
      </c>
      <c r="H34" s="36" t="s">
        <v>30</v>
      </c>
      <c r="I34" s="36" t="s">
        <v>30</v>
      </c>
      <c r="J34" s="36" t="s">
        <v>30</v>
      </c>
      <c r="K34" s="36" t="s">
        <v>30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 t="s">
        <v>1718</v>
      </c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26</v>
      </c>
      <c r="C35" s="32" t="s">
        <v>1300</v>
      </c>
      <c r="D35" s="33" t="s">
        <v>1301</v>
      </c>
      <c r="E35" s="34" t="s">
        <v>203</v>
      </c>
      <c r="F35" s="35" t="s">
        <v>1302</v>
      </c>
      <c r="G35" s="32" t="s">
        <v>84</v>
      </c>
      <c r="H35" s="36" t="s">
        <v>30</v>
      </c>
      <c r="I35" s="36" t="s">
        <v>30</v>
      </c>
      <c r="J35" s="36" t="s">
        <v>30</v>
      </c>
      <c r="K35" s="36" t="s">
        <v>30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 t="s">
        <v>1718</v>
      </c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27</v>
      </c>
      <c r="C36" s="32" t="s">
        <v>1303</v>
      </c>
      <c r="D36" s="33" t="s">
        <v>1304</v>
      </c>
      <c r="E36" s="34" t="s">
        <v>203</v>
      </c>
      <c r="F36" s="35" t="s">
        <v>1305</v>
      </c>
      <c r="G36" s="32" t="s">
        <v>128</v>
      </c>
      <c r="H36" s="36" t="s">
        <v>30</v>
      </c>
      <c r="I36" s="36" t="s">
        <v>30</v>
      </c>
      <c r="J36" s="36" t="s">
        <v>30</v>
      </c>
      <c r="K36" s="36" t="s">
        <v>30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 t="s">
        <v>1718</v>
      </c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28</v>
      </c>
      <c r="C37" s="32" t="s">
        <v>1306</v>
      </c>
      <c r="D37" s="33" t="s">
        <v>1307</v>
      </c>
      <c r="E37" s="34" t="s">
        <v>1147</v>
      </c>
      <c r="F37" s="35" t="s">
        <v>721</v>
      </c>
      <c r="G37" s="32" t="s">
        <v>123</v>
      </c>
      <c r="H37" s="36" t="s">
        <v>30</v>
      </c>
      <c r="I37" s="36" t="s">
        <v>30</v>
      </c>
      <c r="J37" s="36" t="s">
        <v>30</v>
      </c>
      <c r="K37" s="36" t="s">
        <v>30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 t="s">
        <v>1718</v>
      </c>
      <c r="V37" s="3"/>
      <c r="W37" s="30"/>
      <c r="X37" s="81" t="str">
        <f t="shared" si="2"/>
        <v>Học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29</v>
      </c>
      <c r="C38" s="32" t="s">
        <v>1308</v>
      </c>
      <c r="D38" s="33" t="s">
        <v>125</v>
      </c>
      <c r="E38" s="34" t="s">
        <v>210</v>
      </c>
      <c r="F38" s="35" t="s">
        <v>1309</v>
      </c>
      <c r="G38" s="32" t="s">
        <v>123</v>
      </c>
      <c r="H38" s="36" t="s">
        <v>30</v>
      </c>
      <c r="I38" s="36" t="s">
        <v>30</v>
      </c>
      <c r="J38" s="36" t="s">
        <v>30</v>
      </c>
      <c r="K38" s="36" t="s">
        <v>30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 t="s">
        <v>1718</v>
      </c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30</v>
      </c>
      <c r="C39" s="32" t="s">
        <v>1310</v>
      </c>
      <c r="D39" s="33" t="s">
        <v>145</v>
      </c>
      <c r="E39" s="34" t="s">
        <v>1311</v>
      </c>
      <c r="F39" s="35" t="s">
        <v>211</v>
      </c>
      <c r="G39" s="32" t="s">
        <v>133</v>
      </c>
      <c r="H39" s="36" t="s">
        <v>30</v>
      </c>
      <c r="I39" s="36" t="s">
        <v>30</v>
      </c>
      <c r="J39" s="36" t="s">
        <v>30</v>
      </c>
      <c r="K39" s="36" t="s">
        <v>30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 t="s">
        <v>1718</v>
      </c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31</v>
      </c>
      <c r="C40" s="32" t="s">
        <v>1312</v>
      </c>
      <c r="D40" s="33" t="s">
        <v>1313</v>
      </c>
      <c r="E40" s="34" t="s">
        <v>1153</v>
      </c>
      <c r="F40" s="35" t="s">
        <v>1314</v>
      </c>
      <c r="G40" s="32" t="s">
        <v>77</v>
      </c>
      <c r="H40" s="36" t="s">
        <v>30</v>
      </c>
      <c r="I40" s="36" t="s">
        <v>30</v>
      </c>
      <c r="J40" s="36" t="s">
        <v>30</v>
      </c>
      <c r="K40" s="36" t="s">
        <v>30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 t="s">
        <v>1718</v>
      </c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32</v>
      </c>
      <c r="C41" s="32" t="s">
        <v>1315</v>
      </c>
      <c r="D41" s="33" t="s">
        <v>1316</v>
      </c>
      <c r="E41" s="34" t="s">
        <v>435</v>
      </c>
      <c r="F41" s="35" t="s">
        <v>988</v>
      </c>
      <c r="G41" s="32" t="s">
        <v>77</v>
      </c>
      <c r="H41" s="36" t="s">
        <v>30</v>
      </c>
      <c r="I41" s="36" t="s">
        <v>30</v>
      </c>
      <c r="J41" s="36" t="s">
        <v>30</v>
      </c>
      <c r="K41" s="36" t="s">
        <v>30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 t="s">
        <v>1718</v>
      </c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33</v>
      </c>
      <c r="C42" s="32" t="s">
        <v>1317</v>
      </c>
      <c r="D42" s="33" t="s">
        <v>1318</v>
      </c>
      <c r="E42" s="34" t="s">
        <v>218</v>
      </c>
      <c r="F42" s="35" t="s">
        <v>665</v>
      </c>
      <c r="G42" s="32" t="s">
        <v>133</v>
      </c>
      <c r="H42" s="36" t="s">
        <v>30</v>
      </c>
      <c r="I42" s="36" t="s">
        <v>30</v>
      </c>
      <c r="J42" s="36" t="s">
        <v>30</v>
      </c>
      <c r="K42" s="36" t="s">
        <v>30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 t="s">
        <v>1718</v>
      </c>
      <c r="V42" s="3"/>
      <c r="W42" s="30"/>
      <c r="X42" s="81" t="str">
        <f t="shared" si="2"/>
        <v>Học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34</v>
      </c>
      <c r="C43" s="32" t="s">
        <v>1319</v>
      </c>
      <c r="D43" s="33" t="s">
        <v>1320</v>
      </c>
      <c r="E43" s="34" t="s">
        <v>228</v>
      </c>
      <c r="F43" s="35" t="s">
        <v>1321</v>
      </c>
      <c r="G43" s="32" t="s">
        <v>167</v>
      </c>
      <c r="H43" s="36" t="s">
        <v>30</v>
      </c>
      <c r="I43" s="36" t="s">
        <v>30</v>
      </c>
      <c r="J43" s="36" t="s">
        <v>30</v>
      </c>
      <c r="K43" s="36" t="s">
        <v>30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 t="s">
        <v>1719</v>
      </c>
      <c r="V43" s="3"/>
      <c r="W43" s="30"/>
      <c r="X43" s="81" t="str">
        <f t="shared" si="2"/>
        <v>Học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35</v>
      </c>
      <c r="C44" s="32" t="s">
        <v>1322</v>
      </c>
      <c r="D44" s="33" t="s">
        <v>1323</v>
      </c>
      <c r="E44" s="34" t="s">
        <v>228</v>
      </c>
      <c r="F44" s="35" t="s">
        <v>400</v>
      </c>
      <c r="G44" s="32" t="s">
        <v>93</v>
      </c>
      <c r="H44" s="36" t="s">
        <v>30</v>
      </c>
      <c r="I44" s="36" t="s">
        <v>30</v>
      </c>
      <c r="J44" s="36" t="s">
        <v>30</v>
      </c>
      <c r="K44" s="36" t="s">
        <v>30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 t="s">
        <v>1719</v>
      </c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36</v>
      </c>
      <c r="C45" s="32" t="s">
        <v>1324</v>
      </c>
      <c r="D45" s="33" t="s">
        <v>640</v>
      </c>
      <c r="E45" s="34" t="s">
        <v>464</v>
      </c>
      <c r="F45" s="35" t="s">
        <v>1325</v>
      </c>
      <c r="G45" s="32" t="s">
        <v>167</v>
      </c>
      <c r="H45" s="36" t="s">
        <v>30</v>
      </c>
      <c r="I45" s="36" t="s">
        <v>30</v>
      </c>
      <c r="J45" s="36" t="s">
        <v>30</v>
      </c>
      <c r="K45" s="36" t="s">
        <v>30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 t="s">
        <v>1719</v>
      </c>
      <c r="V45" s="3"/>
      <c r="W45" s="30"/>
      <c r="X45" s="81" t="str">
        <f t="shared" si="2"/>
        <v>Học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37</v>
      </c>
      <c r="C46" s="32" t="s">
        <v>1326</v>
      </c>
      <c r="D46" s="33" t="s">
        <v>1327</v>
      </c>
      <c r="E46" s="34" t="s">
        <v>239</v>
      </c>
      <c r="F46" s="35" t="s">
        <v>1050</v>
      </c>
      <c r="G46" s="32" t="s">
        <v>133</v>
      </c>
      <c r="H46" s="36" t="s">
        <v>30</v>
      </c>
      <c r="I46" s="36" t="s">
        <v>30</v>
      </c>
      <c r="J46" s="36" t="s">
        <v>30</v>
      </c>
      <c r="K46" s="36" t="s">
        <v>30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 t="s">
        <v>1719</v>
      </c>
      <c r="V46" s="3"/>
      <c r="W46" s="30"/>
      <c r="X46" s="81" t="str">
        <f t="shared" si="2"/>
        <v>Học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38</v>
      </c>
      <c r="C47" s="32" t="s">
        <v>1328</v>
      </c>
      <c r="D47" s="33" t="s">
        <v>661</v>
      </c>
      <c r="E47" s="34" t="s">
        <v>239</v>
      </c>
      <c r="F47" s="35" t="s">
        <v>976</v>
      </c>
      <c r="G47" s="32" t="s">
        <v>128</v>
      </c>
      <c r="H47" s="36" t="s">
        <v>30</v>
      </c>
      <c r="I47" s="36" t="s">
        <v>30</v>
      </c>
      <c r="J47" s="36" t="s">
        <v>30</v>
      </c>
      <c r="K47" s="36" t="s">
        <v>30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 t="s">
        <v>1719</v>
      </c>
      <c r="V47" s="3"/>
      <c r="W47" s="30"/>
      <c r="X47" s="81" t="str">
        <f t="shared" si="2"/>
        <v>Học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39</v>
      </c>
      <c r="C48" s="32" t="s">
        <v>1329</v>
      </c>
      <c r="D48" s="33" t="s">
        <v>1228</v>
      </c>
      <c r="E48" s="34" t="s">
        <v>1330</v>
      </c>
      <c r="F48" s="35" t="s">
        <v>1232</v>
      </c>
      <c r="G48" s="32" t="s">
        <v>133</v>
      </c>
      <c r="H48" s="36" t="s">
        <v>30</v>
      </c>
      <c r="I48" s="36" t="s">
        <v>30</v>
      </c>
      <c r="J48" s="36" t="s">
        <v>30</v>
      </c>
      <c r="K48" s="36" t="s">
        <v>30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 t="s">
        <v>1719</v>
      </c>
      <c r="V48" s="3"/>
      <c r="W48" s="30"/>
      <c r="X48" s="81" t="str">
        <f t="shared" si="2"/>
        <v>Học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customHeight="1">
      <c r="B49" s="31">
        <v>40</v>
      </c>
      <c r="C49" s="32" t="s">
        <v>1331</v>
      </c>
      <c r="D49" s="33" t="s">
        <v>1332</v>
      </c>
      <c r="E49" s="34" t="s">
        <v>1182</v>
      </c>
      <c r="F49" s="35" t="s">
        <v>1333</v>
      </c>
      <c r="G49" s="32" t="s">
        <v>81</v>
      </c>
      <c r="H49" s="36" t="s">
        <v>30</v>
      </c>
      <c r="I49" s="36" t="s">
        <v>30</v>
      </c>
      <c r="J49" s="36" t="s">
        <v>30</v>
      </c>
      <c r="K49" s="36" t="s">
        <v>30</v>
      </c>
      <c r="L49" s="44"/>
      <c r="M49" s="44"/>
      <c r="N49" s="44"/>
      <c r="O49" s="88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 t="s">
        <v>1719</v>
      </c>
      <c r="V49" s="3"/>
      <c r="W49" s="30"/>
      <c r="X49" s="81" t="str">
        <f t="shared" si="2"/>
        <v>Học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customHeight="1">
      <c r="B50" s="31">
        <v>41</v>
      </c>
      <c r="C50" s="32" t="s">
        <v>1334</v>
      </c>
      <c r="D50" s="33" t="s">
        <v>139</v>
      </c>
      <c r="E50" s="34" t="s">
        <v>249</v>
      </c>
      <c r="F50" s="35" t="s">
        <v>976</v>
      </c>
      <c r="G50" s="32" t="s">
        <v>81</v>
      </c>
      <c r="H50" s="36" t="s">
        <v>30</v>
      </c>
      <c r="I50" s="36" t="s">
        <v>30</v>
      </c>
      <c r="J50" s="36" t="s">
        <v>30</v>
      </c>
      <c r="K50" s="36" t="s">
        <v>30</v>
      </c>
      <c r="L50" s="44"/>
      <c r="M50" s="44"/>
      <c r="N50" s="44"/>
      <c r="O50" s="88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 t="s">
        <v>1719</v>
      </c>
      <c r="V50" s="3"/>
      <c r="W50" s="30"/>
      <c r="X50" s="81" t="str">
        <f t="shared" si="2"/>
        <v>Học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customHeight="1">
      <c r="B51" s="31">
        <v>42</v>
      </c>
      <c r="C51" s="32" t="s">
        <v>1335</v>
      </c>
      <c r="D51" s="33" t="s">
        <v>145</v>
      </c>
      <c r="E51" s="34" t="s">
        <v>681</v>
      </c>
      <c r="F51" s="35" t="s">
        <v>1336</v>
      </c>
      <c r="G51" s="32" t="s">
        <v>77</v>
      </c>
      <c r="H51" s="36" t="s">
        <v>30</v>
      </c>
      <c r="I51" s="36" t="s">
        <v>30</v>
      </c>
      <c r="J51" s="36" t="s">
        <v>30</v>
      </c>
      <c r="K51" s="36" t="s">
        <v>30</v>
      </c>
      <c r="L51" s="44"/>
      <c r="M51" s="44"/>
      <c r="N51" s="44"/>
      <c r="O51" s="88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 t="s">
        <v>1719</v>
      </c>
      <c r="V51" s="3"/>
      <c r="W51" s="30"/>
      <c r="X51" s="81" t="str">
        <f t="shared" si="2"/>
        <v>Học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customHeight="1">
      <c r="B52" s="31">
        <v>43</v>
      </c>
      <c r="C52" s="32" t="s">
        <v>1337</v>
      </c>
      <c r="D52" s="33" t="s">
        <v>1338</v>
      </c>
      <c r="E52" s="34" t="s">
        <v>1192</v>
      </c>
      <c r="F52" s="35" t="s">
        <v>1314</v>
      </c>
      <c r="G52" s="32" t="s">
        <v>167</v>
      </c>
      <c r="H52" s="36" t="s">
        <v>30</v>
      </c>
      <c r="I52" s="36" t="s">
        <v>30</v>
      </c>
      <c r="J52" s="36" t="s">
        <v>30</v>
      </c>
      <c r="K52" s="36" t="s">
        <v>30</v>
      </c>
      <c r="L52" s="44"/>
      <c r="M52" s="44"/>
      <c r="N52" s="44"/>
      <c r="O52" s="88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 t="s">
        <v>1719</v>
      </c>
      <c r="V52" s="3"/>
      <c r="W52" s="30"/>
      <c r="X52" s="81" t="str">
        <f t="shared" si="2"/>
        <v>Học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customHeight="1">
      <c r="B53" s="31">
        <v>44</v>
      </c>
      <c r="C53" s="32" t="s">
        <v>1339</v>
      </c>
      <c r="D53" s="33" t="s">
        <v>459</v>
      </c>
      <c r="E53" s="34" t="s">
        <v>1340</v>
      </c>
      <c r="F53" s="35" t="s">
        <v>1341</v>
      </c>
      <c r="G53" s="32" t="s">
        <v>167</v>
      </c>
      <c r="H53" s="36" t="s">
        <v>30</v>
      </c>
      <c r="I53" s="36" t="s">
        <v>30</v>
      </c>
      <c r="J53" s="36" t="s">
        <v>30</v>
      </c>
      <c r="K53" s="36" t="s">
        <v>30</v>
      </c>
      <c r="L53" s="44"/>
      <c r="M53" s="44"/>
      <c r="N53" s="44"/>
      <c r="O53" s="88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 t="s">
        <v>1719</v>
      </c>
      <c r="V53" s="3"/>
      <c r="W53" s="30"/>
      <c r="X53" s="81" t="str">
        <f t="shared" si="2"/>
        <v>Học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customHeight="1">
      <c r="B54" s="31">
        <v>45</v>
      </c>
      <c r="C54" s="32" t="s">
        <v>1342</v>
      </c>
      <c r="D54" s="33" t="s">
        <v>343</v>
      </c>
      <c r="E54" s="34" t="s">
        <v>475</v>
      </c>
      <c r="F54" s="35" t="s">
        <v>818</v>
      </c>
      <c r="G54" s="32" t="s">
        <v>128</v>
      </c>
      <c r="H54" s="36" t="s">
        <v>30</v>
      </c>
      <c r="I54" s="36" t="s">
        <v>30</v>
      </c>
      <c r="J54" s="36" t="s">
        <v>30</v>
      </c>
      <c r="K54" s="36" t="s">
        <v>30</v>
      </c>
      <c r="L54" s="44"/>
      <c r="M54" s="44"/>
      <c r="N54" s="44"/>
      <c r="O54" s="88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 t="s">
        <v>1719</v>
      </c>
      <c r="V54" s="3"/>
      <c r="W54" s="30"/>
      <c r="X54" s="81" t="str">
        <f t="shared" si="2"/>
        <v>Học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customHeight="1">
      <c r="B55" s="31">
        <v>46</v>
      </c>
      <c r="C55" s="32" t="s">
        <v>1343</v>
      </c>
      <c r="D55" s="33" t="s">
        <v>1344</v>
      </c>
      <c r="E55" s="34" t="s">
        <v>876</v>
      </c>
      <c r="F55" s="35" t="s">
        <v>1345</v>
      </c>
      <c r="G55" s="32" t="s">
        <v>167</v>
      </c>
      <c r="H55" s="36" t="s">
        <v>30</v>
      </c>
      <c r="I55" s="36" t="s">
        <v>30</v>
      </c>
      <c r="J55" s="36" t="s">
        <v>30</v>
      </c>
      <c r="K55" s="36" t="s">
        <v>30</v>
      </c>
      <c r="L55" s="44"/>
      <c r="M55" s="44"/>
      <c r="N55" s="44"/>
      <c r="O55" s="88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 t="s">
        <v>1719</v>
      </c>
      <c r="V55" s="3"/>
      <c r="W55" s="30"/>
      <c r="X55" s="81" t="str">
        <f t="shared" si="2"/>
        <v>Học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customHeight="1">
      <c r="B56" s="31">
        <v>47</v>
      </c>
      <c r="C56" s="32" t="s">
        <v>1346</v>
      </c>
      <c r="D56" s="33" t="s">
        <v>1347</v>
      </c>
      <c r="E56" s="34" t="s">
        <v>486</v>
      </c>
      <c r="F56" s="35" t="s">
        <v>1348</v>
      </c>
      <c r="G56" s="32" t="s">
        <v>167</v>
      </c>
      <c r="H56" s="36" t="s">
        <v>30</v>
      </c>
      <c r="I56" s="36" t="s">
        <v>30</v>
      </c>
      <c r="J56" s="36" t="s">
        <v>30</v>
      </c>
      <c r="K56" s="36" t="s">
        <v>30</v>
      </c>
      <c r="L56" s="44"/>
      <c r="M56" s="44"/>
      <c r="N56" s="44"/>
      <c r="O56" s="88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 t="s">
        <v>1719</v>
      </c>
      <c r="V56" s="3"/>
      <c r="W56" s="30"/>
      <c r="X56" s="81" t="str">
        <f t="shared" si="2"/>
        <v>Học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customHeight="1">
      <c r="B57" s="31">
        <v>48</v>
      </c>
      <c r="C57" s="32" t="s">
        <v>1349</v>
      </c>
      <c r="D57" s="33" t="s">
        <v>459</v>
      </c>
      <c r="E57" s="34" t="s">
        <v>706</v>
      </c>
      <c r="F57" s="35" t="s">
        <v>1350</v>
      </c>
      <c r="G57" s="32" t="s">
        <v>84</v>
      </c>
      <c r="H57" s="36" t="s">
        <v>30</v>
      </c>
      <c r="I57" s="36" t="s">
        <v>30</v>
      </c>
      <c r="J57" s="36" t="s">
        <v>30</v>
      </c>
      <c r="K57" s="36" t="s">
        <v>30</v>
      </c>
      <c r="L57" s="44"/>
      <c r="M57" s="44"/>
      <c r="N57" s="44"/>
      <c r="O57" s="88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 t="s">
        <v>1719</v>
      </c>
      <c r="V57" s="3"/>
      <c r="W57" s="30"/>
      <c r="X57" s="81" t="str">
        <f t="shared" si="2"/>
        <v>Học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customHeight="1">
      <c r="B58" s="31">
        <v>49</v>
      </c>
      <c r="C58" s="32" t="s">
        <v>1351</v>
      </c>
      <c r="D58" s="33" t="s">
        <v>213</v>
      </c>
      <c r="E58" s="34" t="s">
        <v>265</v>
      </c>
      <c r="F58" s="35" t="s">
        <v>1352</v>
      </c>
      <c r="G58" s="32" t="s">
        <v>77</v>
      </c>
      <c r="H58" s="36" t="s">
        <v>30</v>
      </c>
      <c r="I58" s="36" t="s">
        <v>30</v>
      </c>
      <c r="J58" s="36" t="s">
        <v>30</v>
      </c>
      <c r="K58" s="36" t="s">
        <v>30</v>
      </c>
      <c r="L58" s="44"/>
      <c r="M58" s="44"/>
      <c r="N58" s="44"/>
      <c r="O58" s="88"/>
      <c r="P58" s="38"/>
      <c r="Q58" s="39">
        <f t="shared" si="3"/>
        <v>0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 t="s">
        <v>1719</v>
      </c>
      <c r="V58" s="3"/>
      <c r="W58" s="30"/>
      <c r="X58" s="81" t="str">
        <f t="shared" si="2"/>
        <v>Học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customHeight="1">
      <c r="B59" s="31">
        <v>50</v>
      </c>
      <c r="C59" s="32" t="s">
        <v>1353</v>
      </c>
      <c r="D59" s="33" t="s">
        <v>1139</v>
      </c>
      <c r="E59" s="34" t="s">
        <v>265</v>
      </c>
      <c r="F59" s="35" t="s">
        <v>1354</v>
      </c>
      <c r="G59" s="32" t="s">
        <v>81</v>
      </c>
      <c r="H59" s="36" t="s">
        <v>30</v>
      </c>
      <c r="I59" s="36" t="s">
        <v>30</v>
      </c>
      <c r="J59" s="36" t="s">
        <v>30</v>
      </c>
      <c r="K59" s="36" t="s">
        <v>30</v>
      </c>
      <c r="L59" s="44"/>
      <c r="M59" s="44"/>
      <c r="N59" s="44"/>
      <c r="O59" s="88"/>
      <c r="P59" s="38"/>
      <c r="Q59" s="39">
        <f t="shared" si="3"/>
        <v>0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 t="s">
        <v>1719</v>
      </c>
      <c r="V59" s="3"/>
      <c r="W59" s="30"/>
      <c r="X59" s="81" t="str">
        <f t="shared" si="2"/>
        <v>Học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customHeight="1">
      <c r="B60" s="31">
        <v>51</v>
      </c>
      <c r="C60" s="32" t="s">
        <v>1355</v>
      </c>
      <c r="D60" s="33" t="s">
        <v>1356</v>
      </c>
      <c r="E60" s="34" t="s">
        <v>265</v>
      </c>
      <c r="F60" s="35" t="s">
        <v>1314</v>
      </c>
      <c r="G60" s="32" t="s">
        <v>133</v>
      </c>
      <c r="H60" s="36" t="s">
        <v>30</v>
      </c>
      <c r="I60" s="36" t="s">
        <v>30</v>
      </c>
      <c r="J60" s="36" t="s">
        <v>30</v>
      </c>
      <c r="K60" s="36" t="s">
        <v>30</v>
      </c>
      <c r="L60" s="44"/>
      <c r="M60" s="44"/>
      <c r="N60" s="44"/>
      <c r="O60" s="88"/>
      <c r="P60" s="38"/>
      <c r="Q60" s="39">
        <f t="shared" si="3"/>
        <v>0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 t="s">
        <v>1719</v>
      </c>
      <c r="V60" s="3"/>
      <c r="W60" s="30"/>
      <c r="X60" s="81" t="str">
        <f t="shared" si="2"/>
        <v>Học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customHeight="1">
      <c r="B61" s="31">
        <v>52</v>
      </c>
      <c r="C61" s="32" t="s">
        <v>1357</v>
      </c>
      <c r="D61" s="33" t="s">
        <v>145</v>
      </c>
      <c r="E61" s="34" t="s">
        <v>490</v>
      </c>
      <c r="F61" s="35" t="s">
        <v>590</v>
      </c>
      <c r="G61" s="32" t="s">
        <v>167</v>
      </c>
      <c r="H61" s="36" t="s">
        <v>30</v>
      </c>
      <c r="I61" s="36" t="s">
        <v>30</v>
      </c>
      <c r="J61" s="36" t="s">
        <v>30</v>
      </c>
      <c r="K61" s="36" t="s">
        <v>30</v>
      </c>
      <c r="L61" s="44"/>
      <c r="M61" s="44"/>
      <c r="N61" s="44"/>
      <c r="O61" s="88"/>
      <c r="P61" s="38"/>
      <c r="Q61" s="39">
        <f t="shared" si="3"/>
        <v>0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 t="s">
        <v>1719</v>
      </c>
      <c r="V61" s="3"/>
      <c r="W61" s="30"/>
      <c r="X61" s="81" t="str">
        <f t="shared" si="2"/>
        <v>Học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customHeight="1">
      <c r="B62" s="31">
        <v>53</v>
      </c>
      <c r="C62" s="32" t="s">
        <v>1358</v>
      </c>
      <c r="D62" s="33" t="s">
        <v>1359</v>
      </c>
      <c r="E62" s="34" t="s">
        <v>1360</v>
      </c>
      <c r="F62" s="35" t="s">
        <v>487</v>
      </c>
      <c r="G62" s="32" t="s">
        <v>81</v>
      </c>
      <c r="H62" s="36" t="s">
        <v>30</v>
      </c>
      <c r="I62" s="36" t="s">
        <v>30</v>
      </c>
      <c r="J62" s="36" t="s">
        <v>30</v>
      </c>
      <c r="K62" s="36" t="s">
        <v>30</v>
      </c>
      <c r="L62" s="44"/>
      <c r="M62" s="44"/>
      <c r="N62" s="44"/>
      <c r="O62" s="88"/>
      <c r="P62" s="38"/>
      <c r="Q62" s="39">
        <f t="shared" si="3"/>
        <v>0</v>
      </c>
      <c r="R62" s="40" t="str">
        <f t="shared" si="0"/>
        <v>F</v>
      </c>
      <c r="S62" s="41" t="str">
        <f t="shared" si="1"/>
        <v>Kém</v>
      </c>
      <c r="T62" s="42" t="str">
        <f t="shared" si="4"/>
        <v/>
      </c>
      <c r="U62" s="43" t="s">
        <v>1719</v>
      </c>
      <c r="V62" s="3"/>
      <c r="W62" s="30"/>
      <c r="X62" s="81" t="str">
        <f t="shared" si="2"/>
        <v>Học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customHeight="1">
      <c r="B63" s="31">
        <v>54</v>
      </c>
      <c r="C63" s="32" t="s">
        <v>1361</v>
      </c>
      <c r="D63" s="33" t="s">
        <v>771</v>
      </c>
      <c r="E63" s="34" t="s">
        <v>280</v>
      </c>
      <c r="F63" s="35" t="s">
        <v>992</v>
      </c>
      <c r="G63" s="32" t="s">
        <v>133</v>
      </c>
      <c r="H63" s="36" t="s">
        <v>30</v>
      </c>
      <c r="I63" s="36" t="s">
        <v>30</v>
      </c>
      <c r="J63" s="36" t="s">
        <v>30</v>
      </c>
      <c r="K63" s="36" t="s">
        <v>30</v>
      </c>
      <c r="L63" s="44"/>
      <c r="M63" s="44"/>
      <c r="N63" s="44"/>
      <c r="O63" s="88"/>
      <c r="P63" s="38"/>
      <c r="Q63" s="39">
        <f t="shared" si="3"/>
        <v>0</v>
      </c>
      <c r="R63" s="40" t="str">
        <f t="shared" si="0"/>
        <v>F</v>
      </c>
      <c r="S63" s="41" t="str">
        <f t="shared" si="1"/>
        <v>Kém</v>
      </c>
      <c r="T63" s="42" t="str">
        <f t="shared" si="4"/>
        <v/>
      </c>
      <c r="U63" s="43" t="s">
        <v>1719</v>
      </c>
      <c r="V63" s="3"/>
      <c r="W63" s="30"/>
      <c r="X63" s="81" t="str">
        <f t="shared" si="2"/>
        <v>Học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customHeight="1">
      <c r="B64" s="31">
        <v>55</v>
      </c>
      <c r="C64" s="32" t="s">
        <v>1362</v>
      </c>
      <c r="D64" s="33" t="s">
        <v>1363</v>
      </c>
      <c r="E64" s="34" t="s">
        <v>1364</v>
      </c>
      <c r="F64" s="35" t="s">
        <v>1365</v>
      </c>
      <c r="G64" s="32" t="s">
        <v>123</v>
      </c>
      <c r="H64" s="36" t="s">
        <v>30</v>
      </c>
      <c r="I64" s="36" t="s">
        <v>30</v>
      </c>
      <c r="J64" s="36" t="s">
        <v>30</v>
      </c>
      <c r="K64" s="36" t="s">
        <v>30</v>
      </c>
      <c r="L64" s="44"/>
      <c r="M64" s="44"/>
      <c r="N64" s="44"/>
      <c r="O64" s="88"/>
      <c r="P64" s="38"/>
      <c r="Q64" s="39">
        <f t="shared" si="3"/>
        <v>0</v>
      </c>
      <c r="R64" s="40" t="str">
        <f t="shared" si="0"/>
        <v>F</v>
      </c>
      <c r="S64" s="41" t="str">
        <f t="shared" si="1"/>
        <v>Kém</v>
      </c>
      <c r="T64" s="42" t="str">
        <f t="shared" si="4"/>
        <v/>
      </c>
      <c r="U64" s="43" t="s">
        <v>1719</v>
      </c>
      <c r="V64" s="3"/>
      <c r="W64" s="30"/>
      <c r="X64" s="81" t="str">
        <f t="shared" si="2"/>
        <v>Học lại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1:39" ht="18.75" customHeight="1">
      <c r="B65" s="31">
        <v>56</v>
      </c>
      <c r="C65" s="32" t="s">
        <v>1366</v>
      </c>
      <c r="D65" s="33" t="s">
        <v>1065</v>
      </c>
      <c r="E65" s="34" t="s">
        <v>284</v>
      </c>
      <c r="F65" s="35" t="s">
        <v>92</v>
      </c>
      <c r="G65" s="32" t="s">
        <v>77</v>
      </c>
      <c r="H65" s="36" t="s">
        <v>30</v>
      </c>
      <c r="I65" s="36" t="s">
        <v>30</v>
      </c>
      <c r="J65" s="36" t="s">
        <v>30</v>
      </c>
      <c r="K65" s="36" t="s">
        <v>30</v>
      </c>
      <c r="L65" s="44"/>
      <c r="M65" s="44"/>
      <c r="N65" s="44"/>
      <c r="O65" s="88"/>
      <c r="P65" s="38"/>
      <c r="Q65" s="39">
        <f t="shared" si="3"/>
        <v>0</v>
      </c>
      <c r="R65" s="40" t="str">
        <f t="shared" si="0"/>
        <v>F</v>
      </c>
      <c r="S65" s="41" t="str">
        <f t="shared" si="1"/>
        <v>Kém</v>
      </c>
      <c r="T65" s="42" t="str">
        <f t="shared" si="4"/>
        <v/>
      </c>
      <c r="U65" s="43" t="s">
        <v>1719</v>
      </c>
      <c r="V65" s="3"/>
      <c r="W65" s="30"/>
      <c r="X65" s="81" t="str">
        <f t="shared" si="2"/>
        <v>Học lại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1:39" ht="18.75" customHeight="1">
      <c r="B66" s="31">
        <v>57</v>
      </c>
      <c r="C66" s="32" t="s">
        <v>1367</v>
      </c>
      <c r="D66" s="33" t="s">
        <v>1115</v>
      </c>
      <c r="E66" s="34" t="s">
        <v>1368</v>
      </c>
      <c r="F66" s="35" t="s">
        <v>143</v>
      </c>
      <c r="G66" s="32" t="s">
        <v>81</v>
      </c>
      <c r="H66" s="36" t="s">
        <v>30</v>
      </c>
      <c r="I66" s="36" t="s">
        <v>30</v>
      </c>
      <c r="J66" s="36" t="s">
        <v>30</v>
      </c>
      <c r="K66" s="36" t="s">
        <v>30</v>
      </c>
      <c r="L66" s="44"/>
      <c r="M66" s="44"/>
      <c r="N66" s="44"/>
      <c r="O66" s="88"/>
      <c r="P66" s="38"/>
      <c r="Q66" s="39">
        <f t="shared" si="3"/>
        <v>0</v>
      </c>
      <c r="R66" s="40" t="str">
        <f t="shared" si="0"/>
        <v>F</v>
      </c>
      <c r="S66" s="41" t="str">
        <f t="shared" si="1"/>
        <v>Kém</v>
      </c>
      <c r="T66" s="42" t="str">
        <f t="shared" si="4"/>
        <v/>
      </c>
      <c r="U66" s="43" t="s">
        <v>1719</v>
      </c>
      <c r="V66" s="3"/>
      <c r="W66" s="30"/>
      <c r="X66" s="81" t="str">
        <f t="shared" si="2"/>
        <v>Học lại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1:39" ht="18.75" customHeight="1">
      <c r="B67" s="31">
        <v>58</v>
      </c>
      <c r="C67" s="32" t="s">
        <v>1369</v>
      </c>
      <c r="D67" s="33" t="s">
        <v>180</v>
      </c>
      <c r="E67" s="34" t="s">
        <v>300</v>
      </c>
      <c r="F67" s="35" t="s">
        <v>1370</v>
      </c>
      <c r="G67" s="32" t="s">
        <v>77</v>
      </c>
      <c r="H67" s="36" t="s">
        <v>30</v>
      </c>
      <c r="I67" s="36" t="s">
        <v>30</v>
      </c>
      <c r="J67" s="36" t="s">
        <v>30</v>
      </c>
      <c r="K67" s="36" t="s">
        <v>30</v>
      </c>
      <c r="L67" s="44"/>
      <c r="M67" s="44"/>
      <c r="N67" s="44"/>
      <c r="O67" s="88"/>
      <c r="P67" s="38"/>
      <c r="Q67" s="39">
        <f t="shared" si="3"/>
        <v>0</v>
      </c>
      <c r="R67" s="40" t="str">
        <f t="shared" si="0"/>
        <v>F</v>
      </c>
      <c r="S67" s="41" t="str">
        <f t="shared" si="1"/>
        <v>Kém</v>
      </c>
      <c r="T67" s="42" t="str">
        <f t="shared" si="4"/>
        <v/>
      </c>
      <c r="U67" s="43" t="s">
        <v>1719</v>
      </c>
      <c r="V67" s="3"/>
      <c r="W67" s="30"/>
      <c r="X67" s="81" t="str">
        <f t="shared" si="2"/>
        <v>Học lại</v>
      </c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</row>
    <row r="68" spans="1:39" ht="18.75" customHeight="1">
      <c r="B68" s="31">
        <v>59</v>
      </c>
      <c r="C68" s="32" t="s">
        <v>1371</v>
      </c>
      <c r="D68" s="33" t="s">
        <v>1372</v>
      </c>
      <c r="E68" s="34" t="s">
        <v>1373</v>
      </c>
      <c r="F68" s="35" t="s">
        <v>1374</v>
      </c>
      <c r="G68" s="32" t="s">
        <v>167</v>
      </c>
      <c r="H68" s="36" t="s">
        <v>30</v>
      </c>
      <c r="I68" s="36" t="s">
        <v>30</v>
      </c>
      <c r="J68" s="36" t="s">
        <v>30</v>
      </c>
      <c r="K68" s="36" t="s">
        <v>30</v>
      </c>
      <c r="L68" s="44"/>
      <c r="M68" s="44"/>
      <c r="N68" s="44"/>
      <c r="O68" s="88"/>
      <c r="P68" s="38"/>
      <c r="Q68" s="39">
        <f t="shared" si="3"/>
        <v>0</v>
      </c>
      <c r="R68" s="40" t="str">
        <f t="shared" si="0"/>
        <v>F</v>
      </c>
      <c r="S68" s="41" t="str">
        <f t="shared" si="1"/>
        <v>Kém</v>
      </c>
      <c r="T68" s="42" t="str">
        <f t="shared" si="4"/>
        <v/>
      </c>
      <c r="U68" s="43" t="s">
        <v>1719</v>
      </c>
      <c r="V68" s="3"/>
      <c r="W68" s="30"/>
      <c r="X68" s="81" t="str">
        <f t="shared" si="2"/>
        <v>Học lại</v>
      </c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</row>
    <row r="69" spans="1:39" ht="18.75" customHeight="1">
      <c r="B69" s="31">
        <v>60</v>
      </c>
      <c r="C69" s="32" t="s">
        <v>1375</v>
      </c>
      <c r="D69" s="33" t="s">
        <v>1376</v>
      </c>
      <c r="E69" s="34" t="s">
        <v>303</v>
      </c>
      <c r="F69" s="35" t="s">
        <v>1377</v>
      </c>
      <c r="G69" s="32" t="s">
        <v>167</v>
      </c>
      <c r="H69" s="36" t="s">
        <v>30</v>
      </c>
      <c r="I69" s="36" t="s">
        <v>30</v>
      </c>
      <c r="J69" s="36" t="s">
        <v>30</v>
      </c>
      <c r="K69" s="36" t="s">
        <v>30</v>
      </c>
      <c r="L69" s="44"/>
      <c r="M69" s="44"/>
      <c r="N69" s="44"/>
      <c r="O69" s="88"/>
      <c r="P69" s="38"/>
      <c r="Q69" s="39">
        <f t="shared" si="3"/>
        <v>0</v>
      </c>
      <c r="R69" s="40" t="str">
        <f t="shared" si="0"/>
        <v>F</v>
      </c>
      <c r="S69" s="41" t="str">
        <f t="shared" si="1"/>
        <v>Kém</v>
      </c>
      <c r="T69" s="42" t="str">
        <f t="shared" si="4"/>
        <v/>
      </c>
      <c r="U69" s="43" t="s">
        <v>1719</v>
      </c>
      <c r="V69" s="3"/>
      <c r="W69" s="30"/>
      <c r="X69" s="81" t="str">
        <f t="shared" si="2"/>
        <v>Học lại</v>
      </c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</row>
    <row r="70" spans="1:39" ht="18.75" customHeight="1">
      <c r="B70" s="31">
        <v>61</v>
      </c>
      <c r="C70" s="32" t="s">
        <v>1378</v>
      </c>
      <c r="D70" s="33" t="s">
        <v>642</v>
      </c>
      <c r="E70" s="34" t="s">
        <v>303</v>
      </c>
      <c r="F70" s="35" t="s">
        <v>753</v>
      </c>
      <c r="G70" s="32" t="s">
        <v>194</v>
      </c>
      <c r="H70" s="36" t="s">
        <v>30</v>
      </c>
      <c r="I70" s="36" t="s">
        <v>30</v>
      </c>
      <c r="J70" s="36" t="s">
        <v>30</v>
      </c>
      <c r="K70" s="36" t="s">
        <v>30</v>
      </c>
      <c r="L70" s="44"/>
      <c r="M70" s="44"/>
      <c r="N70" s="44"/>
      <c r="O70" s="88"/>
      <c r="P70" s="38"/>
      <c r="Q70" s="39">
        <f t="shared" si="3"/>
        <v>0</v>
      </c>
      <c r="R70" s="40" t="str">
        <f t="shared" si="0"/>
        <v>F</v>
      </c>
      <c r="S70" s="41" t="str">
        <f t="shared" si="1"/>
        <v>Kém</v>
      </c>
      <c r="T70" s="42" t="str">
        <f t="shared" si="4"/>
        <v/>
      </c>
      <c r="U70" s="43" t="s">
        <v>1719</v>
      </c>
      <c r="V70" s="3"/>
      <c r="W70" s="30"/>
      <c r="X70" s="81" t="str">
        <f t="shared" si="2"/>
        <v>Học lại</v>
      </c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</row>
    <row r="71" spans="1:39" ht="18.75" customHeight="1">
      <c r="B71" s="31">
        <v>62</v>
      </c>
      <c r="C71" s="32" t="s">
        <v>1379</v>
      </c>
      <c r="D71" s="33" t="s">
        <v>299</v>
      </c>
      <c r="E71" s="34" t="s">
        <v>1380</v>
      </c>
      <c r="F71" s="35" t="s">
        <v>1381</v>
      </c>
      <c r="G71" s="32" t="s">
        <v>128</v>
      </c>
      <c r="H71" s="36" t="s">
        <v>30</v>
      </c>
      <c r="I71" s="36" t="s">
        <v>30</v>
      </c>
      <c r="J71" s="36" t="s">
        <v>30</v>
      </c>
      <c r="K71" s="36" t="s">
        <v>30</v>
      </c>
      <c r="L71" s="44"/>
      <c r="M71" s="44"/>
      <c r="N71" s="44"/>
      <c r="O71" s="88"/>
      <c r="P71" s="38"/>
      <c r="Q71" s="39">
        <f t="shared" si="3"/>
        <v>0</v>
      </c>
      <c r="R71" s="40" t="str">
        <f t="shared" si="0"/>
        <v>F</v>
      </c>
      <c r="S71" s="41" t="str">
        <f t="shared" si="1"/>
        <v>Kém</v>
      </c>
      <c r="T71" s="42" t="str">
        <f t="shared" si="4"/>
        <v/>
      </c>
      <c r="U71" s="43" t="s">
        <v>1719</v>
      </c>
      <c r="V71" s="3"/>
      <c r="W71" s="30"/>
      <c r="X71" s="81" t="str">
        <f t="shared" si="2"/>
        <v>Học lại</v>
      </c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</row>
    <row r="72" spans="1:39" ht="18.75" customHeight="1">
      <c r="B72" s="31">
        <v>63</v>
      </c>
      <c r="C72" s="32" t="s">
        <v>1382</v>
      </c>
      <c r="D72" s="33" t="s">
        <v>306</v>
      </c>
      <c r="E72" s="34" t="s">
        <v>524</v>
      </c>
      <c r="F72" s="35" t="s">
        <v>1383</v>
      </c>
      <c r="G72" s="32" t="s">
        <v>81</v>
      </c>
      <c r="H72" s="36" t="s">
        <v>30</v>
      </c>
      <c r="I72" s="36" t="s">
        <v>30</v>
      </c>
      <c r="J72" s="36" t="s">
        <v>30</v>
      </c>
      <c r="K72" s="36" t="s">
        <v>30</v>
      </c>
      <c r="L72" s="44"/>
      <c r="M72" s="44"/>
      <c r="N72" s="44"/>
      <c r="O72" s="88"/>
      <c r="P72" s="38"/>
      <c r="Q72" s="39">
        <f t="shared" si="3"/>
        <v>0</v>
      </c>
      <c r="R72" s="40" t="str">
        <f t="shared" si="0"/>
        <v>F</v>
      </c>
      <c r="S72" s="41" t="str">
        <f t="shared" si="1"/>
        <v>Kém</v>
      </c>
      <c r="T72" s="42" t="str">
        <f t="shared" si="4"/>
        <v/>
      </c>
      <c r="U72" s="43" t="s">
        <v>1719</v>
      </c>
      <c r="V72" s="3"/>
      <c r="W72" s="30"/>
      <c r="X72" s="81" t="str">
        <f t="shared" si="2"/>
        <v>Học lại</v>
      </c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</row>
    <row r="73" spans="1:39" ht="18.75" customHeight="1">
      <c r="B73" s="31">
        <v>64</v>
      </c>
      <c r="C73" s="32" t="s">
        <v>1384</v>
      </c>
      <c r="D73" s="33" t="s">
        <v>1385</v>
      </c>
      <c r="E73" s="34" t="s">
        <v>1386</v>
      </c>
      <c r="F73" s="35" t="s">
        <v>416</v>
      </c>
      <c r="G73" s="32" t="s">
        <v>93</v>
      </c>
      <c r="H73" s="36" t="s">
        <v>30</v>
      </c>
      <c r="I73" s="36" t="s">
        <v>30</v>
      </c>
      <c r="J73" s="36" t="s">
        <v>30</v>
      </c>
      <c r="K73" s="36" t="s">
        <v>30</v>
      </c>
      <c r="L73" s="44"/>
      <c r="M73" s="44"/>
      <c r="N73" s="44"/>
      <c r="O73" s="88"/>
      <c r="P73" s="38"/>
      <c r="Q73" s="39">
        <f t="shared" si="3"/>
        <v>0</v>
      </c>
      <c r="R73" s="40" t="str">
        <f t="shared" si="0"/>
        <v>F</v>
      </c>
      <c r="S73" s="41" t="str">
        <f t="shared" si="1"/>
        <v>Kém</v>
      </c>
      <c r="T73" s="42" t="str">
        <f t="shared" si="4"/>
        <v/>
      </c>
      <c r="U73" s="43" t="s">
        <v>1719</v>
      </c>
      <c r="V73" s="3"/>
      <c r="W73" s="30"/>
      <c r="X73" s="81" t="str">
        <f t="shared" si="2"/>
        <v>Học lại</v>
      </c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69"/>
      <c r="AM73" s="69"/>
    </row>
    <row r="74" spans="1:39" ht="18.75" customHeight="1">
      <c r="B74" s="31">
        <v>65</v>
      </c>
      <c r="C74" s="32" t="s">
        <v>1387</v>
      </c>
      <c r="D74" s="33" t="s">
        <v>1388</v>
      </c>
      <c r="E74" s="34" t="s">
        <v>528</v>
      </c>
      <c r="F74" s="35" t="s">
        <v>1389</v>
      </c>
      <c r="G74" s="32" t="s">
        <v>77</v>
      </c>
      <c r="H74" s="36" t="s">
        <v>30</v>
      </c>
      <c r="I74" s="36" t="s">
        <v>30</v>
      </c>
      <c r="J74" s="36" t="s">
        <v>30</v>
      </c>
      <c r="K74" s="36" t="s">
        <v>30</v>
      </c>
      <c r="L74" s="44"/>
      <c r="M74" s="44"/>
      <c r="N74" s="44"/>
      <c r="O74" s="88"/>
      <c r="P74" s="38"/>
      <c r="Q74" s="39">
        <f t="shared" si="3"/>
        <v>0</v>
      </c>
      <c r="R74" s="40" t="str">
        <f t="shared" ref="R74" si="5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41" t="str">
        <f t="shared" ref="S74" si="6">IF($Q74&lt;4,"Kém",IF(AND($Q74&gt;=4,$Q74&lt;=5.4),"Trung bình yếu",IF(AND($Q74&gt;=5.5,$Q74&lt;=6.9),"Trung bình",IF(AND($Q74&gt;=7,$Q74&lt;=8.4),"Khá",IF(AND($Q74&gt;=8.5,$Q74&lt;=10),"Giỏi","")))))</f>
        <v>Kém</v>
      </c>
      <c r="T74" s="42" t="str">
        <f t="shared" si="4"/>
        <v/>
      </c>
      <c r="U74" s="43" t="s">
        <v>1719</v>
      </c>
      <c r="V74" s="3"/>
      <c r="W74" s="30"/>
      <c r="X74" s="81" t="str">
        <f t="shared" si="2"/>
        <v>Học lại</v>
      </c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  <c r="AL74" s="69"/>
      <c r="AM74" s="69"/>
    </row>
    <row r="75" spans="1:39" ht="9" customHeight="1">
      <c r="A75" s="2"/>
      <c r="B75" s="45"/>
      <c r="C75" s="46"/>
      <c r="D75" s="46"/>
      <c r="E75" s="47"/>
      <c r="F75" s="47"/>
      <c r="G75" s="47"/>
      <c r="H75" s="48"/>
      <c r="I75" s="49"/>
      <c r="J75" s="49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3"/>
    </row>
    <row r="76" spans="1:39" ht="16.5" hidden="1">
      <c r="A76" s="2"/>
      <c r="B76" s="121" t="s">
        <v>31</v>
      </c>
      <c r="C76" s="121"/>
      <c r="D76" s="46"/>
      <c r="E76" s="47"/>
      <c r="F76" s="47"/>
      <c r="G76" s="47"/>
      <c r="H76" s="48"/>
      <c r="I76" s="49"/>
      <c r="J76" s="49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3"/>
    </row>
    <row r="77" spans="1:39" ht="16.5" hidden="1" customHeight="1">
      <c r="A77" s="2"/>
      <c r="B77" s="51" t="s">
        <v>32</v>
      </c>
      <c r="C77" s="51"/>
      <c r="D77" s="52">
        <f>+$AA$8</f>
        <v>65</v>
      </c>
      <c r="E77" s="53" t="s">
        <v>33</v>
      </c>
      <c r="F77" s="94" t="s">
        <v>34</v>
      </c>
      <c r="G77" s="94"/>
      <c r="H77" s="94"/>
      <c r="I77" s="94"/>
      <c r="J77" s="94"/>
      <c r="K77" s="94"/>
      <c r="L77" s="94"/>
      <c r="M77" s="94"/>
      <c r="N77" s="94"/>
      <c r="O77" s="94"/>
      <c r="P77" s="54">
        <f>$AA$8 -COUNTIF($T$9:$T$264,"Vắng") -COUNTIF($T$9:$T$264,"Vắng có phép") - COUNTIF($T$9:$T$264,"Đình chỉ thi") - COUNTIF($T$9:$T$264,"Không đủ ĐKDT")</f>
        <v>65</v>
      </c>
      <c r="Q77" s="54"/>
      <c r="R77" s="54"/>
      <c r="S77" s="55"/>
      <c r="T77" s="56" t="s">
        <v>33</v>
      </c>
      <c r="U77" s="55"/>
      <c r="V77" s="3"/>
    </row>
    <row r="78" spans="1:39" ht="16.5" hidden="1" customHeight="1">
      <c r="A78" s="2"/>
      <c r="B78" s="51" t="s">
        <v>35</v>
      </c>
      <c r="C78" s="51"/>
      <c r="D78" s="52">
        <f>+$AL$8</f>
        <v>0</v>
      </c>
      <c r="E78" s="53" t="s">
        <v>33</v>
      </c>
      <c r="F78" s="94" t="s">
        <v>36</v>
      </c>
      <c r="G78" s="94"/>
      <c r="H78" s="94"/>
      <c r="I78" s="94"/>
      <c r="J78" s="94"/>
      <c r="K78" s="94"/>
      <c r="L78" s="94"/>
      <c r="M78" s="94"/>
      <c r="N78" s="94"/>
      <c r="O78" s="94"/>
      <c r="P78" s="57">
        <f>COUNTIF($T$9:$T$140,"Vắng")</f>
        <v>0</v>
      </c>
      <c r="Q78" s="57"/>
      <c r="R78" s="57"/>
      <c r="S78" s="58"/>
      <c r="T78" s="56" t="s">
        <v>33</v>
      </c>
      <c r="U78" s="58"/>
      <c r="V78" s="3"/>
    </row>
    <row r="79" spans="1:39" ht="16.5" hidden="1" customHeight="1">
      <c r="A79" s="2"/>
      <c r="B79" s="51" t="s">
        <v>51</v>
      </c>
      <c r="C79" s="51"/>
      <c r="D79" s="67">
        <f>COUNTIF(X10:X74,"Học lại")</f>
        <v>65</v>
      </c>
      <c r="E79" s="53" t="s">
        <v>33</v>
      </c>
      <c r="F79" s="94" t="s">
        <v>52</v>
      </c>
      <c r="G79" s="94"/>
      <c r="H79" s="94"/>
      <c r="I79" s="94"/>
      <c r="J79" s="94"/>
      <c r="K79" s="94"/>
      <c r="L79" s="94"/>
      <c r="M79" s="94"/>
      <c r="N79" s="94"/>
      <c r="O79" s="94"/>
      <c r="P79" s="54">
        <f>COUNTIF($T$9:$T$140,"Vắng có phép")</f>
        <v>0</v>
      </c>
      <c r="Q79" s="54"/>
      <c r="R79" s="54"/>
      <c r="S79" s="55"/>
      <c r="T79" s="56" t="s">
        <v>33</v>
      </c>
      <c r="U79" s="55"/>
      <c r="V79" s="3"/>
    </row>
    <row r="80" spans="1:39" ht="3" hidden="1" customHeight="1">
      <c r="A80" s="2"/>
      <c r="B80" s="45"/>
      <c r="C80" s="46"/>
      <c r="D80" s="46"/>
      <c r="E80" s="47"/>
      <c r="F80" s="47"/>
      <c r="G80" s="47"/>
      <c r="H80" s="48"/>
      <c r="I80" s="49"/>
      <c r="J80" s="49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3"/>
    </row>
    <row r="81" spans="1:39" hidden="1">
      <c r="B81" s="89" t="s">
        <v>53</v>
      </c>
      <c r="C81" s="89"/>
      <c r="D81" s="90">
        <f>COUNTIF(X10:X74,"Thi lại")</f>
        <v>0</v>
      </c>
      <c r="E81" s="91" t="s">
        <v>33</v>
      </c>
      <c r="F81" s="3"/>
      <c r="G81" s="3"/>
      <c r="H81" s="3"/>
      <c r="I81" s="3"/>
      <c r="J81" s="123"/>
      <c r="K81" s="123"/>
      <c r="L81" s="123"/>
      <c r="M81" s="123"/>
      <c r="N81" s="123"/>
      <c r="O81" s="123"/>
      <c r="P81" s="123"/>
      <c r="Q81" s="123"/>
      <c r="R81" s="123"/>
      <c r="S81" s="123"/>
      <c r="T81" s="123"/>
      <c r="U81" s="123"/>
      <c r="V81" s="3"/>
    </row>
    <row r="82" spans="1:39" ht="24.75" hidden="1" customHeight="1">
      <c r="B82" s="89"/>
      <c r="C82" s="89"/>
      <c r="D82" s="90"/>
      <c r="E82" s="91"/>
      <c r="F82" s="3"/>
      <c r="G82" s="3"/>
      <c r="H82" s="3"/>
      <c r="I82" s="3"/>
      <c r="J82" s="123" t="s">
        <v>55</v>
      </c>
      <c r="K82" s="123"/>
      <c r="L82" s="123"/>
      <c r="M82" s="123"/>
      <c r="N82" s="123"/>
      <c r="O82" s="123"/>
      <c r="P82" s="123"/>
      <c r="Q82" s="123"/>
      <c r="R82" s="123"/>
      <c r="S82" s="123"/>
      <c r="T82" s="123"/>
      <c r="U82" s="123"/>
      <c r="V82" s="3"/>
    </row>
    <row r="83" spans="1:39" hidden="1">
      <c r="A83" s="59"/>
      <c r="B83" s="115" t="s">
        <v>37</v>
      </c>
      <c r="C83" s="115"/>
      <c r="D83" s="115"/>
      <c r="E83" s="115"/>
      <c r="F83" s="115"/>
      <c r="G83" s="115"/>
      <c r="H83" s="115"/>
      <c r="I83" s="60"/>
      <c r="J83" s="124" t="s">
        <v>38</v>
      </c>
      <c r="K83" s="124"/>
      <c r="L83" s="124"/>
      <c r="M83" s="124"/>
      <c r="N83" s="124"/>
      <c r="O83" s="124"/>
      <c r="P83" s="124"/>
      <c r="Q83" s="124"/>
      <c r="R83" s="124"/>
      <c r="S83" s="124"/>
      <c r="T83" s="124"/>
      <c r="U83" s="124"/>
      <c r="V83" s="3"/>
    </row>
    <row r="84" spans="1:39" ht="4.5" hidden="1" customHeight="1">
      <c r="A84" s="2"/>
      <c r="B84" s="45"/>
      <c r="C84" s="61"/>
      <c r="D84" s="61"/>
      <c r="E84" s="62"/>
      <c r="F84" s="62"/>
      <c r="G84" s="62"/>
      <c r="H84" s="63"/>
      <c r="I84" s="64"/>
      <c r="J84" s="64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</row>
    <row r="85" spans="1:39" s="2" customFormat="1" hidden="1">
      <c r="B85" s="115" t="s">
        <v>39</v>
      </c>
      <c r="C85" s="115"/>
      <c r="D85" s="116" t="s">
        <v>40</v>
      </c>
      <c r="E85" s="116"/>
      <c r="F85" s="116"/>
      <c r="G85" s="116"/>
      <c r="H85" s="116"/>
      <c r="I85" s="64"/>
      <c r="J85" s="64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3"/>
      <c r="X85" s="68"/>
      <c r="Y85" s="68"/>
      <c r="Z85" s="68"/>
      <c r="AA85" s="68"/>
      <c r="AB85" s="68"/>
      <c r="AC85" s="68"/>
      <c r="AD85" s="68"/>
      <c r="AE85" s="68"/>
      <c r="AF85" s="68"/>
      <c r="AG85" s="68"/>
      <c r="AH85" s="68"/>
      <c r="AI85" s="68"/>
      <c r="AJ85" s="68"/>
      <c r="AK85" s="68"/>
      <c r="AL85" s="68"/>
      <c r="AM85" s="68"/>
    </row>
    <row r="86" spans="1:39" s="2" customFormat="1" hidden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X86" s="68"/>
      <c r="Y86" s="68"/>
      <c r="Z86" s="68"/>
      <c r="AA86" s="68"/>
      <c r="AB86" s="68"/>
      <c r="AC86" s="68"/>
      <c r="AD86" s="68"/>
      <c r="AE86" s="68"/>
      <c r="AF86" s="68"/>
      <c r="AG86" s="68"/>
      <c r="AH86" s="68"/>
      <c r="AI86" s="68"/>
      <c r="AJ86" s="68"/>
      <c r="AK86" s="68"/>
      <c r="AL86" s="68"/>
      <c r="AM86" s="68"/>
    </row>
    <row r="87" spans="1:39" s="2" customFormat="1" hidden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X87" s="68"/>
      <c r="Y87" s="68"/>
      <c r="Z87" s="68"/>
      <c r="AA87" s="68"/>
      <c r="AB87" s="68"/>
      <c r="AC87" s="68"/>
      <c r="AD87" s="68"/>
      <c r="AE87" s="68"/>
      <c r="AF87" s="68"/>
      <c r="AG87" s="68"/>
      <c r="AH87" s="68"/>
      <c r="AI87" s="68"/>
      <c r="AJ87" s="68"/>
      <c r="AK87" s="68"/>
      <c r="AL87" s="68"/>
      <c r="AM87" s="68"/>
    </row>
    <row r="88" spans="1:39" s="2" customFormat="1" hidden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X88" s="68"/>
      <c r="Y88" s="68"/>
      <c r="Z88" s="68"/>
      <c r="AA88" s="68"/>
      <c r="AB88" s="68"/>
      <c r="AC88" s="68"/>
      <c r="AD88" s="68"/>
      <c r="AE88" s="68"/>
      <c r="AF88" s="68"/>
      <c r="AG88" s="68"/>
      <c r="AH88" s="68"/>
      <c r="AI88" s="68"/>
      <c r="AJ88" s="68"/>
      <c r="AK88" s="68"/>
      <c r="AL88" s="68"/>
      <c r="AM88" s="68"/>
    </row>
    <row r="89" spans="1:39" s="2" customFormat="1" ht="9.75" hidden="1" customHeigh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X89" s="68"/>
      <c r="Y89" s="68"/>
      <c r="Z89" s="68"/>
      <c r="AA89" s="68"/>
      <c r="AB89" s="68"/>
      <c r="AC89" s="68"/>
      <c r="AD89" s="68"/>
      <c r="AE89" s="68"/>
      <c r="AF89" s="68"/>
      <c r="AG89" s="68"/>
      <c r="AH89" s="68"/>
      <c r="AI89" s="68"/>
      <c r="AJ89" s="68"/>
      <c r="AK89" s="68"/>
      <c r="AL89" s="68"/>
      <c r="AM89" s="68"/>
    </row>
    <row r="90" spans="1:39" s="2" customFormat="1" ht="3.75" hidden="1" customHeigh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X90" s="68"/>
      <c r="Y90" s="68"/>
      <c r="Z90" s="68"/>
      <c r="AA90" s="68"/>
      <c r="AB90" s="68"/>
      <c r="AC90" s="68"/>
      <c r="AD90" s="68"/>
      <c r="AE90" s="68"/>
      <c r="AF90" s="68"/>
      <c r="AG90" s="68"/>
      <c r="AH90" s="68"/>
      <c r="AI90" s="68"/>
      <c r="AJ90" s="68"/>
      <c r="AK90" s="68"/>
      <c r="AL90" s="68"/>
      <c r="AM90" s="68"/>
    </row>
    <row r="91" spans="1:39" s="2" customFormat="1" ht="18" hidden="1" customHeight="1">
      <c r="A91" s="1"/>
      <c r="B91" s="126" t="s">
        <v>41</v>
      </c>
      <c r="C91" s="126"/>
      <c r="D91" s="126" t="s">
        <v>54</v>
      </c>
      <c r="E91" s="126"/>
      <c r="F91" s="126"/>
      <c r="G91" s="126"/>
      <c r="H91" s="126"/>
      <c r="I91" s="126"/>
      <c r="J91" s="126" t="s">
        <v>42</v>
      </c>
      <c r="K91" s="126"/>
      <c r="L91" s="126"/>
      <c r="M91" s="126"/>
      <c r="N91" s="126"/>
      <c r="O91" s="126"/>
      <c r="P91" s="126"/>
      <c r="Q91" s="126"/>
      <c r="R91" s="126"/>
      <c r="S91" s="126"/>
      <c r="T91" s="126"/>
      <c r="U91" s="126"/>
      <c r="V91" s="3"/>
      <c r="X91" s="68"/>
      <c r="Y91" s="68"/>
      <c r="Z91" s="68"/>
      <c r="AA91" s="68"/>
      <c r="AB91" s="68"/>
      <c r="AC91" s="68"/>
      <c r="AD91" s="68"/>
      <c r="AE91" s="68"/>
      <c r="AF91" s="68"/>
      <c r="AG91" s="68"/>
      <c r="AH91" s="68"/>
      <c r="AI91" s="68"/>
      <c r="AJ91" s="68"/>
      <c r="AK91" s="68"/>
      <c r="AL91" s="68"/>
      <c r="AM91" s="68"/>
    </row>
    <row r="92" spans="1:39" s="2" customFormat="1" ht="4.5" hidden="1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X92" s="68"/>
      <c r="Y92" s="68"/>
      <c r="Z92" s="68"/>
      <c r="AA92" s="68"/>
      <c r="AB92" s="68"/>
      <c r="AC92" s="68"/>
      <c r="AD92" s="68"/>
      <c r="AE92" s="68"/>
      <c r="AF92" s="68"/>
      <c r="AG92" s="68"/>
      <c r="AH92" s="68"/>
      <c r="AI92" s="68"/>
      <c r="AJ92" s="68"/>
      <c r="AK92" s="68"/>
      <c r="AL92" s="68"/>
      <c r="AM92" s="68"/>
    </row>
    <row r="93" spans="1:39" s="2" customFormat="1" ht="36.75" hidden="1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X93" s="68"/>
      <c r="Y93" s="68"/>
      <c r="Z93" s="68"/>
      <c r="AA93" s="68"/>
      <c r="AB93" s="68"/>
      <c r="AC93" s="68"/>
      <c r="AD93" s="68"/>
      <c r="AE93" s="68"/>
      <c r="AF93" s="68"/>
      <c r="AG93" s="68"/>
      <c r="AH93" s="68"/>
      <c r="AI93" s="68"/>
      <c r="AJ93" s="68"/>
      <c r="AK93" s="68"/>
      <c r="AL93" s="68"/>
      <c r="AM93" s="68"/>
    </row>
    <row r="94" spans="1:39" s="2" customFormat="1" ht="32.25" customHeight="1">
      <c r="A94" s="1"/>
      <c r="B94" s="115" t="s">
        <v>43</v>
      </c>
      <c r="C94" s="115"/>
      <c r="D94" s="115"/>
      <c r="E94" s="115"/>
      <c r="F94" s="115"/>
      <c r="G94" s="115"/>
      <c r="H94" s="115"/>
      <c r="I94" s="60"/>
      <c r="J94" s="127" t="s">
        <v>56</v>
      </c>
      <c r="K94" s="124"/>
      <c r="L94" s="124"/>
      <c r="M94" s="124"/>
      <c r="N94" s="124"/>
      <c r="O94" s="124"/>
      <c r="P94" s="124"/>
      <c r="Q94" s="124"/>
      <c r="R94" s="124"/>
      <c r="S94" s="124"/>
      <c r="T94" s="124"/>
      <c r="U94" s="124"/>
      <c r="V94" s="3"/>
      <c r="X94" s="68"/>
      <c r="Y94" s="68"/>
      <c r="Z94" s="68"/>
      <c r="AA94" s="68"/>
      <c r="AB94" s="68"/>
      <c r="AC94" s="68"/>
      <c r="AD94" s="68"/>
      <c r="AE94" s="68"/>
      <c r="AF94" s="68"/>
      <c r="AG94" s="68"/>
      <c r="AH94" s="68"/>
      <c r="AI94" s="68"/>
      <c r="AJ94" s="68"/>
      <c r="AK94" s="68"/>
      <c r="AL94" s="68"/>
      <c r="AM94" s="68"/>
    </row>
    <row r="95" spans="1:39" s="2" customFormat="1">
      <c r="A95" s="1"/>
      <c r="B95" s="45"/>
      <c r="C95" s="61"/>
      <c r="D95" s="61"/>
      <c r="E95" s="62"/>
      <c r="F95" s="62"/>
      <c r="G95" s="62"/>
      <c r="H95" s="63"/>
      <c r="I95" s="64"/>
      <c r="J95" s="64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1"/>
      <c r="X95" s="68"/>
      <c r="Y95" s="68"/>
      <c r="Z95" s="68"/>
      <c r="AA95" s="68"/>
      <c r="AB95" s="68"/>
      <c r="AC95" s="68"/>
      <c r="AD95" s="68"/>
      <c r="AE95" s="68"/>
      <c r="AF95" s="68"/>
      <c r="AG95" s="68"/>
      <c r="AH95" s="68"/>
      <c r="AI95" s="68"/>
      <c r="AJ95" s="68"/>
      <c r="AK95" s="68"/>
      <c r="AL95" s="68"/>
      <c r="AM95" s="68"/>
    </row>
    <row r="96" spans="1:39" s="2" customFormat="1">
      <c r="A96" s="1"/>
      <c r="B96" s="115" t="s">
        <v>39</v>
      </c>
      <c r="C96" s="115"/>
      <c r="D96" s="116" t="s">
        <v>40</v>
      </c>
      <c r="E96" s="116"/>
      <c r="F96" s="116"/>
      <c r="G96" s="116"/>
      <c r="H96" s="116"/>
      <c r="I96" s="64"/>
      <c r="J96" s="64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1"/>
      <c r="X96" s="68"/>
      <c r="Y96" s="68"/>
      <c r="Z96" s="68"/>
      <c r="AA96" s="68"/>
      <c r="AB96" s="68"/>
      <c r="AC96" s="68"/>
      <c r="AD96" s="68"/>
      <c r="AE96" s="68"/>
      <c r="AF96" s="68"/>
      <c r="AG96" s="68"/>
      <c r="AH96" s="68"/>
      <c r="AI96" s="68"/>
      <c r="AJ96" s="68"/>
      <c r="AK96" s="68"/>
      <c r="AL96" s="68"/>
      <c r="AM96" s="68"/>
    </row>
    <row r="97" spans="1:39" s="2" customFormat="1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1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</row>
    <row r="101" spans="1:39">
      <c r="B101" s="125"/>
      <c r="C101" s="125"/>
      <c r="D101" s="125"/>
      <c r="E101" s="125"/>
      <c r="F101" s="125"/>
      <c r="G101" s="125"/>
      <c r="H101" s="125"/>
      <c r="I101" s="125"/>
      <c r="J101" s="125" t="s">
        <v>57</v>
      </c>
      <c r="K101" s="125"/>
      <c r="L101" s="125"/>
      <c r="M101" s="125"/>
      <c r="N101" s="125"/>
      <c r="O101" s="125"/>
      <c r="P101" s="125"/>
      <c r="Q101" s="125"/>
      <c r="R101" s="125"/>
      <c r="S101" s="125"/>
      <c r="T101" s="125"/>
      <c r="U101" s="125"/>
    </row>
  </sheetData>
  <sheetProtection formatCells="0" formatColumns="0" formatRows="0" insertColumns="0" insertRows="0" insertHyperlinks="0" deleteColumns="0" deleteRows="0" sort="0" autoFilter="0" pivotTables="0"/>
  <autoFilter ref="A8:AM74">
    <filterColumn colId="3" showButton="0"/>
  </autoFilter>
  <mergeCells count="58">
    <mergeCell ref="B101:C101"/>
    <mergeCell ref="D101:I101"/>
    <mergeCell ref="J101:U101"/>
    <mergeCell ref="B91:C91"/>
    <mergeCell ref="D91:I91"/>
    <mergeCell ref="J91:U91"/>
    <mergeCell ref="B94:H94"/>
    <mergeCell ref="J94:U94"/>
    <mergeCell ref="B96:C96"/>
    <mergeCell ref="D96:H96"/>
    <mergeCell ref="F79:O79"/>
    <mergeCell ref="J81:U81"/>
    <mergeCell ref="J82:U82"/>
    <mergeCell ref="B83:H83"/>
    <mergeCell ref="J83:U83"/>
    <mergeCell ref="B85:C85"/>
    <mergeCell ref="D85:H85"/>
    <mergeCell ref="T7:T9"/>
    <mergeCell ref="U7:U9"/>
    <mergeCell ref="B9:G9"/>
    <mergeCell ref="B76:C76"/>
    <mergeCell ref="F77:O77"/>
    <mergeCell ref="F78:O78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74 P10:P74">
    <cfRule type="cellIs" dxfId="11" priority="3" operator="greaterThan">
      <formula>10</formula>
    </cfRule>
  </conditionalFormatting>
  <conditionalFormatting sqref="O1:O1048576">
    <cfRule type="duplicateValues" dxfId="10" priority="2"/>
  </conditionalFormatting>
  <conditionalFormatting sqref="C1:C1048576">
    <cfRule type="duplicateValues" dxfId="9" priority="1"/>
  </conditionalFormatting>
  <dataValidations count="1">
    <dataValidation allowBlank="1" showInputMessage="1" showErrorMessage="1" errorTitle="Không xóa dữ liệu" error="Không xóa dữ liệu" prompt="Không xóa dữ liệu" sqref="D79 X10:X74 Y2:AM8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AM102"/>
  <sheetViews>
    <sheetView workbookViewId="0">
      <pane ySplit="3" topLeftCell="A38" activePane="bottomLeft" state="frozen"/>
      <selection activeCell="A6" sqref="A6:XFD6"/>
      <selection pane="bottomLeft" activeCell="U46" sqref="U46:U75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00" t="s">
        <v>0</v>
      </c>
      <c r="C1" s="100"/>
      <c r="D1" s="100"/>
      <c r="E1" s="100"/>
      <c r="F1" s="100"/>
      <c r="G1" s="100"/>
      <c r="H1" s="101" t="s">
        <v>1</v>
      </c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3"/>
    </row>
    <row r="2" spans="2:39" ht="25.5" customHeight="1">
      <c r="B2" s="102" t="s">
        <v>2</v>
      </c>
      <c r="C2" s="102"/>
      <c r="D2" s="102"/>
      <c r="E2" s="102"/>
      <c r="F2" s="102"/>
      <c r="G2" s="102"/>
      <c r="H2" s="103" t="s">
        <v>58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06" t="s">
        <v>3</v>
      </c>
      <c r="C4" s="106"/>
      <c r="D4" s="97" t="s">
        <v>59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9" t="s">
        <v>68</v>
      </c>
      <c r="Q4" s="99"/>
      <c r="R4" s="99"/>
      <c r="S4" s="99"/>
      <c r="T4" s="99"/>
      <c r="U4" s="99"/>
      <c r="X4" s="69"/>
      <c r="Y4" s="104" t="s">
        <v>50</v>
      </c>
      <c r="Z4" s="104" t="s">
        <v>9</v>
      </c>
      <c r="AA4" s="104" t="s">
        <v>49</v>
      </c>
      <c r="AB4" s="104" t="s">
        <v>48</v>
      </c>
      <c r="AC4" s="104"/>
      <c r="AD4" s="104"/>
      <c r="AE4" s="104"/>
      <c r="AF4" s="104" t="s">
        <v>47</v>
      </c>
      <c r="AG4" s="104"/>
      <c r="AH4" s="104" t="s">
        <v>45</v>
      </c>
      <c r="AI4" s="104"/>
      <c r="AJ4" s="104" t="s">
        <v>46</v>
      </c>
      <c r="AK4" s="104"/>
      <c r="AL4" s="104" t="s">
        <v>44</v>
      </c>
      <c r="AM4" s="104"/>
    </row>
    <row r="5" spans="2:39" ht="17.25" customHeight="1">
      <c r="B5" s="105" t="s">
        <v>4</v>
      </c>
      <c r="C5" s="105"/>
      <c r="D5" s="9">
        <v>2</v>
      </c>
      <c r="G5" s="98" t="s">
        <v>61</v>
      </c>
      <c r="H5" s="98"/>
      <c r="I5" s="98"/>
      <c r="J5" s="98"/>
      <c r="K5" s="98"/>
      <c r="L5" s="98"/>
      <c r="M5" s="98"/>
      <c r="N5" s="98"/>
      <c r="O5" s="98"/>
      <c r="P5" s="98" t="s">
        <v>67</v>
      </c>
      <c r="Q5" s="98"/>
      <c r="R5" s="98"/>
      <c r="S5" s="98"/>
      <c r="T5" s="98"/>
      <c r="U5" s="98"/>
      <c r="X5" s="69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</row>
    <row r="7" spans="2:39" ht="44.25" customHeight="1">
      <c r="B7" s="107" t="s">
        <v>5</v>
      </c>
      <c r="C7" s="109" t="s">
        <v>6</v>
      </c>
      <c r="D7" s="111" t="s">
        <v>7</v>
      </c>
      <c r="E7" s="112"/>
      <c r="F7" s="107" t="s">
        <v>8</v>
      </c>
      <c r="G7" s="107" t="s">
        <v>9</v>
      </c>
      <c r="H7" s="96" t="s">
        <v>10</v>
      </c>
      <c r="I7" s="96" t="s">
        <v>11</v>
      </c>
      <c r="J7" s="96" t="s">
        <v>12</v>
      </c>
      <c r="K7" s="96" t="s">
        <v>13</v>
      </c>
      <c r="L7" s="95" t="s">
        <v>14</v>
      </c>
      <c r="M7" s="95" t="s">
        <v>15</v>
      </c>
      <c r="N7" s="95" t="s">
        <v>16</v>
      </c>
      <c r="O7" s="122" t="s">
        <v>17</v>
      </c>
      <c r="P7" s="95" t="s">
        <v>18</v>
      </c>
      <c r="Q7" s="107" t="s">
        <v>19</v>
      </c>
      <c r="R7" s="95" t="s">
        <v>20</v>
      </c>
      <c r="S7" s="107" t="s">
        <v>21</v>
      </c>
      <c r="T7" s="107" t="s">
        <v>22</v>
      </c>
      <c r="U7" s="107" t="s">
        <v>23</v>
      </c>
      <c r="X7" s="69"/>
      <c r="Y7" s="104"/>
      <c r="Z7" s="104"/>
      <c r="AA7" s="104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8"/>
      <c r="C8" s="110"/>
      <c r="D8" s="113"/>
      <c r="E8" s="114"/>
      <c r="F8" s="108"/>
      <c r="G8" s="108"/>
      <c r="H8" s="96"/>
      <c r="I8" s="96"/>
      <c r="J8" s="96"/>
      <c r="K8" s="96"/>
      <c r="L8" s="95"/>
      <c r="M8" s="95"/>
      <c r="N8" s="95"/>
      <c r="O8" s="122"/>
      <c r="P8" s="95"/>
      <c r="Q8" s="117"/>
      <c r="R8" s="95"/>
      <c r="S8" s="108"/>
      <c r="T8" s="117"/>
      <c r="U8" s="117"/>
      <c r="W8" s="12"/>
      <c r="X8" s="69"/>
      <c r="Y8" s="74" t="str">
        <f>+D4</f>
        <v>Kỹ thuật đồ họa</v>
      </c>
      <c r="Z8" s="75" t="str">
        <f>+P4</f>
        <v>Nhóm: INT1328-06</v>
      </c>
      <c r="AA8" s="76">
        <f>+$AJ$8+$AL$8+$AH$8</f>
        <v>66</v>
      </c>
      <c r="AB8" s="70">
        <f>COUNTIF($T$9:$T$135,"Khiển trách")</f>
        <v>0</v>
      </c>
      <c r="AC8" s="70">
        <f>COUNTIF($T$9:$T$135,"Cảnh cáo")</f>
        <v>0</v>
      </c>
      <c r="AD8" s="70">
        <f>COUNTIF($T$9:$T$135,"Đình chỉ thi")</f>
        <v>0</v>
      </c>
      <c r="AE8" s="77">
        <f>+($AB$8+$AC$8+$AD$8)/$AA$8*100%</f>
        <v>0</v>
      </c>
      <c r="AF8" s="70">
        <f>SUM(COUNTIF($T$9:$T$133,"Vắng"),COUNTIF($T$9:$T$133,"Vắng có phép"))</f>
        <v>0</v>
      </c>
      <c r="AG8" s="78">
        <f>+$AF$8/$AA$8</f>
        <v>0</v>
      </c>
      <c r="AH8" s="79">
        <f>COUNTIF($X$9:$X$133,"Thi lại")</f>
        <v>0</v>
      </c>
      <c r="AI8" s="78">
        <f>+$AH$8/$AA$8</f>
        <v>0</v>
      </c>
      <c r="AJ8" s="79">
        <f>COUNTIF($X$9:$X$134,"Học lại")</f>
        <v>66</v>
      </c>
      <c r="AK8" s="78">
        <f>+$AJ$8/$AA$8</f>
        <v>1</v>
      </c>
      <c r="AL8" s="70">
        <f>COUNTIF($X$10:$X$134,"Đạt")</f>
        <v>0</v>
      </c>
      <c r="AM8" s="77">
        <f>+$AL$8/$AA$8</f>
        <v>0</v>
      </c>
    </row>
    <row r="9" spans="2:39" ht="14.25" customHeight="1">
      <c r="B9" s="118" t="s">
        <v>29</v>
      </c>
      <c r="C9" s="119"/>
      <c r="D9" s="119"/>
      <c r="E9" s="119"/>
      <c r="F9" s="119"/>
      <c r="G9" s="120"/>
      <c r="H9" s="13">
        <v>10</v>
      </c>
      <c r="I9" s="13">
        <v>10</v>
      </c>
      <c r="J9" s="14"/>
      <c r="K9" s="13">
        <v>30</v>
      </c>
      <c r="L9" s="15"/>
      <c r="M9" s="16"/>
      <c r="N9" s="16"/>
      <c r="O9" s="17"/>
      <c r="P9" s="66">
        <f>100-(H9+I9+J9+K9)</f>
        <v>50</v>
      </c>
      <c r="Q9" s="108"/>
      <c r="R9" s="18"/>
      <c r="S9" s="18"/>
      <c r="T9" s="108"/>
      <c r="U9" s="108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20" t="s">
        <v>1080</v>
      </c>
      <c r="D10" s="21" t="s">
        <v>755</v>
      </c>
      <c r="E10" s="22" t="s">
        <v>75</v>
      </c>
      <c r="F10" s="23" t="s">
        <v>944</v>
      </c>
      <c r="G10" s="20" t="s">
        <v>84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 t="s">
        <v>1716</v>
      </c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32" t="s">
        <v>1081</v>
      </c>
      <c r="D11" s="33" t="s">
        <v>1082</v>
      </c>
      <c r="E11" s="34" t="s">
        <v>75</v>
      </c>
      <c r="F11" s="35" t="s">
        <v>1083</v>
      </c>
      <c r="G11" s="32" t="s">
        <v>84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 t="s">
        <v>1716</v>
      </c>
      <c r="V11" s="3"/>
      <c r="W11" s="30"/>
      <c r="X11" s="81" t="str">
        <f t="shared" ref="X11:X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32" t="s">
        <v>1084</v>
      </c>
      <c r="D12" s="33" t="s">
        <v>1085</v>
      </c>
      <c r="E12" s="34" t="s">
        <v>75</v>
      </c>
      <c r="F12" s="35" t="s">
        <v>151</v>
      </c>
      <c r="G12" s="32" t="s">
        <v>167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75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75" si="4">+IF(OR($H12=0,$I12=0,$J12=0,$K12=0),"Không đủ ĐKDT","")</f>
        <v/>
      </c>
      <c r="U12" s="43" t="s">
        <v>1716</v>
      </c>
      <c r="V12" s="3"/>
      <c r="W12" s="30"/>
      <c r="X12" s="81" t="str">
        <f t="shared" si="2"/>
        <v>Học lại</v>
      </c>
      <c r="Y12" s="82"/>
      <c r="Z12" s="82"/>
      <c r="AA12" s="9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32" t="s">
        <v>1086</v>
      </c>
      <c r="D13" s="33" t="s">
        <v>1087</v>
      </c>
      <c r="E13" s="34" t="s">
        <v>75</v>
      </c>
      <c r="F13" s="35" t="s">
        <v>1088</v>
      </c>
      <c r="G13" s="32" t="s">
        <v>81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 t="s">
        <v>1716</v>
      </c>
      <c r="V13" s="3"/>
      <c r="W13" s="30"/>
      <c r="X13" s="81" t="str">
        <f t="shared" si="2"/>
        <v>Học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32" t="s">
        <v>1089</v>
      </c>
      <c r="D14" s="33" t="s">
        <v>361</v>
      </c>
      <c r="E14" s="34" t="s">
        <v>545</v>
      </c>
      <c r="F14" s="35" t="s">
        <v>1090</v>
      </c>
      <c r="G14" s="32" t="s">
        <v>133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 t="s">
        <v>1716</v>
      </c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32" t="s">
        <v>1091</v>
      </c>
      <c r="D15" s="33" t="s">
        <v>1092</v>
      </c>
      <c r="E15" s="34" t="s">
        <v>1093</v>
      </c>
      <c r="F15" s="35" t="s">
        <v>1094</v>
      </c>
      <c r="G15" s="32" t="s">
        <v>167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 t="s">
        <v>1716</v>
      </c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32" t="s">
        <v>1095</v>
      </c>
      <c r="D16" s="33" t="s">
        <v>299</v>
      </c>
      <c r="E16" s="34" t="s">
        <v>553</v>
      </c>
      <c r="F16" s="35" t="s">
        <v>1096</v>
      </c>
      <c r="G16" s="32" t="s">
        <v>77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 t="s">
        <v>1716</v>
      </c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8</v>
      </c>
      <c r="C17" s="32" t="s">
        <v>1097</v>
      </c>
      <c r="D17" s="33" t="s">
        <v>202</v>
      </c>
      <c r="E17" s="34" t="s">
        <v>1098</v>
      </c>
      <c r="F17" s="35" t="s">
        <v>825</v>
      </c>
      <c r="G17" s="32" t="s">
        <v>77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 t="s">
        <v>1716</v>
      </c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9</v>
      </c>
      <c r="C18" s="32" t="s">
        <v>1099</v>
      </c>
      <c r="D18" s="33" t="s">
        <v>1100</v>
      </c>
      <c r="E18" s="34" t="s">
        <v>104</v>
      </c>
      <c r="F18" s="35" t="s">
        <v>1101</v>
      </c>
      <c r="G18" s="32" t="s">
        <v>371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 t="s">
        <v>1716</v>
      </c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10</v>
      </c>
      <c r="C19" s="32" t="s">
        <v>1102</v>
      </c>
      <c r="D19" s="33" t="s">
        <v>1103</v>
      </c>
      <c r="E19" s="34" t="s">
        <v>104</v>
      </c>
      <c r="F19" s="35" t="s">
        <v>1104</v>
      </c>
      <c r="G19" s="32" t="s">
        <v>81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 t="s">
        <v>1716</v>
      </c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11</v>
      </c>
      <c r="C20" s="32" t="s">
        <v>1105</v>
      </c>
      <c r="D20" s="33" t="s">
        <v>459</v>
      </c>
      <c r="E20" s="34" t="s">
        <v>116</v>
      </c>
      <c r="F20" s="35" t="s">
        <v>1106</v>
      </c>
      <c r="G20" s="32" t="s">
        <v>93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 t="s">
        <v>1716</v>
      </c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12</v>
      </c>
      <c r="C21" s="32" t="s">
        <v>1107</v>
      </c>
      <c r="D21" s="33" t="s">
        <v>787</v>
      </c>
      <c r="E21" s="34" t="s">
        <v>351</v>
      </c>
      <c r="F21" s="35" t="s">
        <v>835</v>
      </c>
      <c r="G21" s="32" t="s">
        <v>128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 t="s">
        <v>1716</v>
      </c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13</v>
      </c>
      <c r="C22" s="32" t="s">
        <v>1108</v>
      </c>
      <c r="D22" s="33" t="s">
        <v>145</v>
      </c>
      <c r="E22" s="34" t="s">
        <v>756</v>
      </c>
      <c r="F22" s="35" t="s">
        <v>76</v>
      </c>
      <c r="G22" s="32" t="s">
        <v>77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 t="s">
        <v>1716</v>
      </c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14</v>
      </c>
      <c r="C23" s="32" t="s">
        <v>1109</v>
      </c>
      <c r="D23" s="33" t="s">
        <v>1110</v>
      </c>
      <c r="E23" s="34" t="s">
        <v>354</v>
      </c>
      <c r="F23" s="35" t="s">
        <v>1111</v>
      </c>
      <c r="G23" s="32" t="s">
        <v>128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 t="s">
        <v>1716</v>
      </c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15</v>
      </c>
      <c r="C24" s="32" t="s">
        <v>1112</v>
      </c>
      <c r="D24" s="33" t="s">
        <v>588</v>
      </c>
      <c r="E24" s="34" t="s">
        <v>126</v>
      </c>
      <c r="F24" s="35" t="s">
        <v>1113</v>
      </c>
      <c r="G24" s="32" t="s">
        <v>483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 t="s">
        <v>1716</v>
      </c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16</v>
      </c>
      <c r="C25" s="32" t="s">
        <v>1114</v>
      </c>
      <c r="D25" s="33" t="s">
        <v>1115</v>
      </c>
      <c r="E25" s="34" t="s">
        <v>131</v>
      </c>
      <c r="F25" s="35" t="s">
        <v>678</v>
      </c>
      <c r="G25" s="32" t="s">
        <v>128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 t="s">
        <v>1716</v>
      </c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17</v>
      </c>
      <c r="C26" s="32" t="s">
        <v>1116</v>
      </c>
      <c r="D26" s="33" t="s">
        <v>1117</v>
      </c>
      <c r="E26" s="34" t="s">
        <v>136</v>
      </c>
      <c r="F26" s="35" t="s">
        <v>622</v>
      </c>
      <c r="G26" s="32" t="s">
        <v>81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 t="s">
        <v>1716</v>
      </c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18</v>
      </c>
      <c r="C27" s="32" t="s">
        <v>1118</v>
      </c>
      <c r="D27" s="33" t="s">
        <v>1119</v>
      </c>
      <c r="E27" s="34" t="s">
        <v>136</v>
      </c>
      <c r="F27" s="35" t="s">
        <v>461</v>
      </c>
      <c r="G27" s="32" t="s">
        <v>123</v>
      </c>
      <c r="H27" s="36" t="s">
        <v>30</v>
      </c>
      <c r="I27" s="36" t="s">
        <v>30</v>
      </c>
      <c r="J27" s="36" t="s">
        <v>30</v>
      </c>
      <c r="K27" s="36" t="s">
        <v>30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 t="s">
        <v>1716</v>
      </c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19</v>
      </c>
      <c r="C28" s="32" t="s">
        <v>1120</v>
      </c>
      <c r="D28" s="33" t="s">
        <v>1121</v>
      </c>
      <c r="E28" s="34" t="s">
        <v>150</v>
      </c>
      <c r="F28" s="35" t="s">
        <v>1083</v>
      </c>
      <c r="G28" s="32" t="s">
        <v>128</v>
      </c>
      <c r="H28" s="36" t="s">
        <v>30</v>
      </c>
      <c r="I28" s="36" t="s">
        <v>30</v>
      </c>
      <c r="J28" s="36" t="s">
        <v>30</v>
      </c>
      <c r="K28" s="36" t="s">
        <v>30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 t="s">
        <v>1716</v>
      </c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20</v>
      </c>
      <c r="C29" s="32" t="s">
        <v>1122</v>
      </c>
      <c r="D29" s="33" t="s">
        <v>1123</v>
      </c>
      <c r="E29" s="34" t="s">
        <v>154</v>
      </c>
      <c r="F29" s="35" t="s">
        <v>735</v>
      </c>
      <c r="G29" s="32" t="s">
        <v>128</v>
      </c>
      <c r="H29" s="36" t="s">
        <v>30</v>
      </c>
      <c r="I29" s="36" t="s">
        <v>30</v>
      </c>
      <c r="J29" s="36" t="s">
        <v>30</v>
      </c>
      <c r="K29" s="36" t="s">
        <v>30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 t="s">
        <v>1716</v>
      </c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21</v>
      </c>
      <c r="C30" s="32" t="s">
        <v>1124</v>
      </c>
      <c r="D30" s="33" t="s">
        <v>408</v>
      </c>
      <c r="E30" s="34" t="s">
        <v>177</v>
      </c>
      <c r="F30" s="35" t="s">
        <v>1125</v>
      </c>
      <c r="G30" s="32" t="s">
        <v>167</v>
      </c>
      <c r="H30" s="36" t="s">
        <v>30</v>
      </c>
      <c r="I30" s="36" t="s">
        <v>30</v>
      </c>
      <c r="J30" s="36" t="s">
        <v>30</v>
      </c>
      <c r="K30" s="36" t="s">
        <v>30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 t="s">
        <v>1716</v>
      </c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22</v>
      </c>
      <c r="C31" s="32" t="s">
        <v>1126</v>
      </c>
      <c r="D31" s="33" t="s">
        <v>1127</v>
      </c>
      <c r="E31" s="34" t="s">
        <v>177</v>
      </c>
      <c r="F31" s="35" t="s">
        <v>1128</v>
      </c>
      <c r="G31" s="32" t="s">
        <v>81</v>
      </c>
      <c r="H31" s="36" t="s">
        <v>30</v>
      </c>
      <c r="I31" s="36" t="s">
        <v>30</v>
      </c>
      <c r="J31" s="36" t="s">
        <v>30</v>
      </c>
      <c r="K31" s="36" t="s">
        <v>30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 t="s">
        <v>1716</v>
      </c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23</v>
      </c>
      <c r="C32" s="32" t="s">
        <v>1129</v>
      </c>
      <c r="D32" s="33" t="s">
        <v>1130</v>
      </c>
      <c r="E32" s="34" t="s">
        <v>192</v>
      </c>
      <c r="F32" s="35" t="s">
        <v>944</v>
      </c>
      <c r="G32" s="32" t="s">
        <v>93</v>
      </c>
      <c r="H32" s="36" t="s">
        <v>30</v>
      </c>
      <c r="I32" s="36" t="s">
        <v>30</v>
      </c>
      <c r="J32" s="36" t="s">
        <v>30</v>
      </c>
      <c r="K32" s="36" t="s">
        <v>30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 t="s">
        <v>1716</v>
      </c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24</v>
      </c>
      <c r="C33" s="32" t="s">
        <v>1131</v>
      </c>
      <c r="D33" s="33" t="s">
        <v>299</v>
      </c>
      <c r="E33" s="34" t="s">
        <v>1132</v>
      </c>
      <c r="F33" s="35" t="s">
        <v>1133</v>
      </c>
      <c r="G33" s="32" t="s">
        <v>133</v>
      </c>
      <c r="H33" s="36" t="s">
        <v>30</v>
      </c>
      <c r="I33" s="36" t="s">
        <v>30</v>
      </c>
      <c r="J33" s="36" t="s">
        <v>30</v>
      </c>
      <c r="K33" s="36" t="s">
        <v>30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 t="s">
        <v>1716</v>
      </c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25</v>
      </c>
      <c r="C34" s="32" t="s">
        <v>1134</v>
      </c>
      <c r="D34" s="33" t="s">
        <v>1135</v>
      </c>
      <c r="E34" s="34" t="s">
        <v>419</v>
      </c>
      <c r="F34" s="35" t="s">
        <v>1136</v>
      </c>
      <c r="G34" s="32" t="s">
        <v>123</v>
      </c>
      <c r="H34" s="36" t="s">
        <v>30</v>
      </c>
      <c r="I34" s="36" t="s">
        <v>30</v>
      </c>
      <c r="J34" s="36" t="s">
        <v>30</v>
      </c>
      <c r="K34" s="36" t="s">
        <v>30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 t="s">
        <v>1716</v>
      </c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26</v>
      </c>
      <c r="C35" s="32" t="s">
        <v>1137</v>
      </c>
      <c r="D35" s="33" t="s">
        <v>139</v>
      </c>
      <c r="E35" s="34" t="s">
        <v>419</v>
      </c>
      <c r="F35" s="35" t="s">
        <v>247</v>
      </c>
      <c r="G35" s="32" t="s">
        <v>167</v>
      </c>
      <c r="H35" s="36" t="s">
        <v>30</v>
      </c>
      <c r="I35" s="36" t="s">
        <v>30</v>
      </c>
      <c r="J35" s="36" t="s">
        <v>30</v>
      </c>
      <c r="K35" s="36" t="s">
        <v>30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 t="s">
        <v>1716</v>
      </c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27</v>
      </c>
      <c r="C36" s="32" t="s">
        <v>1138</v>
      </c>
      <c r="D36" s="33" t="s">
        <v>1139</v>
      </c>
      <c r="E36" s="34" t="s">
        <v>1140</v>
      </c>
      <c r="F36" s="35" t="s">
        <v>1141</v>
      </c>
      <c r="G36" s="32" t="s">
        <v>81</v>
      </c>
      <c r="H36" s="36" t="s">
        <v>30</v>
      </c>
      <c r="I36" s="36" t="s">
        <v>30</v>
      </c>
      <c r="J36" s="36" t="s">
        <v>30</v>
      </c>
      <c r="K36" s="36" t="s">
        <v>30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 t="s">
        <v>1716</v>
      </c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28</v>
      </c>
      <c r="C37" s="32" t="s">
        <v>1142</v>
      </c>
      <c r="D37" s="33" t="s">
        <v>562</v>
      </c>
      <c r="E37" s="34" t="s">
        <v>994</v>
      </c>
      <c r="F37" s="35" t="s">
        <v>1143</v>
      </c>
      <c r="G37" s="32" t="s">
        <v>81</v>
      </c>
      <c r="H37" s="36" t="s">
        <v>30</v>
      </c>
      <c r="I37" s="36" t="s">
        <v>30</v>
      </c>
      <c r="J37" s="36" t="s">
        <v>30</v>
      </c>
      <c r="K37" s="36" t="s">
        <v>30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 t="s">
        <v>1716</v>
      </c>
      <c r="V37" s="3"/>
      <c r="W37" s="30"/>
      <c r="X37" s="81" t="str">
        <f t="shared" si="2"/>
        <v>Học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29</v>
      </c>
      <c r="C38" s="32" t="s">
        <v>1144</v>
      </c>
      <c r="D38" s="33" t="s">
        <v>125</v>
      </c>
      <c r="E38" s="34" t="s">
        <v>203</v>
      </c>
      <c r="F38" s="35" t="s">
        <v>1145</v>
      </c>
      <c r="G38" s="32" t="s">
        <v>123</v>
      </c>
      <c r="H38" s="36" t="s">
        <v>30</v>
      </c>
      <c r="I38" s="36" t="s">
        <v>30</v>
      </c>
      <c r="J38" s="36" t="s">
        <v>30</v>
      </c>
      <c r="K38" s="36" t="s">
        <v>30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 t="s">
        <v>1716</v>
      </c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30</v>
      </c>
      <c r="C39" s="32" t="s">
        <v>1146</v>
      </c>
      <c r="D39" s="33" t="s">
        <v>145</v>
      </c>
      <c r="E39" s="34" t="s">
        <v>1147</v>
      </c>
      <c r="F39" s="35" t="s">
        <v>575</v>
      </c>
      <c r="G39" s="32" t="s">
        <v>123</v>
      </c>
      <c r="H39" s="36" t="s">
        <v>30</v>
      </c>
      <c r="I39" s="36" t="s">
        <v>30</v>
      </c>
      <c r="J39" s="36" t="s">
        <v>30</v>
      </c>
      <c r="K39" s="36" t="s">
        <v>30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 t="s">
        <v>1716</v>
      </c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31</v>
      </c>
      <c r="C40" s="32" t="s">
        <v>1148</v>
      </c>
      <c r="D40" s="33" t="s">
        <v>95</v>
      </c>
      <c r="E40" s="34" t="s">
        <v>1149</v>
      </c>
      <c r="F40" s="35" t="s">
        <v>1150</v>
      </c>
      <c r="G40" s="32" t="s">
        <v>123</v>
      </c>
      <c r="H40" s="36" t="s">
        <v>30</v>
      </c>
      <c r="I40" s="36" t="s">
        <v>30</v>
      </c>
      <c r="J40" s="36" t="s">
        <v>30</v>
      </c>
      <c r="K40" s="36" t="s">
        <v>30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 t="s">
        <v>1716</v>
      </c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32</v>
      </c>
      <c r="C41" s="32" t="s">
        <v>1151</v>
      </c>
      <c r="D41" s="33" t="s">
        <v>1152</v>
      </c>
      <c r="E41" s="34" t="s">
        <v>1153</v>
      </c>
      <c r="F41" s="35" t="s">
        <v>1154</v>
      </c>
      <c r="G41" s="32" t="s">
        <v>167</v>
      </c>
      <c r="H41" s="36" t="s">
        <v>30</v>
      </c>
      <c r="I41" s="36" t="s">
        <v>30</v>
      </c>
      <c r="J41" s="36" t="s">
        <v>30</v>
      </c>
      <c r="K41" s="36" t="s">
        <v>30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 t="s">
        <v>1716</v>
      </c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33</v>
      </c>
      <c r="C42" s="32" t="s">
        <v>1155</v>
      </c>
      <c r="D42" s="33" t="s">
        <v>1156</v>
      </c>
      <c r="E42" s="34" t="s">
        <v>218</v>
      </c>
      <c r="F42" s="35" t="s">
        <v>1157</v>
      </c>
      <c r="G42" s="32" t="s">
        <v>81</v>
      </c>
      <c r="H42" s="36" t="s">
        <v>30</v>
      </c>
      <c r="I42" s="36" t="s">
        <v>30</v>
      </c>
      <c r="J42" s="36" t="s">
        <v>30</v>
      </c>
      <c r="K42" s="36" t="s">
        <v>30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 t="s">
        <v>1716</v>
      </c>
      <c r="V42" s="3"/>
      <c r="W42" s="30"/>
      <c r="X42" s="81" t="str">
        <f t="shared" si="2"/>
        <v>Học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34</v>
      </c>
      <c r="C43" s="32" t="s">
        <v>1158</v>
      </c>
      <c r="D43" s="33" t="s">
        <v>741</v>
      </c>
      <c r="E43" s="34" t="s">
        <v>218</v>
      </c>
      <c r="F43" s="35" t="s">
        <v>1159</v>
      </c>
      <c r="G43" s="32" t="s">
        <v>133</v>
      </c>
      <c r="H43" s="36" t="s">
        <v>30</v>
      </c>
      <c r="I43" s="36" t="s">
        <v>30</v>
      </c>
      <c r="J43" s="36" t="s">
        <v>30</v>
      </c>
      <c r="K43" s="36" t="s">
        <v>30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 t="s">
        <v>1716</v>
      </c>
      <c r="V43" s="3"/>
      <c r="W43" s="30"/>
      <c r="X43" s="81" t="str">
        <f t="shared" si="2"/>
        <v>Học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35</v>
      </c>
      <c r="C44" s="32" t="s">
        <v>1160</v>
      </c>
      <c r="D44" s="33" t="s">
        <v>306</v>
      </c>
      <c r="E44" s="34" t="s">
        <v>228</v>
      </c>
      <c r="F44" s="35" t="s">
        <v>1161</v>
      </c>
      <c r="G44" s="32" t="s">
        <v>81</v>
      </c>
      <c r="H44" s="36" t="s">
        <v>30</v>
      </c>
      <c r="I44" s="36" t="s">
        <v>30</v>
      </c>
      <c r="J44" s="36" t="s">
        <v>30</v>
      </c>
      <c r="K44" s="36" t="s">
        <v>30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 t="s">
        <v>1716</v>
      </c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36</v>
      </c>
      <c r="C45" s="32" t="s">
        <v>1162</v>
      </c>
      <c r="D45" s="33" t="s">
        <v>145</v>
      </c>
      <c r="E45" s="34" t="s">
        <v>448</v>
      </c>
      <c r="F45" s="35" t="s">
        <v>1163</v>
      </c>
      <c r="G45" s="32" t="s">
        <v>77</v>
      </c>
      <c r="H45" s="36" t="s">
        <v>30</v>
      </c>
      <c r="I45" s="36" t="s">
        <v>30</v>
      </c>
      <c r="J45" s="36" t="s">
        <v>30</v>
      </c>
      <c r="K45" s="36" t="s">
        <v>30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 t="s">
        <v>1716</v>
      </c>
      <c r="V45" s="3"/>
      <c r="W45" s="30"/>
      <c r="X45" s="81" t="str">
        <f t="shared" si="2"/>
        <v>Học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37</v>
      </c>
      <c r="C46" s="32" t="s">
        <v>1164</v>
      </c>
      <c r="D46" s="33" t="s">
        <v>1165</v>
      </c>
      <c r="E46" s="34" t="s">
        <v>448</v>
      </c>
      <c r="F46" s="35" t="s">
        <v>885</v>
      </c>
      <c r="G46" s="32" t="s">
        <v>133</v>
      </c>
      <c r="H46" s="36" t="s">
        <v>30</v>
      </c>
      <c r="I46" s="36" t="s">
        <v>30</v>
      </c>
      <c r="J46" s="36" t="s">
        <v>30</v>
      </c>
      <c r="K46" s="36" t="s">
        <v>30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 t="s">
        <v>1717</v>
      </c>
      <c r="V46" s="3"/>
      <c r="W46" s="30"/>
      <c r="X46" s="81" t="str">
        <f t="shared" si="2"/>
        <v>Học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38</v>
      </c>
      <c r="C47" s="32" t="s">
        <v>1166</v>
      </c>
      <c r="D47" s="33" t="s">
        <v>386</v>
      </c>
      <c r="E47" s="34" t="s">
        <v>448</v>
      </c>
      <c r="F47" s="35" t="s">
        <v>1068</v>
      </c>
      <c r="G47" s="32" t="s">
        <v>123</v>
      </c>
      <c r="H47" s="36" t="s">
        <v>30</v>
      </c>
      <c r="I47" s="36" t="s">
        <v>30</v>
      </c>
      <c r="J47" s="36" t="s">
        <v>30</v>
      </c>
      <c r="K47" s="36" t="s">
        <v>30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 t="s">
        <v>1717</v>
      </c>
      <c r="V47" s="3"/>
      <c r="W47" s="30"/>
      <c r="X47" s="81" t="str">
        <f t="shared" si="2"/>
        <v>Học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39</v>
      </c>
      <c r="C48" s="32" t="s">
        <v>1167</v>
      </c>
      <c r="D48" s="33" t="s">
        <v>1168</v>
      </c>
      <c r="E48" s="34" t="s">
        <v>1019</v>
      </c>
      <c r="F48" s="35" t="s">
        <v>1169</v>
      </c>
      <c r="G48" s="32" t="s">
        <v>123</v>
      </c>
      <c r="H48" s="36" t="s">
        <v>30</v>
      </c>
      <c r="I48" s="36" t="s">
        <v>30</v>
      </c>
      <c r="J48" s="36" t="s">
        <v>30</v>
      </c>
      <c r="K48" s="36" t="s">
        <v>30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 t="s">
        <v>1717</v>
      </c>
      <c r="V48" s="3"/>
      <c r="W48" s="30"/>
      <c r="X48" s="81" t="str">
        <f t="shared" si="2"/>
        <v>Học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customHeight="1">
      <c r="B49" s="31">
        <v>40</v>
      </c>
      <c r="C49" s="32" t="s">
        <v>1170</v>
      </c>
      <c r="D49" s="33" t="s">
        <v>246</v>
      </c>
      <c r="E49" s="34" t="s">
        <v>452</v>
      </c>
      <c r="F49" s="35" t="s">
        <v>1171</v>
      </c>
      <c r="G49" s="32" t="s">
        <v>123</v>
      </c>
      <c r="H49" s="36" t="s">
        <v>30</v>
      </c>
      <c r="I49" s="36" t="s">
        <v>30</v>
      </c>
      <c r="J49" s="36" t="s">
        <v>30</v>
      </c>
      <c r="K49" s="36" t="s">
        <v>30</v>
      </c>
      <c r="L49" s="44"/>
      <c r="M49" s="44"/>
      <c r="N49" s="44"/>
      <c r="O49" s="88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 t="s">
        <v>1717</v>
      </c>
      <c r="V49" s="3"/>
      <c r="W49" s="30"/>
      <c r="X49" s="81" t="str">
        <f t="shared" si="2"/>
        <v>Học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customHeight="1">
      <c r="B50" s="31">
        <v>41</v>
      </c>
      <c r="C50" s="32" t="s">
        <v>1172</v>
      </c>
      <c r="D50" s="33" t="s">
        <v>1173</v>
      </c>
      <c r="E50" s="34" t="s">
        <v>231</v>
      </c>
      <c r="F50" s="35" t="s">
        <v>1174</v>
      </c>
      <c r="G50" s="32" t="s">
        <v>84</v>
      </c>
      <c r="H50" s="36" t="s">
        <v>30</v>
      </c>
      <c r="I50" s="36" t="s">
        <v>30</v>
      </c>
      <c r="J50" s="36" t="s">
        <v>30</v>
      </c>
      <c r="K50" s="36" t="s">
        <v>30</v>
      </c>
      <c r="L50" s="44"/>
      <c r="M50" s="44"/>
      <c r="N50" s="44"/>
      <c r="O50" s="88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 t="s">
        <v>1717</v>
      </c>
      <c r="V50" s="3"/>
      <c r="W50" s="30"/>
      <c r="X50" s="81" t="str">
        <f t="shared" si="2"/>
        <v>Học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customHeight="1">
      <c r="B51" s="31">
        <v>42</v>
      </c>
      <c r="C51" s="32" t="s">
        <v>1175</v>
      </c>
      <c r="D51" s="33" t="s">
        <v>1176</v>
      </c>
      <c r="E51" s="34" t="s">
        <v>1177</v>
      </c>
      <c r="F51" s="35" t="s">
        <v>479</v>
      </c>
      <c r="G51" s="32" t="s">
        <v>81</v>
      </c>
      <c r="H51" s="36" t="s">
        <v>30</v>
      </c>
      <c r="I51" s="36" t="s">
        <v>30</v>
      </c>
      <c r="J51" s="36" t="s">
        <v>30</v>
      </c>
      <c r="K51" s="36" t="s">
        <v>30</v>
      </c>
      <c r="L51" s="44"/>
      <c r="M51" s="44"/>
      <c r="N51" s="44"/>
      <c r="O51" s="88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 t="s">
        <v>1717</v>
      </c>
      <c r="V51" s="3"/>
      <c r="W51" s="30"/>
      <c r="X51" s="81" t="str">
        <f t="shared" si="2"/>
        <v>Học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customHeight="1">
      <c r="B52" s="31">
        <v>43</v>
      </c>
      <c r="C52" s="32" t="s">
        <v>1178</v>
      </c>
      <c r="D52" s="33" t="s">
        <v>1179</v>
      </c>
      <c r="E52" s="34" t="s">
        <v>243</v>
      </c>
      <c r="F52" s="35" t="s">
        <v>1180</v>
      </c>
      <c r="G52" s="32" t="s">
        <v>93</v>
      </c>
      <c r="H52" s="36" t="s">
        <v>30</v>
      </c>
      <c r="I52" s="36" t="s">
        <v>30</v>
      </c>
      <c r="J52" s="36" t="s">
        <v>30</v>
      </c>
      <c r="K52" s="36" t="s">
        <v>30</v>
      </c>
      <c r="L52" s="44"/>
      <c r="M52" s="44"/>
      <c r="N52" s="44"/>
      <c r="O52" s="88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 t="s">
        <v>1717</v>
      </c>
      <c r="V52" s="3"/>
      <c r="W52" s="30"/>
      <c r="X52" s="81" t="str">
        <f t="shared" si="2"/>
        <v>Học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customHeight="1">
      <c r="B53" s="31">
        <v>44</v>
      </c>
      <c r="C53" s="32" t="s">
        <v>1181</v>
      </c>
      <c r="D53" s="33" t="s">
        <v>202</v>
      </c>
      <c r="E53" s="34" t="s">
        <v>1182</v>
      </c>
      <c r="F53" s="35" t="s">
        <v>861</v>
      </c>
      <c r="G53" s="32" t="s">
        <v>77</v>
      </c>
      <c r="H53" s="36" t="s">
        <v>30</v>
      </c>
      <c r="I53" s="36" t="s">
        <v>30</v>
      </c>
      <c r="J53" s="36" t="s">
        <v>30</v>
      </c>
      <c r="K53" s="36" t="s">
        <v>30</v>
      </c>
      <c r="L53" s="44"/>
      <c r="M53" s="44"/>
      <c r="N53" s="44"/>
      <c r="O53" s="88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 t="s">
        <v>1717</v>
      </c>
      <c r="V53" s="3"/>
      <c r="W53" s="30"/>
      <c r="X53" s="81" t="str">
        <f t="shared" si="2"/>
        <v>Học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customHeight="1">
      <c r="B54" s="31">
        <v>45</v>
      </c>
      <c r="C54" s="32" t="s">
        <v>1183</v>
      </c>
      <c r="D54" s="33" t="s">
        <v>1184</v>
      </c>
      <c r="E54" s="34" t="s">
        <v>468</v>
      </c>
      <c r="F54" s="35" t="s">
        <v>1185</v>
      </c>
      <c r="G54" s="32" t="s">
        <v>123</v>
      </c>
      <c r="H54" s="36" t="s">
        <v>30</v>
      </c>
      <c r="I54" s="36" t="s">
        <v>30</v>
      </c>
      <c r="J54" s="36" t="s">
        <v>30</v>
      </c>
      <c r="K54" s="36" t="s">
        <v>30</v>
      </c>
      <c r="L54" s="44"/>
      <c r="M54" s="44"/>
      <c r="N54" s="44"/>
      <c r="O54" s="88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 t="s">
        <v>1717</v>
      </c>
      <c r="V54" s="3"/>
      <c r="W54" s="30"/>
      <c r="X54" s="81" t="str">
        <f t="shared" si="2"/>
        <v>Học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customHeight="1">
      <c r="B55" s="31">
        <v>46</v>
      </c>
      <c r="C55" s="32" t="s">
        <v>1186</v>
      </c>
      <c r="D55" s="33" t="s">
        <v>866</v>
      </c>
      <c r="E55" s="34" t="s">
        <v>1187</v>
      </c>
      <c r="F55" s="35" t="s">
        <v>1063</v>
      </c>
      <c r="G55" s="32" t="s">
        <v>167</v>
      </c>
      <c r="H55" s="36" t="s">
        <v>30</v>
      </c>
      <c r="I55" s="36" t="s">
        <v>30</v>
      </c>
      <c r="J55" s="36" t="s">
        <v>30</v>
      </c>
      <c r="K55" s="36" t="s">
        <v>30</v>
      </c>
      <c r="L55" s="44"/>
      <c r="M55" s="44"/>
      <c r="N55" s="44"/>
      <c r="O55" s="88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 t="s">
        <v>1717</v>
      </c>
      <c r="V55" s="3"/>
      <c r="W55" s="30"/>
      <c r="X55" s="81" t="str">
        <f t="shared" si="2"/>
        <v>Học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customHeight="1">
      <c r="B56" s="31">
        <v>47</v>
      </c>
      <c r="C56" s="32" t="s">
        <v>1188</v>
      </c>
      <c r="D56" s="33" t="s">
        <v>95</v>
      </c>
      <c r="E56" s="34" t="s">
        <v>1189</v>
      </c>
      <c r="F56" s="35" t="s">
        <v>1190</v>
      </c>
      <c r="G56" s="32" t="s">
        <v>93</v>
      </c>
      <c r="H56" s="36" t="s">
        <v>30</v>
      </c>
      <c r="I56" s="36" t="s">
        <v>30</v>
      </c>
      <c r="J56" s="36" t="s">
        <v>30</v>
      </c>
      <c r="K56" s="36" t="s">
        <v>30</v>
      </c>
      <c r="L56" s="44"/>
      <c r="M56" s="44"/>
      <c r="N56" s="44"/>
      <c r="O56" s="88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 t="s">
        <v>1717</v>
      </c>
      <c r="V56" s="3"/>
      <c r="W56" s="30"/>
      <c r="X56" s="81" t="str">
        <f t="shared" si="2"/>
        <v>Học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customHeight="1">
      <c r="B57" s="31">
        <v>48</v>
      </c>
      <c r="C57" s="32" t="s">
        <v>1191</v>
      </c>
      <c r="D57" s="33" t="s">
        <v>95</v>
      </c>
      <c r="E57" s="34" t="s">
        <v>1192</v>
      </c>
      <c r="F57" s="35" t="s">
        <v>1193</v>
      </c>
      <c r="G57" s="32" t="s">
        <v>93</v>
      </c>
      <c r="H57" s="36" t="s">
        <v>30</v>
      </c>
      <c r="I57" s="36" t="s">
        <v>30</v>
      </c>
      <c r="J57" s="36" t="s">
        <v>30</v>
      </c>
      <c r="K57" s="36" t="s">
        <v>30</v>
      </c>
      <c r="L57" s="44"/>
      <c r="M57" s="44"/>
      <c r="N57" s="44"/>
      <c r="O57" s="88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 t="s">
        <v>1717</v>
      </c>
      <c r="V57" s="3"/>
      <c r="W57" s="30"/>
      <c r="X57" s="81" t="str">
        <f t="shared" si="2"/>
        <v>Học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customHeight="1">
      <c r="B58" s="31">
        <v>49</v>
      </c>
      <c r="C58" s="32" t="s">
        <v>1194</v>
      </c>
      <c r="D58" s="33" t="s">
        <v>1195</v>
      </c>
      <c r="E58" s="34" t="s">
        <v>475</v>
      </c>
      <c r="F58" s="35" t="s">
        <v>1196</v>
      </c>
      <c r="G58" s="32" t="s">
        <v>77</v>
      </c>
      <c r="H58" s="36" t="s">
        <v>30</v>
      </c>
      <c r="I58" s="36" t="s">
        <v>30</v>
      </c>
      <c r="J58" s="36" t="s">
        <v>30</v>
      </c>
      <c r="K58" s="36" t="s">
        <v>30</v>
      </c>
      <c r="L58" s="44"/>
      <c r="M58" s="44"/>
      <c r="N58" s="44"/>
      <c r="O58" s="88"/>
      <c r="P58" s="38"/>
      <c r="Q58" s="39">
        <f t="shared" si="3"/>
        <v>0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 t="s">
        <v>1717</v>
      </c>
      <c r="V58" s="3"/>
      <c r="W58" s="30"/>
      <c r="X58" s="81" t="str">
        <f t="shared" si="2"/>
        <v>Học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customHeight="1">
      <c r="B59" s="31">
        <v>50</v>
      </c>
      <c r="C59" s="32" t="s">
        <v>1197</v>
      </c>
      <c r="D59" s="33" t="s">
        <v>1198</v>
      </c>
      <c r="E59" s="34" t="s">
        <v>475</v>
      </c>
      <c r="F59" s="35" t="s">
        <v>1199</v>
      </c>
      <c r="G59" s="32" t="s">
        <v>133</v>
      </c>
      <c r="H59" s="36" t="s">
        <v>30</v>
      </c>
      <c r="I59" s="36" t="s">
        <v>30</v>
      </c>
      <c r="J59" s="36" t="s">
        <v>30</v>
      </c>
      <c r="K59" s="36" t="s">
        <v>30</v>
      </c>
      <c r="L59" s="44"/>
      <c r="M59" s="44"/>
      <c r="N59" s="44"/>
      <c r="O59" s="88"/>
      <c r="P59" s="38"/>
      <c r="Q59" s="39">
        <f t="shared" si="3"/>
        <v>0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 t="s">
        <v>1717</v>
      </c>
      <c r="V59" s="3"/>
      <c r="W59" s="30"/>
      <c r="X59" s="81" t="str">
        <f t="shared" si="2"/>
        <v>Học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customHeight="1">
      <c r="B60" s="31">
        <v>51</v>
      </c>
      <c r="C60" s="32" t="s">
        <v>1200</v>
      </c>
      <c r="D60" s="33" t="s">
        <v>139</v>
      </c>
      <c r="E60" s="34" t="s">
        <v>876</v>
      </c>
      <c r="F60" s="35" t="s">
        <v>1201</v>
      </c>
      <c r="G60" s="32" t="s">
        <v>123</v>
      </c>
      <c r="H60" s="36" t="s">
        <v>30</v>
      </c>
      <c r="I60" s="36" t="s">
        <v>30</v>
      </c>
      <c r="J60" s="36" t="s">
        <v>30</v>
      </c>
      <c r="K60" s="36" t="s">
        <v>30</v>
      </c>
      <c r="L60" s="44"/>
      <c r="M60" s="44"/>
      <c r="N60" s="44"/>
      <c r="O60" s="88"/>
      <c r="P60" s="38"/>
      <c r="Q60" s="39">
        <f t="shared" si="3"/>
        <v>0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 t="s">
        <v>1717</v>
      </c>
      <c r="V60" s="3"/>
      <c r="W60" s="30"/>
      <c r="X60" s="81" t="str">
        <f t="shared" si="2"/>
        <v>Học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customHeight="1">
      <c r="B61" s="31">
        <v>52</v>
      </c>
      <c r="C61" s="32" t="s">
        <v>1202</v>
      </c>
      <c r="D61" s="33" t="s">
        <v>1203</v>
      </c>
      <c r="E61" s="34" t="s">
        <v>706</v>
      </c>
      <c r="F61" s="35" t="s">
        <v>1204</v>
      </c>
      <c r="G61" s="32" t="s">
        <v>118</v>
      </c>
      <c r="H61" s="36" t="s">
        <v>30</v>
      </c>
      <c r="I61" s="36" t="s">
        <v>30</v>
      </c>
      <c r="J61" s="36" t="s">
        <v>30</v>
      </c>
      <c r="K61" s="36" t="s">
        <v>30</v>
      </c>
      <c r="L61" s="44"/>
      <c r="M61" s="44"/>
      <c r="N61" s="44"/>
      <c r="O61" s="88"/>
      <c r="P61" s="38"/>
      <c r="Q61" s="39">
        <f t="shared" si="3"/>
        <v>0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 t="s">
        <v>1717</v>
      </c>
      <c r="V61" s="3"/>
      <c r="W61" s="30"/>
      <c r="X61" s="81" t="str">
        <f t="shared" si="2"/>
        <v>Học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customHeight="1">
      <c r="B62" s="31">
        <v>53</v>
      </c>
      <c r="C62" s="32" t="s">
        <v>1205</v>
      </c>
      <c r="D62" s="33" t="s">
        <v>1206</v>
      </c>
      <c r="E62" s="34" t="s">
        <v>706</v>
      </c>
      <c r="F62" s="35" t="s">
        <v>1207</v>
      </c>
      <c r="G62" s="32" t="s">
        <v>1208</v>
      </c>
      <c r="H62" s="36" t="s">
        <v>30</v>
      </c>
      <c r="I62" s="36" t="s">
        <v>30</v>
      </c>
      <c r="J62" s="36" t="s">
        <v>30</v>
      </c>
      <c r="K62" s="36" t="s">
        <v>30</v>
      </c>
      <c r="L62" s="44"/>
      <c r="M62" s="44"/>
      <c r="N62" s="44"/>
      <c r="O62" s="88"/>
      <c r="P62" s="38"/>
      <c r="Q62" s="39">
        <f t="shared" si="3"/>
        <v>0</v>
      </c>
      <c r="R62" s="40" t="str">
        <f t="shared" si="0"/>
        <v>F</v>
      </c>
      <c r="S62" s="41" t="str">
        <f t="shared" si="1"/>
        <v>Kém</v>
      </c>
      <c r="T62" s="42" t="str">
        <f t="shared" si="4"/>
        <v/>
      </c>
      <c r="U62" s="43" t="s">
        <v>1717</v>
      </c>
      <c r="V62" s="3"/>
      <c r="W62" s="30"/>
      <c r="X62" s="81" t="str">
        <f t="shared" si="2"/>
        <v>Học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customHeight="1">
      <c r="B63" s="31">
        <v>54</v>
      </c>
      <c r="C63" s="32" t="s">
        <v>1209</v>
      </c>
      <c r="D63" s="33" t="s">
        <v>1210</v>
      </c>
      <c r="E63" s="34" t="s">
        <v>265</v>
      </c>
      <c r="F63" s="35" t="s">
        <v>952</v>
      </c>
      <c r="G63" s="32" t="s">
        <v>167</v>
      </c>
      <c r="H63" s="36" t="s">
        <v>30</v>
      </c>
      <c r="I63" s="36" t="s">
        <v>30</v>
      </c>
      <c r="J63" s="36" t="s">
        <v>30</v>
      </c>
      <c r="K63" s="36" t="s">
        <v>30</v>
      </c>
      <c r="L63" s="44"/>
      <c r="M63" s="44"/>
      <c r="N63" s="44"/>
      <c r="O63" s="88"/>
      <c r="P63" s="38"/>
      <c r="Q63" s="39">
        <f t="shared" si="3"/>
        <v>0</v>
      </c>
      <c r="R63" s="40" t="str">
        <f t="shared" si="0"/>
        <v>F</v>
      </c>
      <c r="S63" s="41" t="str">
        <f t="shared" si="1"/>
        <v>Kém</v>
      </c>
      <c r="T63" s="42" t="str">
        <f t="shared" si="4"/>
        <v/>
      </c>
      <c r="U63" s="43" t="s">
        <v>1717</v>
      </c>
      <c r="V63" s="3"/>
      <c r="W63" s="30"/>
      <c r="X63" s="81" t="str">
        <f t="shared" si="2"/>
        <v>Học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customHeight="1">
      <c r="B64" s="31">
        <v>55</v>
      </c>
      <c r="C64" s="32" t="s">
        <v>1211</v>
      </c>
      <c r="D64" s="33" t="s">
        <v>1212</v>
      </c>
      <c r="E64" s="34" t="s">
        <v>1213</v>
      </c>
      <c r="F64" s="35" t="s">
        <v>244</v>
      </c>
      <c r="G64" s="32" t="s">
        <v>167</v>
      </c>
      <c r="H64" s="36" t="s">
        <v>30</v>
      </c>
      <c r="I64" s="36" t="s">
        <v>30</v>
      </c>
      <c r="J64" s="36" t="s">
        <v>30</v>
      </c>
      <c r="K64" s="36" t="s">
        <v>30</v>
      </c>
      <c r="L64" s="44"/>
      <c r="M64" s="44"/>
      <c r="N64" s="44"/>
      <c r="O64" s="88"/>
      <c r="P64" s="38"/>
      <c r="Q64" s="39">
        <f t="shared" si="3"/>
        <v>0</v>
      </c>
      <c r="R64" s="40" t="str">
        <f t="shared" si="0"/>
        <v>F</v>
      </c>
      <c r="S64" s="41" t="str">
        <f t="shared" si="1"/>
        <v>Kém</v>
      </c>
      <c r="T64" s="42" t="str">
        <f t="shared" si="4"/>
        <v/>
      </c>
      <c r="U64" s="43" t="s">
        <v>1717</v>
      </c>
      <c r="V64" s="3"/>
      <c r="W64" s="30"/>
      <c r="X64" s="81" t="str">
        <f t="shared" si="2"/>
        <v>Học lại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1:39" ht="18.75" customHeight="1">
      <c r="B65" s="31">
        <v>56</v>
      </c>
      <c r="C65" s="32" t="s">
        <v>1214</v>
      </c>
      <c r="D65" s="33" t="s">
        <v>1215</v>
      </c>
      <c r="E65" s="34" t="s">
        <v>1216</v>
      </c>
      <c r="F65" s="35" t="s">
        <v>1217</v>
      </c>
      <c r="G65" s="32" t="s">
        <v>123</v>
      </c>
      <c r="H65" s="36" t="s">
        <v>30</v>
      </c>
      <c r="I65" s="36" t="s">
        <v>30</v>
      </c>
      <c r="J65" s="36" t="s">
        <v>30</v>
      </c>
      <c r="K65" s="36" t="s">
        <v>30</v>
      </c>
      <c r="L65" s="44"/>
      <c r="M65" s="44"/>
      <c r="N65" s="44"/>
      <c r="O65" s="88"/>
      <c r="P65" s="38"/>
      <c r="Q65" s="39">
        <f t="shared" si="3"/>
        <v>0</v>
      </c>
      <c r="R65" s="40" t="str">
        <f t="shared" si="0"/>
        <v>F</v>
      </c>
      <c r="S65" s="41" t="str">
        <f t="shared" si="1"/>
        <v>Kém</v>
      </c>
      <c r="T65" s="42" t="str">
        <f t="shared" si="4"/>
        <v/>
      </c>
      <c r="U65" s="43" t="s">
        <v>1717</v>
      </c>
      <c r="V65" s="3"/>
      <c r="W65" s="30"/>
      <c r="X65" s="81" t="str">
        <f t="shared" si="2"/>
        <v>Học lại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1:39" ht="18.75" customHeight="1">
      <c r="B66" s="31">
        <v>57</v>
      </c>
      <c r="C66" s="32" t="s">
        <v>1218</v>
      </c>
      <c r="D66" s="33" t="s">
        <v>145</v>
      </c>
      <c r="E66" s="34" t="s">
        <v>496</v>
      </c>
      <c r="F66" s="35" t="s">
        <v>151</v>
      </c>
      <c r="G66" s="32" t="s">
        <v>123</v>
      </c>
      <c r="H66" s="36" t="s">
        <v>30</v>
      </c>
      <c r="I66" s="36" t="s">
        <v>30</v>
      </c>
      <c r="J66" s="36" t="s">
        <v>30</v>
      </c>
      <c r="K66" s="36" t="s">
        <v>30</v>
      </c>
      <c r="L66" s="44"/>
      <c r="M66" s="44"/>
      <c r="N66" s="44"/>
      <c r="O66" s="88"/>
      <c r="P66" s="38"/>
      <c r="Q66" s="39">
        <f t="shared" si="3"/>
        <v>0</v>
      </c>
      <c r="R66" s="40" t="str">
        <f t="shared" si="0"/>
        <v>F</v>
      </c>
      <c r="S66" s="41" t="str">
        <f t="shared" si="1"/>
        <v>Kém</v>
      </c>
      <c r="T66" s="42" t="str">
        <f t="shared" si="4"/>
        <v/>
      </c>
      <c r="U66" s="43" t="s">
        <v>1717</v>
      </c>
      <c r="V66" s="3"/>
      <c r="W66" s="30"/>
      <c r="X66" s="81" t="str">
        <f t="shared" si="2"/>
        <v>Học lại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1:39" ht="18.75" customHeight="1">
      <c r="B67" s="31">
        <v>58</v>
      </c>
      <c r="C67" s="32" t="s">
        <v>1219</v>
      </c>
      <c r="D67" s="33" t="s">
        <v>202</v>
      </c>
      <c r="E67" s="34" t="s">
        <v>496</v>
      </c>
      <c r="F67" s="35" t="s">
        <v>973</v>
      </c>
      <c r="G67" s="32" t="s">
        <v>77</v>
      </c>
      <c r="H67" s="36" t="s">
        <v>30</v>
      </c>
      <c r="I67" s="36" t="s">
        <v>30</v>
      </c>
      <c r="J67" s="36" t="s">
        <v>30</v>
      </c>
      <c r="K67" s="36" t="s">
        <v>30</v>
      </c>
      <c r="L67" s="44"/>
      <c r="M67" s="44"/>
      <c r="N67" s="44"/>
      <c r="O67" s="88"/>
      <c r="P67" s="38"/>
      <c r="Q67" s="39">
        <f t="shared" si="3"/>
        <v>0</v>
      </c>
      <c r="R67" s="40" t="str">
        <f t="shared" si="0"/>
        <v>F</v>
      </c>
      <c r="S67" s="41" t="str">
        <f t="shared" si="1"/>
        <v>Kém</v>
      </c>
      <c r="T67" s="42" t="str">
        <f t="shared" si="4"/>
        <v/>
      </c>
      <c r="U67" s="43" t="s">
        <v>1717</v>
      </c>
      <c r="V67" s="3"/>
      <c r="W67" s="30"/>
      <c r="X67" s="81" t="str">
        <f t="shared" si="2"/>
        <v>Học lại</v>
      </c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</row>
    <row r="68" spans="1:39" ht="18.75" customHeight="1">
      <c r="B68" s="31">
        <v>59</v>
      </c>
      <c r="C68" s="32" t="s">
        <v>1220</v>
      </c>
      <c r="D68" s="33" t="s">
        <v>90</v>
      </c>
      <c r="E68" s="34" t="s">
        <v>1221</v>
      </c>
      <c r="F68" s="35" t="s">
        <v>1222</v>
      </c>
      <c r="G68" s="32" t="s">
        <v>77</v>
      </c>
      <c r="H68" s="36" t="s">
        <v>30</v>
      </c>
      <c r="I68" s="36" t="s">
        <v>30</v>
      </c>
      <c r="J68" s="36" t="s">
        <v>30</v>
      </c>
      <c r="K68" s="36" t="s">
        <v>30</v>
      </c>
      <c r="L68" s="44"/>
      <c r="M68" s="44"/>
      <c r="N68" s="44"/>
      <c r="O68" s="88"/>
      <c r="P68" s="38"/>
      <c r="Q68" s="39">
        <f t="shared" si="3"/>
        <v>0</v>
      </c>
      <c r="R68" s="40" t="str">
        <f t="shared" si="0"/>
        <v>F</v>
      </c>
      <c r="S68" s="41" t="str">
        <f t="shared" si="1"/>
        <v>Kém</v>
      </c>
      <c r="T68" s="42" t="str">
        <f t="shared" si="4"/>
        <v/>
      </c>
      <c r="U68" s="43" t="s">
        <v>1717</v>
      </c>
      <c r="V68" s="3"/>
      <c r="W68" s="30"/>
      <c r="X68" s="81" t="str">
        <f t="shared" si="2"/>
        <v>Học lại</v>
      </c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</row>
    <row r="69" spans="1:39" ht="18.75" customHeight="1">
      <c r="B69" s="31">
        <v>60</v>
      </c>
      <c r="C69" s="32" t="s">
        <v>1223</v>
      </c>
      <c r="D69" s="33" t="s">
        <v>521</v>
      </c>
      <c r="E69" s="34" t="s">
        <v>1224</v>
      </c>
      <c r="F69" s="35" t="s">
        <v>908</v>
      </c>
      <c r="G69" s="32" t="s">
        <v>123</v>
      </c>
      <c r="H69" s="36" t="s">
        <v>30</v>
      </c>
      <c r="I69" s="36" t="s">
        <v>30</v>
      </c>
      <c r="J69" s="36" t="s">
        <v>30</v>
      </c>
      <c r="K69" s="36" t="s">
        <v>30</v>
      </c>
      <c r="L69" s="44"/>
      <c r="M69" s="44"/>
      <c r="N69" s="44"/>
      <c r="O69" s="88"/>
      <c r="P69" s="38"/>
      <c r="Q69" s="39">
        <f t="shared" si="3"/>
        <v>0</v>
      </c>
      <c r="R69" s="40" t="str">
        <f t="shared" si="0"/>
        <v>F</v>
      </c>
      <c r="S69" s="41" t="str">
        <f t="shared" si="1"/>
        <v>Kém</v>
      </c>
      <c r="T69" s="42" t="str">
        <f t="shared" si="4"/>
        <v/>
      </c>
      <c r="U69" s="43" t="s">
        <v>1717</v>
      </c>
      <c r="V69" s="3"/>
      <c r="W69" s="30"/>
      <c r="X69" s="81" t="str">
        <f t="shared" si="2"/>
        <v>Học lại</v>
      </c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</row>
    <row r="70" spans="1:39" ht="18.75" customHeight="1">
      <c r="B70" s="31">
        <v>61</v>
      </c>
      <c r="C70" s="32" t="s">
        <v>1225</v>
      </c>
      <c r="D70" s="33" t="s">
        <v>1226</v>
      </c>
      <c r="E70" s="34" t="s">
        <v>300</v>
      </c>
      <c r="F70" s="35" t="s">
        <v>1190</v>
      </c>
      <c r="G70" s="32" t="s">
        <v>81</v>
      </c>
      <c r="H70" s="36" t="s">
        <v>30</v>
      </c>
      <c r="I70" s="36" t="s">
        <v>30</v>
      </c>
      <c r="J70" s="36" t="s">
        <v>30</v>
      </c>
      <c r="K70" s="36" t="s">
        <v>30</v>
      </c>
      <c r="L70" s="44"/>
      <c r="M70" s="44"/>
      <c r="N70" s="44"/>
      <c r="O70" s="88"/>
      <c r="P70" s="38"/>
      <c r="Q70" s="39">
        <f t="shared" si="3"/>
        <v>0</v>
      </c>
      <c r="R70" s="40" t="str">
        <f t="shared" si="0"/>
        <v>F</v>
      </c>
      <c r="S70" s="41" t="str">
        <f t="shared" si="1"/>
        <v>Kém</v>
      </c>
      <c r="T70" s="42" t="str">
        <f t="shared" si="4"/>
        <v/>
      </c>
      <c r="U70" s="43" t="s">
        <v>1717</v>
      </c>
      <c r="V70" s="3"/>
      <c r="W70" s="30"/>
      <c r="X70" s="81" t="str">
        <f t="shared" si="2"/>
        <v>Học lại</v>
      </c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</row>
    <row r="71" spans="1:39" ht="18.75" customHeight="1">
      <c r="B71" s="31">
        <v>62</v>
      </c>
      <c r="C71" s="32" t="s">
        <v>1227</v>
      </c>
      <c r="D71" s="33" t="s">
        <v>1228</v>
      </c>
      <c r="E71" s="34" t="s">
        <v>1229</v>
      </c>
      <c r="F71" s="35" t="s">
        <v>1230</v>
      </c>
      <c r="G71" s="32" t="s">
        <v>167</v>
      </c>
      <c r="H71" s="36" t="s">
        <v>30</v>
      </c>
      <c r="I71" s="36" t="s">
        <v>30</v>
      </c>
      <c r="J71" s="36" t="s">
        <v>30</v>
      </c>
      <c r="K71" s="36" t="s">
        <v>30</v>
      </c>
      <c r="L71" s="44"/>
      <c r="M71" s="44"/>
      <c r="N71" s="44"/>
      <c r="O71" s="88"/>
      <c r="P71" s="38"/>
      <c r="Q71" s="39">
        <f t="shared" si="3"/>
        <v>0</v>
      </c>
      <c r="R71" s="40" t="str">
        <f t="shared" si="0"/>
        <v>F</v>
      </c>
      <c r="S71" s="41" t="str">
        <f t="shared" si="1"/>
        <v>Kém</v>
      </c>
      <c r="T71" s="42" t="str">
        <f t="shared" si="4"/>
        <v/>
      </c>
      <c r="U71" s="43" t="s">
        <v>1717</v>
      </c>
      <c r="V71" s="3"/>
      <c r="W71" s="30"/>
      <c r="X71" s="81" t="str">
        <f t="shared" si="2"/>
        <v>Học lại</v>
      </c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</row>
    <row r="72" spans="1:39" ht="18.75" customHeight="1">
      <c r="B72" s="31">
        <v>63</v>
      </c>
      <c r="C72" s="32" t="s">
        <v>1231</v>
      </c>
      <c r="D72" s="33" t="s">
        <v>905</v>
      </c>
      <c r="E72" s="34" t="s">
        <v>503</v>
      </c>
      <c r="F72" s="35" t="s">
        <v>1232</v>
      </c>
      <c r="G72" s="32" t="s">
        <v>133</v>
      </c>
      <c r="H72" s="36" t="s">
        <v>30</v>
      </c>
      <c r="I72" s="36" t="s">
        <v>30</v>
      </c>
      <c r="J72" s="36" t="s">
        <v>30</v>
      </c>
      <c r="K72" s="36" t="s">
        <v>30</v>
      </c>
      <c r="L72" s="44"/>
      <c r="M72" s="44"/>
      <c r="N72" s="44"/>
      <c r="O72" s="88"/>
      <c r="P72" s="38"/>
      <c r="Q72" s="39">
        <f t="shared" si="3"/>
        <v>0</v>
      </c>
      <c r="R72" s="40" t="str">
        <f t="shared" si="0"/>
        <v>F</v>
      </c>
      <c r="S72" s="41" t="str">
        <f t="shared" si="1"/>
        <v>Kém</v>
      </c>
      <c r="T72" s="42" t="str">
        <f t="shared" si="4"/>
        <v/>
      </c>
      <c r="U72" s="43" t="s">
        <v>1717</v>
      </c>
      <c r="V72" s="3"/>
      <c r="W72" s="30"/>
      <c r="X72" s="81" t="str">
        <f t="shared" si="2"/>
        <v>Học lại</v>
      </c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</row>
    <row r="73" spans="1:39" ht="18.75" customHeight="1">
      <c r="B73" s="31">
        <v>64</v>
      </c>
      <c r="C73" s="32" t="s">
        <v>1233</v>
      </c>
      <c r="D73" s="33" t="s">
        <v>125</v>
      </c>
      <c r="E73" s="34" t="s">
        <v>509</v>
      </c>
      <c r="F73" s="35" t="s">
        <v>1234</v>
      </c>
      <c r="G73" s="32" t="s">
        <v>1235</v>
      </c>
      <c r="H73" s="36" t="s">
        <v>30</v>
      </c>
      <c r="I73" s="36" t="s">
        <v>30</v>
      </c>
      <c r="J73" s="36" t="s">
        <v>30</v>
      </c>
      <c r="K73" s="36" t="s">
        <v>30</v>
      </c>
      <c r="L73" s="44"/>
      <c r="M73" s="44"/>
      <c r="N73" s="44"/>
      <c r="O73" s="88"/>
      <c r="P73" s="38"/>
      <c r="Q73" s="39">
        <f t="shared" si="3"/>
        <v>0</v>
      </c>
      <c r="R73" s="40" t="str">
        <f t="shared" si="0"/>
        <v>F</v>
      </c>
      <c r="S73" s="41" t="str">
        <f t="shared" si="1"/>
        <v>Kém</v>
      </c>
      <c r="T73" s="42" t="str">
        <f t="shared" si="4"/>
        <v/>
      </c>
      <c r="U73" s="43" t="s">
        <v>1717</v>
      </c>
      <c r="V73" s="3"/>
      <c r="W73" s="30"/>
      <c r="X73" s="81" t="str">
        <f t="shared" si="2"/>
        <v>Học lại</v>
      </c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69"/>
      <c r="AM73" s="69"/>
    </row>
    <row r="74" spans="1:39" ht="18.75" customHeight="1">
      <c r="B74" s="31">
        <v>65</v>
      </c>
      <c r="C74" s="32" t="s">
        <v>1236</v>
      </c>
      <c r="D74" s="33" t="s">
        <v>1237</v>
      </c>
      <c r="E74" s="34" t="s">
        <v>509</v>
      </c>
      <c r="F74" s="35" t="s">
        <v>297</v>
      </c>
      <c r="G74" s="32" t="s">
        <v>128</v>
      </c>
      <c r="H74" s="36" t="s">
        <v>30</v>
      </c>
      <c r="I74" s="36" t="s">
        <v>30</v>
      </c>
      <c r="J74" s="36" t="s">
        <v>30</v>
      </c>
      <c r="K74" s="36" t="s">
        <v>30</v>
      </c>
      <c r="L74" s="44"/>
      <c r="M74" s="44"/>
      <c r="N74" s="44"/>
      <c r="O74" s="88"/>
      <c r="P74" s="38"/>
      <c r="Q74" s="39">
        <f t="shared" si="3"/>
        <v>0</v>
      </c>
      <c r="R74" s="40" t="str">
        <f t="shared" ref="R74:R75" si="5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41" t="str">
        <f t="shared" ref="S74:S75" si="6">IF($Q74&lt;4,"Kém",IF(AND($Q74&gt;=4,$Q74&lt;=5.4),"Trung bình yếu",IF(AND($Q74&gt;=5.5,$Q74&lt;=6.9),"Trung bình",IF(AND($Q74&gt;=7,$Q74&lt;=8.4),"Khá",IF(AND($Q74&gt;=8.5,$Q74&lt;=10),"Giỏi","")))))</f>
        <v>Kém</v>
      </c>
      <c r="T74" s="42" t="str">
        <f t="shared" si="4"/>
        <v/>
      </c>
      <c r="U74" s="43" t="s">
        <v>1717</v>
      </c>
      <c r="V74" s="3"/>
      <c r="W74" s="30"/>
      <c r="X74" s="81" t="str">
        <f t="shared" si="2"/>
        <v>Học lại</v>
      </c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  <c r="AL74" s="69"/>
      <c r="AM74" s="69"/>
    </row>
    <row r="75" spans="1:39" ht="18.75" customHeight="1">
      <c r="B75" s="31">
        <v>66</v>
      </c>
      <c r="C75" s="32" t="s">
        <v>1238</v>
      </c>
      <c r="D75" s="33" t="s">
        <v>1239</v>
      </c>
      <c r="E75" s="34" t="s">
        <v>314</v>
      </c>
      <c r="F75" s="35" t="s">
        <v>598</v>
      </c>
      <c r="G75" s="32" t="s">
        <v>128</v>
      </c>
      <c r="H75" s="36" t="s">
        <v>30</v>
      </c>
      <c r="I75" s="36" t="s">
        <v>30</v>
      </c>
      <c r="J75" s="36" t="s">
        <v>30</v>
      </c>
      <c r="K75" s="36" t="s">
        <v>30</v>
      </c>
      <c r="L75" s="44"/>
      <c r="M75" s="44"/>
      <c r="N75" s="44"/>
      <c r="O75" s="88"/>
      <c r="P75" s="38"/>
      <c r="Q75" s="39">
        <f t="shared" si="3"/>
        <v>0</v>
      </c>
      <c r="R75" s="40" t="str">
        <f t="shared" si="5"/>
        <v>F</v>
      </c>
      <c r="S75" s="41" t="str">
        <f t="shared" si="6"/>
        <v>Kém</v>
      </c>
      <c r="T75" s="42" t="str">
        <f t="shared" si="4"/>
        <v/>
      </c>
      <c r="U75" s="43" t="s">
        <v>1717</v>
      </c>
      <c r="V75" s="3"/>
      <c r="W75" s="30"/>
      <c r="X75" s="81" t="str">
        <f t="shared" ref="X75" si="7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Học lại</v>
      </c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69"/>
      <c r="AL75" s="69"/>
      <c r="AM75" s="69"/>
    </row>
    <row r="76" spans="1:39" ht="9" customHeight="1">
      <c r="A76" s="2"/>
      <c r="B76" s="45"/>
      <c r="C76" s="46"/>
      <c r="D76" s="46"/>
      <c r="E76" s="47"/>
      <c r="F76" s="47"/>
      <c r="G76" s="47"/>
      <c r="H76" s="48"/>
      <c r="I76" s="49"/>
      <c r="J76" s="49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3"/>
    </row>
    <row r="77" spans="1:39" ht="16.5" hidden="1">
      <c r="A77" s="2"/>
      <c r="B77" s="121" t="s">
        <v>31</v>
      </c>
      <c r="C77" s="121"/>
      <c r="D77" s="46"/>
      <c r="E77" s="47"/>
      <c r="F77" s="47"/>
      <c r="G77" s="47"/>
      <c r="H77" s="48"/>
      <c r="I77" s="49"/>
      <c r="J77" s="49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3"/>
    </row>
    <row r="78" spans="1:39" ht="16.5" hidden="1" customHeight="1">
      <c r="A78" s="2"/>
      <c r="B78" s="51" t="s">
        <v>32</v>
      </c>
      <c r="C78" s="51"/>
      <c r="D78" s="52">
        <f>+$AA$8</f>
        <v>66</v>
      </c>
      <c r="E78" s="53" t="s">
        <v>33</v>
      </c>
      <c r="F78" s="94" t="s">
        <v>34</v>
      </c>
      <c r="G78" s="94"/>
      <c r="H78" s="94"/>
      <c r="I78" s="94"/>
      <c r="J78" s="94"/>
      <c r="K78" s="94"/>
      <c r="L78" s="94"/>
      <c r="M78" s="94"/>
      <c r="N78" s="94"/>
      <c r="O78" s="94"/>
      <c r="P78" s="54">
        <f>$AA$8 -COUNTIF($T$9:$T$265,"Vắng") -COUNTIF($T$9:$T$265,"Vắng có phép") - COUNTIF($T$9:$T$265,"Đình chỉ thi") - COUNTIF($T$9:$T$265,"Không đủ ĐKDT")</f>
        <v>66</v>
      </c>
      <c r="Q78" s="54"/>
      <c r="R78" s="54"/>
      <c r="S78" s="55"/>
      <c r="T78" s="56" t="s">
        <v>33</v>
      </c>
      <c r="U78" s="55"/>
      <c r="V78" s="3"/>
    </row>
    <row r="79" spans="1:39" ht="16.5" hidden="1" customHeight="1">
      <c r="A79" s="2"/>
      <c r="B79" s="51" t="s">
        <v>35</v>
      </c>
      <c r="C79" s="51"/>
      <c r="D79" s="52">
        <f>+$AL$8</f>
        <v>0</v>
      </c>
      <c r="E79" s="53" t="s">
        <v>33</v>
      </c>
      <c r="F79" s="94" t="s">
        <v>36</v>
      </c>
      <c r="G79" s="94"/>
      <c r="H79" s="94"/>
      <c r="I79" s="94"/>
      <c r="J79" s="94"/>
      <c r="K79" s="94"/>
      <c r="L79" s="94"/>
      <c r="M79" s="94"/>
      <c r="N79" s="94"/>
      <c r="O79" s="94"/>
      <c r="P79" s="57">
        <f>COUNTIF($T$9:$T$141,"Vắng")</f>
        <v>0</v>
      </c>
      <c r="Q79" s="57"/>
      <c r="R79" s="57"/>
      <c r="S79" s="58"/>
      <c r="T79" s="56" t="s">
        <v>33</v>
      </c>
      <c r="U79" s="58"/>
      <c r="V79" s="3"/>
    </row>
    <row r="80" spans="1:39" ht="16.5" hidden="1" customHeight="1">
      <c r="A80" s="2"/>
      <c r="B80" s="51" t="s">
        <v>51</v>
      </c>
      <c r="C80" s="51"/>
      <c r="D80" s="67">
        <f>COUNTIF(X10:X75,"Học lại")</f>
        <v>66</v>
      </c>
      <c r="E80" s="53" t="s">
        <v>33</v>
      </c>
      <c r="F80" s="94" t="s">
        <v>52</v>
      </c>
      <c r="G80" s="94"/>
      <c r="H80" s="94"/>
      <c r="I80" s="94"/>
      <c r="J80" s="94"/>
      <c r="K80" s="94"/>
      <c r="L80" s="94"/>
      <c r="M80" s="94"/>
      <c r="N80" s="94"/>
      <c r="O80" s="94"/>
      <c r="P80" s="54">
        <f>COUNTIF($T$9:$T$141,"Vắng có phép")</f>
        <v>0</v>
      </c>
      <c r="Q80" s="54"/>
      <c r="R80" s="54"/>
      <c r="S80" s="55"/>
      <c r="T80" s="56" t="s">
        <v>33</v>
      </c>
      <c r="U80" s="55"/>
      <c r="V80" s="3"/>
    </row>
    <row r="81" spans="1:39" ht="3" hidden="1" customHeight="1">
      <c r="A81" s="2"/>
      <c r="B81" s="45"/>
      <c r="C81" s="46"/>
      <c r="D81" s="46"/>
      <c r="E81" s="47"/>
      <c r="F81" s="47"/>
      <c r="G81" s="47"/>
      <c r="H81" s="48"/>
      <c r="I81" s="49"/>
      <c r="J81" s="49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3"/>
    </row>
    <row r="82" spans="1:39" hidden="1">
      <c r="B82" s="89" t="s">
        <v>53</v>
      </c>
      <c r="C82" s="89"/>
      <c r="D82" s="90">
        <f>COUNTIF(X10:X75,"Thi lại")</f>
        <v>0</v>
      </c>
      <c r="E82" s="91" t="s">
        <v>33</v>
      </c>
      <c r="F82" s="3"/>
      <c r="G82" s="3"/>
      <c r="H82" s="3"/>
      <c r="I82" s="3"/>
      <c r="J82" s="123"/>
      <c r="K82" s="123"/>
      <c r="L82" s="123"/>
      <c r="M82" s="123"/>
      <c r="N82" s="123"/>
      <c r="O82" s="123"/>
      <c r="P82" s="123"/>
      <c r="Q82" s="123"/>
      <c r="R82" s="123"/>
      <c r="S82" s="123"/>
      <c r="T82" s="123"/>
      <c r="U82" s="123"/>
      <c r="V82" s="3"/>
    </row>
    <row r="83" spans="1:39" ht="24.75" hidden="1" customHeight="1">
      <c r="B83" s="89"/>
      <c r="C83" s="89"/>
      <c r="D83" s="90"/>
      <c r="E83" s="91"/>
      <c r="F83" s="3"/>
      <c r="G83" s="3"/>
      <c r="H83" s="3"/>
      <c r="I83" s="3"/>
      <c r="J83" s="123" t="s">
        <v>55</v>
      </c>
      <c r="K83" s="123"/>
      <c r="L83" s="123"/>
      <c r="M83" s="123"/>
      <c r="N83" s="123"/>
      <c r="O83" s="123"/>
      <c r="P83" s="123"/>
      <c r="Q83" s="123"/>
      <c r="R83" s="123"/>
      <c r="S83" s="123"/>
      <c r="T83" s="123"/>
      <c r="U83" s="123"/>
      <c r="V83" s="3"/>
    </row>
    <row r="84" spans="1:39" hidden="1">
      <c r="A84" s="59"/>
      <c r="B84" s="115" t="s">
        <v>37</v>
      </c>
      <c r="C84" s="115"/>
      <c r="D84" s="115"/>
      <c r="E84" s="115"/>
      <c r="F84" s="115"/>
      <c r="G84" s="115"/>
      <c r="H84" s="115"/>
      <c r="I84" s="60"/>
      <c r="J84" s="124" t="s">
        <v>38</v>
      </c>
      <c r="K84" s="124"/>
      <c r="L84" s="124"/>
      <c r="M84" s="124"/>
      <c r="N84" s="124"/>
      <c r="O84" s="124"/>
      <c r="P84" s="124"/>
      <c r="Q84" s="124"/>
      <c r="R84" s="124"/>
      <c r="S84" s="124"/>
      <c r="T84" s="124"/>
      <c r="U84" s="124"/>
      <c r="V84" s="3"/>
    </row>
    <row r="85" spans="1:39" ht="4.5" hidden="1" customHeight="1">
      <c r="A85" s="2"/>
      <c r="B85" s="45"/>
      <c r="C85" s="61"/>
      <c r="D85" s="61"/>
      <c r="E85" s="62"/>
      <c r="F85" s="62"/>
      <c r="G85" s="62"/>
      <c r="H85" s="63"/>
      <c r="I85" s="64"/>
      <c r="J85" s="64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</row>
    <row r="86" spans="1:39" s="2" customFormat="1" hidden="1">
      <c r="B86" s="115" t="s">
        <v>39</v>
      </c>
      <c r="C86" s="115"/>
      <c r="D86" s="116" t="s">
        <v>40</v>
      </c>
      <c r="E86" s="116"/>
      <c r="F86" s="116"/>
      <c r="G86" s="116"/>
      <c r="H86" s="116"/>
      <c r="I86" s="64"/>
      <c r="J86" s="64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3"/>
      <c r="X86" s="68"/>
      <c r="Y86" s="68"/>
      <c r="Z86" s="68"/>
      <c r="AA86" s="68"/>
      <c r="AB86" s="68"/>
      <c r="AC86" s="68"/>
      <c r="AD86" s="68"/>
      <c r="AE86" s="68"/>
      <c r="AF86" s="68"/>
      <c r="AG86" s="68"/>
      <c r="AH86" s="68"/>
      <c r="AI86" s="68"/>
      <c r="AJ86" s="68"/>
      <c r="AK86" s="68"/>
      <c r="AL86" s="68"/>
      <c r="AM86" s="68"/>
    </row>
    <row r="87" spans="1:39" s="2" customFormat="1" hidden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X87" s="68"/>
      <c r="Y87" s="68"/>
      <c r="Z87" s="68"/>
      <c r="AA87" s="68"/>
      <c r="AB87" s="68"/>
      <c r="AC87" s="68"/>
      <c r="AD87" s="68"/>
      <c r="AE87" s="68"/>
      <c r="AF87" s="68"/>
      <c r="AG87" s="68"/>
      <c r="AH87" s="68"/>
      <c r="AI87" s="68"/>
      <c r="AJ87" s="68"/>
      <c r="AK87" s="68"/>
      <c r="AL87" s="68"/>
      <c r="AM87" s="68"/>
    </row>
    <row r="88" spans="1:39" s="2" customFormat="1" hidden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X88" s="68"/>
      <c r="Y88" s="68"/>
      <c r="Z88" s="68"/>
      <c r="AA88" s="68"/>
      <c r="AB88" s="68"/>
      <c r="AC88" s="68"/>
      <c r="AD88" s="68"/>
      <c r="AE88" s="68"/>
      <c r="AF88" s="68"/>
      <c r="AG88" s="68"/>
      <c r="AH88" s="68"/>
      <c r="AI88" s="68"/>
      <c r="AJ88" s="68"/>
      <c r="AK88" s="68"/>
      <c r="AL88" s="68"/>
      <c r="AM88" s="68"/>
    </row>
    <row r="89" spans="1:39" s="2" customFormat="1" hidden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X89" s="68"/>
      <c r="Y89" s="68"/>
      <c r="Z89" s="68"/>
      <c r="AA89" s="68"/>
      <c r="AB89" s="68"/>
      <c r="AC89" s="68"/>
      <c r="AD89" s="68"/>
      <c r="AE89" s="68"/>
      <c r="AF89" s="68"/>
      <c r="AG89" s="68"/>
      <c r="AH89" s="68"/>
      <c r="AI89" s="68"/>
      <c r="AJ89" s="68"/>
      <c r="AK89" s="68"/>
      <c r="AL89" s="68"/>
      <c r="AM89" s="68"/>
    </row>
    <row r="90" spans="1:39" s="2" customFormat="1" ht="9.75" hidden="1" customHeigh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X90" s="68"/>
      <c r="Y90" s="68"/>
      <c r="Z90" s="68"/>
      <c r="AA90" s="68"/>
      <c r="AB90" s="68"/>
      <c r="AC90" s="68"/>
      <c r="AD90" s="68"/>
      <c r="AE90" s="68"/>
      <c r="AF90" s="68"/>
      <c r="AG90" s="68"/>
      <c r="AH90" s="68"/>
      <c r="AI90" s="68"/>
      <c r="AJ90" s="68"/>
      <c r="AK90" s="68"/>
      <c r="AL90" s="68"/>
      <c r="AM90" s="68"/>
    </row>
    <row r="91" spans="1:39" s="2" customFormat="1" ht="3.75" hidden="1" customHeigh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X91" s="68"/>
      <c r="Y91" s="68"/>
      <c r="Z91" s="68"/>
      <c r="AA91" s="68"/>
      <c r="AB91" s="68"/>
      <c r="AC91" s="68"/>
      <c r="AD91" s="68"/>
      <c r="AE91" s="68"/>
      <c r="AF91" s="68"/>
      <c r="AG91" s="68"/>
      <c r="AH91" s="68"/>
      <c r="AI91" s="68"/>
      <c r="AJ91" s="68"/>
      <c r="AK91" s="68"/>
      <c r="AL91" s="68"/>
      <c r="AM91" s="68"/>
    </row>
    <row r="92" spans="1:39" s="2" customFormat="1" ht="18" hidden="1" customHeight="1">
      <c r="A92" s="1"/>
      <c r="B92" s="126" t="s">
        <v>41</v>
      </c>
      <c r="C92" s="126"/>
      <c r="D92" s="126" t="s">
        <v>54</v>
      </c>
      <c r="E92" s="126"/>
      <c r="F92" s="126"/>
      <c r="G92" s="126"/>
      <c r="H92" s="126"/>
      <c r="I92" s="126"/>
      <c r="J92" s="126" t="s">
        <v>42</v>
      </c>
      <c r="K92" s="126"/>
      <c r="L92" s="126"/>
      <c r="M92" s="126"/>
      <c r="N92" s="126"/>
      <c r="O92" s="126"/>
      <c r="P92" s="126"/>
      <c r="Q92" s="126"/>
      <c r="R92" s="126"/>
      <c r="S92" s="126"/>
      <c r="T92" s="126"/>
      <c r="U92" s="126"/>
      <c r="V92" s="3"/>
      <c r="X92" s="68"/>
      <c r="Y92" s="68"/>
      <c r="Z92" s="68"/>
      <c r="AA92" s="68"/>
      <c r="AB92" s="68"/>
      <c r="AC92" s="68"/>
      <c r="AD92" s="68"/>
      <c r="AE92" s="68"/>
      <c r="AF92" s="68"/>
      <c r="AG92" s="68"/>
      <c r="AH92" s="68"/>
      <c r="AI92" s="68"/>
      <c r="AJ92" s="68"/>
      <c r="AK92" s="68"/>
      <c r="AL92" s="68"/>
      <c r="AM92" s="68"/>
    </row>
    <row r="93" spans="1:39" s="2" customFormat="1" ht="4.5" hidden="1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X93" s="68"/>
      <c r="Y93" s="68"/>
      <c r="Z93" s="68"/>
      <c r="AA93" s="68"/>
      <c r="AB93" s="68"/>
      <c r="AC93" s="68"/>
      <c r="AD93" s="68"/>
      <c r="AE93" s="68"/>
      <c r="AF93" s="68"/>
      <c r="AG93" s="68"/>
      <c r="AH93" s="68"/>
      <c r="AI93" s="68"/>
      <c r="AJ93" s="68"/>
      <c r="AK93" s="68"/>
      <c r="AL93" s="68"/>
      <c r="AM93" s="68"/>
    </row>
    <row r="94" spans="1:39" s="2" customFormat="1" ht="36.75" hidden="1" customHeigh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X94" s="68"/>
      <c r="Y94" s="68"/>
      <c r="Z94" s="68"/>
      <c r="AA94" s="68"/>
      <c r="AB94" s="68"/>
      <c r="AC94" s="68"/>
      <c r="AD94" s="68"/>
      <c r="AE94" s="68"/>
      <c r="AF94" s="68"/>
      <c r="AG94" s="68"/>
      <c r="AH94" s="68"/>
      <c r="AI94" s="68"/>
      <c r="AJ94" s="68"/>
      <c r="AK94" s="68"/>
      <c r="AL94" s="68"/>
      <c r="AM94" s="68"/>
    </row>
    <row r="95" spans="1:39" s="2" customFormat="1" ht="32.25" customHeight="1">
      <c r="A95" s="1"/>
      <c r="B95" s="115" t="s">
        <v>43</v>
      </c>
      <c r="C95" s="115"/>
      <c r="D95" s="115"/>
      <c r="E95" s="115"/>
      <c r="F95" s="115"/>
      <c r="G95" s="115"/>
      <c r="H95" s="115"/>
      <c r="I95" s="60"/>
      <c r="J95" s="127" t="s">
        <v>56</v>
      </c>
      <c r="K95" s="124"/>
      <c r="L95" s="124"/>
      <c r="M95" s="124"/>
      <c r="N95" s="124"/>
      <c r="O95" s="124"/>
      <c r="P95" s="124"/>
      <c r="Q95" s="124"/>
      <c r="R95" s="124"/>
      <c r="S95" s="124"/>
      <c r="T95" s="124"/>
      <c r="U95" s="124"/>
      <c r="V95" s="3"/>
      <c r="X95" s="68"/>
      <c r="Y95" s="68"/>
      <c r="Z95" s="68"/>
      <c r="AA95" s="68"/>
      <c r="AB95" s="68"/>
      <c r="AC95" s="68"/>
      <c r="AD95" s="68"/>
      <c r="AE95" s="68"/>
      <c r="AF95" s="68"/>
      <c r="AG95" s="68"/>
      <c r="AH95" s="68"/>
      <c r="AI95" s="68"/>
      <c r="AJ95" s="68"/>
      <c r="AK95" s="68"/>
      <c r="AL95" s="68"/>
      <c r="AM95" s="68"/>
    </row>
    <row r="96" spans="1:39" s="2" customFormat="1">
      <c r="A96" s="1"/>
      <c r="B96" s="45"/>
      <c r="C96" s="61"/>
      <c r="D96" s="61"/>
      <c r="E96" s="62"/>
      <c r="F96" s="62"/>
      <c r="G96" s="62"/>
      <c r="H96" s="63"/>
      <c r="I96" s="64"/>
      <c r="J96" s="64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1"/>
      <c r="X96" s="68"/>
      <c r="Y96" s="68"/>
      <c r="Z96" s="68"/>
      <c r="AA96" s="68"/>
      <c r="AB96" s="68"/>
      <c r="AC96" s="68"/>
      <c r="AD96" s="68"/>
      <c r="AE96" s="68"/>
      <c r="AF96" s="68"/>
      <c r="AG96" s="68"/>
      <c r="AH96" s="68"/>
      <c r="AI96" s="68"/>
      <c r="AJ96" s="68"/>
      <c r="AK96" s="68"/>
      <c r="AL96" s="68"/>
      <c r="AM96" s="68"/>
    </row>
    <row r="97" spans="1:39" s="2" customFormat="1">
      <c r="A97" s="1"/>
      <c r="B97" s="115" t="s">
        <v>39</v>
      </c>
      <c r="C97" s="115"/>
      <c r="D97" s="116" t="s">
        <v>40</v>
      </c>
      <c r="E97" s="116"/>
      <c r="F97" s="116"/>
      <c r="G97" s="116"/>
      <c r="H97" s="116"/>
      <c r="I97" s="64"/>
      <c r="J97" s="64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1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</row>
    <row r="98" spans="1:39" s="2" customFormat="1">
      <c r="A98" s="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1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  <c r="AJ98" s="68"/>
      <c r="AK98" s="68"/>
      <c r="AL98" s="68"/>
      <c r="AM98" s="68"/>
    </row>
    <row r="102" spans="1:39">
      <c r="B102" s="125"/>
      <c r="C102" s="125"/>
      <c r="D102" s="125"/>
      <c r="E102" s="125"/>
      <c r="F102" s="125"/>
      <c r="G102" s="125"/>
      <c r="H102" s="125"/>
      <c r="I102" s="125"/>
      <c r="J102" s="125" t="s">
        <v>57</v>
      </c>
      <c r="K102" s="125"/>
      <c r="L102" s="125"/>
      <c r="M102" s="125"/>
      <c r="N102" s="125"/>
      <c r="O102" s="125"/>
      <c r="P102" s="125"/>
      <c r="Q102" s="125"/>
      <c r="R102" s="125"/>
      <c r="S102" s="125"/>
      <c r="T102" s="125"/>
      <c r="U102" s="125"/>
    </row>
  </sheetData>
  <sheetProtection formatCells="0" formatColumns="0" formatRows="0" insertColumns="0" insertRows="0" insertHyperlinks="0" deleteColumns="0" deleteRows="0" sort="0" autoFilter="0" pivotTables="0"/>
  <autoFilter ref="A8:AM75">
    <filterColumn colId="3" showButton="0"/>
  </autoFilter>
  <mergeCells count="58">
    <mergeCell ref="B102:C102"/>
    <mergeCell ref="D102:I102"/>
    <mergeCell ref="J102:U102"/>
    <mergeCell ref="B92:C92"/>
    <mergeCell ref="D92:I92"/>
    <mergeCell ref="J92:U92"/>
    <mergeCell ref="B95:H95"/>
    <mergeCell ref="J95:U95"/>
    <mergeCell ref="B97:C97"/>
    <mergeCell ref="D97:H97"/>
    <mergeCell ref="F80:O80"/>
    <mergeCell ref="J82:U82"/>
    <mergeCell ref="J83:U83"/>
    <mergeCell ref="B84:H84"/>
    <mergeCell ref="J84:U84"/>
    <mergeCell ref="B86:C86"/>
    <mergeCell ref="D86:H86"/>
    <mergeCell ref="T7:T9"/>
    <mergeCell ref="U7:U9"/>
    <mergeCell ref="B9:G9"/>
    <mergeCell ref="B77:C77"/>
    <mergeCell ref="F78:O78"/>
    <mergeCell ref="F79:O79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75 P10:P75">
    <cfRule type="cellIs" dxfId="14" priority="3" operator="greaterThan">
      <formula>10</formula>
    </cfRule>
  </conditionalFormatting>
  <conditionalFormatting sqref="O1:O1048576">
    <cfRule type="duplicateValues" dxfId="13" priority="2"/>
  </conditionalFormatting>
  <conditionalFormatting sqref="C1:C1048576">
    <cfRule type="duplicateValues" dxfId="12" priority="1"/>
  </conditionalFormatting>
  <dataValidations count="1">
    <dataValidation allowBlank="1" showInputMessage="1" showErrorMessage="1" errorTitle="Không xóa dữ liệu" error="Không xóa dữ liệu" prompt="Không xóa dữ liệu" sqref="D80 X10:X75 Y2:AM8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AM103"/>
  <sheetViews>
    <sheetView workbookViewId="0">
      <pane ySplit="3" topLeftCell="A64" activePane="bottomLeft" state="frozen"/>
      <selection activeCell="A6" sqref="A6:XFD6"/>
      <selection pane="bottomLeft" activeCell="U44" sqref="U44:U76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00" t="s">
        <v>0</v>
      </c>
      <c r="C1" s="100"/>
      <c r="D1" s="100"/>
      <c r="E1" s="100"/>
      <c r="F1" s="100"/>
      <c r="G1" s="100"/>
      <c r="H1" s="101" t="s">
        <v>1</v>
      </c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3"/>
    </row>
    <row r="2" spans="2:39" ht="25.5" customHeight="1">
      <c r="B2" s="102" t="s">
        <v>2</v>
      </c>
      <c r="C2" s="102"/>
      <c r="D2" s="102"/>
      <c r="E2" s="102"/>
      <c r="F2" s="102"/>
      <c r="G2" s="102"/>
      <c r="H2" s="103" t="s">
        <v>58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06" t="s">
        <v>3</v>
      </c>
      <c r="C4" s="106"/>
      <c r="D4" s="97" t="s">
        <v>59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9" t="s">
        <v>63</v>
      </c>
      <c r="Q4" s="99"/>
      <c r="R4" s="99"/>
      <c r="S4" s="99"/>
      <c r="T4" s="99"/>
      <c r="U4" s="99"/>
      <c r="X4" s="69"/>
      <c r="Y4" s="104" t="s">
        <v>50</v>
      </c>
      <c r="Z4" s="104" t="s">
        <v>9</v>
      </c>
      <c r="AA4" s="104" t="s">
        <v>49</v>
      </c>
      <c r="AB4" s="104" t="s">
        <v>48</v>
      </c>
      <c r="AC4" s="104"/>
      <c r="AD4" s="104"/>
      <c r="AE4" s="104"/>
      <c r="AF4" s="104" t="s">
        <v>47</v>
      </c>
      <c r="AG4" s="104"/>
      <c r="AH4" s="104" t="s">
        <v>45</v>
      </c>
      <c r="AI4" s="104"/>
      <c r="AJ4" s="104" t="s">
        <v>46</v>
      </c>
      <c r="AK4" s="104"/>
      <c r="AL4" s="104" t="s">
        <v>44</v>
      </c>
      <c r="AM4" s="104"/>
    </row>
    <row r="5" spans="2:39" ht="17.25" customHeight="1">
      <c r="B5" s="105" t="s">
        <v>4</v>
      </c>
      <c r="C5" s="105"/>
      <c r="D5" s="9">
        <v>2</v>
      </c>
      <c r="G5" s="98" t="s">
        <v>61</v>
      </c>
      <c r="H5" s="98"/>
      <c r="I5" s="98"/>
      <c r="J5" s="98"/>
      <c r="K5" s="98"/>
      <c r="L5" s="98"/>
      <c r="M5" s="98"/>
      <c r="N5" s="98"/>
      <c r="O5" s="98"/>
      <c r="P5" s="98" t="s">
        <v>62</v>
      </c>
      <c r="Q5" s="98"/>
      <c r="R5" s="98"/>
      <c r="S5" s="98"/>
      <c r="T5" s="98"/>
      <c r="U5" s="98"/>
      <c r="X5" s="69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</row>
    <row r="7" spans="2:39" ht="44.25" customHeight="1">
      <c r="B7" s="107" t="s">
        <v>5</v>
      </c>
      <c r="C7" s="109" t="s">
        <v>6</v>
      </c>
      <c r="D7" s="111" t="s">
        <v>7</v>
      </c>
      <c r="E7" s="112"/>
      <c r="F7" s="107" t="s">
        <v>8</v>
      </c>
      <c r="G7" s="107" t="s">
        <v>9</v>
      </c>
      <c r="H7" s="96" t="s">
        <v>10</v>
      </c>
      <c r="I7" s="96" t="s">
        <v>11</v>
      </c>
      <c r="J7" s="96" t="s">
        <v>12</v>
      </c>
      <c r="K7" s="96" t="s">
        <v>13</v>
      </c>
      <c r="L7" s="95" t="s">
        <v>14</v>
      </c>
      <c r="M7" s="95" t="s">
        <v>15</v>
      </c>
      <c r="N7" s="95" t="s">
        <v>16</v>
      </c>
      <c r="O7" s="122" t="s">
        <v>17</v>
      </c>
      <c r="P7" s="95" t="s">
        <v>18</v>
      </c>
      <c r="Q7" s="107" t="s">
        <v>19</v>
      </c>
      <c r="R7" s="95" t="s">
        <v>20</v>
      </c>
      <c r="S7" s="107" t="s">
        <v>21</v>
      </c>
      <c r="T7" s="107" t="s">
        <v>22</v>
      </c>
      <c r="U7" s="107" t="s">
        <v>23</v>
      </c>
      <c r="X7" s="69"/>
      <c r="Y7" s="104"/>
      <c r="Z7" s="104"/>
      <c r="AA7" s="104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8"/>
      <c r="C8" s="110"/>
      <c r="D8" s="113"/>
      <c r="E8" s="114"/>
      <c r="F8" s="108"/>
      <c r="G8" s="108"/>
      <c r="H8" s="96"/>
      <c r="I8" s="96"/>
      <c r="J8" s="96"/>
      <c r="K8" s="96"/>
      <c r="L8" s="95"/>
      <c r="M8" s="95"/>
      <c r="N8" s="95"/>
      <c r="O8" s="122"/>
      <c r="P8" s="95"/>
      <c r="Q8" s="117"/>
      <c r="R8" s="95"/>
      <c r="S8" s="108"/>
      <c r="T8" s="117"/>
      <c r="U8" s="117"/>
      <c r="W8" s="12"/>
      <c r="X8" s="69"/>
      <c r="Y8" s="74" t="str">
        <f>+D4</f>
        <v>Kỹ thuật đồ họa</v>
      </c>
      <c r="Z8" s="75" t="str">
        <f>+P4</f>
        <v>Nhóm: INT1328-05</v>
      </c>
      <c r="AA8" s="76">
        <f>+$AJ$8+$AL$8+$AH$8</f>
        <v>67</v>
      </c>
      <c r="AB8" s="70">
        <f>COUNTIF($T$9:$T$136,"Khiển trách")</f>
        <v>0</v>
      </c>
      <c r="AC8" s="70">
        <f>COUNTIF($T$9:$T$136,"Cảnh cáo")</f>
        <v>0</v>
      </c>
      <c r="AD8" s="70">
        <f>COUNTIF($T$9:$T$136,"Đình chỉ thi")</f>
        <v>0</v>
      </c>
      <c r="AE8" s="77">
        <f>+($AB$8+$AC$8+$AD$8)/$AA$8*100%</f>
        <v>0</v>
      </c>
      <c r="AF8" s="70">
        <f>SUM(COUNTIF($T$9:$T$134,"Vắng"),COUNTIF($T$9:$T$134,"Vắng có phép"))</f>
        <v>0</v>
      </c>
      <c r="AG8" s="78">
        <f>+$AF$8/$AA$8</f>
        <v>0</v>
      </c>
      <c r="AH8" s="79">
        <f>COUNTIF($X$9:$X$134,"Thi lại")</f>
        <v>0</v>
      </c>
      <c r="AI8" s="78">
        <f>+$AH$8/$AA$8</f>
        <v>0</v>
      </c>
      <c r="AJ8" s="79">
        <f>COUNTIF($X$9:$X$135,"Học lại")</f>
        <v>67</v>
      </c>
      <c r="AK8" s="78">
        <f>+$AJ$8/$AA$8</f>
        <v>1</v>
      </c>
      <c r="AL8" s="70">
        <f>COUNTIF($X$10:$X$135,"Đạt")</f>
        <v>0</v>
      </c>
      <c r="AM8" s="77">
        <f>+$AL$8/$AA$8</f>
        <v>0</v>
      </c>
    </row>
    <row r="9" spans="2:39" ht="14.25" customHeight="1">
      <c r="B9" s="118" t="s">
        <v>29</v>
      </c>
      <c r="C9" s="119"/>
      <c r="D9" s="119"/>
      <c r="E9" s="119"/>
      <c r="F9" s="119"/>
      <c r="G9" s="120"/>
      <c r="H9" s="13">
        <v>10</v>
      </c>
      <c r="I9" s="13">
        <v>10</v>
      </c>
      <c r="J9" s="14"/>
      <c r="K9" s="13">
        <v>30</v>
      </c>
      <c r="L9" s="15"/>
      <c r="M9" s="16"/>
      <c r="N9" s="16"/>
      <c r="O9" s="17"/>
      <c r="P9" s="66">
        <f>100-(H9+I9+J9+K9)</f>
        <v>50</v>
      </c>
      <c r="Q9" s="108"/>
      <c r="R9" s="18"/>
      <c r="S9" s="18"/>
      <c r="T9" s="108"/>
      <c r="U9" s="108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20" t="s">
        <v>918</v>
      </c>
      <c r="D10" s="21" t="s">
        <v>919</v>
      </c>
      <c r="E10" s="22" t="s">
        <v>75</v>
      </c>
      <c r="F10" s="23" t="s">
        <v>920</v>
      </c>
      <c r="G10" s="20" t="s">
        <v>81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 t="s">
        <v>1724</v>
      </c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32" t="s">
        <v>921</v>
      </c>
      <c r="D11" s="33" t="s">
        <v>774</v>
      </c>
      <c r="E11" s="34" t="s">
        <v>922</v>
      </c>
      <c r="F11" s="35" t="s">
        <v>923</v>
      </c>
      <c r="G11" s="32" t="s">
        <v>167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 t="s">
        <v>1724</v>
      </c>
      <c r="V11" s="3"/>
      <c r="W11" s="30"/>
      <c r="X11" s="81" t="str">
        <f t="shared" ref="X11:X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32" t="s">
        <v>924</v>
      </c>
      <c r="D12" s="33" t="s">
        <v>95</v>
      </c>
      <c r="E12" s="34" t="s">
        <v>323</v>
      </c>
      <c r="F12" s="35" t="s">
        <v>925</v>
      </c>
      <c r="G12" s="32" t="s">
        <v>167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75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75" si="4">+IF(OR($H12=0,$I12=0,$J12=0,$K12=0),"Không đủ ĐKDT","")</f>
        <v/>
      </c>
      <c r="U12" s="43" t="s">
        <v>1724</v>
      </c>
      <c r="V12" s="3"/>
      <c r="W12" s="30"/>
      <c r="X12" s="81" t="str">
        <f t="shared" si="2"/>
        <v>Học lại</v>
      </c>
      <c r="Y12" s="82"/>
      <c r="Z12" s="82"/>
      <c r="AA12" s="9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32" t="s">
        <v>926</v>
      </c>
      <c r="D13" s="33" t="s">
        <v>927</v>
      </c>
      <c r="E13" s="34" t="s">
        <v>738</v>
      </c>
      <c r="F13" s="35" t="s">
        <v>297</v>
      </c>
      <c r="G13" s="32" t="s">
        <v>81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 t="s">
        <v>1724</v>
      </c>
      <c r="V13" s="3"/>
      <c r="W13" s="30"/>
      <c r="X13" s="81" t="str">
        <f t="shared" si="2"/>
        <v>Học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32" t="s">
        <v>928</v>
      </c>
      <c r="D14" s="33" t="s">
        <v>929</v>
      </c>
      <c r="E14" s="34" t="s">
        <v>91</v>
      </c>
      <c r="F14" s="35" t="s">
        <v>930</v>
      </c>
      <c r="G14" s="32" t="s">
        <v>93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 t="s">
        <v>1724</v>
      </c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32" t="s">
        <v>931</v>
      </c>
      <c r="D15" s="33" t="s">
        <v>932</v>
      </c>
      <c r="E15" s="34" t="s">
        <v>553</v>
      </c>
      <c r="F15" s="35" t="s">
        <v>617</v>
      </c>
      <c r="G15" s="32" t="s">
        <v>167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 t="s">
        <v>1724</v>
      </c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32" t="s">
        <v>933</v>
      </c>
      <c r="D16" s="33" t="s">
        <v>934</v>
      </c>
      <c r="E16" s="34" t="s">
        <v>104</v>
      </c>
      <c r="F16" s="35" t="s">
        <v>935</v>
      </c>
      <c r="G16" s="32" t="s">
        <v>167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 t="s">
        <v>1724</v>
      </c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8</v>
      </c>
      <c r="C17" s="32" t="s">
        <v>936</v>
      </c>
      <c r="D17" s="33" t="s">
        <v>373</v>
      </c>
      <c r="E17" s="34" t="s">
        <v>104</v>
      </c>
      <c r="F17" s="35" t="s">
        <v>83</v>
      </c>
      <c r="G17" s="32" t="s">
        <v>93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 t="s">
        <v>1724</v>
      </c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9</v>
      </c>
      <c r="C18" s="32" t="s">
        <v>937</v>
      </c>
      <c r="D18" s="33" t="s">
        <v>330</v>
      </c>
      <c r="E18" s="34" t="s">
        <v>104</v>
      </c>
      <c r="F18" s="35" t="s">
        <v>938</v>
      </c>
      <c r="G18" s="32" t="s">
        <v>77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 t="s">
        <v>1724</v>
      </c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10</v>
      </c>
      <c r="C19" s="32" t="s">
        <v>939</v>
      </c>
      <c r="D19" s="33" t="s">
        <v>940</v>
      </c>
      <c r="E19" s="34" t="s">
        <v>104</v>
      </c>
      <c r="F19" s="35" t="s">
        <v>941</v>
      </c>
      <c r="G19" s="32" t="s">
        <v>133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 t="s">
        <v>1724</v>
      </c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11</v>
      </c>
      <c r="C20" s="32" t="s">
        <v>942</v>
      </c>
      <c r="D20" s="33" t="s">
        <v>640</v>
      </c>
      <c r="E20" s="34" t="s">
        <v>112</v>
      </c>
      <c r="F20" s="35" t="s">
        <v>810</v>
      </c>
      <c r="G20" s="32" t="s">
        <v>167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 t="s">
        <v>1724</v>
      </c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12</v>
      </c>
      <c r="C21" s="32" t="s">
        <v>943</v>
      </c>
      <c r="D21" s="33" t="s">
        <v>880</v>
      </c>
      <c r="E21" s="34" t="s">
        <v>112</v>
      </c>
      <c r="F21" s="35" t="s">
        <v>944</v>
      </c>
      <c r="G21" s="32" t="s">
        <v>167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 t="s">
        <v>1724</v>
      </c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13</v>
      </c>
      <c r="C22" s="32" t="s">
        <v>945</v>
      </c>
      <c r="D22" s="33" t="s">
        <v>946</v>
      </c>
      <c r="E22" s="34" t="s">
        <v>756</v>
      </c>
      <c r="F22" s="35" t="s">
        <v>947</v>
      </c>
      <c r="G22" s="32" t="s">
        <v>167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 t="s">
        <v>1724</v>
      </c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14</v>
      </c>
      <c r="C23" s="32" t="s">
        <v>948</v>
      </c>
      <c r="D23" s="33" t="s">
        <v>386</v>
      </c>
      <c r="E23" s="34" t="s">
        <v>756</v>
      </c>
      <c r="F23" s="35" t="s">
        <v>949</v>
      </c>
      <c r="G23" s="32" t="s">
        <v>84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 t="s">
        <v>1724</v>
      </c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15</v>
      </c>
      <c r="C24" s="32" t="s">
        <v>950</v>
      </c>
      <c r="D24" s="33" t="s">
        <v>951</v>
      </c>
      <c r="E24" s="34" t="s">
        <v>593</v>
      </c>
      <c r="F24" s="35" t="s">
        <v>952</v>
      </c>
      <c r="G24" s="32" t="s">
        <v>167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 t="s">
        <v>1724</v>
      </c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16</v>
      </c>
      <c r="C25" s="32" t="s">
        <v>953</v>
      </c>
      <c r="D25" s="33" t="s">
        <v>954</v>
      </c>
      <c r="E25" s="34" t="s">
        <v>593</v>
      </c>
      <c r="F25" s="35" t="s">
        <v>955</v>
      </c>
      <c r="G25" s="32" t="s">
        <v>77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 t="s">
        <v>1724</v>
      </c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17</v>
      </c>
      <c r="C26" s="32" t="s">
        <v>956</v>
      </c>
      <c r="D26" s="33" t="s">
        <v>816</v>
      </c>
      <c r="E26" s="34" t="s">
        <v>366</v>
      </c>
      <c r="F26" s="35" t="s">
        <v>546</v>
      </c>
      <c r="G26" s="32" t="s">
        <v>84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 t="s">
        <v>1724</v>
      </c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18</v>
      </c>
      <c r="C27" s="32" t="s">
        <v>957</v>
      </c>
      <c r="D27" s="33" t="s">
        <v>95</v>
      </c>
      <c r="E27" s="34" t="s">
        <v>958</v>
      </c>
      <c r="F27" s="35" t="s">
        <v>959</v>
      </c>
      <c r="G27" s="32" t="s">
        <v>81</v>
      </c>
      <c r="H27" s="36" t="s">
        <v>30</v>
      </c>
      <c r="I27" s="36" t="s">
        <v>30</v>
      </c>
      <c r="J27" s="36" t="s">
        <v>30</v>
      </c>
      <c r="K27" s="36" t="s">
        <v>30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 t="s">
        <v>1724</v>
      </c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19</v>
      </c>
      <c r="C28" s="32" t="s">
        <v>960</v>
      </c>
      <c r="D28" s="33" t="s">
        <v>275</v>
      </c>
      <c r="E28" s="34" t="s">
        <v>136</v>
      </c>
      <c r="F28" s="35" t="s">
        <v>516</v>
      </c>
      <c r="G28" s="32" t="s">
        <v>93</v>
      </c>
      <c r="H28" s="36" t="s">
        <v>30</v>
      </c>
      <c r="I28" s="36" t="s">
        <v>30</v>
      </c>
      <c r="J28" s="36" t="s">
        <v>30</v>
      </c>
      <c r="K28" s="36" t="s">
        <v>30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 t="s">
        <v>1724</v>
      </c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20</v>
      </c>
      <c r="C29" s="32" t="s">
        <v>961</v>
      </c>
      <c r="D29" s="33" t="s">
        <v>234</v>
      </c>
      <c r="E29" s="34" t="s">
        <v>962</v>
      </c>
      <c r="F29" s="35" t="s">
        <v>716</v>
      </c>
      <c r="G29" s="32" t="s">
        <v>123</v>
      </c>
      <c r="H29" s="36" t="s">
        <v>30</v>
      </c>
      <c r="I29" s="36" t="s">
        <v>30</v>
      </c>
      <c r="J29" s="36" t="s">
        <v>30</v>
      </c>
      <c r="K29" s="36" t="s">
        <v>30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 t="s">
        <v>1724</v>
      </c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21</v>
      </c>
      <c r="C30" s="32" t="s">
        <v>963</v>
      </c>
      <c r="D30" s="33" t="s">
        <v>434</v>
      </c>
      <c r="E30" s="34" t="s">
        <v>376</v>
      </c>
      <c r="F30" s="35" t="s">
        <v>487</v>
      </c>
      <c r="G30" s="32" t="s">
        <v>81</v>
      </c>
      <c r="H30" s="36" t="s">
        <v>30</v>
      </c>
      <c r="I30" s="36" t="s">
        <v>30</v>
      </c>
      <c r="J30" s="36" t="s">
        <v>30</v>
      </c>
      <c r="K30" s="36" t="s">
        <v>30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 t="s">
        <v>1724</v>
      </c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22</v>
      </c>
      <c r="C31" s="32" t="s">
        <v>964</v>
      </c>
      <c r="D31" s="33" t="s">
        <v>705</v>
      </c>
      <c r="E31" s="34" t="s">
        <v>150</v>
      </c>
      <c r="F31" s="35" t="s">
        <v>662</v>
      </c>
      <c r="G31" s="32" t="s">
        <v>328</v>
      </c>
      <c r="H31" s="36" t="s">
        <v>30</v>
      </c>
      <c r="I31" s="36" t="s">
        <v>30</v>
      </c>
      <c r="J31" s="36" t="s">
        <v>30</v>
      </c>
      <c r="K31" s="36" t="s">
        <v>30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 t="s">
        <v>1724</v>
      </c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23</v>
      </c>
      <c r="C32" s="32" t="s">
        <v>965</v>
      </c>
      <c r="D32" s="33" t="s">
        <v>234</v>
      </c>
      <c r="E32" s="34" t="s">
        <v>966</v>
      </c>
      <c r="F32" s="35" t="s">
        <v>232</v>
      </c>
      <c r="G32" s="32" t="s">
        <v>93</v>
      </c>
      <c r="H32" s="36" t="s">
        <v>30</v>
      </c>
      <c r="I32" s="36" t="s">
        <v>30</v>
      </c>
      <c r="J32" s="36" t="s">
        <v>30</v>
      </c>
      <c r="K32" s="36" t="s">
        <v>30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 t="s">
        <v>1724</v>
      </c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24</v>
      </c>
      <c r="C33" s="32" t="s">
        <v>967</v>
      </c>
      <c r="D33" s="33" t="s">
        <v>968</v>
      </c>
      <c r="E33" s="34" t="s">
        <v>969</v>
      </c>
      <c r="F33" s="35" t="s">
        <v>970</v>
      </c>
      <c r="G33" s="32" t="s">
        <v>971</v>
      </c>
      <c r="H33" s="36" t="s">
        <v>30</v>
      </c>
      <c r="I33" s="36" t="s">
        <v>30</v>
      </c>
      <c r="J33" s="36" t="s">
        <v>30</v>
      </c>
      <c r="K33" s="36" t="s">
        <v>30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 t="s">
        <v>1724</v>
      </c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25</v>
      </c>
      <c r="C34" s="32" t="s">
        <v>972</v>
      </c>
      <c r="D34" s="33" t="s">
        <v>246</v>
      </c>
      <c r="E34" s="34" t="s">
        <v>969</v>
      </c>
      <c r="F34" s="35" t="s">
        <v>973</v>
      </c>
      <c r="G34" s="32" t="s">
        <v>84</v>
      </c>
      <c r="H34" s="36" t="s">
        <v>30</v>
      </c>
      <c r="I34" s="36" t="s">
        <v>30</v>
      </c>
      <c r="J34" s="36" t="s">
        <v>30</v>
      </c>
      <c r="K34" s="36" t="s">
        <v>30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 t="s">
        <v>1724</v>
      </c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26</v>
      </c>
      <c r="C35" s="32" t="s">
        <v>974</v>
      </c>
      <c r="D35" s="33" t="s">
        <v>975</v>
      </c>
      <c r="E35" s="34" t="s">
        <v>165</v>
      </c>
      <c r="F35" s="35" t="s">
        <v>976</v>
      </c>
      <c r="G35" s="32" t="s">
        <v>167</v>
      </c>
      <c r="H35" s="36" t="s">
        <v>30</v>
      </c>
      <c r="I35" s="36" t="s">
        <v>30</v>
      </c>
      <c r="J35" s="36" t="s">
        <v>30</v>
      </c>
      <c r="K35" s="36" t="s">
        <v>30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 t="s">
        <v>1724</v>
      </c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27</v>
      </c>
      <c r="C36" s="32" t="s">
        <v>977</v>
      </c>
      <c r="D36" s="33" t="s">
        <v>978</v>
      </c>
      <c r="E36" s="34" t="s">
        <v>173</v>
      </c>
      <c r="F36" s="35" t="s">
        <v>536</v>
      </c>
      <c r="G36" s="32" t="s">
        <v>93</v>
      </c>
      <c r="H36" s="36" t="s">
        <v>30</v>
      </c>
      <c r="I36" s="36" t="s">
        <v>30</v>
      </c>
      <c r="J36" s="36" t="s">
        <v>30</v>
      </c>
      <c r="K36" s="36" t="s">
        <v>30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 t="s">
        <v>1724</v>
      </c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28</v>
      </c>
      <c r="C37" s="32" t="s">
        <v>979</v>
      </c>
      <c r="D37" s="33" t="s">
        <v>980</v>
      </c>
      <c r="E37" s="34" t="s">
        <v>173</v>
      </c>
      <c r="F37" s="35" t="s">
        <v>105</v>
      </c>
      <c r="G37" s="32" t="s">
        <v>128</v>
      </c>
      <c r="H37" s="36" t="s">
        <v>30</v>
      </c>
      <c r="I37" s="36" t="s">
        <v>30</v>
      </c>
      <c r="J37" s="36" t="s">
        <v>30</v>
      </c>
      <c r="K37" s="36" t="s">
        <v>30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 t="s">
        <v>1724</v>
      </c>
      <c r="V37" s="3"/>
      <c r="W37" s="30"/>
      <c r="X37" s="81" t="str">
        <f t="shared" si="2"/>
        <v>Học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29</v>
      </c>
      <c r="C38" s="32" t="s">
        <v>981</v>
      </c>
      <c r="D38" s="33" t="s">
        <v>982</v>
      </c>
      <c r="E38" s="34" t="s">
        <v>983</v>
      </c>
      <c r="F38" s="35" t="s">
        <v>789</v>
      </c>
      <c r="G38" s="32" t="s">
        <v>167</v>
      </c>
      <c r="H38" s="36" t="s">
        <v>30</v>
      </c>
      <c r="I38" s="36" t="s">
        <v>30</v>
      </c>
      <c r="J38" s="36" t="s">
        <v>30</v>
      </c>
      <c r="K38" s="36" t="s">
        <v>30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 t="s">
        <v>1724</v>
      </c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30</v>
      </c>
      <c r="C39" s="32" t="s">
        <v>984</v>
      </c>
      <c r="D39" s="33" t="s">
        <v>139</v>
      </c>
      <c r="E39" s="34" t="s">
        <v>177</v>
      </c>
      <c r="F39" s="35" t="s">
        <v>985</v>
      </c>
      <c r="G39" s="32" t="s">
        <v>128</v>
      </c>
      <c r="H39" s="36" t="s">
        <v>30</v>
      </c>
      <c r="I39" s="36" t="s">
        <v>30</v>
      </c>
      <c r="J39" s="36" t="s">
        <v>30</v>
      </c>
      <c r="K39" s="36" t="s">
        <v>30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 t="s">
        <v>1724</v>
      </c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31</v>
      </c>
      <c r="C40" s="32" t="s">
        <v>986</v>
      </c>
      <c r="D40" s="33" t="s">
        <v>987</v>
      </c>
      <c r="E40" s="34" t="s">
        <v>188</v>
      </c>
      <c r="F40" s="35" t="s">
        <v>988</v>
      </c>
      <c r="G40" s="32" t="s">
        <v>167</v>
      </c>
      <c r="H40" s="36" t="s">
        <v>30</v>
      </c>
      <c r="I40" s="36" t="s">
        <v>30</v>
      </c>
      <c r="J40" s="36" t="s">
        <v>30</v>
      </c>
      <c r="K40" s="36" t="s">
        <v>30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 t="s">
        <v>1724</v>
      </c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32</v>
      </c>
      <c r="C41" s="32" t="s">
        <v>989</v>
      </c>
      <c r="D41" s="33" t="s">
        <v>583</v>
      </c>
      <c r="E41" s="34" t="s">
        <v>192</v>
      </c>
      <c r="F41" s="35" t="s">
        <v>873</v>
      </c>
      <c r="G41" s="32" t="s">
        <v>167</v>
      </c>
      <c r="H41" s="36" t="s">
        <v>30</v>
      </c>
      <c r="I41" s="36" t="s">
        <v>30</v>
      </c>
      <c r="J41" s="36" t="s">
        <v>30</v>
      </c>
      <c r="K41" s="36" t="s">
        <v>30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 t="s">
        <v>1724</v>
      </c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33</v>
      </c>
      <c r="C42" s="32" t="s">
        <v>990</v>
      </c>
      <c r="D42" s="33" t="s">
        <v>991</v>
      </c>
      <c r="E42" s="34" t="s">
        <v>813</v>
      </c>
      <c r="F42" s="35" t="s">
        <v>992</v>
      </c>
      <c r="G42" s="32" t="s">
        <v>77</v>
      </c>
      <c r="H42" s="36" t="s">
        <v>30</v>
      </c>
      <c r="I42" s="36" t="s">
        <v>30</v>
      </c>
      <c r="J42" s="36" t="s">
        <v>30</v>
      </c>
      <c r="K42" s="36" t="s">
        <v>30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 t="s">
        <v>1724</v>
      </c>
      <c r="V42" s="3"/>
      <c r="W42" s="30"/>
      <c r="X42" s="81" t="str">
        <f t="shared" si="2"/>
        <v>Học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34</v>
      </c>
      <c r="C43" s="32" t="s">
        <v>993</v>
      </c>
      <c r="D43" s="33" t="s">
        <v>463</v>
      </c>
      <c r="E43" s="34" t="s">
        <v>994</v>
      </c>
      <c r="F43" s="35" t="s">
        <v>285</v>
      </c>
      <c r="G43" s="32" t="s">
        <v>133</v>
      </c>
      <c r="H43" s="36" t="s">
        <v>30</v>
      </c>
      <c r="I43" s="36" t="s">
        <v>30</v>
      </c>
      <c r="J43" s="36" t="s">
        <v>30</v>
      </c>
      <c r="K43" s="36" t="s">
        <v>30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 t="s">
        <v>1724</v>
      </c>
      <c r="V43" s="3"/>
      <c r="W43" s="30"/>
      <c r="X43" s="81" t="str">
        <f t="shared" si="2"/>
        <v>Học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35</v>
      </c>
      <c r="C44" s="32" t="s">
        <v>995</v>
      </c>
      <c r="D44" s="33" t="s">
        <v>996</v>
      </c>
      <c r="E44" s="34" t="s">
        <v>203</v>
      </c>
      <c r="F44" s="35" t="s">
        <v>997</v>
      </c>
      <c r="G44" s="32" t="s">
        <v>93</v>
      </c>
      <c r="H44" s="36" t="s">
        <v>30</v>
      </c>
      <c r="I44" s="36" t="s">
        <v>30</v>
      </c>
      <c r="J44" s="36" t="s">
        <v>30</v>
      </c>
      <c r="K44" s="36" t="s">
        <v>30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 t="s">
        <v>1725</v>
      </c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36</v>
      </c>
      <c r="C45" s="32" t="s">
        <v>998</v>
      </c>
      <c r="D45" s="33" t="s">
        <v>999</v>
      </c>
      <c r="E45" s="34" t="s">
        <v>214</v>
      </c>
      <c r="F45" s="35" t="s">
        <v>785</v>
      </c>
      <c r="G45" s="32" t="s">
        <v>128</v>
      </c>
      <c r="H45" s="36" t="s">
        <v>30</v>
      </c>
      <c r="I45" s="36" t="s">
        <v>30</v>
      </c>
      <c r="J45" s="36" t="s">
        <v>30</v>
      </c>
      <c r="K45" s="36" t="s">
        <v>30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 t="s">
        <v>1725</v>
      </c>
      <c r="V45" s="3"/>
      <c r="W45" s="30"/>
      <c r="X45" s="81" t="str">
        <f t="shared" si="2"/>
        <v>Học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37</v>
      </c>
      <c r="C46" s="32" t="s">
        <v>1000</v>
      </c>
      <c r="D46" s="33" t="s">
        <v>1001</v>
      </c>
      <c r="E46" s="34" t="s">
        <v>1002</v>
      </c>
      <c r="F46" s="35" t="s">
        <v>1003</v>
      </c>
      <c r="G46" s="32" t="s">
        <v>133</v>
      </c>
      <c r="H46" s="36" t="s">
        <v>30</v>
      </c>
      <c r="I46" s="36" t="s">
        <v>30</v>
      </c>
      <c r="J46" s="36" t="s">
        <v>30</v>
      </c>
      <c r="K46" s="36" t="s">
        <v>30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 t="s">
        <v>1725</v>
      </c>
      <c r="V46" s="3"/>
      <c r="W46" s="30"/>
      <c r="X46" s="81" t="str">
        <f t="shared" si="2"/>
        <v>Học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38</v>
      </c>
      <c r="C47" s="32" t="s">
        <v>1004</v>
      </c>
      <c r="D47" s="33" t="s">
        <v>1005</v>
      </c>
      <c r="E47" s="34" t="s">
        <v>439</v>
      </c>
      <c r="F47" s="35" t="s">
        <v>83</v>
      </c>
      <c r="G47" s="32" t="s">
        <v>84</v>
      </c>
      <c r="H47" s="36" t="s">
        <v>30</v>
      </c>
      <c r="I47" s="36" t="s">
        <v>30</v>
      </c>
      <c r="J47" s="36" t="s">
        <v>30</v>
      </c>
      <c r="K47" s="36" t="s">
        <v>30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 t="s">
        <v>1725</v>
      </c>
      <c r="V47" s="3"/>
      <c r="W47" s="30"/>
      <c r="X47" s="81" t="str">
        <f t="shared" si="2"/>
        <v>Học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39</v>
      </c>
      <c r="C48" s="32" t="s">
        <v>1006</v>
      </c>
      <c r="D48" s="33" t="s">
        <v>1007</v>
      </c>
      <c r="E48" s="34" t="s">
        <v>218</v>
      </c>
      <c r="F48" s="35" t="s">
        <v>1008</v>
      </c>
      <c r="G48" s="32" t="s">
        <v>167</v>
      </c>
      <c r="H48" s="36" t="s">
        <v>30</v>
      </c>
      <c r="I48" s="36" t="s">
        <v>30</v>
      </c>
      <c r="J48" s="36" t="s">
        <v>30</v>
      </c>
      <c r="K48" s="36" t="s">
        <v>30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 t="s">
        <v>1725</v>
      </c>
      <c r="V48" s="3"/>
      <c r="W48" s="30"/>
      <c r="X48" s="81" t="str">
        <f t="shared" si="2"/>
        <v>Học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customHeight="1">
      <c r="B49" s="31">
        <v>40</v>
      </c>
      <c r="C49" s="32" t="s">
        <v>1009</v>
      </c>
      <c r="D49" s="33" t="s">
        <v>1010</v>
      </c>
      <c r="E49" s="34" t="s">
        <v>1011</v>
      </c>
      <c r="F49" s="35" t="s">
        <v>1012</v>
      </c>
      <c r="G49" s="32" t="s">
        <v>128</v>
      </c>
      <c r="H49" s="36" t="s">
        <v>30</v>
      </c>
      <c r="I49" s="36" t="s">
        <v>30</v>
      </c>
      <c r="J49" s="36" t="s">
        <v>30</v>
      </c>
      <c r="K49" s="36" t="s">
        <v>30</v>
      </c>
      <c r="L49" s="44"/>
      <c r="M49" s="44"/>
      <c r="N49" s="44"/>
      <c r="O49" s="88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 t="s">
        <v>1725</v>
      </c>
      <c r="V49" s="3"/>
      <c r="W49" s="30"/>
      <c r="X49" s="81" t="str">
        <f t="shared" si="2"/>
        <v>Học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customHeight="1">
      <c r="B50" s="31">
        <v>41</v>
      </c>
      <c r="C50" s="32" t="s">
        <v>1013</v>
      </c>
      <c r="D50" s="33" t="s">
        <v>1014</v>
      </c>
      <c r="E50" s="34" t="s">
        <v>228</v>
      </c>
      <c r="F50" s="35" t="s">
        <v>236</v>
      </c>
      <c r="G50" s="32" t="s">
        <v>123</v>
      </c>
      <c r="H50" s="36" t="s">
        <v>30</v>
      </c>
      <c r="I50" s="36" t="s">
        <v>30</v>
      </c>
      <c r="J50" s="36" t="s">
        <v>30</v>
      </c>
      <c r="K50" s="36" t="s">
        <v>30</v>
      </c>
      <c r="L50" s="44"/>
      <c r="M50" s="44"/>
      <c r="N50" s="44"/>
      <c r="O50" s="88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 t="s">
        <v>1725</v>
      </c>
      <c r="V50" s="3"/>
      <c r="W50" s="30"/>
      <c r="X50" s="81" t="str">
        <f t="shared" si="2"/>
        <v>Học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customHeight="1">
      <c r="B51" s="31">
        <v>42</v>
      </c>
      <c r="C51" s="32" t="s">
        <v>1015</v>
      </c>
      <c r="D51" s="33" t="s">
        <v>642</v>
      </c>
      <c r="E51" s="34" t="s">
        <v>228</v>
      </c>
      <c r="F51" s="35" t="s">
        <v>1016</v>
      </c>
      <c r="G51" s="32" t="s">
        <v>81</v>
      </c>
      <c r="H51" s="36" t="s">
        <v>30</v>
      </c>
      <c r="I51" s="36" t="s">
        <v>30</v>
      </c>
      <c r="J51" s="36" t="s">
        <v>30</v>
      </c>
      <c r="K51" s="36" t="s">
        <v>30</v>
      </c>
      <c r="L51" s="44"/>
      <c r="M51" s="44"/>
      <c r="N51" s="44"/>
      <c r="O51" s="88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 t="s">
        <v>1725</v>
      </c>
      <c r="V51" s="3"/>
      <c r="W51" s="30"/>
      <c r="X51" s="81" t="str">
        <f t="shared" si="2"/>
        <v>Học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customHeight="1">
      <c r="B52" s="31">
        <v>43</v>
      </c>
      <c r="C52" s="32" t="s">
        <v>1017</v>
      </c>
      <c r="D52" s="33" t="s">
        <v>1018</v>
      </c>
      <c r="E52" s="34" t="s">
        <v>1019</v>
      </c>
      <c r="F52" s="35" t="s">
        <v>1020</v>
      </c>
      <c r="G52" s="32" t="s">
        <v>81</v>
      </c>
      <c r="H52" s="36" t="s">
        <v>30</v>
      </c>
      <c r="I52" s="36" t="s">
        <v>30</v>
      </c>
      <c r="J52" s="36" t="s">
        <v>30</v>
      </c>
      <c r="K52" s="36" t="s">
        <v>30</v>
      </c>
      <c r="L52" s="44"/>
      <c r="M52" s="44"/>
      <c r="N52" s="44"/>
      <c r="O52" s="88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 t="s">
        <v>1725</v>
      </c>
      <c r="V52" s="3"/>
      <c r="W52" s="30"/>
      <c r="X52" s="81" t="str">
        <f t="shared" si="2"/>
        <v>Học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customHeight="1">
      <c r="B53" s="31">
        <v>44</v>
      </c>
      <c r="C53" s="32" t="s">
        <v>1021</v>
      </c>
      <c r="D53" s="33" t="s">
        <v>125</v>
      </c>
      <c r="E53" s="34" t="s">
        <v>1022</v>
      </c>
      <c r="F53" s="35" t="s">
        <v>244</v>
      </c>
      <c r="G53" s="32" t="s">
        <v>167</v>
      </c>
      <c r="H53" s="36" t="s">
        <v>30</v>
      </c>
      <c r="I53" s="36" t="s">
        <v>30</v>
      </c>
      <c r="J53" s="36" t="s">
        <v>30</v>
      </c>
      <c r="K53" s="36" t="s">
        <v>30</v>
      </c>
      <c r="L53" s="44"/>
      <c r="M53" s="44"/>
      <c r="N53" s="44"/>
      <c r="O53" s="88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 t="s">
        <v>1725</v>
      </c>
      <c r="V53" s="3"/>
      <c r="W53" s="30"/>
      <c r="X53" s="81" t="str">
        <f t="shared" si="2"/>
        <v>Học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customHeight="1">
      <c r="B54" s="31">
        <v>45</v>
      </c>
      <c r="C54" s="32" t="s">
        <v>1023</v>
      </c>
      <c r="D54" s="33" t="s">
        <v>145</v>
      </c>
      <c r="E54" s="34" t="s">
        <v>848</v>
      </c>
      <c r="F54" s="35" t="s">
        <v>825</v>
      </c>
      <c r="G54" s="32" t="s">
        <v>123</v>
      </c>
      <c r="H54" s="36" t="s">
        <v>30</v>
      </c>
      <c r="I54" s="36" t="s">
        <v>30</v>
      </c>
      <c r="J54" s="36" t="s">
        <v>30</v>
      </c>
      <c r="K54" s="36" t="s">
        <v>30</v>
      </c>
      <c r="L54" s="44"/>
      <c r="M54" s="44"/>
      <c r="N54" s="44"/>
      <c r="O54" s="88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 t="s">
        <v>1725</v>
      </c>
      <c r="V54" s="3"/>
      <c r="W54" s="30"/>
      <c r="X54" s="81" t="str">
        <f t="shared" si="2"/>
        <v>Học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customHeight="1">
      <c r="B55" s="31">
        <v>46</v>
      </c>
      <c r="C55" s="32" t="s">
        <v>1024</v>
      </c>
      <c r="D55" s="33" t="s">
        <v>1025</v>
      </c>
      <c r="E55" s="34" t="s">
        <v>1026</v>
      </c>
      <c r="F55" s="35" t="s">
        <v>1027</v>
      </c>
      <c r="G55" s="32" t="s">
        <v>1028</v>
      </c>
      <c r="H55" s="36" t="s">
        <v>30</v>
      </c>
      <c r="I55" s="36" t="s">
        <v>30</v>
      </c>
      <c r="J55" s="36" t="s">
        <v>30</v>
      </c>
      <c r="K55" s="36" t="s">
        <v>30</v>
      </c>
      <c r="L55" s="44"/>
      <c r="M55" s="44"/>
      <c r="N55" s="44"/>
      <c r="O55" s="88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 t="s">
        <v>1725</v>
      </c>
      <c r="V55" s="3"/>
      <c r="W55" s="30"/>
      <c r="X55" s="81" t="str">
        <f t="shared" si="2"/>
        <v>Học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customHeight="1">
      <c r="B56" s="31">
        <v>47</v>
      </c>
      <c r="C56" s="32" t="s">
        <v>1029</v>
      </c>
      <c r="D56" s="33" t="s">
        <v>1030</v>
      </c>
      <c r="E56" s="34" t="s">
        <v>1031</v>
      </c>
      <c r="F56" s="35" t="s">
        <v>1032</v>
      </c>
      <c r="G56" s="32" t="s">
        <v>1028</v>
      </c>
      <c r="H56" s="36" t="s">
        <v>30</v>
      </c>
      <c r="I56" s="36" t="s">
        <v>30</v>
      </c>
      <c r="J56" s="36" t="s">
        <v>30</v>
      </c>
      <c r="K56" s="36" t="s">
        <v>30</v>
      </c>
      <c r="L56" s="44"/>
      <c r="M56" s="44"/>
      <c r="N56" s="44"/>
      <c r="O56" s="88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 t="s">
        <v>1725</v>
      </c>
      <c r="V56" s="3"/>
      <c r="W56" s="30"/>
      <c r="X56" s="81" t="str">
        <f t="shared" si="2"/>
        <v>Học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customHeight="1">
      <c r="B57" s="31">
        <v>48</v>
      </c>
      <c r="C57" s="32" t="s">
        <v>1033</v>
      </c>
      <c r="D57" s="33" t="s">
        <v>1007</v>
      </c>
      <c r="E57" s="34" t="s">
        <v>856</v>
      </c>
      <c r="F57" s="35" t="s">
        <v>1034</v>
      </c>
      <c r="G57" s="32" t="s">
        <v>84</v>
      </c>
      <c r="H57" s="36" t="s">
        <v>30</v>
      </c>
      <c r="I57" s="36" t="s">
        <v>30</v>
      </c>
      <c r="J57" s="36" t="s">
        <v>30</v>
      </c>
      <c r="K57" s="36" t="s">
        <v>30</v>
      </c>
      <c r="L57" s="44"/>
      <c r="M57" s="44"/>
      <c r="N57" s="44"/>
      <c r="O57" s="88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 t="s">
        <v>1725</v>
      </c>
      <c r="V57" s="3"/>
      <c r="W57" s="30"/>
      <c r="X57" s="81" t="str">
        <f t="shared" si="2"/>
        <v>Học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customHeight="1">
      <c r="B58" s="31">
        <v>49</v>
      </c>
      <c r="C58" s="32" t="s">
        <v>1035</v>
      </c>
      <c r="D58" s="33" t="s">
        <v>588</v>
      </c>
      <c r="E58" s="34" t="s">
        <v>468</v>
      </c>
      <c r="F58" s="35" t="s">
        <v>1036</v>
      </c>
      <c r="G58" s="32" t="s">
        <v>93</v>
      </c>
      <c r="H58" s="36" t="s">
        <v>30</v>
      </c>
      <c r="I58" s="36" t="s">
        <v>30</v>
      </c>
      <c r="J58" s="36" t="s">
        <v>30</v>
      </c>
      <c r="K58" s="36" t="s">
        <v>30</v>
      </c>
      <c r="L58" s="44"/>
      <c r="M58" s="44"/>
      <c r="N58" s="44"/>
      <c r="O58" s="88"/>
      <c r="P58" s="38"/>
      <c r="Q58" s="39">
        <f t="shared" si="3"/>
        <v>0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 t="s">
        <v>1725</v>
      </c>
      <c r="V58" s="3"/>
      <c r="W58" s="30"/>
      <c r="X58" s="81" t="str">
        <f t="shared" si="2"/>
        <v>Học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customHeight="1">
      <c r="B59" s="31">
        <v>50</v>
      </c>
      <c r="C59" s="32" t="s">
        <v>1037</v>
      </c>
      <c r="D59" s="33" t="s">
        <v>741</v>
      </c>
      <c r="E59" s="34" t="s">
        <v>249</v>
      </c>
      <c r="F59" s="35" t="s">
        <v>1012</v>
      </c>
      <c r="G59" s="32" t="s">
        <v>93</v>
      </c>
      <c r="H59" s="36" t="s">
        <v>30</v>
      </c>
      <c r="I59" s="36" t="s">
        <v>30</v>
      </c>
      <c r="J59" s="36" t="s">
        <v>30</v>
      </c>
      <c r="K59" s="36" t="s">
        <v>30</v>
      </c>
      <c r="L59" s="44"/>
      <c r="M59" s="44"/>
      <c r="N59" s="44"/>
      <c r="O59" s="88"/>
      <c r="P59" s="38"/>
      <c r="Q59" s="39">
        <f t="shared" si="3"/>
        <v>0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 t="s">
        <v>1725</v>
      </c>
      <c r="V59" s="3"/>
      <c r="W59" s="30"/>
      <c r="X59" s="81" t="str">
        <f t="shared" si="2"/>
        <v>Học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customHeight="1">
      <c r="B60" s="31">
        <v>51</v>
      </c>
      <c r="C60" s="32" t="s">
        <v>1038</v>
      </c>
      <c r="D60" s="33" t="s">
        <v>95</v>
      </c>
      <c r="E60" s="34" t="s">
        <v>867</v>
      </c>
      <c r="F60" s="35" t="s">
        <v>1039</v>
      </c>
      <c r="G60" s="32" t="s">
        <v>109</v>
      </c>
      <c r="H60" s="36" t="s">
        <v>30</v>
      </c>
      <c r="I60" s="36" t="s">
        <v>30</v>
      </c>
      <c r="J60" s="36" t="s">
        <v>30</v>
      </c>
      <c r="K60" s="36" t="s">
        <v>30</v>
      </c>
      <c r="L60" s="44"/>
      <c r="M60" s="44"/>
      <c r="N60" s="44"/>
      <c r="O60" s="88"/>
      <c r="P60" s="38"/>
      <c r="Q60" s="39">
        <f t="shared" si="3"/>
        <v>0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 t="s">
        <v>1725</v>
      </c>
      <c r="V60" s="3"/>
      <c r="W60" s="30"/>
      <c r="X60" s="81" t="str">
        <f t="shared" si="2"/>
        <v>Học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customHeight="1">
      <c r="B61" s="31">
        <v>52</v>
      </c>
      <c r="C61" s="32" t="s">
        <v>1040</v>
      </c>
      <c r="D61" s="33" t="s">
        <v>1041</v>
      </c>
      <c r="E61" s="34" t="s">
        <v>867</v>
      </c>
      <c r="F61" s="35" t="s">
        <v>1042</v>
      </c>
      <c r="G61" s="32" t="s">
        <v>93</v>
      </c>
      <c r="H61" s="36" t="s">
        <v>30</v>
      </c>
      <c r="I61" s="36" t="s">
        <v>30</v>
      </c>
      <c r="J61" s="36" t="s">
        <v>30</v>
      </c>
      <c r="K61" s="36" t="s">
        <v>30</v>
      </c>
      <c r="L61" s="44"/>
      <c r="M61" s="44"/>
      <c r="N61" s="44"/>
      <c r="O61" s="88"/>
      <c r="P61" s="38"/>
      <c r="Q61" s="39">
        <f t="shared" si="3"/>
        <v>0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 t="s">
        <v>1725</v>
      </c>
      <c r="V61" s="3"/>
      <c r="W61" s="30"/>
      <c r="X61" s="81" t="str">
        <f t="shared" si="2"/>
        <v>Học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customHeight="1">
      <c r="B62" s="31">
        <v>53</v>
      </c>
      <c r="C62" s="32" t="s">
        <v>1043</v>
      </c>
      <c r="D62" s="33" t="s">
        <v>588</v>
      </c>
      <c r="E62" s="34" t="s">
        <v>486</v>
      </c>
      <c r="F62" s="35" t="s">
        <v>1044</v>
      </c>
      <c r="G62" s="32" t="s">
        <v>128</v>
      </c>
      <c r="H62" s="36" t="s">
        <v>30</v>
      </c>
      <c r="I62" s="36" t="s">
        <v>30</v>
      </c>
      <c r="J62" s="36" t="s">
        <v>30</v>
      </c>
      <c r="K62" s="36" t="s">
        <v>30</v>
      </c>
      <c r="L62" s="44"/>
      <c r="M62" s="44"/>
      <c r="N62" s="44"/>
      <c r="O62" s="88"/>
      <c r="P62" s="38"/>
      <c r="Q62" s="39">
        <f t="shared" si="3"/>
        <v>0</v>
      </c>
      <c r="R62" s="40" t="str">
        <f t="shared" si="0"/>
        <v>F</v>
      </c>
      <c r="S62" s="41" t="str">
        <f t="shared" si="1"/>
        <v>Kém</v>
      </c>
      <c r="T62" s="42" t="str">
        <f t="shared" si="4"/>
        <v/>
      </c>
      <c r="U62" s="43" t="s">
        <v>1725</v>
      </c>
      <c r="V62" s="3"/>
      <c r="W62" s="30"/>
      <c r="X62" s="81" t="str">
        <f t="shared" si="2"/>
        <v>Học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customHeight="1">
      <c r="B63" s="31">
        <v>54</v>
      </c>
      <c r="C63" s="32" t="s">
        <v>1045</v>
      </c>
      <c r="D63" s="33" t="s">
        <v>1046</v>
      </c>
      <c r="E63" s="34" t="s">
        <v>1047</v>
      </c>
      <c r="F63" s="35" t="s">
        <v>1048</v>
      </c>
      <c r="G63" s="32" t="s">
        <v>77</v>
      </c>
      <c r="H63" s="36" t="s">
        <v>30</v>
      </c>
      <c r="I63" s="36" t="s">
        <v>30</v>
      </c>
      <c r="J63" s="36" t="s">
        <v>30</v>
      </c>
      <c r="K63" s="36" t="s">
        <v>30</v>
      </c>
      <c r="L63" s="44"/>
      <c r="M63" s="44"/>
      <c r="N63" s="44"/>
      <c r="O63" s="88"/>
      <c r="P63" s="38"/>
      <c r="Q63" s="39">
        <f t="shared" si="3"/>
        <v>0</v>
      </c>
      <c r="R63" s="40" t="str">
        <f t="shared" si="0"/>
        <v>F</v>
      </c>
      <c r="S63" s="41" t="str">
        <f t="shared" si="1"/>
        <v>Kém</v>
      </c>
      <c r="T63" s="42" t="str">
        <f t="shared" si="4"/>
        <v/>
      </c>
      <c r="U63" s="43" t="s">
        <v>1725</v>
      </c>
      <c r="V63" s="3"/>
      <c r="W63" s="30"/>
      <c r="X63" s="81" t="str">
        <f t="shared" si="2"/>
        <v>Học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customHeight="1">
      <c r="B64" s="31">
        <v>55</v>
      </c>
      <c r="C64" s="32" t="s">
        <v>1049</v>
      </c>
      <c r="D64" s="33" t="s">
        <v>485</v>
      </c>
      <c r="E64" s="34" t="s">
        <v>706</v>
      </c>
      <c r="F64" s="35" t="s">
        <v>1050</v>
      </c>
      <c r="G64" s="32" t="s">
        <v>77</v>
      </c>
      <c r="H64" s="36" t="s">
        <v>30</v>
      </c>
      <c r="I64" s="36" t="s">
        <v>30</v>
      </c>
      <c r="J64" s="36" t="s">
        <v>30</v>
      </c>
      <c r="K64" s="36" t="s">
        <v>30</v>
      </c>
      <c r="L64" s="44"/>
      <c r="M64" s="44"/>
      <c r="N64" s="44"/>
      <c r="O64" s="88"/>
      <c r="P64" s="38"/>
      <c r="Q64" s="39">
        <f t="shared" si="3"/>
        <v>0</v>
      </c>
      <c r="R64" s="40" t="str">
        <f t="shared" si="0"/>
        <v>F</v>
      </c>
      <c r="S64" s="41" t="str">
        <f t="shared" si="1"/>
        <v>Kém</v>
      </c>
      <c r="T64" s="42" t="str">
        <f t="shared" si="4"/>
        <v/>
      </c>
      <c r="U64" s="43" t="s">
        <v>1725</v>
      </c>
      <c r="V64" s="3"/>
      <c r="W64" s="30"/>
      <c r="X64" s="81" t="str">
        <f t="shared" si="2"/>
        <v>Học lại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1:39" ht="18.75" customHeight="1">
      <c r="B65" s="31">
        <v>56</v>
      </c>
      <c r="C65" s="32" t="s">
        <v>1051</v>
      </c>
      <c r="D65" s="33" t="s">
        <v>1052</v>
      </c>
      <c r="E65" s="34" t="s">
        <v>709</v>
      </c>
      <c r="F65" s="35" t="s">
        <v>1053</v>
      </c>
      <c r="G65" s="32" t="s">
        <v>167</v>
      </c>
      <c r="H65" s="36" t="s">
        <v>30</v>
      </c>
      <c r="I65" s="36" t="s">
        <v>30</v>
      </c>
      <c r="J65" s="36" t="s">
        <v>30</v>
      </c>
      <c r="K65" s="36" t="s">
        <v>30</v>
      </c>
      <c r="L65" s="44"/>
      <c r="M65" s="44"/>
      <c r="N65" s="44"/>
      <c r="O65" s="88"/>
      <c r="P65" s="38"/>
      <c r="Q65" s="39">
        <f t="shared" si="3"/>
        <v>0</v>
      </c>
      <c r="R65" s="40" t="str">
        <f t="shared" si="0"/>
        <v>F</v>
      </c>
      <c r="S65" s="41" t="str">
        <f t="shared" si="1"/>
        <v>Kém</v>
      </c>
      <c r="T65" s="42" t="str">
        <f t="shared" si="4"/>
        <v/>
      </c>
      <c r="U65" s="43" t="s">
        <v>1725</v>
      </c>
      <c r="V65" s="3"/>
      <c r="W65" s="30"/>
      <c r="X65" s="81" t="str">
        <f t="shared" si="2"/>
        <v>Học lại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1:39" ht="18.75" customHeight="1">
      <c r="B66" s="31">
        <v>57</v>
      </c>
      <c r="C66" s="32" t="s">
        <v>1054</v>
      </c>
      <c r="D66" s="33" t="s">
        <v>402</v>
      </c>
      <c r="E66" s="34" t="s">
        <v>709</v>
      </c>
      <c r="F66" s="35" t="s">
        <v>522</v>
      </c>
      <c r="G66" s="32" t="s">
        <v>167</v>
      </c>
      <c r="H66" s="36" t="s">
        <v>30</v>
      </c>
      <c r="I66" s="36" t="s">
        <v>30</v>
      </c>
      <c r="J66" s="36" t="s">
        <v>30</v>
      </c>
      <c r="K66" s="36" t="s">
        <v>30</v>
      </c>
      <c r="L66" s="44"/>
      <c r="M66" s="44"/>
      <c r="N66" s="44"/>
      <c r="O66" s="88"/>
      <c r="P66" s="38"/>
      <c r="Q66" s="39">
        <f t="shared" si="3"/>
        <v>0</v>
      </c>
      <c r="R66" s="40" t="str">
        <f t="shared" si="0"/>
        <v>F</v>
      </c>
      <c r="S66" s="41" t="str">
        <f t="shared" si="1"/>
        <v>Kém</v>
      </c>
      <c r="T66" s="42" t="str">
        <f t="shared" si="4"/>
        <v/>
      </c>
      <c r="U66" s="43" t="s">
        <v>1725</v>
      </c>
      <c r="V66" s="3"/>
      <c r="W66" s="30"/>
      <c r="X66" s="81" t="str">
        <f t="shared" si="2"/>
        <v>Học lại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1:39" ht="18.75" customHeight="1">
      <c r="B67" s="31">
        <v>58</v>
      </c>
      <c r="C67" s="32" t="s">
        <v>1055</v>
      </c>
      <c r="D67" s="33" t="s">
        <v>1056</v>
      </c>
      <c r="E67" s="34" t="s">
        <v>490</v>
      </c>
      <c r="F67" s="35" t="s">
        <v>1057</v>
      </c>
      <c r="G67" s="32" t="s">
        <v>84</v>
      </c>
      <c r="H67" s="36" t="s">
        <v>30</v>
      </c>
      <c r="I67" s="36" t="s">
        <v>30</v>
      </c>
      <c r="J67" s="36" t="s">
        <v>30</v>
      </c>
      <c r="K67" s="36" t="s">
        <v>30</v>
      </c>
      <c r="L67" s="44"/>
      <c r="M67" s="44"/>
      <c r="N67" s="44"/>
      <c r="O67" s="88"/>
      <c r="P67" s="38"/>
      <c r="Q67" s="39">
        <f t="shared" si="3"/>
        <v>0</v>
      </c>
      <c r="R67" s="40" t="str">
        <f t="shared" si="0"/>
        <v>F</v>
      </c>
      <c r="S67" s="41" t="str">
        <f t="shared" si="1"/>
        <v>Kém</v>
      </c>
      <c r="T67" s="42" t="str">
        <f t="shared" si="4"/>
        <v/>
      </c>
      <c r="U67" s="43" t="s">
        <v>1725</v>
      </c>
      <c r="V67" s="3"/>
      <c r="W67" s="30"/>
      <c r="X67" s="81" t="str">
        <f t="shared" si="2"/>
        <v>Học lại</v>
      </c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</row>
    <row r="68" spans="1:39" ht="18.75" customHeight="1">
      <c r="B68" s="31">
        <v>59</v>
      </c>
      <c r="C68" s="32" t="s">
        <v>1058</v>
      </c>
      <c r="D68" s="33" t="s">
        <v>299</v>
      </c>
      <c r="E68" s="34" t="s">
        <v>1059</v>
      </c>
      <c r="F68" s="35" t="s">
        <v>1060</v>
      </c>
      <c r="G68" s="32" t="s">
        <v>1028</v>
      </c>
      <c r="H68" s="36" t="s">
        <v>30</v>
      </c>
      <c r="I68" s="36" t="s">
        <v>30</v>
      </c>
      <c r="J68" s="36" t="s">
        <v>30</v>
      </c>
      <c r="K68" s="36" t="s">
        <v>30</v>
      </c>
      <c r="L68" s="44"/>
      <c r="M68" s="44"/>
      <c r="N68" s="44"/>
      <c r="O68" s="88"/>
      <c r="P68" s="38"/>
      <c r="Q68" s="39">
        <f t="shared" si="3"/>
        <v>0</v>
      </c>
      <c r="R68" s="40" t="str">
        <f t="shared" si="0"/>
        <v>F</v>
      </c>
      <c r="S68" s="41" t="str">
        <f t="shared" si="1"/>
        <v>Kém</v>
      </c>
      <c r="T68" s="42" t="str">
        <f t="shared" si="4"/>
        <v/>
      </c>
      <c r="U68" s="43" t="s">
        <v>1725</v>
      </c>
      <c r="V68" s="3"/>
      <c r="W68" s="30"/>
      <c r="X68" s="81" t="str">
        <f t="shared" si="2"/>
        <v>Học lại</v>
      </c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</row>
    <row r="69" spans="1:39" ht="18.75" customHeight="1">
      <c r="B69" s="31">
        <v>60</v>
      </c>
      <c r="C69" s="32" t="s">
        <v>1061</v>
      </c>
      <c r="D69" s="33" t="s">
        <v>1062</v>
      </c>
      <c r="E69" s="34" t="s">
        <v>296</v>
      </c>
      <c r="F69" s="35" t="s">
        <v>1063</v>
      </c>
      <c r="G69" s="32" t="s">
        <v>84</v>
      </c>
      <c r="H69" s="36" t="s">
        <v>30</v>
      </c>
      <c r="I69" s="36" t="s">
        <v>30</v>
      </c>
      <c r="J69" s="36" t="s">
        <v>30</v>
      </c>
      <c r="K69" s="36" t="s">
        <v>30</v>
      </c>
      <c r="L69" s="44"/>
      <c r="M69" s="44"/>
      <c r="N69" s="44"/>
      <c r="O69" s="88"/>
      <c r="P69" s="38"/>
      <c r="Q69" s="39">
        <f t="shared" si="3"/>
        <v>0</v>
      </c>
      <c r="R69" s="40" t="str">
        <f t="shared" si="0"/>
        <v>F</v>
      </c>
      <c r="S69" s="41" t="str">
        <f t="shared" si="1"/>
        <v>Kém</v>
      </c>
      <c r="T69" s="42" t="str">
        <f t="shared" si="4"/>
        <v/>
      </c>
      <c r="U69" s="43" t="s">
        <v>1725</v>
      </c>
      <c r="V69" s="3"/>
      <c r="W69" s="30"/>
      <c r="X69" s="81" t="str">
        <f t="shared" si="2"/>
        <v>Học lại</v>
      </c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</row>
    <row r="70" spans="1:39" ht="18.75" customHeight="1">
      <c r="B70" s="31">
        <v>61</v>
      </c>
      <c r="C70" s="32" t="s">
        <v>1064</v>
      </c>
      <c r="D70" s="33" t="s">
        <v>1065</v>
      </c>
      <c r="E70" s="34" t="s">
        <v>296</v>
      </c>
      <c r="F70" s="35" t="s">
        <v>1008</v>
      </c>
      <c r="G70" s="32" t="s">
        <v>84</v>
      </c>
      <c r="H70" s="36" t="s">
        <v>30</v>
      </c>
      <c r="I70" s="36" t="s">
        <v>30</v>
      </c>
      <c r="J70" s="36" t="s">
        <v>30</v>
      </c>
      <c r="K70" s="36" t="s">
        <v>30</v>
      </c>
      <c r="L70" s="44"/>
      <c r="M70" s="44"/>
      <c r="N70" s="44"/>
      <c r="O70" s="88"/>
      <c r="P70" s="38"/>
      <c r="Q70" s="39">
        <f t="shared" si="3"/>
        <v>0</v>
      </c>
      <c r="R70" s="40" t="str">
        <f t="shared" si="0"/>
        <v>F</v>
      </c>
      <c r="S70" s="41" t="str">
        <f t="shared" si="1"/>
        <v>Kém</v>
      </c>
      <c r="T70" s="42" t="str">
        <f t="shared" si="4"/>
        <v/>
      </c>
      <c r="U70" s="43" t="s">
        <v>1725</v>
      </c>
      <c r="V70" s="3"/>
      <c r="W70" s="30"/>
      <c r="X70" s="81" t="str">
        <f t="shared" si="2"/>
        <v>Học lại</v>
      </c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</row>
    <row r="71" spans="1:39" ht="18.75" customHeight="1">
      <c r="B71" s="31">
        <v>62</v>
      </c>
      <c r="C71" s="32" t="s">
        <v>1066</v>
      </c>
      <c r="D71" s="33" t="s">
        <v>642</v>
      </c>
      <c r="E71" s="34" t="s">
        <v>303</v>
      </c>
      <c r="F71" s="35" t="s">
        <v>923</v>
      </c>
      <c r="G71" s="32" t="s">
        <v>167</v>
      </c>
      <c r="H71" s="36" t="s">
        <v>30</v>
      </c>
      <c r="I71" s="36" t="s">
        <v>30</v>
      </c>
      <c r="J71" s="36" t="s">
        <v>30</v>
      </c>
      <c r="K71" s="36" t="s">
        <v>30</v>
      </c>
      <c r="L71" s="44"/>
      <c r="M71" s="44"/>
      <c r="N71" s="44"/>
      <c r="O71" s="88"/>
      <c r="P71" s="38"/>
      <c r="Q71" s="39">
        <f t="shared" si="3"/>
        <v>0</v>
      </c>
      <c r="R71" s="40" t="str">
        <f t="shared" si="0"/>
        <v>F</v>
      </c>
      <c r="S71" s="41" t="str">
        <f t="shared" si="1"/>
        <v>Kém</v>
      </c>
      <c r="T71" s="42" t="str">
        <f t="shared" si="4"/>
        <v/>
      </c>
      <c r="U71" s="43" t="s">
        <v>1725</v>
      </c>
      <c r="V71" s="3"/>
      <c r="W71" s="30"/>
      <c r="X71" s="81" t="str">
        <f t="shared" si="2"/>
        <v>Học lại</v>
      </c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</row>
    <row r="72" spans="1:39" ht="18.75" customHeight="1">
      <c r="B72" s="31">
        <v>63</v>
      </c>
      <c r="C72" s="32" t="s">
        <v>1067</v>
      </c>
      <c r="D72" s="33" t="s">
        <v>95</v>
      </c>
      <c r="E72" s="34" t="s">
        <v>303</v>
      </c>
      <c r="F72" s="35" t="s">
        <v>1068</v>
      </c>
      <c r="G72" s="32" t="s">
        <v>77</v>
      </c>
      <c r="H72" s="36" t="s">
        <v>30</v>
      </c>
      <c r="I72" s="36" t="s">
        <v>30</v>
      </c>
      <c r="J72" s="36" t="s">
        <v>30</v>
      </c>
      <c r="K72" s="36" t="s">
        <v>30</v>
      </c>
      <c r="L72" s="44"/>
      <c r="M72" s="44"/>
      <c r="N72" s="44"/>
      <c r="O72" s="88"/>
      <c r="P72" s="38"/>
      <c r="Q72" s="39">
        <f t="shared" si="3"/>
        <v>0</v>
      </c>
      <c r="R72" s="40" t="str">
        <f t="shared" si="0"/>
        <v>F</v>
      </c>
      <c r="S72" s="41" t="str">
        <f t="shared" si="1"/>
        <v>Kém</v>
      </c>
      <c r="T72" s="42" t="str">
        <f t="shared" si="4"/>
        <v/>
      </c>
      <c r="U72" s="43" t="s">
        <v>1725</v>
      </c>
      <c r="V72" s="3"/>
      <c r="W72" s="30"/>
      <c r="X72" s="81" t="str">
        <f t="shared" si="2"/>
        <v>Học lại</v>
      </c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</row>
    <row r="73" spans="1:39" ht="18.75" customHeight="1">
      <c r="B73" s="31">
        <v>64</v>
      </c>
      <c r="C73" s="32" t="s">
        <v>1069</v>
      </c>
      <c r="D73" s="33" t="s">
        <v>1070</v>
      </c>
      <c r="E73" s="34" t="s">
        <v>303</v>
      </c>
      <c r="F73" s="35" t="s">
        <v>1071</v>
      </c>
      <c r="G73" s="32" t="s">
        <v>167</v>
      </c>
      <c r="H73" s="36" t="s">
        <v>30</v>
      </c>
      <c r="I73" s="36" t="s">
        <v>30</v>
      </c>
      <c r="J73" s="36" t="s">
        <v>30</v>
      </c>
      <c r="K73" s="36" t="s">
        <v>30</v>
      </c>
      <c r="L73" s="44"/>
      <c r="M73" s="44"/>
      <c r="N73" s="44"/>
      <c r="O73" s="88"/>
      <c r="P73" s="38"/>
      <c r="Q73" s="39">
        <f t="shared" si="3"/>
        <v>0</v>
      </c>
      <c r="R73" s="40" t="str">
        <f t="shared" si="0"/>
        <v>F</v>
      </c>
      <c r="S73" s="41" t="str">
        <f t="shared" si="1"/>
        <v>Kém</v>
      </c>
      <c r="T73" s="42" t="str">
        <f t="shared" si="4"/>
        <v/>
      </c>
      <c r="U73" s="43" t="s">
        <v>1725</v>
      </c>
      <c r="V73" s="3"/>
      <c r="W73" s="30"/>
      <c r="X73" s="81" t="str">
        <f t="shared" si="2"/>
        <v>Học lại</v>
      </c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69"/>
      <c r="AM73" s="69"/>
    </row>
    <row r="74" spans="1:39" ht="18.75" customHeight="1">
      <c r="B74" s="31">
        <v>65</v>
      </c>
      <c r="C74" s="32" t="s">
        <v>1072</v>
      </c>
      <c r="D74" s="33" t="s">
        <v>548</v>
      </c>
      <c r="E74" s="34" t="s">
        <v>503</v>
      </c>
      <c r="F74" s="35" t="s">
        <v>536</v>
      </c>
      <c r="G74" s="32" t="s">
        <v>167</v>
      </c>
      <c r="H74" s="36" t="s">
        <v>30</v>
      </c>
      <c r="I74" s="36" t="s">
        <v>30</v>
      </c>
      <c r="J74" s="36" t="s">
        <v>30</v>
      </c>
      <c r="K74" s="36" t="s">
        <v>30</v>
      </c>
      <c r="L74" s="44"/>
      <c r="M74" s="44"/>
      <c r="N74" s="44"/>
      <c r="O74" s="88"/>
      <c r="P74" s="38"/>
      <c r="Q74" s="39">
        <f t="shared" si="3"/>
        <v>0</v>
      </c>
      <c r="R74" s="40" t="str">
        <f t="shared" ref="R74:R76" si="5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41" t="str">
        <f t="shared" ref="S74:S76" si="6">IF($Q74&lt;4,"Kém",IF(AND($Q74&gt;=4,$Q74&lt;=5.4),"Trung bình yếu",IF(AND($Q74&gt;=5.5,$Q74&lt;=6.9),"Trung bình",IF(AND($Q74&gt;=7,$Q74&lt;=8.4),"Khá",IF(AND($Q74&gt;=8.5,$Q74&lt;=10),"Giỏi","")))))</f>
        <v>Kém</v>
      </c>
      <c r="T74" s="42" t="str">
        <f t="shared" si="4"/>
        <v/>
      </c>
      <c r="U74" s="43" t="s">
        <v>1725</v>
      </c>
      <c r="V74" s="3"/>
      <c r="W74" s="30"/>
      <c r="X74" s="81" t="str">
        <f t="shared" si="2"/>
        <v>Học lại</v>
      </c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  <c r="AL74" s="69"/>
      <c r="AM74" s="69"/>
    </row>
    <row r="75" spans="1:39" ht="18.75" customHeight="1">
      <c r="B75" s="31">
        <v>66</v>
      </c>
      <c r="C75" s="32" t="s">
        <v>1073</v>
      </c>
      <c r="D75" s="33" t="s">
        <v>1074</v>
      </c>
      <c r="E75" s="34" t="s">
        <v>1075</v>
      </c>
      <c r="F75" s="35" t="s">
        <v>1076</v>
      </c>
      <c r="G75" s="32" t="s">
        <v>77</v>
      </c>
      <c r="H75" s="36" t="s">
        <v>30</v>
      </c>
      <c r="I75" s="36" t="s">
        <v>30</v>
      </c>
      <c r="J75" s="36" t="s">
        <v>30</v>
      </c>
      <c r="K75" s="36" t="s">
        <v>30</v>
      </c>
      <c r="L75" s="44"/>
      <c r="M75" s="44"/>
      <c r="N75" s="44"/>
      <c r="O75" s="88"/>
      <c r="P75" s="38"/>
      <c r="Q75" s="39">
        <f t="shared" si="3"/>
        <v>0</v>
      </c>
      <c r="R75" s="40" t="str">
        <f t="shared" si="5"/>
        <v>F</v>
      </c>
      <c r="S75" s="41" t="str">
        <f t="shared" si="6"/>
        <v>Kém</v>
      </c>
      <c r="T75" s="42" t="str">
        <f t="shared" si="4"/>
        <v/>
      </c>
      <c r="U75" s="43" t="s">
        <v>1725</v>
      </c>
      <c r="V75" s="3"/>
      <c r="W75" s="30"/>
      <c r="X75" s="81" t="str">
        <f t="shared" ref="X75:X76" si="7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Học lại</v>
      </c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69"/>
      <c r="AL75" s="69"/>
      <c r="AM75" s="69"/>
    </row>
    <row r="76" spans="1:39" ht="18.75" customHeight="1">
      <c r="B76" s="31">
        <v>67</v>
      </c>
      <c r="C76" s="32" t="s">
        <v>1077</v>
      </c>
      <c r="D76" s="33" t="s">
        <v>1078</v>
      </c>
      <c r="E76" s="34" t="s">
        <v>1079</v>
      </c>
      <c r="F76" s="35" t="s">
        <v>559</v>
      </c>
      <c r="G76" s="32" t="s">
        <v>77</v>
      </c>
      <c r="H76" s="36" t="s">
        <v>30</v>
      </c>
      <c r="I76" s="36" t="s">
        <v>30</v>
      </c>
      <c r="J76" s="36" t="s">
        <v>30</v>
      </c>
      <c r="K76" s="36" t="s">
        <v>30</v>
      </c>
      <c r="L76" s="44"/>
      <c r="M76" s="44"/>
      <c r="N76" s="44"/>
      <c r="O76" s="88"/>
      <c r="P76" s="38"/>
      <c r="Q76" s="39">
        <f t="shared" ref="Q76" si="8">ROUND(SUMPRODUCT(H76:P76,$H$9:$P$9)/100,1)</f>
        <v>0</v>
      </c>
      <c r="R76" s="40" t="str">
        <f t="shared" si="5"/>
        <v>F</v>
      </c>
      <c r="S76" s="41" t="str">
        <f t="shared" si="6"/>
        <v>Kém</v>
      </c>
      <c r="T76" s="42" t="str">
        <f t="shared" ref="T76" si="9">+IF(OR($H76=0,$I76=0,$J76=0,$K76=0),"Không đủ ĐKDT","")</f>
        <v/>
      </c>
      <c r="U76" s="43" t="s">
        <v>1725</v>
      </c>
      <c r="V76" s="3"/>
      <c r="W76" s="30"/>
      <c r="X76" s="81" t="str">
        <f t="shared" si="7"/>
        <v>Học lại</v>
      </c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69"/>
      <c r="AL76" s="69"/>
      <c r="AM76" s="69"/>
    </row>
    <row r="77" spans="1:39" ht="9" customHeight="1">
      <c r="A77" s="2"/>
      <c r="B77" s="45"/>
      <c r="C77" s="46"/>
      <c r="D77" s="46"/>
      <c r="E77" s="47"/>
      <c r="F77" s="47"/>
      <c r="G77" s="47"/>
      <c r="H77" s="48"/>
      <c r="I77" s="49"/>
      <c r="J77" s="49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3"/>
    </row>
    <row r="78" spans="1:39" ht="16.5" hidden="1">
      <c r="A78" s="2"/>
      <c r="B78" s="121" t="s">
        <v>31</v>
      </c>
      <c r="C78" s="121"/>
      <c r="D78" s="46"/>
      <c r="E78" s="47"/>
      <c r="F78" s="47"/>
      <c r="G78" s="47"/>
      <c r="H78" s="48"/>
      <c r="I78" s="49"/>
      <c r="J78" s="49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3"/>
    </row>
    <row r="79" spans="1:39" ht="16.5" hidden="1" customHeight="1">
      <c r="A79" s="2"/>
      <c r="B79" s="51" t="s">
        <v>32</v>
      </c>
      <c r="C79" s="51"/>
      <c r="D79" s="52">
        <f>+$AA$8</f>
        <v>67</v>
      </c>
      <c r="E79" s="53" t="s">
        <v>33</v>
      </c>
      <c r="F79" s="94" t="s">
        <v>34</v>
      </c>
      <c r="G79" s="94"/>
      <c r="H79" s="94"/>
      <c r="I79" s="94"/>
      <c r="J79" s="94"/>
      <c r="K79" s="94"/>
      <c r="L79" s="94"/>
      <c r="M79" s="94"/>
      <c r="N79" s="94"/>
      <c r="O79" s="94"/>
      <c r="P79" s="54">
        <f>$AA$8 -COUNTIF($T$9:$T$266,"Vắng") -COUNTIF($T$9:$T$266,"Vắng có phép") - COUNTIF($T$9:$T$266,"Đình chỉ thi") - COUNTIF($T$9:$T$266,"Không đủ ĐKDT")</f>
        <v>67</v>
      </c>
      <c r="Q79" s="54"/>
      <c r="R79" s="54"/>
      <c r="S79" s="55"/>
      <c r="T79" s="56" t="s">
        <v>33</v>
      </c>
      <c r="U79" s="55"/>
      <c r="V79" s="3"/>
    </row>
    <row r="80" spans="1:39" ht="16.5" hidden="1" customHeight="1">
      <c r="A80" s="2"/>
      <c r="B80" s="51" t="s">
        <v>35</v>
      </c>
      <c r="C80" s="51"/>
      <c r="D80" s="52">
        <f>+$AL$8</f>
        <v>0</v>
      </c>
      <c r="E80" s="53" t="s">
        <v>33</v>
      </c>
      <c r="F80" s="94" t="s">
        <v>36</v>
      </c>
      <c r="G80" s="94"/>
      <c r="H80" s="94"/>
      <c r="I80" s="94"/>
      <c r="J80" s="94"/>
      <c r="K80" s="94"/>
      <c r="L80" s="94"/>
      <c r="M80" s="94"/>
      <c r="N80" s="94"/>
      <c r="O80" s="94"/>
      <c r="P80" s="57">
        <f>COUNTIF($T$9:$T$142,"Vắng")</f>
        <v>0</v>
      </c>
      <c r="Q80" s="57"/>
      <c r="R80" s="57"/>
      <c r="S80" s="58"/>
      <c r="T80" s="56" t="s">
        <v>33</v>
      </c>
      <c r="U80" s="58"/>
      <c r="V80" s="3"/>
    </row>
    <row r="81" spans="1:39" ht="16.5" hidden="1" customHeight="1">
      <c r="A81" s="2"/>
      <c r="B81" s="51" t="s">
        <v>51</v>
      </c>
      <c r="C81" s="51"/>
      <c r="D81" s="67">
        <f>COUNTIF(X10:X76,"Học lại")</f>
        <v>67</v>
      </c>
      <c r="E81" s="53" t="s">
        <v>33</v>
      </c>
      <c r="F81" s="94" t="s">
        <v>52</v>
      </c>
      <c r="G81" s="94"/>
      <c r="H81" s="94"/>
      <c r="I81" s="94"/>
      <c r="J81" s="94"/>
      <c r="K81" s="94"/>
      <c r="L81" s="94"/>
      <c r="M81" s="94"/>
      <c r="N81" s="94"/>
      <c r="O81" s="94"/>
      <c r="P81" s="54">
        <f>COUNTIF($T$9:$T$142,"Vắng có phép")</f>
        <v>0</v>
      </c>
      <c r="Q81" s="54"/>
      <c r="R81" s="54"/>
      <c r="S81" s="55"/>
      <c r="T81" s="56" t="s">
        <v>33</v>
      </c>
      <c r="U81" s="55"/>
      <c r="V81" s="3"/>
    </row>
    <row r="82" spans="1:39" ht="3" hidden="1" customHeight="1">
      <c r="A82" s="2"/>
      <c r="B82" s="45"/>
      <c r="C82" s="46"/>
      <c r="D82" s="46"/>
      <c r="E82" s="47"/>
      <c r="F82" s="47"/>
      <c r="G82" s="47"/>
      <c r="H82" s="48"/>
      <c r="I82" s="49"/>
      <c r="J82" s="49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3"/>
    </row>
    <row r="83" spans="1:39" hidden="1">
      <c r="B83" s="89" t="s">
        <v>53</v>
      </c>
      <c r="C83" s="89"/>
      <c r="D83" s="90">
        <f>COUNTIF(X10:X76,"Thi lại")</f>
        <v>0</v>
      </c>
      <c r="E83" s="91" t="s">
        <v>33</v>
      </c>
      <c r="F83" s="3"/>
      <c r="G83" s="3"/>
      <c r="H83" s="3"/>
      <c r="I83" s="3"/>
      <c r="J83" s="123"/>
      <c r="K83" s="123"/>
      <c r="L83" s="123"/>
      <c r="M83" s="123"/>
      <c r="N83" s="123"/>
      <c r="O83" s="123"/>
      <c r="P83" s="123"/>
      <c r="Q83" s="123"/>
      <c r="R83" s="123"/>
      <c r="S83" s="123"/>
      <c r="T83" s="123"/>
      <c r="U83" s="123"/>
      <c r="V83" s="3"/>
    </row>
    <row r="84" spans="1:39" ht="24.75" hidden="1" customHeight="1">
      <c r="B84" s="89"/>
      <c r="C84" s="89"/>
      <c r="D84" s="90"/>
      <c r="E84" s="91"/>
      <c r="F84" s="3"/>
      <c r="G84" s="3"/>
      <c r="H84" s="3"/>
      <c r="I84" s="3"/>
      <c r="J84" s="123" t="s">
        <v>55</v>
      </c>
      <c r="K84" s="123"/>
      <c r="L84" s="123"/>
      <c r="M84" s="123"/>
      <c r="N84" s="123"/>
      <c r="O84" s="123"/>
      <c r="P84" s="123"/>
      <c r="Q84" s="123"/>
      <c r="R84" s="123"/>
      <c r="S84" s="123"/>
      <c r="T84" s="123"/>
      <c r="U84" s="123"/>
      <c r="V84" s="3"/>
    </row>
    <row r="85" spans="1:39" hidden="1">
      <c r="A85" s="59"/>
      <c r="B85" s="115" t="s">
        <v>37</v>
      </c>
      <c r="C85" s="115"/>
      <c r="D85" s="115"/>
      <c r="E85" s="115"/>
      <c r="F85" s="115"/>
      <c r="G85" s="115"/>
      <c r="H85" s="115"/>
      <c r="I85" s="60"/>
      <c r="J85" s="124" t="s">
        <v>38</v>
      </c>
      <c r="K85" s="124"/>
      <c r="L85" s="124"/>
      <c r="M85" s="124"/>
      <c r="N85" s="124"/>
      <c r="O85" s="124"/>
      <c r="P85" s="124"/>
      <c r="Q85" s="124"/>
      <c r="R85" s="124"/>
      <c r="S85" s="124"/>
      <c r="T85" s="124"/>
      <c r="U85" s="124"/>
      <c r="V85" s="3"/>
    </row>
    <row r="86" spans="1:39" ht="4.5" hidden="1" customHeight="1">
      <c r="A86" s="2"/>
      <c r="B86" s="45"/>
      <c r="C86" s="61"/>
      <c r="D86" s="61"/>
      <c r="E86" s="62"/>
      <c r="F86" s="62"/>
      <c r="G86" s="62"/>
      <c r="H86" s="63"/>
      <c r="I86" s="64"/>
      <c r="J86" s="64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</row>
    <row r="87" spans="1:39" s="2" customFormat="1" hidden="1">
      <c r="B87" s="115" t="s">
        <v>39</v>
      </c>
      <c r="C87" s="115"/>
      <c r="D87" s="116" t="s">
        <v>40</v>
      </c>
      <c r="E87" s="116"/>
      <c r="F87" s="116"/>
      <c r="G87" s="116"/>
      <c r="H87" s="116"/>
      <c r="I87" s="64"/>
      <c r="J87" s="64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3"/>
      <c r="X87" s="68"/>
      <c r="Y87" s="68"/>
      <c r="Z87" s="68"/>
      <c r="AA87" s="68"/>
      <c r="AB87" s="68"/>
      <c r="AC87" s="68"/>
      <c r="AD87" s="68"/>
      <c r="AE87" s="68"/>
      <c r="AF87" s="68"/>
      <c r="AG87" s="68"/>
      <c r="AH87" s="68"/>
      <c r="AI87" s="68"/>
      <c r="AJ87" s="68"/>
      <c r="AK87" s="68"/>
      <c r="AL87" s="68"/>
      <c r="AM87" s="68"/>
    </row>
    <row r="88" spans="1:39" s="2" customFormat="1" hidden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X88" s="68"/>
      <c r="Y88" s="68"/>
      <c r="Z88" s="68"/>
      <c r="AA88" s="68"/>
      <c r="AB88" s="68"/>
      <c r="AC88" s="68"/>
      <c r="AD88" s="68"/>
      <c r="AE88" s="68"/>
      <c r="AF88" s="68"/>
      <c r="AG88" s="68"/>
      <c r="AH88" s="68"/>
      <c r="AI88" s="68"/>
      <c r="AJ88" s="68"/>
      <c r="AK88" s="68"/>
      <c r="AL88" s="68"/>
      <c r="AM88" s="68"/>
    </row>
    <row r="89" spans="1:39" s="2" customFormat="1" hidden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X89" s="68"/>
      <c r="Y89" s="68"/>
      <c r="Z89" s="68"/>
      <c r="AA89" s="68"/>
      <c r="AB89" s="68"/>
      <c r="AC89" s="68"/>
      <c r="AD89" s="68"/>
      <c r="AE89" s="68"/>
      <c r="AF89" s="68"/>
      <c r="AG89" s="68"/>
      <c r="AH89" s="68"/>
      <c r="AI89" s="68"/>
      <c r="AJ89" s="68"/>
      <c r="AK89" s="68"/>
      <c r="AL89" s="68"/>
      <c r="AM89" s="68"/>
    </row>
    <row r="90" spans="1:39" s="2" customFormat="1" hidden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X90" s="68"/>
      <c r="Y90" s="68"/>
      <c r="Z90" s="68"/>
      <c r="AA90" s="68"/>
      <c r="AB90" s="68"/>
      <c r="AC90" s="68"/>
      <c r="AD90" s="68"/>
      <c r="AE90" s="68"/>
      <c r="AF90" s="68"/>
      <c r="AG90" s="68"/>
      <c r="AH90" s="68"/>
      <c r="AI90" s="68"/>
      <c r="AJ90" s="68"/>
      <c r="AK90" s="68"/>
      <c r="AL90" s="68"/>
      <c r="AM90" s="68"/>
    </row>
    <row r="91" spans="1:39" s="2" customFormat="1" ht="9.75" hidden="1" customHeigh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X91" s="68"/>
      <c r="Y91" s="68"/>
      <c r="Z91" s="68"/>
      <c r="AA91" s="68"/>
      <c r="AB91" s="68"/>
      <c r="AC91" s="68"/>
      <c r="AD91" s="68"/>
      <c r="AE91" s="68"/>
      <c r="AF91" s="68"/>
      <c r="AG91" s="68"/>
      <c r="AH91" s="68"/>
      <c r="AI91" s="68"/>
      <c r="AJ91" s="68"/>
      <c r="AK91" s="68"/>
      <c r="AL91" s="68"/>
      <c r="AM91" s="68"/>
    </row>
    <row r="92" spans="1:39" s="2" customFormat="1" ht="3.75" hidden="1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X92" s="68"/>
      <c r="Y92" s="68"/>
      <c r="Z92" s="68"/>
      <c r="AA92" s="68"/>
      <c r="AB92" s="68"/>
      <c r="AC92" s="68"/>
      <c r="AD92" s="68"/>
      <c r="AE92" s="68"/>
      <c r="AF92" s="68"/>
      <c r="AG92" s="68"/>
      <c r="AH92" s="68"/>
      <c r="AI92" s="68"/>
      <c r="AJ92" s="68"/>
      <c r="AK92" s="68"/>
      <c r="AL92" s="68"/>
      <c r="AM92" s="68"/>
    </row>
    <row r="93" spans="1:39" s="2" customFormat="1" ht="18" hidden="1" customHeight="1">
      <c r="A93" s="1"/>
      <c r="B93" s="126" t="s">
        <v>41</v>
      </c>
      <c r="C93" s="126"/>
      <c r="D93" s="126" t="s">
        <v>54</v>
      </c>
      <c r="E93" s="126"/>
      <c r="F93" s="126"/>
      <c r="G93" s="126"/>
      <c r="H93" s="126"/>
      <c r="I93" s="126"/>
      <c r="J93" s="126" t="s">
        <v>42</v>
      </c>
      <c r="K93" s="126"/>
      <c r="L93" s="126"/>
      <c r="M93" s="126"/>
      <c r="N93" s="126"/>
      <c r="O93" s="126"/>
      <c r="P93" s="126"/>
      <c r="Q93" s="126"/>
      <c r="R93" s="126"/>
      <c r="S93" s="126"/>
      <c r="T93" s="126"/>
      <c r="U93" s="126"/>
      <c r="V93" s="3"/>
      <c r="X93" s="68"/>
      <c r="Y93" s="68"/>
      <c r="Z93" s="68"/>
      <c r="AA93" s="68"/>
      <c r="AB93" s="68"/>
      <c r="AC93" s="68"/>
      <c r="AD93" s="68"/>
      <c r="AE93" s="68"/>
      <c r="AF93" s="68"/>
      <c r="AG93" s="68"/>
      <c r="AH93" s="68"/>
      <c r="AI93" s="68"/>
      <c r="AJ93" s="68"/>
      <c r="AK93" s="68"/>
      <c r="AL93" s="68"/>
      <c r="AM93" s="68"/>
    </row>
    <row r="94" spans="1:39" s="2" customFormat="1" ht="4.5" hidden="1" customHeigh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X94" s="68"/>
      <c r="Y94" s="68"/>
      <c r="Z94" s="68"/>
      <c r="AA94" s="68"/>
      <c r="AB94" s="68"/>
      <c r="AC94" s="68"/>
      <c r="AD94" s="68"/>
      <c r="AE94" s="68"/>
      <c r="AF94" s="68"/>
      <c r="AG94" s="68"/>
      <c r="AH94" s="68"/>
      <c r="AI94" s="68"/>
      <c r="AJ94" s="68"/>
      <c r="AK94" s="68"/>
      <c r="AL94" s="68"/>
      <c r="AM94" s="68"/>
    </row>
    <row r="95" spans="1:39" s="2" customFormat="1" ht="36.75" hidden="1" customHeigh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X95" s="68"/>
      <c r="Y95" s="68"/>
      <c r="Z95" s="68"/>
      <c r="AA95" s="68"/>
      <c r="AB95" s="68"/>
      <c r="AC95" s="68"/>
      <c r="AD95" s="68"/>
      <c r="AE95" s="68"/>
      <c r="AF95" s="68"/>
      <c r="AG95" s="68"/>
      <c r="AH95" s="68"/>
      <c r="AI95" s="68"/>
      <c r="AJ95" s="68"/>
      <c r="AK95" s="68"/>
      <c r="AL95" s="68"/>
      <c r="AM95" s="68"/>
    </row>
    <row r="96" spans="1:39" s="2" customFormat="1" ht="32.25" customHeight="1">
      <c r="A96" s="1"/>
      <c r="B96" s="115" t="s">
        <v>43</v>
      </c>
      <c r="C96" s="115"/>
      <c r="D96" s="115"/>
      <c r="E96" s="115"/>
      <c r="F96" s="115"/>
      <c r="G96" s="115"/>
      <c r="H96" s="115"/>
      <c r="I96" s="60"/>
      <c r="J96" s="127" t="s">
        <v>56</v>
      </c>
      <c r="K96" s="124"/>
      <c r="L96" s="124"/>
      <c r="M96" s="124"/>
      <c r="N96" s="124"/>
      <c r="O96" s="124"/>
      <c r="P96" s="124"/>
      <c r="Q96" s="124"/>
      <c r="R96" s="124"/>
      <c r="S96" s="124"/>
      <c r="T96" s="124"/>
      <c r="U96" s="124"/>
      <c r="V96" s="3"/>
      <c r="X96" s="68"/>
      <c r="Y96" s="68"/>
      <c r="Z96" s="68"/>
      <c r="AA96" s="68"/>
      <c r="AB96" s="68"/>
      <c r="AC96" s="68"/>
      <c r="AD96" s="68"/>
      <c r="AE96" s="68"/>
      <c r="AF96" s="68"/>
      <c r="AG96" s="68"/>
      <c r="AH96" s="68"/>
      <c r="AI96" s="68"/>
      <c r="AJ96" s="68"/>
      <c r="AK96" s="68"/>
      <c r="AL96" s="68"/>
      <c r="AM96" s="68"/>
    </row>
    <row r="97" spans="1:39" s="2" customFormat="1">
      <c r="A97" s="1"/>
      <c r="B97" s="45"/>
      <c r="C97" s="61"/>
      <c r="D97" s="61"/>
      <c r="E97" s="62"/>
      <c r="F97" s="62"/>
      <c r="G97" s="62"/>
      <c r="H97" s="63"/>
      <c r="I97" s="64"/>
      <c r="J97" s="64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1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</row>
    <row r="98" spans="1:39" s="2" customFormat="1">
      <c r="A98" s="1"/>
      <c r="B98" s="115" t="s">
        <v>39</v>
      </c>
      <c r="C98" s="115"/>
      <c r="D98" s="116" t="s">
        <v>40</v>
      </c>
      <c r="E98" s="116"/>
      <c r="F98" s="116"/>
      <c r="G98" s="116"/>
      <c r="H98" s="116"/>
      <c r="I98" s="64"/>
      <c r="J98" s="64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1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  <c r="AJ98" s="68"/>
      <c r="AK98" s="68"/>
      <c r="AL98" s="68"/>
      <c r="AM98" s="68"/>
    </row>
    <row r="99" spans="1:39" s="2" customFormat="1">
      <c r="A99" s="1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1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  <c r="AJ99" s="68"/>
      <c r="AK99" s="68"/>
      <c r="AL99" s="68"/>
      <c r="AM99" s="68"/>
    </row>
    <row r="103" spans="1:39">
      <c r="B103" s="125"/>
      <c r="C103" s="125"/>
      <c r="D103" s="125"/>
      <c r="E103" s="125"/>
      <c r="F103" s="125"/>
      <c r="G103" s="125"/>
      <c r="H103" s="125"/>
      <c r="I103" s="125"/>
      <c r="J103" s="125" t="s">
        <v>57</v>
      </c>
      <c r="K103" s="125"/>
      <c r="L103" s="125"/>
      <c r="M103" s="125"/>
      <c r="N103" s="125"/>
      <c r="O103" s="125"/>
      <c r="P103" s="125"/>
      <c r="Q103" s="125"/>
      <c r="R103" s="125"/>
      <c r="S103" s="125"/>
      <c r="T103" s="125"/>
      <c r="U103" s="125"/>
    </row>
  </sheetData>
  <sheetProtection formatCells="0" formatColumns="0" formatRows="0" insertColumns="0" insertRows="0" insertHyperlinks="0" deleteColumns="0" deleteRows="0" sort="0" autoFilter="0" pivotTables="0"/>
  <autoFilter ref="A8:AM76">
    <filterColumn colId="3" showButton="0"/>
  </autoFilter>
  <mergeCells count="58">
    <mergeCell ref="B103:C103"/>
    <mergeCell ref="D103:I103"/>
    <mergeCell ref="J103:U103"/>
    <mergeCell ref="B93:C93"/>
    <mergeCell ref="D93:I93"/>
    <mergeCell ref="J93:U93"/>
    <mergeCell ref="B96:H96"/>
    <mergeCell ref="J96:U96"/>
    <mergeCell ref="B98:C98"/>
    <mergeCell ref="D98:H98"/>
    <mergeCell ref="F81:O81"/>
    <mergeCell ref="J83:U83"/>
    <mergeCell ref="J84:U84"/>
    <mergeCell ref="B85:H85"/>
    <mergeCell ref="J85:U85"/>
    <mergeCell ref="B87:C87"/>
    <mergeCell ref="D87:H87"/>
    <mergeCell ref="T7:T9"/>
    <mergeCell ref="U7:U9"/>
    <mergeCell ref="B9:G9"/>
    <mergeCell ref="B78:C78"/>
    <mergeCell ref="F79:O79"/>
    <mergeCell ref="F80:O80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76 P10:P76">
    <cfRule type="cellIs" dxfId="17" priority="3" operator="greaterThan">
      <formula>10</formula>
    </cfRule>
  </conditionalFormatting>
  <conditionalFormatting sqref="O1:O1048576">
    <cfRule type="duplicateValues" dxfId="16" priority="2"/>
  </conditionalFormatting>
  <conditionalFormatting sqref="C1:C1048576">
    <cfRule type="duplicateValues" dxfId="15" priority="1"/>
  </conditionalFormatting>
  <dataValidations count="1">
    <dataValidation allowBlank="1" showInputMessage="1" showErrorMessage="1" errorTitle="Không xóa dữ liệu" error="Không xóa dữ liệu" prompt="Không xóa dữ liệu" sqref="D81 X10:X76 Y2:AM8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AM104"/>
  <sheetViews>
    <sheetView workbookViewId="0">
      <pane ySplit="3" topLeftCell="A64" activePane="bottomLeft" state="frozen"/>
      <selection activeCell="A6" sqref="A6:XFD6"/>
      <selection pane="bottomLeft" activeCell="U44" sqref="U44:U77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00" t="s">
        <v>0</v>
      </c>
      <c r="C1" s="100"/>
      <c r="D1" s="100"/>
      <c r="E1" s="100"/>
      <c r="F1" s="100"/>
      <c r="G1" s="100"/>
      <c r="H1" s="101" t="s">
        <v>1</v>
      </c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3"/>
    </row>
    <row r="2" spans="2:39" ht="25.5" customHeight="1">
      <c r="B2" s="102" t="s">
        <v>2</v>
      </c>
      <c r="C2" s="102"/>
      <c r="D2" s="102"/>
      <c r="E2" s="102"/>
      <c r="F2" s="102"/>
      <c r="G2" s="102"/>
      <c r="H2" s="103" t="s">
        <v>58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06" t="s">
        <v>3</v>
      </c>
      <c r="C4" s="106"/>
      <c r="D4" s="97" t="s">
        <v>59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9" t="s">
        <v>64</v>
      </c>
      <c r="Q4" s="99"/>
      <c r="R4" s="99"/>
      <c r="S4" s="99"/>
      <c r="T4" s="99"/>
      <c r="U4" s="99"/>
      <c r="X4" s="69"/>
      <c r="Y4" s="104" t="s">
        <v>50</v>
      </c>
      <c r="Z4" s="104" t="s">
        <v>9</v>
      </c>
      <c r="AA4" s="104" t="s">
        <v>49</v>
      </c>
      <c r="AB4" s="104" t="s">
        <v>48</v>
      </c>
      <c r="AC4" s="104"/>
      <c r="AD4" s="104"/>
      <c r="AE4" s="104"/>
      <c r="AF4" s="104" t="s">
        <v>47</v>
      </c>
      <c r="AG4" s="104"/>
      <c r="AH4" s="104" t="s">
        <v>45</v>
      </c>
      <c r="AI4" s="104"/>
      <c r="AJ4" s="104" t="s">
        <v>46</v>
      </c>
      <c r="AK4" s="104"/>
      <c r="AL4" s="104" t="s">
        <v>44</v>
      </c>
      <c r="AM4" s="104"/>
    </row>
    <row r="5" spans="2:39" ht="17.25" customHeight="1">
      <c r="B5" s="105" t="s">
        <v>4</v>
      </c>
      <c r="C5" s="105"/>
      <c r="D5" s="9">
        <v>2</v>
      </c>
      <c r="G5" s="98" t="s">
        <v>61</v>
      </c>
      <c r="H5" s="98"/>
      <c r="I5" s="98"/>
      <c r="J5" s="98"/>
      <c r="K5" s="98"/>
      <c r="L5" s="98"/>
      <c r="M5" s="98"/>
      <c r="N5" s="98"/>
      <c r="O5" s="98"/>
      <c r="P5" s="98" t="s">
        <v>62</v>
      </c>
      <c r="Q5" s="98"/>
      <c r="R5" s="98"/>
      <c r="S5" s="98"/>
      <c r="T5" s="98"/>
      <c r="U5" s="98"/>
      <c r="X5" s="69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</row>
    <row r="7" spans="2:39" ht="44.25" customHeight="1">
      <c r="B7" s="107" t="s">
        <v>5</v>
      </c>
      <c r="C7" s="109" t="s">
        <v>6</v>
      </c>
      <c r="D7" s="111" t="s">
        <v>7</v>
      </c>
      <c r="E7" s="112"/>
      <c r="F7" s="107" t="s">
        <v>8</v>
      </c>
      <c r="G7" s="107" t="s">
        <v>9</v>
      </c>
      <c r="H7" s="96" t="s">
        <v>10</v>
      </c>
      <c r="I7" s="96" t="s">
        <v>11</v>
      </c>
      <c r="J7" s="96" t="s">
        <v>12</v>
      </c>
      <c r="K7" s="96" t="s">
        <v>13</v>
      </c>
      <c r="L7" s="95" t="s">
        <v>14</v>
      </c>
      <c r="M7" s="95" t="s">
        <v>15</v>
      </c>
      <c r="N7" s="95" t="s">
        <v>16</v>
      </c>
      <c r="O7" s="122" t="s">
        <v>17</v>
      </c>
      <c r="P7" s="95" t="s">
        <v>18</v>
      </c>
      <c r="Q7" s="107" t="s">
        <v>19</v>
      </c>
      <c r="R7" s="95" t="s">
        <v>20</v>
      </c>
      <c r="S7" s="107" t="s">
        <v>21</v>
      </c>
      <c r="T7" s="107" t="s">
        <v>22</v>
      </c>
      <c r="U7" s="107" t="s">
        <v>23</v>
      </c>
      <c r="X7" s="69"/>
      <c r="Y7" s="104"/>
      <c r="Z7" s="104"/>
      <c r="AA7" s="104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8"/>
      <c r="C8" s="110"/>
      <c r="D8" s="113"/>
      <c r="E8" s="114"/>
      <c r="F8" s="108"/>
      <c r="G8" s="108"/>
      <c r="H8" s="96"/>
      <c r="I8" s="96"/>
      <c r="J8" s="96"/>
      <c r="K8" s="96"/>
      <c r="L8" s="95"/>
      <c r="M8" s="95"/>
      <c r="N8" s="95"/>
      <c r="O8" s="122"/>
      <c r="P8" s="95"/>
      <c r="Q8" s="117"/>
      <c r="R8" s="95"/>
      <c r="S8" s="108"/>
      <c r="T8" s="117"/>
      <c r="U8" s="117"/>
      <c r="W8" s="12"/>
      <c r="X8" s="69"/>
      <c r="Y8" s="74" t="str">
        <f>+D4</f>
        <v>Kỹ thuật đồ họa</v>
      </c>
      <c r="Z8" s="75" t="str">
        <f>+P4</f>
        <v>Nhóm: INT1328-04</v>
      </c>
      <c r="AA8" s="76">
        <f>+$AJ$8+$AL$8+$AH$8</f>
        <v>68</v>
      </c>
      <c r="AB8" s="70">
        <f>COUNTIF($T$9:$T$137,"Khiển trách")</f>
        <v>0</v>
      </c>
      <c r="AC8" s="70">
        <f>COUNTIF($T$9:$T$137,"Cảnh cáo")</f>
        <v>0</v>
      </c>
      <c r="AD8" s="70">
        <f>COUNTIF($T$9:$T$137,"Đình chỉ thi")</f>
        <v>0</v>
      </c>
      <c r="AE8" s="77">
        <f>+($AB$8+$AC$8+$AD$8)/$AA$8*100%</f>
        <v>0</v>
      </c>
      <c r="AF8" s="70">
        <f>SUM(COUNTIF($T$9:$T$135,"Vắng"),COUNTIF($T$9:$T$135,"Vắng có phép"))</f>
        <v>0</v>
      </c>
      <c r="AG8" s="78">
        <f>+$AF$8/$AA$8</f>
        <v>0</v>
      </c>
      <c r="AH8" s="79">
        <f>COUNTIF($X$9:$X$135,"Thi lại")</f>
        <v>1</v>
      </c>
      <c r="AI8" s="78">
        <f>+$AH$8/$AA$8</f>
        <v>1.4705882352941176E-2</v>
      </c>
      <c r="AJ8" s="79">
        <f>COUNTIF($X$9:$X$136,"Học lại")</f>
        <v>67</v>
      </c>
      <c r="AK8" s="78">
        <f>+$AJ$8/$AA$8</f>
        <v>0.98529411764705888</v>
      </c>
      <c r="AL8" s="70">
        <f>COUNTIF($X$10:$X$136,"Đạt")</f>
        <v>0</v>
      </c>
      <c r="AM8" s="77">
        <f>+$AL$8/$AA$8</f>
        <v>0</v>
      </c>
    </row>
    <row r="9" spans="2:39" ht="14.25" customHeight="1">
      <c r="B9" s="118" t="s">
        <v>29</v>
      </c>
      <c r="C9" s="119"/>
      <c r="D9" s="119"/>
      <c r="E9" s="119"/>
      <c r="F9" s="119"/>
      <c r="G9" s="120"/>
      <c r="H9" s="13">
        <v>10</v>
      </c>
      <c r="I9" s="13">
        <v>10</v>
      </c>
      <c r="J9" s="14"/>
      <c r="K9" s="13">
        <v>30</v>
      </c>
      <c r="L9" s="15"/>
      <c r="M9" s="16"/>
      <c r="N9" s="16"/>
      <c r="O9" s="17"/>
      <c r="P9" s="66">
        <f>100-(H9+I9+J9+K9)</f>
        <v>50</v>
      </c>
      <c r="Q9" s="108"/>
      <c r="R9" s="18"/>
      <c r="S9" s="18"/>
      <c r="T9" s="108"/>
      <c r="U9" s="108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20" t="s">
        <v>727</v>
      </c>
      <c r="D10" s="21" t="s">
        <v>728</v>
      </c>
      <c r="E10" s="22" t="s">
        <v>75</v>
      </c>
      <c r="F10" s="23" t="s">
        <v>379</v>
      </c>
      <c r="G10" s="20" t="s">
        <v>133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 t="s">
        <v>1722</v>
      </c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32" t="s">
        <v>729</v>
      </c>
      <c r="D11" s="33" t="s">
        <v>728</v>
      </c>
      <c r="E11" s="34" t="s">
        <v>75</v>
      </c>
      <c r="F11" s="35" t="s">
        <v>730</v>
      </c>
      <c r="G11" s="32" t="s">
        <v>133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 t="s">
        <v>1722</v>
      </c>
      <c r="V11" s="3"/>
      <c r="W11" s="30"/>
      <c r="X11" s="81" t="str">
        <f t="shared" ref="X11:X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32" t="s">
        <v>731</v>
      </c>
      <c r="D12" s="33" t="s">
        <v>732</v>
      </c>
      <c r="E12" s="34" t="s">
        <v>75</v>
      </c>
      <c r="F12" s="35" t="s">
        <v>733</v>
      </c>
      <c r="G12" s="32" t="s">
        <v>81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75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75" si="4">+IF(OR($H12=0,$I12=0,$J12=0,$K12=0),"Không đủ ĐKDT","")</f>
        <v/>
      </c>
      <c r="U12" s="43" t="s">
        <v>1722</v>
      </c>
      <c r="V12" s="3"/>
      <c r="W12" s="30"/>
      <c r="X12" s="81" t="str">
        <f t="shared" si="2"/>
        <v>Học lại</v>
      </c>
      <c r="Y12" s="82"/>
      <c r="Z12" s="82"/>
      <c r="AA12" s="9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32" t="s">
        <v>734</v>
      </c>
      <c r="D13" s="33" t="s">
        <v>157</v>
      </c>
      <c r="E13" s="34" t="s">
        <v>75</v>
      </c>
      <c r="F13" s="35" t="s">
        <v>735</v>
      </c>
      <c r="G13" s="32" t="s">
        <v>81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 t="s">
        <v>1722</v>
      </c>
      <c r="V13" s="3"/>
      <c r="W13" s="30"/>
      <c r="X13" s="81" t="str">
        <f t="shared" si="2"/>
        <v>Học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32" t="s">
        <v>736</v>
      </c>
      <c r="D14" s="33" t="s">
        <v>737</v>
      </c>
      <c r="E14" s="34" t="s">
        <v>738</v>
      </c>
      <c r="F14" s="35" t="s">
        <v>739</v>
      </c>
      <c r="G14" s="32" t="s">
        <v>123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 t="s">
        <v>1722</v>
      </c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32" t="s">
        <v>740</v>
      </c>
      <c r="D15" s="33" t="s">
        <v>741</v>
      </c>
      <c r="E15" s="34" t="s">
        <v>742</v>
      </c>
      <c r="F15" s="35" t="s">
        <v>743</v>
      </c>
      <c r="G15" s="32" t="s">
        <v>93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 t="s">
        <v>1722</v>
      </c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32" t="s">
        <v>744</v>
      </c>
      <c r="D16" s="33" t="s">
        <v>745</v>
      </c>
      <c r="E16" s="34" t="s">
        <v>104</v>
      </c>
      <c r="F16" s="35" t="s">
        <v>207</v>
      </c>
      <c r="G16" s="32" t="s">
        <v>133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 t="s">
        <v>1722</v>
      </c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8</v>
      </c>
      <c r="C17" s="32" t="s">
        <v>746</v>
      </c>
      <c r="D17" s="33" t="s">
        <v>747</v>
      </c>
      <c r="E17" s="34" t="s">
        <v>116</v>
      </c>
      <c r="F17" s="35" t="s">
        <v>748</v>
      </c>
      <c r="G17" s="32" t="s">
        <v>84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 t="s">
        <v>1722</v>
      </c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9</v>
      </c>
      <c r="C18" s="32" t="s">
        <v>749</v>
      </c>
      <c r="D18" s="33" t="s">
        <v>750</v>
      </c>
      <c r="E18" s="34" t="s">
        <v>351</v>
      </c>
      <c r="F18" s="35" t="s">
        <v>751</v>
      </c>
      <c r="G18" s="32" t="s">
        <v>167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 t="s">
        <v>1722</v>
      </c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10</v>
      </c>
      <c r="C19" s="32" t="s">
        <v>752</v>
      </c>
      <c r="D19" s="33" t="s">
        <v>125</v>
      </c>
      <c r="E19" s="34" t="s">
        <v>351</v>
      </c>
      <c r="F19" s="35" t="s">
        <v>753</v>
      </c>
      <c r="G19" s="32" t="s">
        <v>123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 t="s">
        <v>1722</v>
      </c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11</v>
      </c>
      <c r="C20" s="32" t="s">
        <v>754</v>
      </c>
      <c r="D20" s="33" t="s">
        <v>755</v>
      </c>
      <c r="E20" s="34" t="s">
        <v>756</v>
      </c>
      <c r="F20" s="35" t="s">
        <v>757</v>
      </c>
      <c r="G20" s="32" t="s">
        <v>81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 t="s">
        <v>1722</v>
      </c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12</v>
      </c>
      <c r="C21" s="32" t="s">
        <v>758</v>
      </c>
      <c r="D21" s="33" t="s">
        <v>145</v>
      </c>
      <c r="E21" s="34" t="s">
        <v>354</v>
      </c>
      <c r="F21" s="35" t="s">
        <v>759</v>
      </c>
      <c r="G21" s="32" t="s">
        <v>81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 t="s">
        <v>1722</v>
      </c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13</v>
      </c>
      <c r="C22" s="32" t="s">
        <v>760</v>
      </c>
      <c r="D22" s="33" t="s">
        <v>386</v>
      </c>
      <c r="E22" s="34" t="s">
        <v>354</v>
      </c>
      <c r="F22" s="35" t="s">
        <v>761</v>
      </c>
      <c r="G22" s="32" t="s">
        <v>84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 t="s">
        <v>1722</v>
      </c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14</v>
      </c>
      <c r="C23" s="32" t="s">
        <v>762</v>
      </c>
      <c r="D23" s="33" t="s">
        <v>287</v>
      </c>
      <c r="E23" s="34" t="s">
        <v>126</v>
      </c>
      <c r="F23" s="35" t="s">
        <v>465</v>
      </c>
      <c r="G23" s="32" t="s">
        <v>133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 t="s">
        <v>1722</v>
      </c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15</v>
      </c>
      <c r="C24" s="32" t="s">
        <v>763</v>
      </c>
      <c r="D24" s="33" t="s">
        <v>764</v>
      </c>
      <c r="E24" s="34" t="s">
        <v>765</v>
      </c>
      <c r="F24" s="35" t="s">
        <v>766</v>
      </c>
      <c r="G24" s="32" t="s">
        <v>123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 t="s">
        <v>1722</v>
      </c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16</v>
      </c>
      <c r="C25" s="32" t="s">
        <v>767</v>
      </c>
      <c r="D25" s="33" t="s">
        <v>768</v>
      </c>
      <c r="E25" s="34" t="s">
        <v>366</v>
      </c>
      <c r="F25" s="35" t="s">
        <v>769</v>
      </c>
      <c r="G25" s="32" t="s">
        <v>133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 t="s">
        <v>1722</v>
      </c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17</v>
      </c>
      <c r="C26" s="32" t="s">
        <v>770</v>
      </c>
      <c r="D26" s="33" t="s">
        <v>771</v>
      </c>
      <c r="E26" s="34" t="s">
        <v>136</v>
      </c>
      <c r="F26" s="35" t="s">
        <v>772</v>
      </c>
      <c r="G26" s="32" t="s">
        <v>84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 t="s">
        <v>1722</v>
      </c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18</v>
      </c>
      <c r="C27" s="32" t="s">
        <v>773</v>
      </c>
      <c r="D27" s="33" t="s">
        <v>774</v>
      </c>
      <c r="E27" s="34" t="s">
        <v>154</v>
      </c>
      <c r="F27" s="35" t="s">
        <v>775</v>
      </c>
      <c r="G27" s="32" t="s">
        <v>133</v>
      </c>
      <c r="H27" s="36" t="s">
        <v>30</v>
      </c>
      <c r="I27" s="36" t="s">
        <v>30</v>
      </c>
      <c r="J27" s="36" t="s">
        <v>30</v>
      </c>
      <c r="K27" s="36" t="s">
        <v>30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 t="s">
        <v>1722</v>
      </c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19</v>
      </c>
      <c r="C28" s="32" t="s">
        <v>776</v>
      </c>
      <c r="D28" s="33" t="s">
        <v>777</v>
      </c>
      <c r="E28" s="34" t="s">
        <v>154</v>
      </c>
      <c r="F28" s="35" t="s">
        <v>778</v>
      </c>
      <c r="G28" s="32" t="s">
        <v>123</v>
      </c>
      <c r="H28" s="36" t="s">
        <v>30</v>
      </c>
      <c r="I28" s="36" t="s">
        <v>30</v>
      </c>
      <c r="J28" s="36" t="s">
        <v>30</v>
      </c>
      <c r="K28" s="36" t="s">
        <v>30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 t="s">
        <v>1722</v>
      </c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20</v>
      </c>
      <c r="C29" s="32" t="s">
        <v>779</v>
      </c>
      <c r="D29" s="33" t="s">
        <v>780</v>
      </c>
      <c r="E29" s="34" t="s">
        <v>154</v>
      </c>
      <c r="F29" s="35" t="s">
        <v>127</v>
      </c>
      <c r="G29" s="32" t="s">
        <v>123</v>
      </c>
      <c r="H29" s="36" t="s">
        <v>30</v>
      </c>
      <c r="I29" s="36" t="s">
        <v>30</v>
      </c>
      <c r="J29" s="36" t="s">
        <v>30</v>
      </c>
      <c r="K29" s="36" t="s">
        <v>30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 t="s">
        <v>1722</v>
      </c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21</v>
      </c>
      <c r="C30" s="32" t="s">
        <v>781</v>
      </c>
      <c r="D30" s="33" t="s">
        <v>782</v>
      </c>
      <c r="E30" s="34" t="s">
        <v>165</v>
      </c>
      <c r="F30" s="35" t="s">
        <v>783</v>
      </c>
      <c r="G30" s="32" t="s">
        <v>128</v>
      </c>
      <c r="H30" s="36" t="s">
        <v>30</v>
      </c>
      <c r="I30" s="36" t="s">
        <v>30</v>
      </c>
      <c r="J30" s="36" t="s">
        <v>30</v>
      </c>
      <c r="K30" s="36" t="s">
        <v>30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 t="s">
        <v>1722</v>
      </c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22</v>
      </c>
      <c r="C31" s="32" t="s">
        <v>784</v>
      </c>
      <c r="D31" s="33" t="s">
        <v>213</v>
      </c>
      <c r="E31" s="34" t="s">
        <v>177</v>
      </c>
      <c r="F31" s="35" t="s">
        <v>785</v>
      </c>
      <c r="G31" s="32" t="s">
        <v>128</v>
      </c>
      <c r="H31" s="36" t="s">
        <v>30</v>
      </c>
      <c r="I31" s="36" t="s">
        <v>30</v>
      </c>
      <c r="J31" s="36" t="s">
        <v>30</v>
      </c>
      <c r="K31" s="36" t="s">
        <v>30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 t="s">
        <v>1722</v>
      </c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23</v>
      </c>
      <c r="C32" s="32" t="s">
        <v>786</v>
      </c>
      <c r="D32" s="33" t="s">
        <v>787</v>
      </c>
      <c r="E32" s="34" t="s">
        <v>177</v>
      </c>
      <c r="F32" s="35" t="s">
        <v>590</v>
      </c>
      <c r="G32" s="32" t="s">
        <v>81</v>
      </c>
      <c r="H32" s="36" t="s">
        <v>30</v>
      </c>
      <c r="I32" s="36" t="s">
        <v>30</v>
      </c>
      <c r="J32" s="36" t="s">
        <v>30</v>
      </c>
      <c r="K32" s="36" t="s">
        <v>30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 t="s">
        <v>1722</v>
      </c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24</v>
      </c>
      <c r="C33" s="32" t="s">
        <v>788</v>
      </c>
      <c r="D33" s="33" t="s">
        <v>361</v>
      </c>
      <c r="E33" s="34" t="s">
        <v>177</v>
      </c>
      <c r="F33" s="35" t="s">
        <v>789</v>
      </c>
      <c r="G33" s="32" t="s">
        <v>128</v>
      </c>
      <c r="H33" s="36" t="s">
        <v>30</v>
      </c>
      <c r="I33" s="36" t="s">
        <v>30</v>
      </c>
      <c r="J33" s="36" t="s">
        <v>30</v>
      </c>
      <c r="K33" s="36" t="s">
        <v>30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 t="s">
        <v>1722</v>
      </c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25</v>
      </c>
      <c r="C34" s="32" t="s">
        <v>790</v>
      </c>
      <c r="D34" s="33" t="s">
        <v>791</v>
      </c>
      <c r="E34" s="34" t="s">
        <v>184</v>
      </c>
      <c r="F34" s="35" t="s">
        <v>510</v>
      </c>
      <c r="G34" s="32" t="s">
        <v>133</v>
      </c>
      <c r="H34" s="36" t="s">
        <v>30</v>
      </c>
      <c r="I34" s="36" t="s">
        <v>30</v>
      </c>
      <c r="J34" s="36" t="s">
        <v>30</v>
      </c>
      <c r="K34" s="36" t="s">
        <v>30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 t="s">
        <v>1722</v>
      </c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26</v>
      </c>
      <c r="C35" s="32" t="s">
        <v>792</v>
      </c>
      <c r="D35" s="33" t="s">
        <v>793</v>
      </c>
      <c r="E35" s="34" t="s">
        <v>184</v>
      </c>
      <c r="F35" s="35" t="s">
        <v>794</v>
      </c>
      <c r="G35" s="32" t="s">
        <v>77</v>
      </c>
      <c r="H35" s="36" t="s">
        <v>30</v>
      </c>
      <c r="I35" s="36" t="s">
        <v>30</v>
      </c>
      <c r="J35" s="36" t="s">
        <v>30</v>
      </c>
      <c r="K35" s="36" t="s">
        <v>30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 t="s">
        <v>1722</v>
      </c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27</v>
      </c>
      <c r="C36" s="32" t="s">
        <v>795</v>
      </c>
      <c r="D36" s="33" t="s">
        <v>796</v>
      </c>
      <c r="E36" s="34" t="s">
        <v>797</v>
      </c>
      <c r="F36" s="35" t="s">
        <v>798</v>
      </c>
      <c r="G36" s="32" t="s">
        <v>133</v>
      </c>
      <c r="H36" s="36" t="s">
        <v>30</v>
      </c>
      <c r="I36" s="36" t="s">
        <v>30</v>
      </c>
      <c r="J36" s="36" t="s">
        <v>30</v>
      </c>
      <c r="K36" s="36" t="s">
        <v>30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 t="s">
        <v>1722</v>
      </c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28</v>
      </c>
      <c r="C37" s="32" t="s">
        <v>799</v>
      </c>
      <c r="D37" s="33" t="s">
        <v>800</v>
      </c>
      <c r="E37" s="34" t="s">
        <v>801</v>
      </c>
      <c r="F37" s="35" t="s">
        <v>802</v>
      </c>
      <c r="G37" s="32" t="s">
        <v>123</v>
      </c>
      <c r="H37" s="36" t="s">
        <v>30</v>
      </c>
      <c r="I37" s="36" t="s">
        <v>30</v>
      </c>
      <c r="J37" s="36" t="s">
        <v>30</v>
      </c>
      <c r="K37" s="36" t="s">
        <v>30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 t="s">
        <v>1722</v>
      </c>
      <c r="V37" s="3"/>
      <c r="W37" s="30"/>
      <c r="X37" s="81" t="str">
        <f t="shared" si="2"/>
        <v>Học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29</v>
      </c>
      <c r="C38" s="32" t="s">
        <v>803</v>
      </c>
      <c r="D38" s="33" t="s">
        <v>804</v>
      </c>
      <c r="E38" s="34" t="s">
        <v>637</v>
      </c>
      <c r="F38" s="35" t="s">
        <v>805</v>
      </c>
      <c r="G38" s="32" t="s">
        <v>123</v>
      </c>
      <c r="H38" s="36" t="s">
        <v>30</v>
      </c>
      <c r="I38" s="36" t="s">
        <v>30</v>
      </c>
      <c r="J38" s="36" t="s">
        <v>30</v>
      </c>
      <c r="K38" s="36" t="s">
        <v>30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 t="s">
        <v>1722</v>
      </c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30</v>
      </c>
      <c r="C39" s="32" t="s">
        <v>806</v>
      </c>
      <c r="D39" s="33" t="s">
        <v>299</v>
      </c>
      <c r="E39" s="34" t="s">
        <v>637</v>
      </c>
      <c r="F39" s="35" t="s">
        <v>807</v>
      </c>
      <c r="G39" s="32" t="s">
        <v>109</v>
      </c>
      <c r="H39" s="36" t="s">
        <v>30</v>
      </c>
      <c r="I39" s="36" t="s">
        <v>30</v>
      </c>
      <c r="J39" s="36" t="s">
        <v>30</v>
      </c>
      <c r="K39" s="36" t="s">
        <v>30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 t="s">
        <v>1722</v>
      </c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31</v>
      </c>
      <c r="C40" s="32" t="s">
        <v>808</v>
      </c>
      <c r="D40" s="33" t="s">
        <v>809</v>
      </c>
      <c r="E40" s="34" t="s">
        <v>192</v>
      </c>
      <c r="F40" s="35" t="s">
        <v>810</v>
      </c>
      <c r="G40" s="32" t="s">
        <v>128</v>
      </c>
      <c r="H40" s="36" t="s">
        <v>30</v>
      </c>
      <c r="I40" s="36" t="s">
        <v>30</v>
      </c>
      <c r="J40" s="36" t="s">
        <v>30</v>
      </c>
      <c r="K40" s="36" t="s">
        <v>30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 t="s">
        <v>1722</v>
      </c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32</v>
      </c>
      <c r="C41" s="32" t="s">
        <v>811</v>
      </c>
      <c r="D41" s="33" t="s">
        <v>812</v>
      </c>
      <c r="E41" s="34" t="s">
        <v>813</v>
      </c>
      <c r="F41" s="35" t="s">
        <v>814</v>
      </c>
      <c r="G41" s="32" t="s">
        <v>84</v>
      </c>
      <c r="H41" s="36" t="s">
        <v>30</v>
      </c>
      <c r="I41" s="36" t="s">
        <v>30</v>
      </c>
      <c r="J41" s="36" t="s">
        <v>30</v>
      </c>
      <c r="K41" s="36" t="s">
        <v>30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 t="s">
        <v>1722</v>
      </c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33</v>
      </c>
      <c r="C42" s="32" t="s">
        <v>815</v>
      </c>
      <c r="D42" s="33" t="s">
        <v>816</v>
      </c>
      <c r="E42" s="34" t="s">
        <v>203</v>
      </c>
      <c r="F42" s="35" t="s">
        <v>646</v>
      </c>
      <c r="G42" s="32" t="s">
        <v>128</v>
      </c>
      <c r="H42" s="36" t="s">
        <v>30</v>
      </c>
      <c r="I42" s="36" t="s">
        <v>30</v>
      </c>
      <c r="J42" s="36" t="s">
        <v>30</v>
      </c>
      <c r="K42" s="36" t="s">
        <v>30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 t="s">
        <v>1722</v>
      </c>
      <c r="V42" s="3"/>
      <c r="W42" s="30"/>
      <c r="X42" s="81" t="str">
        <f t="shared" si="2"/>
        <v>Học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34</v>
      </c>
      <c r="C43" s="32" t="s">
        <v>817</v>
      </c>
      <c r="D43" s="33" t="s">
        <v>145</v>
      </c>
      <c r="E43" s="34" t="s">
        <v>203</v>
      </c>
      <c r="F43" s="35" t="s">
        <v>818</v>
      </c>
      <c r="G43" s="32" t="s">
        <v>81</v>
      </c>
      <c r="H43" s="36" t="s">
        <v>30</v>
      </c>
      <c r="I43" s="36" t="s">
        <v>30</v>
      </c>
      <c r="J43" s="36" t="s">
        <v>30</v>
      </c>
      <c r="K43" s="36" t="s">
        <v>30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 t="s">
        <v>1722</v>
      </c>
      <c r="V43" s="3"/>
      <c r="W43" s="30"/>
      <c r="X43" s="81" t="str">
        <f t="shared" si="2"/>
        <v>Học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35</v>
      </c>
      <c r="C44" s="32" t="s">
        <v>819</v>
      </c>
      <c r="D44" s="33" t="s">
        <v>820</v>
      </c>
      <c r="E44" s="34" t="s">
        <v>210</v>
      </c>
      <c r="F44" s="35" t="s">
        <v>821</v>
      </c>
      <c r="G44" s="32" t="s">
        <v>822</v>
      </c>
      <c r="H44" s="36" t="s">
        <v>30</v>
      </c>
      <c r="I44" s="36" t="s">
        <v>30</v>
      </c>
      <c r="J44" s="36" t="s">
        <v>30</v>
      </c>
      <c r="K44" s="36" t="s">
        <v>30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 t="s">
        <v>1723</v>
      </c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36</v>
      </c>
      <c r="C45" s="32" t="s">
        <v>823</v>
      </c>
      <c r="D45" s="33" t="s">
        <v>824</v>
      </c>
      <c r="E45" s="34" t="s">
        <v>210</v>
      </c>
      <c r="F45" s="35" t="s">
        <v>825</v>
      </c>
      <c r="G45" s="32" t="s">
        <v>81</v>
      </c>
      <c r="H45" s="36" t="s">
        <v>30</v>
      </c>
      <c r="I45" s="36" t="s">
        <v>30</v>
      </c>
      <c r="J45" s="36" t="s">
        <v>30</v>
      </c>
      <c r="K45" s="36" t="s">
        <v>30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 t="s">
        <v>1723</v>
      </c>
      <c r="V45" s="3"/>
      <c r="W45" s="30"/>
      <c r="X45" s="81" t="str">
        <f t="shared" si="2"/>
        <v>Học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37</v>
      </c>
      <c r="C46" s="32" t="s">
        <v>826</v>
      </c>
      <c r="D46" s="33" t="s">
        <v>827</v>
      </c>
      <c r="E46" s="34" t="s">
        <v>210</v>
      </c>
      <c r="F46" s="35" t="s">
        <v>516</v>
      </c>
      <c r="G46" s="32" t="s">
        <v>81</v>
      </c>
      <c r="H46" s="36" t="s">
        <v>30</v>
      </c>
      <c r="I46" s="36" t="s">
        <v>30</v>
      </c>
      <c r="J46" s="36" t="s">
        <v>30</v>
      </c>
      <c r="K46" s="36" t="s">
        <v>30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 t="s">
        <v>1723</v>
      </c>
      <c r="V46" s="3"/>
      <c r="W46" s="30"/>
      <c r="X46" s="81" t="str">
        <f t="shared" si="2"/>
        <v>Học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38</v>
      </c>
      <c r="C47" s="32" t="s">
        <v>828</v>
      </c>
      <c r="D47" s="33" t="s">
        <v>829</v>
      </c>
      <c r="E47" s="34" t="s">
        <v>830</v>
      </c>
      <c r="F47" s="35" t="s">
        <v>831</v>
      </c>
      <c r="G47" s="32" t="s">
        <v>81</v>
      </c>
      <c r="H47" s="36" t="s">
        <v>30</v>
      </c>
      <c r="I47" s="36" t="s">
        <v>30</v>
      </c>
      <c r="J47" s="36" t="s">
        <v>30</v>
      </c>
      <c r="K47" s="36" t="s">
        <v>30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 t="s">
        <v>1723</v>
      </c>
      <c r="V47" s="3"/>
      <c r="W47" s="30"/>
      <c r="X47" s="81" t="str">
        <f t="shared" si="2"/>
        <v>Học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39</v>
      </c>
      <c r="C48" s="32" t="s">
        <v>832</v>
      </c>
      <c r="D48" s="33" t="s">
        <v>833</v>
      </c>
      <c r="E48" s="34" t="s">
        <v>834</v>
      </c>
      <c r="F48" s="35" t="s">
        <v>835</v>
      </c>
      <c r="G48" s="32" t="s">
        <v>133</v>
      </c>
      <c r="H48" s="36" t="s">
        <v>30</v>
      </c>
      <c r="I48" s="36" t="s">
        <v>30</v>
      </c>
      <c r="J48" s="36" t="s">
        <v>30</v>
      </c>
      <c r="K48" s="36" t="s">
        <v>30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 t="s">
        <v>1723</v>
      </c>
      <c r="V48" s="3"/>
      <c r="W48" s="30"/>
      <c r="X48" s="81" t="str">
        <f t="shared" si="2"/>
        <v>Học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customHeight="1">
      <c r="B49" s="31">
        <v>40</v>
      </c>
      <c r="C49" s="32" t="s">
        <v>836</v>
      </c>
      <c r="D49" s="33" t="s">
        <v>306</v>
      </c>
      <c r="E49" s="34" t="s">
        <v>439</v>
      </c>
      <c r="F49" s="35" t="s">
        <v>837</v>
      </c>
      <c r="G49" s="32" t="s">
        <v>838</v>
      </c>
      <c r="H49" s="36" t="s">
        <v>30</v>
      </c>
      <c r="I49" s="36" t="s">
        <v>30</v>
      </c>
      <c r="J49" s="36" t="s">
        <v>30</v>
      </c>
      <c r="K49" s="36" t="s">
        <v>30</v>
      </c>
      <c r="L49" s="44"/>
      <c r="M49" s="44"/>
      <c r="N49" s="44"/>
      <c r="O49" s="88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 t="s">
        <v>1723</v>
      </c>
      <c r="V49" s="3"/>
      <c r="W49" s="30"/>
      <c r="X49" s="81" t="str">
        <f t="shared" si="2"/>
        <v>Học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customHeight="1">
      <c r="B50" s="31">
        <v>41</v>
      </c>
      <c r="C50" s="32" t="s">
        <v>839</v>
      </c>
      <c r="D50" s="33" t="s">
        <v>840</v>
      </c>
      <c r="E50" s="34" t="s">
        <v>439</v>
      </c>
      <c r="F50" s="35" t="s">
        <v>841</v>
      </c>
      <c r="G50" s="32" t="s">
        <v>109</v>
      </c>
      <c r="H50" s="36" t="s">
        <v>30</v>
      </c>
      <c r="I50" s="36" t="s">
        <v>30</v>
      </c>
      <c r="J50" s="36" t="s">
        <v>30</v>
      </c>
      <c r="K50" s="36" t="s">
        <v>30</v>
      </c>
      <c r="L50" s="44"/>
      <c r="M50" s="44"/>
      <c r="N50" s="44"/>
      <c r="O50" s="88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 t="s">
        <v>1723</v>
      </c>
      <c r="V50" s="3"/>
      <c r="W50" s="30"/>
      <c r="X50" s="81" t="str">
        <f t="shared" si="2"/>
        <v>Học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customHeight="1">
      <c r="B51" s="31">
        <v>42</v>
      </c>
      <c r="C51" s="32" t="s">
        <v>842</v>
      </c>
      <c r="D51" s="33" t="s">
        <v>843</v>
      </c>
      <c r="E51" s="34" t="s">
        <v>228</v>
      </c>
      <c r="F51" s="35" t="s">
        <v>844</v>
      </c>
      <c r="G51" s="32" t="s">
        <v>77</v>
      </c>
      <c r="H51" s="36" t="s">
        <v>30</v>
      </c>
      <c r="I51" s="36" t="s">
        <v>30</v>
      </c>
      <c r="J51" s="36" t="s">
        <v>30</v>
      </c>
      <c r="K51" s="36" t="s">
        <v>30</v>
      </c>
      <c r="L51" s="44"/>
      <c r="M51" s="44"/>
      <c r="N51" s="44"/>
      <c r="O51" s="88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 t="s">
        <v>1723</v>
      </c>
      <c r="V51" s="3"/>
      <c r="W51" s="30"/>
      <c r="X51" s="81" t="str">
        <f t="shared" si="2"/>
        <v>Học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customHeight="1">
      <c r="B52" s="31">
        <v>43</v>
      </c>
      <c r="C52" s="32" t="s">
        <v>845</v>
      </c>
      <c r="D52" s="33" t="s">
        <v>145</v>
      </c>
      <c r="E52" s="34" t="s">
        <v>448</v>
      </c>
      <c r="F52" s="35" t="s">
        <v>769</v>
      </c>
      <c r="G52" s="32" t="s">
        <v>84</v>
      </c>
      <c r="H52" s="36" t="s">
        <v>30</v>
      </c>
      <c r="I52" s="36" t="s">
        <v>30</v>
      </c>
      <c r="J52" s="36" t="s">
        <v>30</v>
      </c>
      <c r="K52" s="36" t="s">
        <v>30</v>
      </c>
      <c r="L52" s="44"/>
      <c r="M52" s="44"/>
      <c r="N52" s="44"/>
      <c r="O52" s="88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 t="s">
        <v>1723</v>
      </c>
      <c r="V52" s="3"/>
      <c r="W52" s="30"/>
      <c r="X52" s="81" t="str">
        <f t="shared" si="2"/>
        <v>Học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customHeight="1">
      <c r="B53" s="31">
        <v>44</v>
      </c>
      <c r="C53" s="32" t="s">
        <v>846</v>
      </c>
      <c r="D53" s="33" t="s">
        <v>847</v>
      </c>
      <c r="E53" s="34" t="s">
        <v>848</v>
      </c>
      <c r="F53" s="35" t="s">
        <v>426</v>
      </c>
      <c r="G53" s="32" t="s">
        <v>133</v>
      </c>
      <c r="H53" s="36" t="s">
        <v>30</v>
      </c>
      <c r="I53" s="36" t="s">
        <v>30</v>
      </c>
      <c r="J53" s="36" t="s">
        <v>30</v>
      </c>
      <c r="K53" s="36" t="s">
        <v>30</v>
      </c>
      <c r="L53" s="44"/>
      <c r="M53" s="44"/>
      <c r="N53" s="44"/>
      <c r="O53" s="88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 t="s">
        <v>1723</v>
      </c>
      <c r="V53" s="3"/>
      <c r="W53" s="30"/>
      <c r="X53" s="81" t="str">
        <f t="shared" si="2"/>
        <v>Học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customHeight="1">
      <c r="B54" s="31">
        <v>45</v>
      </c>
      <c r="C54" s="32" t="s">
        <v>849</v>
      </c>
      <c r="D54" s="33" t="s">
        <v>402</v>
      </c>
      <c r="E54" s="34" t="s">
        <v>850</v>
      </c>
      <c r="F54" s="35" t="s">
        <v>250</v>
      </c>
      <c r="G54" s="32" t="s">
        <v>123</v>
      </c>
      <c r="H54" s="36" t="s">
        <v>30</v>
      </c>
      <c r="I54" s="36" t="s">
        <v>30</v>
      </c>
      <c r="J54" s="36" t="s">
        <v>30</v>
      </c>
      <c r="K54" s="36" t="s">
        <v>30</v>
      </c>
      <c r="L54" s="44"/>
      <c r="M54" s="44"/>
      <c r="N54" s="44"/>
      <c r="O54" s="88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 t="s">
        <v>1723</v>
      </c>
      <c r="V54" s="3"/>
      <c r="W54" s="30"/>
      <c r="X54" s="81" t="str">
        <f t="shared" si="2"/>
        <v>Học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customHeight="1">
      <c r="B55" s="31">
        <v>46</v>
      </c>
      <c r="C55" s="32" t="s">
        <v>851</v>
      </c>
      <c r="D55" s="33" t="s">
        <v>852</v>
      </c>
      <c r="E55" s="34" t="s">
        <v>464</v>
      </c>
      <c r="F55" s="35" t="s">
        <v>853</v>
      </c>
      <c r="G55" s="32" t="s">
        <v>77</v>
      </c>
      <c r="H55" s="36" t="s">
        <v>30</v>
      </c>
      <c r="I55" s="36" t="s">
        <v>30</v>
      </c>
      <c r="J55" s="36" t="s">
        <v>30</v>
      </c>
      <c r="K55" s="36" t="s">
        <v>30</v>
      </c>
      <c r="L55" s="44"/>
      <c r="M55" s="44"/>
      <c r="N55" s="44"/>
      <c r="O55" s="88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 t="s">
        <v>1723</v>
      </c>
      <c r="V55" s="3"/>
      <c r="W55" s="30"/>
      <c r="X55" s="81" t="str">
        <f t="shared" si="2"/>
        <v>Học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customHeight="1">
      <c r="B56" s="31">
        <v>47</v>
      </c>
      <c r="C56" s="32" t="s">
        <v>854</v>
      </c>
      <c r="D56" s="33" t="s">
        <v>855</v>
      </c>
      <c r="E56" s="34" t="s">
        <v>856</v>
      </c>
      <c r="F56" s="35" t="s">
        <v>491</v>
      </c>
      <c r="G56" s="32" t="s">
        <v>123</v>
      </c>
      <c r="H56" s="36" t="s">
        <v>30</v>
      </c>
      <c r="I56" s="36" t="s">
        <v>30</v>
      </c>
      <c r="J56" s="36" t="s">
        <v>30</v>
      </c>
      <c r="K56" s="36" t="s">
        <v>30</v>
      </c>
      <c r="L56" s="44"/>
      <c r="M56" s="44"/>
      <c r="N56" s="44"/>
      <c r="O56" s="88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 t="s">
        <v>1723</v>
      </c>
      <c r="V56" s="3"/>
      <c r="W56" s="30"/>
      <c r="X56" s="81" t="str">
        <f t="shared" si="2"/>
        <v>Học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customHeight="1">
      <c r="B57" s="31">
        <v>48</v>
      </c>
      <c r="C57" s="32" t="s">
        <v>857</v>
      </c>
      <c r="D57" s="33" t="s">
        <v>840</v>
      </c>
      <c r="E57" s="34" t="s">
        <v>856</v>
      </c>
      <c r="F57" s="35" t="s">
        <v>858</v>
      </c>
      <c r="G57" s="32" t="s">
        <v>133</v>
      </c>
      <c r="H57" s="36" t="s">
        <v>30</v>
      </c>
      <c r="I57" s="36" t="s">
        <v>30</v>
      </c>
      <c r="J57" s="36" t="s">
        <v>30</v>
      </c>
      <c r="K57" s="36" t="s">
        <v>30</v>
      </c>
      <c r="L57" s="44"/>
      <c r="M57" s="44"/>
      <c r="N57" s="44"/>
      <c r="O57" s="88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 t="s">
        <v>1723</v>
      </c>
      <c r="V57" s="3"/>
      <c r="W57" s="30"/>
      <c r="X57" s="81" t="str">
        <f t="shared" si="2"/>
        <v>Học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customHeight="1">
      <c r="B58" s="31">
        <v>49</v>
      </c>
      <c r="C58" s="32" t="s">
        <v>859</v>
      </c>
      <c r="D58" s="33" t="s">
        <v>860</v>
      </c>
      <c r="E58" s="34" t="s">
        <v>243</v>
      </c>
      <c r="F58" s="35" t="s">
        <v>861</v>
      </c>
      <c r="G58" s="32" t="s">
        <v>128</v>
      </c>
      <c r="H58" s="36" t="s">
        <v>30</v>
      </c>
      <c r="I58" s="36" t="s">
        <v>30</v>
      </c>
      <c r="J58" s="36" t="s">
        <v>30</v>
      </c>
      <c r="K58" s="36" t="s">
        <v>30</v>
      </c>
      <c r="L58" s="44"/>
      <c r="M58" s="44"/>
      <c r="N58" s="44"/>
      <c r="O58" s="88"/>
      <c r="P58" s="38"/>
      <c r="Q58" s="39">
        <f t="shared" si="3"/>
        <v>0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 t="s">
        <v>1723</v>
      </c>
      <c r="V58" s="3"/>
      <c r="W58" s="30"/>
      <c r="X58" s="81" t="str">
        <f t="shared" si="2"/>
        <v>Học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customHeight="1">
      <c r="B59" s="31">
        <v>50</v>
      </c>
      <c r="C59" s="32" t="s">
        <v>862</v>
      </c>
      <c r="D59" s="33" t="s">
        <v>863</v>
      </c>
      <c r="E59" s="34" t="s">
        <v>249</v>
      </c>
      <c r="F59" s="35" t="s">
        <v>864</v>
      </c>
      <c r="G59" s="32" t="s">
        <v>109</v>
      </c>
      <c r="H59" s="36" t="s">
        <v>30</v>
      </c>
      <c r="I59" s="36" t="s">
        <v>30</v>
      </c>
      <c r="J59" s="36" t="s">
        <v>30</v>
      </c>
      <c r="K59" s="36" t="s">
        <v>30</v>
      </c>
      <c r="L59" s="44"/>
      <c r="M59" s="44"/>
      <c r="N59" s="44"/>
      <c r="O59" s="88"/>
      <c r="P59" s="38"/>
      <c r="Q59" s="39">
        <f t="shared" si="3"/>
        <v>0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 t="s">
        <v>1723</v>
      </c>
      <c r="V59" s="3"/>
      <c r="W59" s="30"/>
      <c r="X59" s="81" t="str">
        <f t="shared" si="2"/>
        <v>Học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customHeight="1">
      <c r="B60" s="31">
        <v>51</v>
      </c>
      <c r="C60" s="32" t="s">
        <v>865</v>
      </c>
      <c r="D60" s="33" t="s">
        <v>866</v>
      </c>
      <c r="E60" s="34" t="s">
        <v>867</v>
      </c>
      <c r="F60" s="35" t="s">
        <v>868</v>
      </c>
      <c r="G60" s="32" t="s">
        <v>128</v>
      </c>
      <c r="H60" s="36" t="s">
        <v>30</v>
      </c>
      <c r="I60" s="36" t="s">
        <v>30</v>
      </c>
      <c r="J60" s="36" t="s">
        <v>30</v>
      </c>
      <c r="K60" s="36" t="s">
        <v>30</v>
      </c>
      <c r="L60" s="44"/>
      <c r="M60" s="44"/>
      <c r="N60" s="44"/>
      <c r="O60" s="88"/>
      <c r="P60" s="38"/>
      <c r="Q60" s="39">
        <f t="shared" si="3"/>
        <v>0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 t="s">
        <v>1723</v>
      </c>
      <c r="V60" s="3"/>
      <c r="W60" s="30"/>
      <c r="X60" s="81" t="str">
        <f t="shared" si="2"/>
        <v>Học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customHeight="1">
      <c r="B61" s="31">
        <v>52</v>
      </c>
      <c r="C61" s="32" t="s">
        <v>869</v>
      </c>
      <c r="D61" s="33" t="s">
        <v>588</v>
      </c>
      <c r="E61" s="34" t="s">
        <v>681</v>
      </c>
      <c r="F61" s="35" t="s">
        <v>870</v>
      </c>
      <c r="G61" s="32" t="s">
        <v>84</v>
      </c>
      <c r="H61" s="36" t="s">
        <v>30</v>
      </c>
      <c r="I61" s="36" t="s">
        <v>30</v>
      </c>
      <c r="J61" s="36" t="s">
        <v>30</v>
      </c>
      <c r="K61" s="36" t="s">
        <v>30</v>
      </c>
      <c r="L61" s="44"/>
      <c r="M61" s="44"/>
      <c r="N61" s="44"/>
      <c r="O61" s="88"/>
      <c r="P61" s="38"/>
      <c r="Q61" s="39">
        <f t="shared" si="3"/>
        <v>0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 t="s">
        <v>1723</v>
      </c>
      <c r="V61" s="3"/>
      <c r="W61" s="30"/>
      <c r="X61" s="81" t="str">
        <f t="shared" si="2"/>
        <v>Học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customHeight="1">
      <c r="B62" s="31">
        <v>53</v>
      </c>
      <c r="C62" s="32" t="s">
        <v>871</v>
      </c>
      <c r="D62" s="33" t="s">
        <v>872</v>
      </c>
      <c r="E62" s="34" t="s">
        <v>475</v>
      </c>
      <c r="F62" s="35" t="s">
        <v>873</v>
      </c>
      <c r="G62" s="32" t="s">
        <v>128</v>
      </c>
      <c r="H62" s="36" t="s">
        <v>30</v>
      </c>
      <c r="I62" s="36" t="s">
        <v>30</v>
      </c>
      <c r="J62" s="36" t="s">
        <v>30</v>
      </c>
      <c r="K62" s="36" t="s">
        <v>30</v>
      </c>
      <c r="L62" s="44"/>
      <c r="M62" s="44"/>
      <c r="N62" s="44"/>
      <c r="O62" s="88"/>
      <c r="P62" s="38"/>
      <c r="Q62" s="39">
        <f t="shared" si="3"/>
        <v>0</v>
      </c>
      <c r="R62" s="40" t="str">
        <f t="shared" si="0"/>
        <v>F</v>
      </c>
      <c r="S62" s="41" t="str">
        <f t="shared" si="1"/>
        <v>Kém</v>
      </c>
      <c r="T62" s="42" t="str">
        <f t="shared" si="4"/>
        <v/>
      </c>
      <c r="U62" s="43" t="s">
        <v>1723</v>
      </c>
      <c r="V62" s="3"/>
      <c r="W62" s="30"/>
      <c r="X62" s="81" t="str">
        <f t="shared" si="2"/>
        <v>Học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customHeight="1">
      <c r="B63" s="31">
        <v>54</v>
      </c>
      <c r="C63" s="32" t="s">
        <v>874</v>
      </c>
      <c r="D63" s="33" t="s">
        <v>875</v>
      </c>
      <c r="E63" s="34" t="s">
        <v>876</v>
      </c>
      <c r="F63" s="35" t="s">
        <v>716</v>
      </c>
      <c r="G63" s="32" t="s">
        <v>123</v>
      </c>
      <c r="H63" s="36" t="s">
        <v>30</v>
      </c>
      <c r="I63" s="36" t="s">
        <v>30</v>
      </c>
      <c r="J63" s="36" t="s">
        <v>30</v>
      </c>
      <c r="K63" s="36" t="s">
        <v>30</v>
      </c>
      <c r="L63" s="44"/>
      <c r="M63" s="44"/>
      <c r="N63" s="44"/>
      <c r="O63" s="88"/>
      <c r="P63" s="38"/>
      <c r="Q63" s="39">
        <f t="shared" si="3"/>
        <v>0</v>
      </c>
      <c r="R63" s="40" t="str">
        <f t="shared" si="0"/>
        <v>F</v>
      </c>
      <c r="S63" s="41" t="str">
        <f t="shared" si="1"/>
        <v>Kém</v>
      </c>
      <c r="T63" s="42" t="str">
        <f t="shared" si="4"/>
        <v/>
      </c>
      <c r="U63" s="43" t="s">
        <v>1723</v>
      </c>
      <c r="V63" s="3"/>
      <c r="W63" s="30"/>
      <c r="X63" s="81" t="str">
        <f t="shared" si="2"/>
        <v>Học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customHeight="1">
      <c r="B64" s="31">
        <v>55</v>
      </c>
      <c r="C64" s="32" t="s">
        <v>877</v>
      </c>
      <c r="D64" s="33" t="s">
        <v>299</v>
      </c>
      <c r="E64" s="34" t="s">
        <v>878</v>
      </c>
      <c r="F64" s="35" t="s">
        <v>225</v>
      </c>
      <c r="G64" s="32" t="s">
        <v>128</v>
      </c>
      <c r="H64" s="36" t="s">
        <v>30</v>
      </c>
      <c r="I64" s="36" t="s">
        <v>30</v>
      </c>
      <c r="J64" s="36" t="s">
        <v>30</v>
      </c>
      <c r="K64" s="36" t="s">
        <v>30</v>
      </c>
      <c r="L64" s="44"/>
      <c r="M64" s="44"/>
      <c r="N64" s="44"/>
      <c r="O64" s="88"/>
      <c r="P64" s="38"/>
      <c r="Q64" s="39">
        <f t="shared" si="3"/>
        <v>0</v>
      </c>
      <c r="R64" s="40" t="str">
        <f t="shared" si="0"/>
        <v>F</v>
      </c>
      <c r="S64" s="41" t="str">
        <f t="shared" si="1"/>
        <v>Kém</v>
      </c>
      <c r="T64" s="42" t="str">
        <f t="shared" si="4"/>
        <v/>
      </c>
      <c r="U64" s="43" t="s">
        <v>1723</v>
      </c>
      <c r="V64" s="3"/>
      <c r="W64" s="30"/>
      <c r="X64" s="81" t="str">
        <f t="shared" si="2"/>
        <v>Học lại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1:39" ht="18.75" customHeight="1">
      <c r="B65" s="31">
        <v>56</v>
      </c>
      <c r="C65" s="32" t="s">
        <v>879</v>
      </c>
      <c r="D65" s="33" t="s">
        <v>880</v>
      </c>
      <c r="E65" s="34" t="s">
        <v>881</v>
      </c>
      <c r="F65" s="35" t="s">
        <v>882</v>
      </c>
      <c r="G65" s="32" t="s">
        <v>123</v>
      </c>
      <c r="H65" s="36" t="s">
        <v>30</v>
      </c>
      <c r="I65" s="36" t="s">
        <v>30</v>
      </c>
      <c r="J65" s="36" t="s">
        <v>30</v>
      </c>
      <c r="K65" s="36" t="s">
        <v>30</v>
      </c>
      <c r="L65" s="44"/>
      <c r="M65" s="44"/>
      <c r="N65" s="44"/>
      <c r="O65" s="88"/>
      <c r="P65" s="38"/>
      <c r="Q65" s="39">
        <f t="shared" si="3"/>
        <v>0</v>
      </c>
      <c r="R65" s="40" t="str">
        <f t="shared" si="0"/>
        <v>F</v>
      </c>
      <c r="S65" s="41" t="str">
        <f t="shared" si="1"/>
        <v>Kém</v>
      </c>
      <c r="T65" s="42" t="str">
        <f t="shared" si="4"/>
        <v/>
      </c>
      <c r="U65" s="43" t="s">
        <v>1723</v>
      </c>
      <c r="V65" s="3"/>
      <c r="W65" s="30"/>
      <c r="X65" s="81" t="str">
        <f t="shared" si="2"/>
        <v>Học lại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1:39" ht="18.75" customHeight="1">
      <c r="B66" s="31">
        <v>57</v>
      </c>
      <c r="C66" s="32" t="s">
        <v>883</v>
      </c>
      <c r="D66" s="33" t="s">
        <v>884</v>
      </c>
      <c r="E66" s="34" t="s">
        <v>265</v>
      </c>
      <c r="F66" s="35" t="s">
        <v>885</v>
      </c>
      <c r="G66" s="32" t="s">
        <v>123</v>
      </c>
      <c r="H66" s="36" t="s">
        <v>30</v>
      </c>
      <c r="I66" s="36" t="s">
        <v>30</v>
      </c>
      <c r="J66" s="36" t="s">
        <v>30</v>
      </c>
      <c r="K66" s="36" t="s">
        <v>30</v>
      </c>
      <c r="L66" s="44"/>
      <c r="M66" s="44"/>
      <c r="N66" s="44"/>
      <c r="O66" s="88"/>
      <c r="P66" s="38"/>
      <c r="Q66" s="39">
        <f t="shared" si="3"/>
        <v>0</v>
      </c>
      <c r="R66" s="40" t="str">
        <f t="shared" si="0"/>
        <v>F</v>
      </c>
      <c r="S66" s="41" t="str">
        <f t="shared" si="1"/>
        <v>Kém</v>
      </c>
      <c r="T66" s="42" t="str">
        <f t="shared" si="4"/>
        <v/>
      </c>
      <c r="U66" s="43" t="s">
        <v>1723</v>
      </c>
      <c r="V66" s="3"/>
      <c r="W66" s="30"/>
      <c r="X66" s="81" t="str">
        <f t="shared" si="2"/>
        <v>Học lại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1:39" ht="18.75" customHeight="1">
      <c r="B67" s="31">
        <v>58</v>
      </c>
      <c r="C67" s="32" t="s">
        <v>886</v>
      </c>
      <c r="D67" s="33" t="s">
        <v>887</v>
      </c>
      <c r="E67" s="34" t="s">
        <v>888</v>
      </c>
      <c r="F67" s="35" t="s">
        <v>889</v>
      </c>
      <c r="G67" s="32" t="s">
        <v>128</v>
      </c>
      <c r="H67" s="36" t="s">
        <v>30</v>
      </c>
      <c r="I67" s="36" t="s">
        <v>30</v>
      </c>
      <c r="J67" s="36" t="s">
        <v>30</v>
      </c>
      <c r="K67" s="36" t="s">
        <v>30</v>
      </c>
      <c r="L67" s="44"/>
      <c r="M67" s="44"/>
      <c r="N67" s="44"/>
      <c r="O67" s="88"/>
      <c r="P67" s="38"/>
      <c r="Q67" s="39">
        <f t="shared" si="3"/>
        <v>0</v>
      </c>
      <c r="R67" s="40" t="str">
        <f t="shared" si="0"/>
        <v>F</v>
      </c>
      <c r="S67" s="41" t="str">
        <f t="shared" si="1"/>
        <v>Kém</v>
      </c>
      <c r="T67" s="42" t="str">
        <f t="shared" si="4"/>
        <v/>
      </c>
      <c r="U67" s="43" t="s">
        <v>1723</v>
      </c>
      <c r="V67" s="3"/>
      <c r="W67" s="30"/>
      <c r="X67" s="81" t="str">
        <f t="shared" si="2"/>
        <v>Học lại</v>
      </c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</row>
    <row r="68" spans="1:39" ht="18.75" customHeight="1">
      <c r="B68" s="31">
        <v>59</v>
      </c>
      <c r="C68" s="32" t="s">
        <v>890</v>
      </c>
      <c r="D68" s="33" t="s">
        <v>891</v>
      </c>
      <c r="E68" s="34" t="s">
        <v>892</v>
      </c>
      <c r="F68" s="35" t="s">
        <v>893</v>
      </c>
      <c r="G68" s="32" t="s">
        <v>81</v>
      </c>
      <c r="H68" s="36" t="s">
        <v>30</v>
      </c>
      <c r="I68" s="36" t="s">
        <v>30</v>
      </c>
      <c r="J68" s="36" t="s">
        <v>30</v>
      </c>
      <c r="K68" s="36" t="s">
        <v>30</v>
      </c>
      <c r="L68" s="44"/>
      <c r="M68" s="44"/>
      <c r="N68" s="44"/>
      <c r="O68" s="88"/>
      <c r="P68" s="38"/>
      <c r="Q68" s="39">
        <f t="shared" si="3"/>
        <v>0</v>
      </c>
      <c r="R68" s="40" t="str">
        <f t="shared" si="0"/>
        <v>F</v>
      </c>
      <c r="S68" s="41" t="str">
        <f t="shared" si="1"/>
        <v>Kém</v>
      </c>
      <c r="T68" s="42" t="str">
        <f t="shared" si="4"/>
        <v/>
      </c>
      <c r="U68" s="43" t="s">
        <v>1723</v>
      </c>
      <c r="V68" s="3"/>
      <c r="W68" s="30"/>
      <c r="X68" s="81" t="str">
        <f t="shared" si="2"/>
        <v>Học lại</v>
      </c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</row>
    <row r="69" spans="1:39" ht="18.75" customHeight="1">
      <c r="B69" s="31">
        <v>60</v>
      </c>
      <c r="C69" s="32" t="s">
        <v>894</v>
      </c>
      <c r="D69" s="33" t="s">
        <v>661</v>
      </c>
      <c r="E69" s="34" t="s">
        <v>895</v>
      </c>
      <c r="F69" s="35" t="s">
        <v>896</v>
      </c>
      <c r="G69" s="32" t="s">
        <v>194</v>
      </c>
      <c r="H69" s="36" t="s">
        <v>30</v>
      </c>
      <c r="I69" s="36" t="s">
        <v>30</v>
      </c>
      <c r="J69" s="36" t="s">
        <v>30</v>
      </c>
      <c r="K69" s="36" t="s">
        <v>30</v>
      </c>
      <c r="L69" s="44"/>
      <c r="M69" s="44"/>
      <c r="N69" s="44"/>
      <c r="O69" s="88"/>
      <c r="P69" s="38"/>
      <c r="Q69" s="39">
        <f t="shared" si="3"/>
        <v>0</v>
      </c>
      <c r="R69" s="40" t="str">
        <f t="shared" si="0"/>
        <v>F</v>
      </c>
      <c r="S69" s="41" t="str">
        <f t="shared" si="1"/>
        <v>Kém</v>
      </c>
      <c r="T69" s="42" t="str">
        <f t="shared" si="4"/>
        <v/>
      </c>
      <c r="U69" s="43" t="s">
        <v>1723</v>
      </c>
      <c r="V69" s="3"/>
      <c r="W69" s="30"/>
      <c r="X69" s="81" t="str">
        <f t="shared" si="2"/>
        <v>Học lại</v>
      </c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</row>
    <row r="70" spans="1:39" ht="18.75" customHeight="1">
      <c r="B70" s="31">
        <v>61</v>
      </c>
      <c r="C70" s="32" t="s">
        <v>897</v>
      </c>
      <c r="D70" s="33" t="s">
        <v>238</v>
      </c>
      <c r="E70" s="34" t="s">
        <v>895</v>
      </c>
      <c r="F70" s="35" t="s">
        <v>898</v>
      </c>
      <c r="G70" s="32" t="s">
        <v>899</v>
      </c>
      <c r="H70" s="36" t="s">
        <v>30</v>
      </c>
      <c r="I70" s="36" t="s">
        <v>30</v>
      </c>
      <c r="J70" s="36" t="s">
        <v>30</v>
      </c>
      <c r="K70" s="36" t="s">
        <v>30</v>
      </c>
      <c r="L70" s="44"/>
      <c r="M70" s="44"/>
      <c r="N70" s="44"/>
      <c r="O70" s="88"/>
      <c r="P70" s="38"/>
      <c r="Q70" s="39">
        <f t="shared" si="3"/>
        <v>0</v>
      </c>
      <c r="R70" s="40" t="str">
        <f t="shared" si="0"/>
        <v>F</v>
      </c>
      <c r="S70" s="41" t="str">
        <f t="shared" si="1"/>
        <v>Kém</v>
      </c>
      <c r="T70" s="42" t="str">
        <f t="shared" si="4"/>
        <v/>
      </c>
      <c r="U70" s="43" t="s">
        <v>1723</v>
      </c>
      <c r="V70" s="3"/>
      <c r="W70" s="30"/>
      <c r="X70" s="81" t="str">
        <f t="shared" si="2"/>
        <v>Thi lại</v>
      </c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</row>
    <row r="71" spans="1:39" ht="18.75" customHeight="1">
      <c r="B71" s="31">
        <v>62</v>
      </c>
      <c r="C71" s="32" t="s">
        <v>900</v>
      </c>
      <c r="D71" s="33" t="s">
        <v>901</v>
      </c>
      <c r="E71" s="34" t="s">
        <v>902</v>
      </c>
      <c r="F71" s="35" t="s">
        <v>903</v>
      </c>
      <c r="G71" s="32" t="s">
        <v>133</v>
      </c>
      <c r="H71" s="36" t="s">
        <v>30</v>
      </c>
      <c r="I71" s="36" t="s">
        <v>30</v>
      </c>
      <c r="J71" s="36" t="s">
        <v>30</v>
      </c>
      <c r="K71" s="36" t="s">
        <v>30</v>
      </c>
      <c r="L71" s="44"/>
      <c r="M71" s="44"/>
      <c r="N71" s="44"/>
      <c r="O71" s="88"/>
      <c r="P71" s="38"/>
      <c r="Q71" s="39">
        <f t="shared" si="3"/>
        <v>0</v>
      </c>
      <c r="R71" s="40" t="str">
        <f t="shared" si="0"/>
        <v>F</v>
      </c>
      <c r="S71" s="41" t="str">
        <f t="shared" si="1"/>
        <v>Kém</v>
      </c>
      <c r="T71" s="42" t="str">
        <f t="shared" si="4"/>
        <v/>
      </c>
      <c r="U71" s="43" t="s">
        <v>1723</v>
      </c>
      <c r="V71" s="3"/>
      <c r="W71" s="30"/>
      <c r="X71" s="81" t="str">
        <f t="shared" si="2"/>
        <v>Học lại</v>
      </c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</row>
    <row r="72" spans="1:39" ht="18.75" customHeight="1">
      <c r="B72" s="31">
        <v>63</v>
      </c>
      <c r="C72" s="32" t="s">
        <v>904</v>
      </c>
      <c r="D72" s="33" t="s">
        <v>905</v>
      </c>
      <c r="E72" s="34" t="s">
        <v>303</v>
      </c>
      <c r="F72" s="35" t="s">
        <v>906</v>
      </c>
      <c r="G72" s="32" t="s">
        <v>123</v>
      </c>
      <c r="H72" s="36" t="s">
        <v>30</v>
      </c>
      <c r="I72" s="36" t="s">
        <v>30</v>
      </c>
      <c r="J72" s="36" t="s">
        <v>30</v>
      </c>
      <c r="K72" s="36" t="s">
        <v>30</v>
      </c>
      <c r="L72" s="44"/>
      <c r="M72" s="44"/>
      <c r="N72" s="44"/>
      <c r="O72" s="88"/>
      <c r="P72" s="38"/>
      <c r="Q72" s="39">
        <f t="shared" si="3"/>
        <v>0</v>
      </c>
      <c r="R72" s="40" t="str">
        <f t="shared" si="0"/>
        <v>F</v>
      </c>
      <c r="S72" s="41" t="str">
        <f t="shared" si="1"/>
        <v>Kém</v>
      </c>
      <c r="T72" s="42" t="str">
        <f t="shared" si="4"/>
        <v/>
      </c>
      <c r="U72" s="43" t="s">
        <v>1723</v>
      </c>
      <c r="V72" s="3"/>
      <c r="W72" s="30"/>
      <c r="X72" s="81" t="str">
        <f t="shared" si="2"/>
        <v>Học lại</v>
      </c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</row>
    <row r="73" spans="1:39" ht="18.75" customHeight="1">
      <c r="B73" s="31">
        <v>64</v>
      </c>
      <c r="C73" s="32" t="s">
        <v>907</v>
      </c>
      <c r="D73" s="33" t="s">
        <v>330</v>
      </c>
      <c r="E73" s="34" t="s">
        <v>715</v>
      </c>
      <c r="F73" s="35" t="s">
        <v>908</v>
      </c>
      <c r="G73" s="32" t="s">
        <v>123</v>
      </c>
      <c r="H73" s="36" t="s">
        <v>30</v>
      </c>
      <c r="I73" s="36" t="s">
        <v>30</v>
      </c>
      <c r="J73" s="36" t="s">
        <v>30</v>
      </c>
      <c r="K73" s="36" t="s">
        <v>30</v>
      </c>
      <c r="L73" s="44"/>
      <c r="M73" s="44"/>
      <c r="N73" s="44"/>
      <c r="O73" s="88"/>
      <c r="P73" s="38"/>
      <c r="Q73" s="39">
        <f t="shared" si="3"/>
        <v>0</v>
      </c>
      <c r="R73" s="40" t="str">
        <f t="shared" si="0"/>
        <v>F</v>
      </c>
      <c r="S73" s="41" t="str">
        <f t="shared" si="1"/>
        <v>Kém</v>
      </c>
      <c r="T73" s="42" t="str">
        <f t="shared" si="4"/>
        <v/>
      </c>
      <c r="U73" s="43" t="s">
        <v>1723</v>
      </c>
      <c r="V73" s="3"/>
      <c r="W73" s="30"/>
      <c r="X73" s="81" t="str">
        <f t="shared" si="2"/>
        <v>Học lại</v>
      </c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69"/>
      <c r="AM73" s="69"/>
    </row>
    <row r="74" spans="1:39" ht="18.75" customHeight="1">
      <c r="B74" s="31">
        <v>65</v>
      </c>
      <c r="C74" s="32" t="s">
        <v>909</v>
      </c>
      <c r="D74" s="33" t="s">
        <v>910</v>
      </c>
      <c r="E74" s="34" t="s">
        <v>503</v>
      </c>
      <c r="F74" s="35" t="s">
        <v>911</v>
      </c>
      <c r="G74" s="32" t="s">
        <v>81</v>
      </c>
      <c r="H74" s="36" t="s">
        <v>30</v>
      </c>
      <c r="I74" s="36" t="s">
        <v>30</v>
      </c>
      <c r="J74" s="36" t="s">
        <v>30</v>
      </c>
      <c r="K74" s="36" t="s">
        <v>30</v>
      </c>
      <c r="L74" s="44"/>
      <c r="M74" s="44"/>
      <c r="N74" s="44"/>
      <c r="O74" s="88"/>
      <c r="P74" s="38"/>
      <c r="Q74" s="39">
        <f t="shared" si="3"/>
        <v>0</v>
      </c>
      <c r="R74" s="40" t="str">
        <f t="shared" ref="R74:R77" si="5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41" t="str">
        <f t="shared" ref="S74:S77" si="6">IF($Q74&lt;4,"Kém",IF(AND($Q74&gt;=4,$Q74&lt;=5.4),"Trung bình yếu",IF(AND($Q74&gt;=5.5,$Q74&lt;=6.9),"Trung bình",IF(AND($Q74&gt;=7,$Q74&lt;=8.4),"Khá",IF(AND($Q74&gt;=8.5,$Q74&lt;=10),"Giỏi","")))))</f>
        <v>Kém</v>
      </c>
      <c r="T74" s="42" t="str">
        <f t="shared" si="4"/>
        <v/>
      </c>
      <c r="U74" s="43" t="s">
        <v>1723</v>
      </c>
      <c r="V74" s="3"/>
      <c r="W74" s="30"/>
      <c r="X74" s="81" t="str">
        <f t="shared" si="2"/>
        <v>Học lại</v>
      </c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  <c r="AL74" s="69"/>
      <c r="AM74" s="69"/>
    </row>
    <row r="75" spans="1:39" ht="18.75" customHeight="1">
      <c r="B75" s="31">
        <v>66</v>
      </c>
      <c r="C75" s="32" t="s">
        <v>912</v>
      </c>
      <c r="D75" s="33" t="s">
        <v>913</v>
      </c>
      <c r="E75" s="34" t="s">
        <v>509</v>
      </c>
      <c r="F75" s="35" t="s">
        <v>575</v>
      </c>
      <c r="G75" s="32" t="s">
        <v>123</v>
      </c>
      <c r="H75" s="36" t="s">
        <v>30</v>
      </c>
      <c r="I75" s="36" t="s">
        <v>30</v>
      </c>
      <c r="J75" s="36" t="s">
        <v>30</v>
      </c>
      <c r="K75" s="36" t="s">
        <v>30</v>
      </c>
      <c r="L75" s="44"/>
      <c r="M75" s="44"/>
      <c r="N75" s="44"/>
      <c r="O75" s="88"/>
      <c r="P75" s="38"/>
      <c r="Q75" s="39">
        <f t="shared" si="3"/>
        <v>0</v>
      </c>
      <c r="R75" s="40" t="str">
        <f t="shared" si="5"/>
        <v>F</v>
      </c>
      <c r="S75" s="41" t="str">
        <f t="shared" si="6"/>
        <v>Kém</v>
      </c>
      <c r="T75" s="42" t="str">
        <f t="shared" si="4"/>
        <v/>
      </c>
      <c r="U75" s="43" t="s">
        <v>1723</v>
      </c>
      <c r="V75" s="3"/>
      <c r="W75" s="30"/>
      <c r="X75" s="81" t="str">
        <f t="shared" ref="X75:X77" si="7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Học lại</v>
      </c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69"/>
      <c r="AL75" s="69"/>
      <c r="AM75" s="69"/>
    </row>
    <row r="76" spans="1:39" ht="18.75" customHeight="1">
      <c r="B76" s="31">
        <v>67</v>
      </c>
      <c r="C76" s="32" t="s">
        <v>914</v>
      </c>
      <c r="D76" s="33" t="s">
        <v>246</v>
      </c>
      <c r="E76" s="34" t="s">
        <v>515</v>
      </c>
      <c r="F76" s="35" t="s">
        <v>613</v>
      </c>
      <c r="G76" s="32" t="s">
        <v>133</v>
      </c>
      <c r="H76" s="36" t="s">
        <v>30</v>
      </c>
      <c r="I76" s="36" t="s">
        <v>30</v>
      </c>
      <c r="J76" s="36" t="s">
        <v>30</v>
      </c>
      <c r="K76" s="36" t="s">
        <v>30</v>
      </c>
      <c r="L76" s="44"/>
      <c r="M76" s="44"/>
      <c r="N76" s="44"/>
      <c r="O76" s="88"/>
      <c r="P76" s="38"/>
      <c r="Q76" s="39">
        <f t="shared" ref="Q76:Q77" si="8">ROUND(SUMPRODUCT(H76:P76,$H$9:$P$9)/100,1)</f>
        <v>0</v>
      </c>
      <c r="R76" s="40" t="str">
        <f t="shared" si="5"/>
        <v>F</v>
      </c>
      <c r="S76" s="41" t="str">
        <f t="shared" si="6"/>
        <v>Kém</v>
      </c>
      <c r="T76" s="42" t="str">
        <f t="shared" ref="T76:T77" si="9">+IF(OR($H76=0,$I76=0,$J76=0,$K76=0),"Không đủ ĐKDT","")</f>
        <v/>
      </c>
      <c r="U76" s="43" t="s">
        <v>1723</v>
      </c>
      <c r="V76" s="3"/>
      <c r="W76" s="30"/>
      <c r="X76" s="81" t="str">
        <f t="shared" si="7"/>
        <v>Học lại</v>
      </c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69"/>
      <c r="AL76" s="69"/>
      <c r="AM76" s="69"/>
    </row>
    <row r="77" spans="1:39" ht="18.75" customHeight="1">
      <c r="B77" s="31">
        <v>68</v>
      </c>
      <c r="C77" s="32" t="s">
        <v>915</v>
      </c>
      <c r="D77" s="33" t="s">
        <v>705</v>
      </c>
      <c r="E77" s="34" t="s">
        <v>314</v>
      </c>
      <c r="F77" s="35" t="s">
        <v>916</v>
      </c>
      <c r="G77" s="32" t="s">
        <v>917</v>
      </c>
      <c r="H77" s="36" t="s">
        <v>30</v>
      </c>
      <c r="I77" s="36" t="s">
        <v>30</v>
      </c>
      <c r="J77" s="36" t="s">
        <v>30</v>
      </c>
      <c r="K77" s="36" t="s">
        <v>30</v>
      </c>
      <c r="L77" s="44"/>
      <c r="M77" s="44"/>
      <c r="N77" s="44"/>
      <c r="O77" s="88"/>
      <c r="P77" s="38"/>
      <c r="Q77" s="39">
        <f t="shared" si="8"/>
        <v>0</v>
      </c>
      <c r="R77" s="40" t="str">
        <f t="shared" si="5"/>
        <v>F</v>
      </c>
      <c r="S77" s="41" t="str">
        <f t="shared" si="6"/>
        <v>Kém</v>
      </c>
      <c r="T77" s="42" t="str">
        <f t="shared" si="9"/>
        <v/>
      </c>
      <c r="U77" s="43" t="s">
        <v>1723</v>
      </c>
      <c r="V77" s="3"/>
      <c r="W77" s="30"/>
      <c r="X77" s="81" t="str">
        <f t="shared" si="7"/>
        <v>Học lại</v>
      </c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</row>
    <row r="78" spans="1:39" ht="9" customHeight="1">
      <c r="A78" s="2"/>
      <c r="B78" s="45"/>
      <c r="C78" s="46"/>
      <c r="D78" s="46"/>
      <c r="E78" s="47"/>
      <c r="F78" s="47"/>
      <c r="G78" s="47"/>
      <c r="H78" s="48"/>
      <c r="I78" s="49"/>
      <c r="J78" s="49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3"/>
    </row>
    <row r="79" spans="1:39" ht="16.5" hidden="1">
      <c r="A79" s="2"/>
      <c r="B79" s="121" t="s">
        <v>31</v>
      </c>
      <c r="C79" s="121"/>
      <c r="D79" s="46"/>
      <c r="E79" s="47"/>
      <c r="F79" s="47"/>
      <c r="G79" s="47"/>
      <c r="H79" s="48"/>
      <c r="I79" s="49"/>
      <c r="J79" s="49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3"/>
    </row>
    <row r="80" spans="1:39" ht="16.5" hidden="1" customHeight="1">
      <c r="A80" s="2"/>
      <c r="B80" s="51" t="s">
        <v>32</v>
      </c>
      <c r="C80" s="51"/>
      <c r="D80" s="52">
        <f>+$AA$8</f>
        <v>68</v>
      </c>
      <c r="E80" s="53" t="s">
        <v>33</v>
      </c>
      <c r="F80" s="94" t="s">
        <v>34</v>
      </c>
      <c r="G80" s="94"/>
      <c r="H80" s="94"/>
      <c r="I80" s="94"/>
      <c r="J80" s="94"/>
      <c r="K80" s="94"/>
      <c r="L80" s="94"/>
      <c r="M80" s="94"/>
      <c r="N80" s="94"/>
      <c r="O80" s="94"/>
      <c r="P80" s="54">
        <f>$AA$8 -COUNTIF($T$9:$T$267,"Vắng") -COUNTIF($T$9:$T$267,"Vắng có phép") - COUNTIF($T$9:$T$267,"Đình chỉ thi") - COUNTIF($T$9:$T$267,"Không đủ ĐKDT")</f>
        <v>68</v>
      </c>
      <c r="Q80" s="54"/>
      <c r="R80" s="54"/>
      <c r="S80" s="55"/>
      <c r="T80" s="56" t="s">
        <v>33</v>
      </c>
      <c r="U80" s="55"/>
      <c r="V80" s="3"/>
    </row>
    <row r="81" spans="1:39" ht="16.5" hidden="1" customHeight="1">
      <c r="A81" s="2"/>
      <c r="B81" s="51" t="s">
        <v>35</v>
      </c>
      <c r="C81" s="51"/>
      <c r="D81" s="52">
        <f>+$AL$8</f>
        <v>0</v>
      </c>
      <c r="E81" s="53" t="s">
        <v>33</v>
      </c>
      <c r="F81" s="94" t="s">
        <v>36</v>
      </c>
      <c r="G81" s="94"/>
      <c r="H81" s="94"/>
      <c r="I81" s="94"/>
      <c r="J81" s="94"/>
      <c r="K81" s="94"/>
      <c r="L81" s="94"/>
      <c r="M81" s="94"/>
      <c r="N81" s="94"/>
      <c r="O81" s="94"/>
      <c r="P81" s="57">
        <f>COUNTIF($T$9:$T$143,"Vắng")</f>
        <v>0</v>
      </c>
      <c r="Q81" s="57"/>
      <c r="R81" s="57"/>
      <c r="S81" s="58"/>
      <c r="T81" s="56" t="s">
        <v>33</v>
      </c>
      <c r="U81" s="58"/>
      <c r="V81" s="3"/>
    </row>
    <row r="82" spans="1:39" ht="16.5" hidden="1" customHeight="1">
      <c r="A82" s="2"/>
      <c r="B82" s="51" t="s">
        <v>51</v>
      </c>
      <c r="C82" s="51"/>
      <c r="D82" s="67">
        <f>COUNTIF(X10:X77,"Học lại")</f>
        <v>67</v>
      </c>
      <c r="E82" s="53" t="s">
        <v>33</v>
      </c>
      <c r="F82" s="94" t="s">
        <v>52</v>
      </c>
      <c r="G82" s="94"/>
      <c r="H82" s="94"/>
      <c r="I82" s="94"/>
      <c r="J82" s="94"/>
      <c r="K82" s="94"/>
      <c r="L82" s="94"/>
      <c r="M82" s="94"/>
      <c r="N82" s="94"/>
      <c r="O82" s="94"/>
      <c r="P82" s="54">
        <f>COUNTIF($T$9:$T$143,"Vắng có phép")</f>
        <v>0</v>
      </c>
      <c r="Q82" s="54"/>
      <c r="R82" s="54"/>
      <c r="S82" s="55"/>
      <c r="T82" s="56" t="s">
        <v>33</v>
      </c>
      <c r="U82" s="55"/>
      <c r="V82" s="3"/>
    </row>
    <row r="83" spans="1:39" ht="3" hidden="1" customHeight="1">
      <c r="A83" s="2"/>
      <c r="B83" s="45"/>
      <c r="C83" s="46"/>
      <c r="D83" s="46"/>
      <c r="E83" s="47"/>
      <c r="F83" s="47"/>
      <c r="G83" s="47"/>
      <c r="H83" s="48"/>
      <c r="I83" s="49"/>
      <c r="J83" s="49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3"/>
    </row>
    <row r="84" spans="1:39" hidden="1">
      <c r="B84" s="89" t="s">
        <v>53</v>
      </c>
      <c r="C84" s="89"/>
      <c r="D84" s="90">
        <f>COUNTIF(X10:X77,"Thi lại")</f>
        <v>1</v>
      </c>
      <c r="E84" s="91" t="s">
        <v>33</v>
      </c>
      <c r="F84" s="3"/>
      <c r="G84" s="3"/>
      <c r="H84" s="3"/>
      <c r="I84" s="3"/>
      <c r="J84" s="123"/>
      <c r="K84" s="123"/>
      <c r="L84" s="123"/>
      <c r="M84" s="123"/>
      <c r="N84" s="123"/>
      <c r="O84" s="123"/>
      <c r="P84" s="123"/>
      <c r="Q84" s="123"/>
      <c r="R84" s="123"/>
      <c r="S84" s="123"/>
      <c r="T84" s="123"/>
      <c r="U84" s="123"/>
      <c r="V84" s="3"/>
    </row>
    <row r="85" spans="1:39" ht="24.75" hidden="1" customHeight="1">
      <c r="B85" s="89"/>
      <c r="C85" s="89"/>
      <c r="D85" s="90"/>
      <c r="E85" s="91"/>
      <c r="F85" s="3"/>
      <c r="G85" s="3"/>
      <c r="H85" s="3"/>
      <c r="I85" s="3"/>
      <c r="J85" s="123" t="s">
        <v>55</v>
      </c>
      <c r="K85" s="123"/>
      <c r="L85" s="123"/>
      <c r="M85" s="123"/>
      <c r="N85" s="123"/>
      <c r="O85" s="123"/>
      <c r="P85" s="123"/>
      <c r="Q85" s="123"/>
      <c r="R85" s="123"/>
      <c r="S85" s="123"/>
      <c r="T85" s="123"/>
      <c r="U85" s="123"/>
      <c r="V85" s="3"/>
    </row>
    <row r="86" spans="1:39" hidden="1">
      <c r="A86" s="59"/>
      <c r="B86" s="115" t="s">
        <v>37</v>
      </c>
      <c r="C86" s="115"/>
      <c r="D86" s="115"/>
      <c r="E86" s="115"/>
      <c r="F86" s="115"/>
      <c r="G86" s="115"/>
      <c r="H86" s="115"/>
      <c r="I86" s="60"/>
      <c r="J86" s="124" t="s">
        <v>38</v>
      </c>
      <c r="K86" s="124"/>
      <c r="L86" s="124"/>
      <c r="M86" s="124"/>
      <c r="N86" s="124"/>
      <c r="O86" s="124"/>
      <c r="P86" s="124"/>
      <c r="Q86" s="124"/>
      <c r="R86" s="124"/>
      <c r="S86" s="124"/>
      <c r="T86" s="124"/>
      <c r="U86" s="124"/>
      <c r="V86" s="3"/>
    </row>
    <row r="87" spans="1:39" ht="4.5" hidden="1" customHeight="1">
      <c r="A87" s="2"/>
      <c r="B87" s="45"/>
      <c r="C87" s="61"/>
      <c r="D87" s="61"/>
      <c r="E87" s="62"/>
      <c r="F87" s="62"/>
      <c r="G87" s="62"/>
      <c r="H87" s="63"/>
      <c r="I87" s="64"/>
      <c r="J87" s="64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</row>
    <row r="88" spans="1:39" s="2" customFormat="1" hidden="1">
      <c r="B88" s="115" t="s">
        <v>39</v>
      </c>
      <c r="C88" s="115"/>
      <c r="D88" s="116" t="s">
        <v>40</v>
      </c>
      <c r="E88" s="116"/>
      <c r="F88" s="116"/>
      <c r="G88" s="116"/>
      <c r="H88" s="116"/>
      <c r="I88" s="64"/>
      <c r="J88" s="64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3"/>
      <c r="X88" s="68"/>
      <c r="Y88" s="68"/>
      <c r="Z88" s="68"/>
      <c r="AA88" s="68"/>
      <c r="AB88" s="68"/>
      <c r="AC88" s="68"/>
      <c r="AD88" s="68"/>
      <c r="AE88" s="68"/>
      <c r="AF88" s="68"/>
      <c r="AG88" s="68"/>
      <c r="AH88" s="68"/>
      <c r="AI88" s="68"/>
      <c r="AJ88" s="68"/>
      <c r="AK88" s="68"/>
      <c r="AL88" s="68"/>
      <c r="AM88" s="68"/>
    </row>
    <row r="89" spans="1:39" s="2" customFormat="1" hidden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X89" s="68"/>
      <c r="Y89" s="68"/>
      <c r="Z89" s="68"/>
      <c r="AA89" s="68"/>
      <c r="AB89" s="68"/>
      <c r="AC89" s="68"/>
      <c r="AD89" s="68"/>
      <c r="AE89" s="68"/>
      <c r="AF89" s="68"/>
      <c r="AG89" s="68"/>
      <c r="AH89" s="68"/>
      <c r="AI89" s="68"/>
      <c r="AJ89" s="68"/>
      <c r="AK89" s="68"/>
      <c r="AL89" s="68"/>
      <c r="AM89" s="68"/>
    </row>
    <row r="90" spans="1:39" s="2" customFormat="1" hidden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X90" s="68"/>
      <c r="Y90" s="68"/>
      <c r="Z90" s="68"/>
      <c r="AA90" s="68"/>
      <c r="AB90" s="68"/>
      <c r="AC90" s="68"/>
      <c r="AD90" s="68"/>
      <c r="AE90" s="68"/>
      <c r="AF90" s="68"/>
      <c r="AG90" s="68"/>
      <c r="AH90" s="68"/>
      <c r="AI90" s="68"/>
      <c r="AJ90" s="68"/>
      <c r="AK90" s="68"/>
      <c r="AL90" s="68"/>
      <c r="AM90" s="68"/>
    </row>
    <row r="91" spans="1:39" s="2" customFormat="1" hidden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X91" s="68"/>
      <c r="Y91" s="68"/>
      <c r="Z91" s="68"/>
      <c r="AA91" s="68"/>
      <c r="AB91" s="68"/>
      <c r="AC91" s="68"/>
      <c r="AD91" s="68"/>
      <c r="AE91" s="68"/>
      <c r="AF91" s="68"/>
      <c r="AG91" s="68"/>
      <c r="AH91" s="68"/>
      <c r="AI91" s="68"/>
      <c r="AJ91" s="68"/>
      <c r="AK91" s="68"/>
      <c r="AL91" s="68"/>
      <c r="AM91" s="68"/>
    </row>
    <row r="92" spans="1:39" s="2" customFormat="1" ht="9.75" hidden="1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X92" s="68"/>
      <c r="Y92" s="68"/>
      <c r="Z92" s="68"/>
      <c r="AA92" s="68"/>
      <c r="AB92" s="68"/>
      <c r="AC92" s="68"/>
      <c r="AD92" s="68"/>
      <c r="AE92" s="68"/>
      <c r="AF92" s="68"/>
      <c r="AG92" s="68"/>
      <c r="AH92" s="68"/>
      <c r="AI92" s="68"/>
      <c r="AJ92" s="68"/>
      <c r="AK92" s="68"/>
      <c r="AL92" s="68"/>
      <c r="AM92" s="68"/>
    </row>
    <row r="93" spans="1:39" s="2" customFormat="1" ht="3.75" hidden="1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X93" s="68"/>
      <c r="Y93" s="68"/>
      <c r="Z93" s="68"/>
      <c r="AA93" s="68"/>
      <c r="AB93" s="68"/>
      <c r="AC93" s="68"/>
      <c r="AD93" s="68"/>
      <c r="AE93" s="68"/>
      <c r="AF93" s="68"/>
      <c r="AG93" s="68"/>
      <c r="AH93" s="68"/>
      <c r="AI93" s="68"/>
      <c r="AJ93" s="68"/>
      <c r="AK93" s="68"/>
      <c r="AL93" s="68"/>
      <c r="AM93" s="68"/>
    </row>
    <row r="94" spans="1:39" s="2" customFormat="1" ht="18" hidden="1" customHeight="1">
      <c r="A94" s="1"/>
      <c r="B94" s="126" t="s">
        <v>41</v>
      </c>
      <c r="C94" s="126"/>
      <c r="D94" s="126" t="s">
        <v>54</v>
      </c>
      <c r="E94" s="126"/>
      <c r="F94" s="126"/>
      <c r="G94" s="126"/>
      <c r="H94" s="126"/>
      <c r="I94" s="126"/>
      <c r="J94" s="126" t="s">
        <v>42</v>
      </c>
      <c r="K94" s="126"/>
      <c r="L94" s="126"/>
      <c r="M94" s="126"/>
      <c r="N94" s="126"/>
      <c r="O94" s="126"/>
      <c r="P94" s="126"/>
      <c r="Q94" s="126"/>
      <c r="R94" s="126"/>
      <c r="S94" s="126"/>
      <c r="T94" s="126"/>
      <c r="U94" s="126"/>
      <c r="V94" s="3"/>
      <c r="X94" s="68"/>
      <c r="Y94" s="68"/>
      <c r="Z94" s="68"/>
      <c r="AA94" s="68"/>
      <c r="AB94" s="68"/>
      <c r="AC94" s="68"/>
      <c r="AD94" s="68"/>
      <c r="AE94" s="68"/>
      <c r="AF94" s="68"/>
      <c r="AG94" s="68"/>
      <c r="AH94" s="68"/>
      <c r="AI94" s="68"/>
      <c r="AJ94" s="68"/>
      <c r="AK94" s="68"/>
      <c r="AL94" s="68"/>
      <c r="AM94" s="68"/>
    </row>
    <row r="95" spans="1:39" s="2" customFormat="1" ht="4.5" hidden="1" customHeigh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X95" s="68"/>
      <c r="Y95" s="68"/>
      <c r="Z95" s="68"/>
      <c r="AA95" s="68"/>
      <c r="AB95" s="68"/>
      <c r="AC95" s="68"/>
      <c r="AD95" s="68"/>
      <c r="AE95" s="68"/>
      <c r="AF95" s="68"/>
      <c r="AG95" s="68"/>
      <c r="AH95" s="68"/>
      <c r="AI95" s="68"/>
      <c r="AJ95" s="68"/>
      <c r="AK95" s="68"/>
      <c r="AL95" s="68"/>
      <c r="AM95" s="68"/>
    </row>
    <row r="96" spans="1:39" s="2" customFormat="1" ht="36.75" hidden="1" customHeigh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X96" s="68"/>
      <c r="Y96" s="68"/>
      <c r="Z96" s="68"/>
      <c r="AA96" s="68"/>
      <c r="AB96" s="68"/>
      <c r="AC96" s="68"/>
      <c r="AD96" s="68"/>
      <c r="AE96" s="68"/>
      <c r="AF96" s="68"/>
      <c r="AG96" s="68"/>
      <c r="AH96" s="68"/>
      <c r="AI96" s="68"/>
      <c r="AJ96" s="68"/>
      <c r="AK96" s="68"/>
      <c r="AL96" s="68"/>
      <c r="AM96" s="68"/>
    </row>
    <row r="97" spans="1:39" s="2" customFormat="1" ht="32.25" customHeight="1">
      <c r="A97" s="1"/>
      <c r="B97" s="115" t="s">
        <v>43</v>
      </c>
      <c r="C97" s="115"/>
      <c r="D97" s="115"/>
      <c r="E97" s="115"/>
      <c r="F97" s="115"/>
      <c r="G97" s="115"/>
      <c r="H97" s="115"/>
      <c r="I97" s="60"/>
      <c r="J97" s="127" t="s">
        <v>56</v>
      </c>
      <c r="K97" s="124"/>
      <c r="L97" s="124"/>
      <c r="M97" s="124"/>
      <c r="N97" s="124"/>
      <c r="O97" s="124"/>
      <c r="P97" s="124"/>
      <c r="Q97" s="124"/>
      <c r="R97" s="124"/>
      <c r="S97" s="124"/>
      <c r="T97" s="124"/>
      <c r="U97" s="124"/>
      <c r="V97" s="3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</row>
    <row r="98" spans="1:39" s="2" customFormat="1">
      <c r="A98" s="1"/>
      <c r="B98" s="45"/>
      <c r="C98" s="61"/>
      <c r="D98" s="61"/>
      <c r="E98" s="62"/>
      <c r="F98" s="62"/>
      <c r="G98" s="62"/>
      <c r="H98" s="63"/>
      <c r="I98" s="64"/>
      <c r="J98" s="64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1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  <c r="AJ98" s="68"/>
      <c r="AK98" s="68"/>
      <c r="AL98" s="68"/>
      <c r="AM98" s="68"/>
    </row>
    <row r="99" spans="1:39" s="2" customFormat="1">
      <c r="A99" s="1"/>
      <c r="B99" s="115" t="s">
        <v>39</v>
      </c>
      <c r="C99" s="115"/>
      <c r="D99" s="116" t="s">
        <v>40</v>
      </c>
      <c r="E99" s="116"/>
      <c r="F99" s="116"/>
      <c r="G99" s="116"/>
      <c r="H99" s="116"/>
      <c r="I99" s="64"/>
      <c r="J99" s="64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1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  <c r="AJ99" s="68"/>
      <c r="AK99" s="68"/>
      <c r="AL99" s="68"/>
      <c r="AM99" s="68"/>
    </row>
    <row r="100" spans="1:39" s="2" customFormat="1">
      <c r="A100" s="1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1"/>
      <c r="X100" s="68"/>
      <c r="Y100" s="68"/>
      <c r="Z100" s="68"/>
      <c r="AA100" s="68"/>
      <c r="AB100" s="68"/>
      <c r="AC100" s="68"/>
      <c r="AD100" s="68"/>
      <c r="AE100" s="68"/>
      <c r="AF100" s="68"/>
      <c r="AG100" s="68"/>
      <c r="AH100" s="68"/>
      <c r="AI100" s="68"/>
      <c r="AJ100" s="68"/>
      <c r="AK100" s="68"/>
      <c r="AL100" s="68"/>
      <c r="AM100" s="68"/>
    </row>
    <row r="104" spans="1:39">
      <c r="B104" s="125"/>
      <c r="C104" s="125"/>
      <c r="D104" s="125"/>
      <c r="E104" s="125"/>
      <c r="F104" s="125"/>
      <c r="G104" s="125"/>
      <c r="H104" s="125"/>
      <c r="I104" s="125"/>
      <c r="J104" s="125" t="s">
        <v>57</v>
      </c>
      <c r="K104" s="125"/>
      <c r="L104" s="125"/>
      <c r="M104" s="125"/>
      <c r="N104" s="125"/>
      <c r="O104" s="125"/>
      <c r="P104" s="125"/>
      <c r="Q104" s="125"/>
      <c r="R104" s="125"/>
      <c r="S104" s="125"/>
      <c r="T104" s="125"/>
      <c r="U104" s="125"/>
    </row>
  </sheetData>
  <sheetProtection formatCells="0" formatColumns="0" formatRows="0" insertColumns="0" insertRows="0" insertHyperlinks="0" deleteColumns="0" deleteRows="0" sort="0" autoFilter="0" pivotTables="0"/>
  <autoFilter ref="A8:AM77">
    <filterColumn colId="3" showButton="0"/>
  </autoFilter>
  <mergeCells count="58">
    <mergeCell ref="B104:C104"/>
    <mergeCell ref="D104:I104"/>
    <mergeCell ref="J104:U104"/>
    <mergeCell ref="B94:C94"/>
    <mergeCell ref="D94:I94"/>
    <mergeCell ref="J94:U94"/>
    <mergeCell ref="B97:H97"/>
    <mergeCell ref="J97:U97"/>
    <mergeCell ref="B99:C99"/>
    <mergeCell ref="D99:H99"/>
    <mergeCell ref="F82:O82"/>
    <mergeCell ref="J84:U84"/>
    <mergeCell ref="J85:U85"/>
    <mergeCell ref="B86:H86"/>
    <mergeCell ref="J86:U86"/>
    <mergeCell ref="B88:C88"/>
    <mergeCell ref="D88:H88"/>
    <mergeCell ref="T7:T9"/>
    <mergeCell ref="U7:U9"/>
    <mergeCell ref="B9:G9"/>
    <mergeCell ref="B79:C79"/>
    <mergeCell ref="F80:O80"/>
    <mergeCell ref="F81:O81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77 P10:P77">
    <cfRule type="cellIs" dxfId="20" priority="3" operator="greaterThan">
      <formula>10</formula>
    </cfRule>
  </conditionalFormatting>
  <conditionalFormatting sqref="O1:O1048576">
    <cfRule type="duplicateValues" dxfId="19" priority="2"/>
  </conditionalFormatting>
  <conditionalFormatting sqref="C1:C1048576">
    <cfRule type="duplicateValues" dxfId="18" priority="1"/>
  </conditionalFormatting>
  <dataValidations count="1">
    <dataValidation allowBlank="1" showInputMessage="1" showErrorMessage="1" errorTitle="Không xóa dữ liệu" error="Không xóa dữ liệu" prompt="Không xóa dữ liệu" sqref="D82 X10:X77 Y2:AM8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AM104"/>
  <sheetViews>
    <sheetView workbookViewId="0">
      <pane ySplit="3" topLeftCell="A40" activePane="bottomLeft" state="frozen"/>
      <selection activeCell="A6" sqref="A6:XFD6"/>
      <selection pane="bottomLeft" activeCell="U44" sqref="U44:U77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00" t="s">
        <v>0</v>
      </c>
      <c r="C1" s="100"/>
      <c r="D1" s="100"/>
      <c r="E1" s="100"/>
      <c r="F1" s="100"/>
      <c r="G1" s="100"/>
      <c r="H1" s="101" t="s">
        <v>1</v>
      </c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3"/>
    </row>
    <row r="2" spans="2:39" ht="25.5" customHeight="1">
      <c r="B2" s="102" t="s">
        <v>2</v>
      </c>
      <c r="C2" s="102"/>
      <c r="D2" s="102"/>
      <c r="E2" s="102"/>
      <c r="F2" s="102"/>
      <c r="G2" s="102"/>
      <c r="H2" s="103" t="s">
        <v>58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06" t="s">
        <v>3</v>
      </c>
      <c r="C4" s="106"/>
      <c r="D4" s="97" t="s">
        <v>59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9" t="s">
        <v>65</v>
      </c>
      <c r="Q4" s="99"/>
      <c r="R4" s="99"/>
      <c r="S4" s="99"/>
      <c r="T4" s="99"/>
      <c r="U4" s="99"/>
      <c r="X4" s="69"/>
      <c r="Y4" s="104" t="s">
        <v>50</v>
      </c>
      <c r="Z4" s="104" t="s">
        <v>9</v>
      </c>
      <c r="AA4" s="104" t="s">
        <v>49</v>
      </c>
      <c r="AB4" s="104" t="s">
        <v>48</v>
      </c>
      <c r="AC4" s="104"/>
      <c r="AD4" s="104"/>
      <c r="AE4" s="104"/>
      <c r="AF4" s="104" t="s">
        <v>47</v>
      </c>
      <c r="AG4" s="104"/>
      <c r="AH4" s="104" t="s">
        <v>45</v>
      </c>
      <c r="AI4" s="104"/>
      <c r="AJ4" s="104" t="s">
        <v>46</v>
      </c>
      <c r="AK4" s="104"/>
      <c r="AL4" s="104" t="s">
        <v>44</v>
      </c>
      <c r="AM4" s="104"/>
    </row>
    <row r="5" spans="2:39" ht="17.25" customHeight="1">
      <c r="B5" s="105" t="s">
        <v>4</v>
      </c>
      <c r="C5" s="105"/>
      <c r="D5" s="9">
        <v>2</v>
      </c>
      <c r="G5" s="98" t="s">
        <v>61</v>
      </c>
      <c r="H5" s="98"/>
      <c r="I5" s="98"/>
      <c r="J5" s="98"/>
      <c r="K5" s="98"/>
      <c r="L5" s="98"/>
      <c r="M5" s="98"/>
      <c r="N5" s="98"/>
      <c r="O5" s="98"/>
      <c r="P5" s="98" t="s">
        <v>62</v>
      </c>
      <c r="Q5" s="98"/>
      <c r="R5" s="98"/>
      <c r="S5" s="98"/>
      <c r="T5" s="98"/>
      <c r="U5" s="98"/>
      <c r="X5" s="69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</row>
    <row r="7" spans="2:39" ht="44.25" customHeight="1">
      <c r="B7" s="107" t="s">
        <v>5</v>
      </c>
      <c r="C7" s="109" t="s">
        <v>6</v>
      </c>
      <c r="D7" s="111" t="s">
        <v>7</v>
      </c>
      <c r="E7" s="112"/>
      <c r="F7" s="107" t="s">
        <v>8</v>
      </c>
      <c r="G7" s="107" t="s">
        <v>9</v>
      </c>
      <c r="H7" s="96" t="s">
        <v>10</v>
      </c>
      <c r="I7" s="96" t="s">
        <v>11</v>
      </c>
      <c r="J7" s="96" t="s">
        <v>12</v>
      </c>
      <c r="K7" s="96" t="s">
        <v>13</v>
      </c>
      <c r="L7" s="95" t="s">
        <v>14</v>
      </c>
      <c r="M7" s="95" t="s">
        <v>15</v>
      </c>
      <c r="N7" s="95" t="s">
        <v>16</v>
      </c>
      <c r="O7" s="122" t="s">
        <v>17</v>
      </c>
      <c r="P7" s="95" t="s">
        <v>18</v>
      </c>
      <c r="Q7" s="107" t="s">
        <v>19</v>
      </c>
      <c r="R7" s="95" t="s">
        <v>20</v>
      </c>
      <c r="S7" s="107" t="s">
        <v>21</v>
      </c>
      <c r="T7" s="107" t="s">
        <v>22</v>
      </c>
      <c r="U7" s="107" t="s">
        <v>23</v>
      </c>
      <c r="X7" s="69"/>
      <c r="Y7" s="104"/>
      <c r="Z7" s="104"/>
      <c r="AA7" s="104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8"/>
      <c r="C8" s="110"/>
      <c r="D8" s="113"/>
      <c r="E8" s="114"/>
      <c r="F8" s="108"/>
      <c r="G8" s="108"/>
      <c r="H8" s="96"/>
      <c r="I8" s="96"/>
      <c r="J8" s="96"/>
      <c r="K8" s="96"/>
      <c r="L8" s="95"/>
      <c r="M8" s="95"/>
      <c r="N8" s="95"/>
      <c r="O8" s="122"/>
      <c r="P8" s="95"/>
      <c r="Q8" s="117"/>
      <c r="R8" s="95"/>
      <c r="S8" s="108"/>
      <c r="T8" s="117"/>
      <c r="U8" s="117"/>
      <c r="W8" s="12"/>
      <c r="X8" s="69"/>
      <c r="Y8" s="74" t="str">
        <f>+D4</f>
        <v>Kỹ thuật đồ họa</v>
      </c>
      <c r="Z8" s="75" t="str">
        <f>+P4</f>
        <v>Nhóm: INT1328-03</v>
      </c>
      <c r="AA8" s="76">
        <f>+$AJ$8+$AL$8+$AH$8</f>
        <v>68</v>
      </c>
      <c r="AB8" s="70">
        <f>COUNTIF($T$9:$T$137,"Khiển trách")</f>
        <v>0</v>
      </c>
      <c r="AC8" s="70">
        <f>COUNTIF($T$9:$T$137,"Cảnh cáo")</f>
        <v>0</v>
      </c>
      <c r="AD8" s="70">
        <f>COUNTIF($T$9:$T$137,"Đình chỉ thi")</f>
        <v>0</v>
      </c>
      <c r="AE8" s="77">
        <f>+($AB$8+$AC$8+$AD$8)/$AA$8*100%</f>
        <v>0</v>
      </c>
      <c r="AF8" s="70">
        <f>SUM(COUNTIF($T$9:$T$135,"Vắng"),COUNTIF($T$9:$T$135,"Vắng có phép"))</f>
        <v>0</v>
      </c>
      <c r="AG8" s="78">
        <f>+$AF$8/$AA$8</f>
        <v>0</v>
      </c>
      <c r="AH8" s="79">
        <f>COUNTIF($X$9:$X$135,"Thi lại")</f>
        <v>3</v>
      </c>
      <c r="AI8" s="78">
        <f>+$AH$8/$AA$8</f>
        <v>4.4117647058823532E-2</v>
      </c>
      <c r="AJ8" s="79">
        <f>COUNTIF($X$9:$X$136,"Học lại")</f>
        <v>65</v>
      </c>
      <c r="AK8" s="78">
        <f>+$AJ$8/$AA$8</f>
        <v>0.95588235294117652</v>
      </c>
      <c r="AL8" s="70">
        <f>COUNTIF($X$10:$X$136,"Đạt")</f>
        <v>0</v>
      </c>
      <c r="AM8" s="77">
        <f>+$AL$8/$AA$8</f>
        <v>0</v>
      </c>
    </row>
    <row r="9" spans="2:39" ht="14.25" customHeight="1">
      <c r="B9" s="118" t="s">
        <v>29</v>
      </c>
      <c r="C9" s="119"/>
      <c r="D9" s="119"/>
      <c r="E9" s="119"/>
      <c r="F9" s="119"/>
      <c r="G9" s="120"/>
      <c r="H9" s="13">
        <v>10</v>
      </c>
      <c r="I9" s="13">
        <v>10</v>
      </c>
      <c r="J9" s="14"/>
      <c r="K9" s="13">
        <v>30</v>
      </c>
      <c r="L9" s="15"/>
      <c r="M9" s="16"/>
      <c r="N9" s="16"/>
      <c r="O9" s="17"/>
      <c r="P9" s="66">
        <f>100-(H9+I9+J9+K9)</f>
        <v>50</v>
      </c>
      <c r="Q9" s="108"/>
      <c r="R9" s="18"/>
      <c r="S9" s="18"/>
      <c r="T9" s="108"/>
      <c r="U9" s="108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20" t="s">
        <v>537</v>
      </c>
      <c r="D10" s="21" t="s">
        <v>125</v>
      </c>
      <c r="E10" s="22" t="s">
        <v>538</v>
      </c>
      <c r="F10" s="23" t="s">
        <v>539</v>
      </c>
      <c r="G10" s="20" t="s">
        <v>133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 t="s">
        <v>1720</v>
      </c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32" t="s">
        <v>540</v>
      </c>
      <c r="D11" s="33" t="s">
        <v>541</v>
      </c>
      <c r="E11" s="34" t="s">
        <v>75</v>
      </c>
      <c r="F11" s="35" t="s">
        <v>542</v>
      </c>
      <c r="G11" s="32" t="s">
        <v>84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 t="s">
        <v>1720</v>
      </c>
      <c r="V11" s="3"/>
      <c r="W11" s="30"/>
      <c r="X11" s="81" t="str">
        <f t="shared" ref="X11:X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32" t="s">
        <v>543</v>
      </c>
      <c r="D12" s="33" t="s">
        <v>544</v>
      </c>
      <c r="E12" s="34" t="s">
        <v>545</v>
      </c>
      <c r="F12" s="35" t="s">
        <v>546</v>
      </c>
      <c r="G12" s="32" t="s">
        <v>77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75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75" si="4">+IF(OR($H12=0,$I12=0,$J12=0,$K12=0),"Không đủ ĐKDT","")</f>
        <v/>
      </c>
      <c r="U12" s="43" t="s">
        <v>1720</v>
      </c>
      <c r="V12" s="3"/>
      <c r="W12" s="30"/>
      <c r="X12" s="81" t="str">
        <f t="shared" si="2"/>
        <v>Học lại</v>
      </c>
      <c r="Y12" s="82"/>
      <c r="Z12" s="82"/>
      <c r="AA12" s="9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32" t="s">
        <v>547</v>
      </c>
      <c r="D13" s="33" t="s">
        <v>548</v>
      </c>
      <c r="E13" s="34" t="s">
        <v>549</v>
      </c>
      <c r="F13" s="35" t="s">
        <v>550</v>
      </c>
      <c r="G13" s="32" t="s">
        <v>118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 t="s">
        <v>1720</v>
      </c>
      <c r="V13" s="3"/>
      <c r="W13" s="30"/>
      <c r="X13" s="81" t="str">
        <f t="shared" si="2"/>
        <v>Học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32" t="s">
        <v>551</v>
      </c>
      <c r="D14" s="33" t="s">
        <v>552</v>
      </c>
      <c r="E14" s="34" t="s">
        <v>553</v>
      </c>
      <c r="F14" s="35" t="s">
        <v>554</v>
      </c>
      <c r="G14" s="32" t="s">
        <v>128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 t="s">
        <v>1720</v>
      </c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32" t="s">
        <v>555</v>
      </c>
      <c r="D15" s="33" t="s">
        <v>556</v>
      </c>
      <c r="E15" s="34" t="s">
        <v>337</v>
      </c>
      <c r="F15" s="35" t="s">
        <v>557</v>
      </c>
      <c r="G15" s="32" t="s">
        <v>128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 t="s">
        <v>1720</v>
      </c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32" t="s">
        <v>558</v>
      </c>
      <c r="D16" s="33" t="s">
        <v>95</v>
      </c>
      <c r="E16" s="34" t="s">
        <v>337</v>
      </c>
      <c r="F16" s="35" t="s">
        <v>559</v>
      </c>
      <c r="G16" s="32" t="s">
        <v>560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 t="s">
        <v>1720</v>
      </c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8</v>
      </c>
      <c r="C17" s="32" t="s">
        <v>561</v>
      </c>
      <c r="D17" s="33" t="s">
        <v>562</v>
      </c>
      <c r="E17" s="34" t="s">
        <v>104</v>
      </c>
      <c r="F17" s="35" t="s">
        <v>563</v>
      </c>
      <c r="G17" s="32" t="s">
        <v>133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 t="s">
        <v>1720</v>
      </c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9</v>
      </c>
      <c r="C18" s="32" t="s">
        <v>564</v>
      </c>
      <c r="D18" s="33" t="s">
        <v>373</v>
      </c>
      <c r="E18" s="34" t="s">
        <v>104</v>
      </c>
      <c r="F18" s="35" t="s">
        <v>331</v>
      </c>
      <c r="G18" s="32" t="s">
        <v>93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 t="s">
        <v>1720</v>
      </c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10</v>
      </c>
      <c r="C19" s="32" t="s">
        <v>565</v>
      </c>
      <c r="D19" s="33" t="s">
        <v>566</v>
      </c>
      <c r="E19" s="34" t="s">
        <v>567</v>
      </c>
      <c r="F19" s="35" t="s">
        <v>568</v>
      </c>
      <c r="G19" s="32" t="s">
        <v>133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 t="s">
        <v>1720</v>
      </c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11</v>
      </c>
      <c r="C20" s="32" t="s">
        <v>569</v>
      </c>
      <c r="D20" s="33" t="s">
        <v>570</v>
      </c>
      <c r="E20" s="34" t="s">
        <v>112</v>
      </c>
      <c r="F20" s="35" t="s">
        <v>571</v>
      </c>
      <c r="G20" s="32" t="s">
        <v>128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 t="s">
        <v>1720</v>
      </c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12</v>
      </c>
      <c r="C21" s="32" t="s">
        <v>572</v>
      </c>
      <c r="D21" s="33" t="s">
        <v>95</v>
      </c>
      <c r="E21" s="34" t="s">
        <v>116</v>
      </c>
      <c r="F21" s="35" t="s">
        <v>384</v>
      </c>
      <c r="G21" s="32" t="s">
        <v>133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 t="s">
        <v>1720</v>
      </c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13</v>
      </c>
      <c r="C22" s="32" t="s">
        <v>573</v>
      </c>
      <c r="D22" s="33" t="s">
        <v>574</v>
      </c>
      <c r="E22" s="34" t="s">
        <v>116</v>
      </c>
      <c r="F22" s="35" t="s">
        <v>575</v>
      </c>
      <c r="G22" s="32" t="s">
        <v>560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 t="s">
        <v>1720</v>
      </c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14</v>
      </c>
      <c r="C23" s="32" t="s">
        <v>576</v>
      </c>
      <c r="D23" s="33" t="s">
        <v>485</v>
      </c>
      <c r="E23" s="34" t="s">
        <v>577</v>
      </c>
      <c r="F23" s="35" t="s">
        <v>461</v>
      </c>
      <c r="G23" s="32" t="s">
        <v>81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 t="s">
        <v>1720</v>
      </c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15</v>
      </c>
      <c r="C24" s="32" t="s">
        <v>578</v>
      </c>
      <c r="D24" s="33" t="s">
        <v>579</v>
      </c>
      <c r="E24" s="34" t="s">
        <v>580</v>
      </c>
      <c r="F24" s="35" t="s">
        <v>581</v>
      </c>
      <c r="G24" s="32" t="s">
        <v>128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 t="s">
        <v>1720</v>
      </c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16</v>
      </c>
      <c r="C25" s="32" t="s">
        <v>582</v>
      </c>
      <c r="D25" s="33" t="s">
        <v>583</v>
      </c>
      <c r="E25" s="34" t="s">
        <v>126</v>
      </c>
      <c r="F25" s="35" t="s">
        <v>240</v>
      </c>
      <c r="G25" s="32" t="s">
        <v>84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 t="s">
        <v>1720</v>
      </c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17</v>
      </c>
      <c r="C26" s="32" t="s">
        <v>584</v>
      </c>
      <c r="D26" s="33" t="s">
        <v>585</v>
      </c>
      <c r="E26" s="34" t="s">
        <v>126</v>
      </c>
      <c r="F26" s="35" t="s">
        <v>586</v>
      </c>
      <c r="G26" s="32" t="s">
        <v>77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 t="s">
        <v>1720</v>
      </c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18</v>
      </c>
      <c r="C27" s="32" t="s">
        <v>587</v>
      </c>
      <c r="D27" s="33" t="s">
        <v>588</v>
      </c>
      <c r="E27" s="34" t="s">
        <v>589</v>
      </c>
      <c r="F27" s="35" t="s">
        <v>590</v>
      </c>
      <c r="G27" s="32" t="s">
        <v>93</v>
      </c>
      <c r="H27" s="36" t="s">
        <v>30</v>
      </c>
      <c r="I27" s="36" t="s">
        <v>30</v>
      </c>
      <c r="J27" s="36" t="s">
        <v>30</v>
      </c>
      <c r="K27" s="36" t="s">
        <v>30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 t="s">
        <v>1720</v>
      </c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19</v>
      </c>
      <c r="C28" s="32" t="s">
        <v>591</v>
      </c>
      <c r="D28" s="33" t="s">
        <v>592</v>
      </c>
      <c r="E28" s="34" t="s">
        <v>593</v>
      </c>
      <c r="F28" s="35" t="s">
        <v>594</v>
      </c>
      <c r="G28" s="32" t="s">
        <v>81</v>
      </c>
      <c r="H28" s="36" t="s">
        <v>30</v>
      </c>
      <c r="I28" s="36" t="s">
        <v>30</v>
      </c>
      <c r="J28" s="36" t="s">
        <v>30</v>
      </c>
      <c r="K28" s="36" t="s">
        <v>30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 t="s">
        <v>1720</v>
      </c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20</v>
      </c>
      <c r="C29" s="32" t="s">
        <v>595</v>
      </c>
      <c r="D29" s="33" t="s">
        <v>596</v>
      </c>
      <c r="E29" s="34" t="s">
        <v>597</v>
      </c>
      <c r="F29" s="35" t="s">
        <v>598</v>
      </c>
      <c r="G29" s="32" t="s">
        <v>128</v>
      </c>
      <c r="H29" s="36" t="s">
        <v>30</v>
      </c>
      <c r="I29" s="36" t="s">
        <v>30</v>
      </c>
      <c r="J29" s="36" t="s">
        <v>30</v>
      </c>
      <c r="K29" s="36" t="s">
        <v>30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 t="s">
        <v>1720</v>
      </c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21</v>
      </c>
      <c r="C30" s="32" t="s">
        <v>599</v>
      </c>
      <c r="D30" s="33" t="s">
        <v>600</v>
      </c>
      <c r="E30" s="34" t="s">
        <v>131</v>
      </c>
      <c r="F30" s="35" t="s">
        <v>601</v>
      </c>
      <c r="G30" s="32" t="s">
        <v>81</v>
      </c>
      <c r="H30" s="36" t="s">
        <v>30</v>
      </c>
      <c r="I30" s="36" t="s">
        <v>30</v>
      </c>
      <c r="J30" s="36" t="s">
        <v>30</v>
      </c>
      <c r="K30" s="36" t="s">
        <v>30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 t="s">
        <v>1720</v>
      </c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22</v>
      </c>
      <c r="C31" s="32" t="s">
        <v>602</v>
      </c>
      <c r="D31" s="33" t="s">
        <v>343</v>
      </c>
      <c r="E31" s="34" t="s">
        <v>136</v>
      </c>
      <c r="F31" s="35" t="s">
        <v>603</v>
      </c>
      <c r="G31" s="32" t="s">
        <v>84</v>
      </c>
      <c r="H31" s="36" t="s">
        <v>30</v>
      </c>
      <c r="I31" s="36" t="s">
        <v>30</v>
      </c>
      <c r="J31" s="36" t="s">
        <v>30</v>
      </c>
      <c r="K31" s="36" t="s">
        <v>30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 t="s">
        <v>1720</v>
      </c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23</v>
      </c>
      <c r="C32" s="32" t="s">
        <v>604</v>
      </c>
      <c r="D32" s="33" t="s">
        <v>373</v>
      </c>
      <c r="E32" s="34" t="s">
        <v>136</v>
      </c>
      <c r="F32" s="35" t="s">
        <v>510</v>
      </c>
      <c r="G32" s="32" t="s">
        <v>84</v>
      </c>
      <c r="H32" s="36" t="s">
        <v>30</v>
      </c>
      <c r="I32" s="36" t="s">
        <v>30</v>
      </c>
      <c r="J32" s="36" t="s">
        <v>30</v>
      </c>
      <c r="K32" s="36" t="s">
        <v>30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 t="s">
        <v>1720</v>
      </c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24</v>
      </c>
      <c r="C33" s="32" t="s">
        <v>605</v>
      </c>
      <c r="D33" s="33" t="s">
        <v>606</v>
      </c>
      <c r="E33" s="34" t="s">
        <v>161</v>
      </c>
      <c r="F33" s="35" t="s">
        <v>497</v>
      </c>
      <c r="G33" s="32" t="s">
        <v>128</v>
      </c>
      <c r="H33" s="36" t="s">
        <v>30</v>
      </c>
      <c r="I33" s="36" t="s">
        <v>30</v>
      </c>
      <c r="J33" s="36" t="s">
        <v>30</v>
      </c>
      <c r="K33" s="36" t="s">
        <v>30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 t="s">
        <v>1720</v>
      </c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25</v>
      </c>
      <c r="C34" s="32" t="s">
        <v>607</v>
      </c>
      <c r="D34" s="33" t="s">
        <v>125</v>
      </c>
      <c r="E34" s="34" t="s">
        <v>161</v>
      </c>
      <c r="F34" s="35" t="s">
        <v>608</v>
      </c>
      <c r="G34" s="32" t="s">
        <v>128</v>
      </c>
      <c r="H34" s="36" t="s">
        <v>30</v>
      </c>
      <c r="I34" s="36" t="s">
        <v>30</v>
      </c>
      <c r="J34" s="36" t="s">
        <v>30</v>
      </c>
      <c r="K34" s="36" t="s">
        <v>30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 t="s">
        <v>1720</v>
      </c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26</v>
      </c>
      <c r="C35" s="32" t="s">
        <v>609</v>
      </c>
      <c r="D35" s="33" t="s">
        <v>610</v>
      </c>
      <c r="E35" s="34" t="s">
        <v>161</v>
      </c>
      <c r="F35" s="35" t="s">
        <v>132</v>
      </c>
      <c r="G35" s="32" t="s">
        <v>93</v>
      </c>
      <c r="H35" s="36" t="s">
        <v>30</v>
      </c>
      <c r="I35" s="36" t="s">
        <v>30</v>
      </c>
      <c r="J35" s="36" t="s">
        <v>30</v>
      </c>
      <c r="K35" s="36" t="s">
        <v>30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 t="s">
        <v>1720</v>
      </c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27</v>
      </c>
      <c r="C36" s="32" t="s">
        <v>611</v>
      </c>
      <c r="D36" s="33" t="s">
        <v>612</v>
      </c>
      <c r="E36" s="34" t="s">
        <v>165</v>
      </c>
      <c r="F36" s="35" t="s">
        <v>613</v>
      </c>
      <c r="G36" s="32" t="s">
        <v>77</v>
      </c>
      <c r="H36" s="36" t="s">
        <v>30</v>
      </c>
      <c r="I36" s="36" t="s">
        <v>30</v>
      </c>
      <c r="J36" s="36" t="s">
        <v>30</v>
      </c>
      <c r="K36" s="36" t="s">
        <v>30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 t="s">
        <v>1720</v>
      </c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28</v>
      </c>
      <c r="C37" s="32" t="s">
        <v>614</v>
      </c>
      <c r="D37" s="33" t="s">
        <v>615</v>
      </c>
      <c r="E37" s="34" t="s">
        <v>165</v>
      </c>
      <c r="F37" s="35" t="s">
        <v>590</v>
      </c>
      <c r="G37" s="32" t="s">
        <v>77</v>
      </c>
      <c r="H37" s="36" t="s">
        <v>30</v>
      </c>
      <c r="I37" s="36" t="s">
        <v>30</v>
      </c>
      <c r="J37" s="36" t="s">
        <v>30</v>
      </c>
      <c r="K37" s="36" t="s">
        <v>30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 t="s">
        <v>1720</v>
      </c>
      <c r="V37" s="3"/>
      <c r="W37" s="30"/>
      <c r="X37" s="81" t="str">
        <f t="shared" si="2"/>
        <v>Học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29</v>
      </c>
      <c r="C38" s="32" t="s">
        <v>616</v>
      </c>
      <c r="D38" s="33" t="s">
        <v>145</v>
      </c>
      <c r="E38" s="34" t="s">
        <v>173</v>
      </c>
      <c r="F38" s="35" t="s">
        <v>617</v>
      </c>
      <c r="G38" s="32" t="s">
        <v>167</v>
      </c>
      <c r="H38" s="36" t="s">
        <v>30</v>
      </c>
      <c r="I38" s="36" t="s">
        <v>30</v>
      </c>
      <c r="J38" s="36" t="s">
        <v>30</v>
      </c>
      <c r="K38" s="36" t="s">
        <v>30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 t="s">
        <v>1720</v>
      </c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30</v>
      </c>
      <c r="C39" s="32" t="s">
        <v>618</v>
      </c>
      <c r="D39" s="33" t="s">
        <v>459</v>
      </c>
      <c r="E39" s="34" t="s">
        <v>619</v>
      </c>
      <c r="F39" s="35" t="s">
        <v>620</v>
      </c>
      <c r="G39" s="32" t="s">
        <v>81</v>
      </c>
      <c r="H39" s="36" t="s">
        <v>30</v>
      </c>
      <c r="I39" s="36" t="s">
        <v>30</v>
      </c>
      <c r="J39" s="36" t="s">
        <v>30</v>
      </c>
      <c r="K39" s="36" t="s">
        <v>30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 t="s">
        <v>1720</v>
      </c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31</v>
      </c>
      <c r="C40" s="32" t="s">
        <v>621</v>
      </c>
      <c r="D40" s="33" t="s">
        <v>95</v>
      </c>
      <c r="E40" s="34" t="s">
        <v>177</v>
      </c>
      <c r="F40" s="35" t="s">
        <v>622</v>
      </c>
      <c r="G40" s="32" t="s">
        <v>560</v>
      </c>
      <c r="H40" s="36" t="s">
        <v>30</v>
      </c>
      <c r="I40" s="36" t="s">
        <v>30</v>
      </c>
      <c r="J40" s="36" t="s">
        <v>30</v>
      </c>
      <c r="K40" s="36" t="s">
        <v>30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 t="s">
        <v>1720</v>
      </c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32</v>
      </c>
      <c r="C41" s="32" t="s">
        <v>623</v>
      </c>
      <c r="D41" s="33" t="s">
        <v>402</v>
      </c>
      <c r="E41" s="34" t="s">
        <v>177</v>
      </c>
      <c r="F41" s="35" t="s">
        <v>624</v>
      </c>
      <c r="G41" s="32" t="s">
        <v>123</v>
      </c>
      <c r="H41" s="36" t="s">
        <v>30</v>
      </c>
      <c r="I41" s="36" t="s">
        <v>30</v>
      </c>
      <c r="J41" s="36" t="s">
        <v>30</v>
      </c>
      <c r="K41" s="36" t="s">
        <v>30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 t="s">
        <v>1720</v>
      </c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33</v>
      </c>
      <c r="C42" s="32" t="s">
        <v>625</v>
      </c>
      <c r="D42" s="33" t="s">
        <v>626</v>
      </c>
      <c r="E42" s="34" t="s">
        <v>627</v>
      </c>
      <c r="F42" s="35" t="s">
        <v>628</v>
      </c>
      <c r="G42" s="32" t="s">
        <v>128</v>
      </c>
      <c r="H42" s="36" t="s">
        <v>30</v>
      </c>
      <c r="I42" s="36" t="s">
        <v>30</v>
      </c>
      <c r="J42" s="36" t="s">
        <v>30</v>
      </c>
      <c r="K42" s="36" t="s">
        <v>30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 t="s">
        <v>1720</v>
      </c>
      <c r="V42" s="3"/>
      <c r="W42" s="30"/>
      <c r="X42" s="81" t="str">
        <f t="shared" si="2"/>
        <v>Học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34</v>
      </c>
      <c r="C43" s="32" t="s">
        <v>629</v>
      </c>
      <c r="D43" s="33" t="s">
        <v>630</v>
      </c>
      <c r="E43" s="34" t="s">
        <v>627</v>
      </c>
      <c r="F43" s="35" t="s">
        <v>631</v>
      </c>
      <c r="G43" s="32" t="s">
        <v>84</v>
      </c>
      <c r="H43" s="36" t="s">
        <v>30</v>
      </c>
      <c r="I43" s="36" t="s">
        <v>30</v>
      </c>
      <c r="J43" s="36" t="s">
        <v>30</v>
      </c>
      <c r="K43" s="36" t="s">
        <v>30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 t="s">
        <v>1720</v>
      </c>
      <c r="V43" s="3"/>
      <c r="W43" s="30"/>
      <c r="X43" s="81" t="str">
        <f t="shared" si="2"/>
        <v>Học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35</v>
      </c>
      <c r="C44" s="32" t="s">
        <v>632</v>
      </c>
      <c r="D44" s="33" t="s">
        <v>633</v>
      </c>
      <c r="E44" s="34" t="s">
        <v>634</v>
      </c>
      <c r="F44" s="35" t="s">
        <v>635</v>
      </c>
      <c r="G44" s="32" t="s">
        <v>133</v>
      </c>
      <c r="H44" s="36" t="s">
        <v>30</v>
      </c>
      <c r="I44" s="36" t="s">
        <v>30</v>
      </c>
      <c r="J44" s="36" t="s">
        <v>30</v>
      </c>
      <c r="K44" s="36" t="s">
        <v>30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 t="s">
        <v>1721</v>
      </c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36</v>
      </c>
      <c r="C45" s="32" t="s">
        <v>636</v>
      </c>
      <c r="D45" s="33" t="s">
        <v>95</v>
      </c>
      <c r="E45" s="34" t="s">
        <v>637</v>
      </c>
      <c r="F45" s="35" t="s">
        <v>638</v>
      </c>
      <c r="G45" s="32" t="s">
        <v>128</v>
      </c>
      <c r="H45" s="36" t="s">
        <v>30</v>
      </c>
      <c r="I45" s="36" t="s">
        <v>30</v>
      </c>
      <c r="J45" s="36" t="s">
        <v>30</v>
      </c>
      <c r="K45" s="36" t="s">
        <v>30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 t="s">
        <v>1721</v>
      </c>
      <c r="V45" s="3"/>
      <c r="W45" s="30"/>
      <c r="X45" s="81" t="str">
        <f t="shared" si="2"/>
        <v>Học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37</v>
      </c>
      <c r="C46" s="32" t="s">
        <v>639</v>
      </c>
      <c r="D46" s="33" t="s">
        <v>640</v>
      </c>
      <c r="E46" s="34" t="s">
        <v>192</v>
      </c>
      <c r="F46" s="35" t="s">
        <v>412</v>
      </c>
      <c r="G46" s="32" t="s">
        <v>128</v>
      </c>
      <c r="H46" s="36" t="s">
        <v>30</v>
      </c>
      <c r="I46" s="36" t="s">
        <v>30</v>
      </c>
      <c r="J46" s="36" t="s">
        <v>30</v>
      </c>
      <c r="K46" s="36" t="s">
        <v>30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 t="s">
        <v>1721</v>
      </c>
      <c r="V46" s="3"/>
      <c r="W46" s="30"/>
      <c r="X46" s="81" t="str">
        <f t="shared" si="2"/>
        <v>Học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38</v>
      </c>
      <c r="C47" s="32" t="s">
        <v>641</v>
      </c>
      <c r="D47" s="33" t="s">
        <v>642</v>
      </c>
      <c r="E47" s="34" t="s">
        <v>419</v>
      </c>
      <c r="F47" s="35" t="s">
        <v>643</v>
      </c>
      <c r="G47" s="32" t="s">
        <v>128</v>
      </c>
      <c r="H47" s="36" t="s">
        <v>30</v>
      </c>
      <c r="I47" s="36" t="s">
        <v>30</v>
      </c>
      <c r="J47" s="36" t="s">
        <v>30</v>
      </c>
      <c r="K47" s="36" t="s">
        <v>30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 t="s">
        <v>1721</v>
      </c>
      <c r="V47" s="3"/>
      <c r="W47" s="30"/>
      <c r="X47" s="81" t="str">
        <f t="shared" si="2"/>
        <v>Học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39</v>
      </c>
      <c r="C48" s="32" t="s">
        <v>644</v>
      </c>
      <c r="D48" s="33" t="s">
        <v>246</v>
      </c>
      <c r="E48" s="34" t="s">
        <v>645</v>
      </c>
      <c r="F48" s="35" t="s">
        <v>646</v>
      </c>
      <c r="G48" s="32" t="s">
        <v>77</v>
      </c>
      <c r="H48" s="36" t="s">
        <v>30</v>
      </c>
      <c r="I48" s="36" t="s">
        <v>30</v>
      </c>
      <c r="J48" s="36" t="s">
        <v>30</v>
      </c>
      <c r="K48" s="36" t="s">
        <v>30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 t="s">
        <v>1721</v>
      </c>
      <c r="V48" s="3"/>
      <c r="W48" s="30"/>
      <c r="X48" s="81" t="str">
        <f t="shared" si="2"/>
        <v>Học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customHeight="1">
      <c r="B49" s="31">
        <v>40</v>
      </c>
      <c r="C49" s="32" t="s">
        <v>647</v>
      </c>
      <c r="D49" s="33" t="s">
        <v>648</v>
      </c>
      <c r="E49" s="34" t="s">
        <v>210</v>
      </c>
      <c r="F49" s="35" t="s">
        <v>649</v>
      </c>
      <c r="G49" s="32" t="s">
        <v>650</v>
      </c>
      <c r="H49" s="36" t="s">
        <v>30</v>
      </c>
      <c r="I49" s="36" t="s">
        <v>30</v>
      </c>
      <c r="J49" s="36" t="s">
        <v>30</v>
      </c>
      <c r="K49" s="36" t="s">
        <v>30</v>
      </c>
      <c r="L49" s="44"/>
      <c r="M49" s="44"/>
      <c r="N49" s="44"/>
      <c r="O49" s="88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 t="s">
        <v>1721</v>
      </c>
      <c r="V49" s="3"/>
      <c r="W49" s="30"/>
      <c r="X49" s="81" t="str">
        <f t="shared" si="2"/>
        <v>Thi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customHeight="1">
      <c r="B50" s="31">
        <v>41</v>
      </c>
      <c r="C50" s="32" t="s">
        <v>651</v>
      </c>
      <c r="D50" s="33" t="s">
        <v>95</v>
      </c>
      <c r="E50" s="34" t="s">
        <v>439</v>
      </c>
      <c r="F50" s="35" t="s">
        <v>652</v>
      </c>
      <c r="G50" s="32" t="s">
        <v>81</v>
      </c>
      <c r="H50" s="36" t="s">
        <v>30</v>
      </c>
      <c r="I50" s="36" t="s">
        <v>30</v>
      </c>
      <c r="J50" s="36" t="s">
        <v>30</v>
      </c>
      <c r="K50" s="36" t="s">
        <v>30</v>
      </c>
      <c r="L50" s="44"/>
      <c r="M50" s="44"/>
      <c r="N50" s="44"/>
      <c r="O50" s="88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 t="s">
        <v>1721</v>
      </c>
      <c r="V50" s="3"/>
      <c r="W50" s="30"/>
      <c r="X50" s="81" t="str">
        <f t="shared" si="2"/>
        <v>Học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customHeight="1">
      <c r="B51" s="31">
        <v>42</v>
      </c>
      <c r="C51" s="32" t="s">
        <v>653</v>
      </c>
      <c r="D51" s="33" t="s">
        <v>95</v>
      </c>
      <c r="E51" s="34" t="s">
        <v>439</v>
      </c>
      <c r="F51" s="35" t="s">
        <v>654</v>
      </c>
      <c r="G51" s="32" t="s">
        <v>77</v>
      </c>
      <c r="H51" s="36" t="s">
        <v>30</v>
      </c>
      <c r="I51" s="36" t="s">
        <v>30</v>
      </c>
      <c r="J51" s="36" t="s">
        <v>30</v>
      </c>
      <c r="K51" s="36" t="s">
        <v>30</v>
      </c>
      <c r="L51" s="44"/>
      <c r="M51" s="44"/>
      <c r="N51" s="44"/>
      <c r="O51" s="88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 t="s">
        <v>1721</v>
      </c>
      <c r="V51" s="3"/>
      <c r="W51" s="30"/>
      <c r="X51" s="81" t="str">
        <f t="shared" si="2"/>
        <v>Học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customHeight="1">
      <c r="B52" s="31">
        <v>43</v>
      </c>
      <c r="C52" s="32" t="s">
        <v>655</v>
      </c>
      <c r="D52" s="33" t="s">
        <v>656</v>
      </c>
      <c r="E52" s="34" t="s">
        <v>218</v>
      </c>
      <c r="F52" s="35" t="s">
        <v>341</v>
      </c>
      <c r="G52" s="32" t="s">
        <v>84</v>
      </c>
      <c r="H52" s="36" t="s">
        <v>30</v>
      </c>
      <c r="I52" s="36" t="s">
        <v>30</v>
      </c>
      <c r="J52" s="36" t="s">
        <v>30</v>
      </c>
      <c r="K52" s="36" t="s">
        <v>30</v>
      </c>
      <c r="L52" s="44"/>
      <c r="M52" s="44"/>
      <c r="N52" s="44"/>
      <c r="O52" s="88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 t="s">
        <v>1721</v>
      </c>
      <c r="V52" s="3"/>
      <c r="W52" s="30"/>
      <c r="X52" s="81" t="str">
        <f t="shared" si="2"/>
        <v>Học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customHeight="1">
      <c r="B53" s="31">
        <v>44</v>
      </c>
      <c r="C53" s="32" t="s">
        <v>657</v>
      </c>
      <c r="D53" s="33" t="s">
        <v>658</v>
      </c>
      <c r="E53" s="34" t="s">
        <v>228</v>
      </c>
      <c r="F53" s="35" t="s">
        <v>659</v>
      </c>
      <c r="G53" s="32" t="s">
        <v>81</v>
      </c>
      <c r="H53" s="36" t="s">
        <v>30</v>
      </c>
      <c r="I53" s="36" t="s">
        <v>30</v>
      </c>
      <c r="J53" s="36" t="s">
        <v>30</v>
      </c>
      <c r="K53" s="36" t="s">
        <v>30</v>
      </c>
      <c r="L53" s="44"/>
      <c r="M53" s="44"/>
      <c r="N53" s="44"/>
      <c r="O53" s="88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 t="s">
        <v>1721</v>
      </c>
      <c r="V53" s="3"/>
      <c r="W53" s="30"/>
      <c r="X53" s="81" t="str">
        <f t="shared" si="2"/>
        <v>Học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customHeight="1">
      <c r="B54" s="31">
        <v>45</v>
      </c>
      <c r="C54" s="32" t="s">
        <v>660</v>
      </c>
      <c r="D54" s="33" t="s">
        <v>661</v>
      </c>
      <c r="E54" s="34" t="s">
        <v>228</v>
      </c>
      <c r="F54" s="35" t="s">
        <v>662</v>
      </c>
      <c r="G54" s="32" t="s">
        <v>128</v>
      </c>
      <c r="H54" s="36" t="s">
        <v>30</v>
      </c>
      <c r="I54" s="36" t="s">
        <v>30</v>
      </c>
      <c r="J54" s="36" t="s">
        <v>30</v>
      </c>
      <c r="K54" s="36" t="s">
        <v>30</v>
      </c>
      <c r="L54" s="44"/>
      <c r="M54" s="44"/>
      <c r="N54" s="44"/>
      <c r="O54" s="88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 t="s">
        <v>1721</v>
      </c>
      <c r="V54" s="3"/>
      <c r="W54" s="30"/>
      <c r="X54" s="81" t="str">
        <f t="shared" si="2"/>
        <v>Học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customHeight="1">
      <c r="B55" s="31">
        <v>46</v>
      </c>
      <c r="C55" s="32" t="s">
        <v>663</v>
      </c>
      <c r="D55" s="33" t="s">
        <v>664</v>
      </c>
      <c r="E55" s="34" t="s">
        <v>452</v>
      </c>
      <c r="F55" s="35" t="s">
        <v>665</v>
      </c>
      <c r="G55" s="32" t="s">
        <v>77</v>
      </c>
      <c r="H55" s="36" t="s">
        <v>30</v>
      </c>
      <c r="I55" s="36" t="s">
        <v>30</v>
      </c>
      <c r="J55" s="36" t="s">
        <v>30</v>
      </c>
      <c r="K55" s="36" t="s">
        <v>30</v>
      </c>
      <c r="L55" s="44"/>
      <c r="M55" s="44"/>
      <c r="N55" s="44"/>
      <c r="O55" s="88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 t="s">
        <v>1721</v>
      </c>
      <c r="V55" s="3"/>
      <c r="W55" s="30"/>
      <c r="X55" s="81" t="str">
        <f t="shared" si="2"/>
        <v>Học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customHeight="1">
      <c r="B56" s="31">
        <v>47</v>
      </c>
      <c r="C56" s="32" t="s">
        <v>666</v>
      </c>
      <c r="D56" s="33" t="s">
        <v>667</v>
      </c>
      <c r="E56" s="34" t="s">
        <v>464</v>
      </c>
      <c r="F56" s="35" t="s">
        <v>668</v>
      </c>
      <c r="G56" s="32" t="s">
        <v>77</v>
      </c>
      <c r="H56" s="36" t="s">
        <v>30</v>
      </c>
      <c r="I56" s="36" t="s">
        <v>30</v>
      </c>
      <c r="J56" s="36" t="s">
        <v>30</v>
      </c>
      <c r="K56" s="36" t="s">
        <v>30</v>
      </c>
      <c r="L56" s="44"/>
      <c r="M56" s="44"/>
      <c r="N56" s="44"/>
      <c r="O56" s="88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 t="s">
        <v>1721</v>
      </c>
      <c r="V56" s="3"/>
      <c r="W56" s="30"/>
      <c r="X56" s="81" t="str">
        <f t="shared" si="2"/>
        <v>Học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customHeight="1">
      <c r="B57" s="31">
        <v>48</v>
      </c>
      <c r="C57" s="32" t="s">
        <v>669</v>
      </c>
      <c r="D57" s="33" t="s">
        <v>670</v>
      </c>
      <c r="E57" s="34" t="s">
        <v>464</v>
      </c>
      <c r="F57" s="35" t="s">
        <v>671</v>
      </c>
      <c r="G57" s="32" t="s">
        <v>133</v>
      </c>
      <c r="H57" s="36" t="s">
        <v>30</v>
      </c>
      <c r="I57" s="36" t="s">
        <v>30</v>
      </c>
      <c r="J57" s="36" t="s">
        <v>30</v>
      </c>
      <c r="K57" s="36" t="s">
        <v>30</v>
      </c>
      <c r="L57" s="44"/>
      <c r="M57" s="44"/>
      <c r="N57" s="44"/>
      <c r="O57" s="88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 t="s">
        <v>1721</v>
      </c>
      <c r="V57" s="3"/>
      <c r="W57" s="30"/>
      <c r="X57" s="81" t="str">
        <f t="shared" si="2"/>
        <v>Học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customHeight="1">
      <c r="B58" s="31">
        <v>49</v>
      </c>
      <c r="C58" s="32" t="s">
        <v>672</v>
      </c>
      <c r="D58" s="33" t="s">
        <v>373</v>
      </c>
      <c r="E58" s="34" t="s">
        <v>468</v>
      </c>
      <c r="F58" s="35" t="s">
        <v>673</v>
      </c>
      <c r="G58" s="32" t="s">
        <v>128</v>
      </c>
      <c r="H58" s="36" t="s">
        <v>30</v>
      </c>
      <c r="I58" s="36" t="s">
        <v>30</v>
      </c>
      <c r="J58" s="36" t="s">
        <v>30</v>
      </c>
      <c r="K58" s="36" t="s">
        <v>30</v>
      </c>
      <c r="L58" s="44"/>
      <c r="M58" s="44"/>
      <c r="N58" s="44"/>
      <c r="O58" s="88"/>
      <c r="P58" s="38"/>
      <c r="Q58" s="39">
        <f t="shared" si="3"/>
        <v>0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 t="s">
        <v>1721</v>
      </c>
      <c r="V58" s="3"/>
      <c r="W58" s="30"/>
      <c r="X58" s="81" t="str">
        <f t="shared" si="2"/>
        <v>Học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customHeight="1">
      <c r="B59" s="31">
        <v>50</v>
      </c>
      <c r="C59" s="32" t="s">
        <v>674</v>
      </c>
      <c r="D59" s="33" t="s">
        <v>125</v>
      </c>
      <c r="E59" s="34" t="s">
        <v>468</v>
      </c>
      <c r="F59" s="35" t="s">
        <v>675</v>
      </c>
      <c r="G59" s="32" t="s">
        <v>483</v>
      </c>
      <c r="H59" s="36" t="s">
        <v>30</v>
      </c>
      <c r="I59" s="36" t="s">
        <v>30</v>
      </c>
      <c r="J59" s="36" t="s">
        <v>30</v>
      </c>
      <c r="K59" s="36" t="s">
        <v>30</v>
      </c>
      <c r="L59" s="44"/>
      <c r="M59" s="44"/>
      <c r="N59" s="44"/>
      <c r="O59" s="88"/>
      <c r="P59" s="38"/>
      <c r="Q59" s="39">
        <f t="shared" si="3"/>
        <v>0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 t="s">
        <v>1721</v>
      </c>
      <c r="V59" s="3"/>
      <c r="W59" s="30"/>
      <c r="X59" s="81" t="str">
        <f t="shared" si="2"/>
        <v>Học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customHeight="1">
      <c r="B60" s="31">
        <v>51</v>
      </c>
      <c r="C60" s="32" t="s">
        <v>676</v>
      </c>
      <c r="D60" s="33" t="s">
        <v>677</v>
      </c>
      <c r="E60" s="34" t="s">
        <v>468</v>
      </c>
      <c r="F60" s="35" t="s">
        <v>678</v>
      </c>
      <c r="G60" s="32" t="s">
        <v>93</v>
      </c>
      <c r="H60" s="36" t="s">
        <v>30</v>
      </c>
      <c r="I60" s="36" t="s">
        <v>30</v>
      </c>
      <c r="J60" s="36" t="s">
        <v>30</v>
      </c>
      <c r="K60" s="36" t="s">
        <v>30</v>
      </c>
      <c r="L60" s="44"/>
      <c r="M60" s="44"/>
      <c r="N60" s="44"/>
      <c r="O60" s="88"/>
      <c r="P60" s="38"/>
      <c r="Q60" s="39">
        <f t="shared" si="3"/>
        <v>0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 t="s">
        <v>1721</v>
      </c>
      <c r="V60" s="3"/>
      <c r="W60" s="30"/>
      <c r="X60" s="81" t="str">
        <f t="shared" si="2"/>
        <v>Học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customHeight="1">
      <c r="B61" s="31">
        <v>52</v>
      </c>
      <c r="C61" s="32" t="s">
        <v>679</v>
      </c>
      <c r="D61" s="33" t="s">
        <v>680</v>
      </c>
      <c r="E61" s="34" t="s">
        <v>681</v>
      </c>
      <c r="F61" s="35" t="s">
        <v>200</v>
      </c>
      <c r="G61" s="32" t="s">
        <v>167</v>
      </c>
      <c r="H61" s="36" t="s">
        <v>30</v>
      </c>
      <c r="I61" s="36" t="s">
        <v>30</v>
      </c>
      <c r="J61" s="36" t="s">
        <v>30</v>
      </c>
      <c r="K61" s="36" t="s">
        <v>30</v>
      </c>
      <c r="L61" s="44"/>
      <c r="M61" s="44"/>
      <c r="N61" s="44"/>
      <c r="O61" s="88"/>
      <c r="P61" s="38"/>
      <c r="Q61" s="39">
        <f t="shared" si="3"/>
        <v>0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 t="s">
        <v>1721</v>
      </c>
      <c r="V61" s="3"/>
      <c r="W61" s="30"/>
      <c r="X61" s="81" t="str">
        <f t="shared" si="2"/>
        <v>Học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customHeight="1">
      <c r="B62" s="31">
        <v>53</v>
      </c>
      <c r="C62" s="32" t="s">
        <v>682</v>
      </c>
      <c r="D62" s="33" t="s">
        <v>361</v>
      </c>
      <c r="E62" s="34" t="s">
        <v>683</v>
      </c>
      <c r="F62" s="35" t="s">
        <v>684</v>
      </c>
      <c r="G62" s="32" t="s">
        <v>84</v>
      </c>
      <c r="H62" s="36" t="s">
        <v>30</v>
      </c>
      <c r="I62" s="36" t="s">
        <v>30</v>
      </c>
      <c r="J62" s="36" t="s">
        <v>30</v>
      </c>
      <c r="K62" s="36" t="s">
        <v>30</v>
      </c>
      <c r="L62" s="44"/>
      <c r="M62" s="44"/>
      <c r="N62" s="44"/>
      <c r="O62" s="88"/>
      <c r="P62" s="38"/>
      <c r="Q62" s="39">
        <f t="shared" si="3"/>
        <v>0</v>
      </c>
      <c r="R62" s="40" t="str">
        <f t="shared" si="0"/>
        <v>F</v>
      </c>
      <c r="S62" s="41" t="str">
        <f t="shared" si="1"/>
        <v>Kém</v>
      </c>
      <c r="T62" s="42" t="str">
        <f t="shared" si="4"/>
        <v/>
      </c>
      <c r="U62" s="43" t="s">
        <v>1721</v>
      </c>
      <c r="V62" s="3"/>
      <c r="W62" s="30"/>
      <c r="X62" s="81" t="str">
        <f t="shared" si="2"/>
        <v>Học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customHeight="1">
      <c r="B63" s="31">
        <v>54</v>
      </c>
      <c r="C63" s="32" t="s">
        <v>685</v>
      </c>
      <c r="D63" s="33" t="s">
        <v>686</v>
      </c>
      <c r="E63" s="34" t="s">
        <v>683</v>
      </c>
      <c r="F63" s="35" t="s">
        <v>687</v>
      </c>
      <c r="G63" s="32" t="s">
        <v>93</v>
      </c>
      <c r="H63" s="36" t="s">
        <v>30</v>
      </c>
      <c r="I63" s="36" t="s">
        <v>30</v>
      </c>
      <c r="J63" s="36" t="s">
        <v>30</v>
      </c>
      <c r="K63" s="36" t="s">
        <v>30</v>
      </c>
      <c r="L63" s="44"/>
      <c r="M63" s="44"/>
      <c r="N63" s="44"/>
      <c r="O63" s="88"/>
      <c r="P63" s="38"/>
      <c r="Q63" s="39">
        <f t="shared" si="3"/>
        <v>0</v>
      </c>
      <c r="R63" s="40" t="str">
        <f t="shared" si="0"/>
        <v>F</v>
      </c>
      <c r="S63" s="41" t="str">
        <f t="shared" si="1"/>
        <v>Kém</v>
      </c>
      <c r="T63" s="42" t="str">
        <f t="shared" si="4"/>
        <v/>
      </c>
      <c r="U63" s="43" t="s">
        <v>1721</v>
      </c>
      <c r="V63" s="3"/>
      <c r="W63" s="30"/>
      <c r="X63" s="81" t="str">
        <f t="shared" si="2"/>
        <v>Học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customHeight="1">
      <c r="B64" s="31">
        <v>55</v>
      </c>
      <c r="C64" s="32" t="s">
        <v>688</v>
      </c>
      <c r="D64" s="33" t="s">
        <v>689</v>
      </c>
      <c r="E64" s="34" t="s">
        <v>690</v>
      </c>
      <c r="F64" s="35" t="s">
        <v>691</v>
      </c>
      <c r="G64" s="32" t="s">
        <v>133</v>
      </c>
      <c r="H64" s="36" t="s">
        <v>30</v>
      </c>
      <c r="I64" s="36" t="s">
        <v>30</v>
      </c>
      <c r="J64" s="36" t="s">
        <v>30</v>
      </c>
      <c r="K64" s="36" t="s">
        <v>30</v>
      </c>
      <c r="L64" s="44"/>
      <c r="M64" s="44"/>
      <c r="N64" s="44"/>
      <c r="O64" s="88"/>
      <c r="P64" s="38"/>
      <c r="Q64" s="39">
        <f t="shared" si="3"/>
        <v>0</v>
      </c>
      <c r="R64" s="40" t="str">
        <f t="shared" si="0"/>
        <v>F</v>
      </c>
      <c r="S64" s="41" t="str">
        <f t="shared" si="1"/>
        <v>Kém</v>
      </c>
      <c r="T64" s="42" t="str">
        <f t="shared" si="4"/>
        <v/>
      </c>
      <c r="U64" s="43" t="s">
        <v>1721</v>
      </c>
      <c r="V64" s="3"/>
      <c r="W64" s="30"/>
      <c r="X64" s="81" t="str">
        <f t="shared" si="2"/>
        <v>Học lại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1:39" ht="18.75" customHeight="1">
      <c r="B65" s="31">
        <v>56</v>
      </c>
      <c r="C65" s="32" t="s">
        <v>692</v>
      </c>
      <c r="D65" s="33" t="s">
        <v>693</v>
      </c>
      <c r="E65" s="34" t="s">
        <v>475</v>
      </c>
      <c r="F65" s="35" t="s">
        <v>694</v>
      </c>
      <c r="G65" s="32" t="s">
        <v>84</v>
      </c>
      <c r="H65" s="36" t="s">
        <v>30</v>
      </c>
      <c r="I65" s="36" t="s">
        <v>30</v>
      </c>
      <c r="J65" s="36" t="s">
        <v>30</v>
      </c>
      <c r="K65" s="36" t="s">
        <v>30</v>
      </c>
      <c r="L65" s="44"/>
      <c r="M65" s="44"/>
      <c r="N65" s="44"/>
      <c r="O65" s="88"/>
      <c r="P65" s="38"/>
      <c r="Q65" s="39">
        <f t="shared" si="3"/>
        <v>0</v>
      </c>
      <c r="R65" s="40" t="str">
        <f t="shared" si="0"/>
        <v>F</v>
      </c>
      <c r="S65" s="41" t="str">
        <f t="shared" si="1"/>
        <v>Kém</v>
      </c>
      <c r="T65" s="42" t="str">
        <f t="shared" si="4"/>
        <v/>
      </c>
      <c r="U65" s="43" t="s">
        <v>1721</v>
      </c>
      <c r="V65" s="3"/>
      <c r="W65" s="30"/>
      <c r="X65" s="81" t="str">
        <f t="shared" si="2"/>
        <v>Học lại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1:39" ht="18.75" customHeight="1">
      <c r="B66" s="31">
        <v>57</v>
      </c>
      <c r="C66" s="32" t="s">
        <v>695</v>
      </c>
      <c r="D66" s="33" t="s">
        <v>696</v>
      </c>
      <c r="E66" s="34" t="s">
        <v>475</v>
      </c>
      <c r="F66" s="35" t="s">
        <v>697</v>
      </c>
      <c r="G66" s="32" t="s">
        <v>560</v>
      </c>
      <c r="H66" s="36" t="s">
        <v>30</v>
      </c>
      <c r="I66" s="36" t="s">
        <v>30</v>
      </c>
      <c r="J66" s="36" t="s">
        <v>30</v>
      </c>
      <c r="K66" s="36" t="s">
        <v>30</v>
      </c>
      <c r="L66" s="44"/>
      <c r="M66" s="44"/>
      <c r="N66" s="44"/>
      <c r="O66" s="88"/>
      <c r="P66" s="38"/>
      <c r="Q66" s="39">
        <f t="shared" si="3"/>
        <v>0</v>
      </c>
      <c r="R66" s="40" t="str">
        <f t="shared" si="0"/>
        <v>F</v>
      </c>
      <c r="S66" s="41" t="str">
        <f t="shared" si="1"/>
        <v>Kém</v>
      </c>
      <c r="T66" s="42" t="str">
        <f t="shared" si="4"/>
        <v/>
      </c>
      <c r="U66" s="43" t="s">
        <v>1721</v>
      </c>
      <c r="V66" s="3"/>
      <c r="W66" s="30"/>
      <c r="X66" s="81" t="str">
        <f t="shared" si="2"/>
        <v>Học lại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1:39" ht="18.75" customHeight="1">
      <c r="B67" s="31">
        <v>58</v>
      </c>
      <c r="C67" s="32" t="s">
        <v>698</v>
      </c>
      <c r="D67" s="33" t="s">
        <v>699</v>
      </c>
      <c r="E67" s="34" t="s">
        <v>475</v>
      </c>
      <c r="F67" s="35" t="s">
        <v>700</v>
      </c>
      <c r="G67" s="32" t="s">
        <v>701</v>
      </c>
      <c r="H67" s="36" t="s">
        <v>30</v>
      </c>
      <c r="I67" s="36" t="s">
        <v>30</v>
      </c>
      <c r="J67" s="36" t="s">
        <v>30</v>
      </c>
      <c r="K67" s="36" t="s">
        <v>30</v>
      </c>
      <c r="L67" s="44"/>
      <c r="M67" s="44"/>
      <c r="N67" s="44"/>
      <c r="O67" s="88"/>
      <c r="P67" s="38"/>
      <c r="Q67" s="39">
        <f t="shared" si="3"/>
        <v>0</v>
      </c>
      <c r="R67" s="40" t="str">
        <f t="shared" si="0"/>
        <v>F</v>
      </c>
      <c r="S67" s="41" t="str">
        <f t="shared" si="1"/>
        <v>Kém</v>
      </c>
      <c r="T67" s="42" t="str">
        <f t="shared" si="4"/>
        <v/>
      </c>
      <c r="U67" s="43" t="s">
        <v>1721</v>
      </c>
      <c r="V67" s="3"/>
      <c r="W67" s="30"/>
      <c r="X67" s="81" t="str">
        <f t="shared" si="2"/>
        <v>Thi lại</v>
      </c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</row>
    <row r="68" spans="1:39" ht="18.75" customHeight="1">
      <c r="B68" s="31">
        <v>59</v>
      </c>
      <c r="C68" s="32" t="s">
        <v>702</v>
      </c>
      <c r="D68" s="33" t="s">
        <v>556</v>
      </c>
      <c r="E68" s="34" t="s">
        <v>486</v>
      </c>
      <c r="F68" s="35" t="s">
        <v>703</v>
      </c>
      <c r="G68" s="32" t="s">
        <v>560</v>
      </c>
      <c r="H68" s="36" t="s">
        <v>30</v>
      </c>
      <c r="I68" s="36" t="s">
        <v>30</v>
      </c>
      <c r="J68" s="36" t="s">
        <v>30</v>
      </c>
      <c r="K68" s="36" t="s">
        <v>30</v>
      </c>
      <c r="L68" s="44"/>
      <c r="M68" s="44"/>
      <c r="N68" s="44"/>
      <c r="O68" s="88"/>
      <c r="P68" s="38"/>
      <c r="Q68" s="39">
        <f t="shared" si="3"/>
        <v>0</v>
      </c>
      <c r="R68" s="40" t="str">
        <f t="shared" si="0"/>
        <v>F</v>
      </c>
      <c r="S68" s="41" t="str">
        <f t="shared" si="1"/>
        <v>Kém</v>
      </c>
      <c r="T68" s="42" t="str">
        <f t="shared" si="4"/>
        <v/>
      </c>
      <c r="U68" s="43" t="s">
        <v>1721</v>
      </c>
      <c r="V68" s="3"/>
      <c r="W68" s="30"/>
      <c r="X68" s="81" t="str">
        <f t="shared" si="2"/>
        <v>Học lại</v>
      </c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</row>
    <row r="69" spans="1:39" ht="18.75" customHeight="1">
      <c r="B69" s="31">
        <v>60</v>
      </c>
      <c r="C69" s="32" t="s">
        <v>704</v>
      </c>
      <c r="D69" s="33" t="s">
        <v>705</v>
      </c>
      <c r="E69" s="34" t="s">
        <v>706</v>
      </c>
      <c r="F69" s="35" t="s">
        <v>707</v>
      </c>
      <c r="G69" s="32" t="s">
        <v>650</v>
      </c>
      <c r="H69" s="36" t="s">
        <v>30</v>
      </c>
      <c r="I69" s="36" t="s">
        <v>30</v>
      </c>
      <c r="J69" s="36" t="s">
        <v>30</v>
      </c>
      <c r="K69" s="36" t="s">
        <v>30</v>
      </c>
      <c r="L69" s="44"/>
      <c r="M69" s="44"/>
      <c r="N69" s="44"/>
      <c r="O69" s="88"/>
      <c r="P69" s="38"/>
      <c r="Q69" s="39">
        <f t="shared" si="3"/>
        <v>0</v>
      </c>
      <c r="R69" s="40" t="str">
        <f t="shared" si="0"/>
        <v>F</v>
      </c>
      <c r="S69" s="41" t="str">
        <f t="shared" si="1"/>
        <v>Kém</v>
      </c>
      <c r="T69" s="42" t="str">
        <f t="shared" si="4"/>
        <v/>
      </c>
      <c r="U69" s="43" t="s">
        <v>1721</v>
      </c>
      <c r="V69" s="3"/>
      <c r="W69" s="30"/>
      <c r="X69" s="81" t="str">
        <f t="shared" si="2"/>
        <v>Thi lại</v>
      </c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</row>
    <row r="70" spans="1:39" ht="18.75" customHeight="1">
      <c r="B70" s="31">
        <v>61</v>
      </c>
      <c r="C70" s="32" t="s">
        <v>708</v>
      </c>
      <c r="D70" s="33" t="s">
        <v>471</v>
      </c>
      <c r="E70" s="34" t="s">
        <v>709</v>
      </c>
      <c r="F70" s="35" t="s">
        <v>420</v>
      </c>
      <c r="G70" s="32" t="s">
        <v>93</v>
      </c>
      <c r="H70" s="36" t="s">
        <v>30</v>
      </c>
      <c r="I70" s="36" t="s">
        <v>30</v>
      </c>
      <c r="J70" s="36" t="s">
        <v>30</v>
      </c>
      <c r="K70" s="36" t="s">
        <v>30</v>
      </c>
      <c r="L70" s="44"/>
      <c r="M70" s="44"/>
      <c r="N70" s="44"/>
      <c r="O70" s="88"/>
      <c r="P70" s="38"/>
      <c r="Q70" s="39">
        <f t="shared" si="3"/>
        <v>0</v>
      </c>
      <c r="R70" s="40" t="str">
        <f t="shared" si="0"/>
        <v>F</v>
      </c>
      <c r="S70" s="41" t="str">
        <f t="shared" si="1"/>
        <v>Kém</v>
      </c>
      <c r="T70" s="42" t="str">
        <f t="shared" si="4"/>
        <v/>
      </c>
      <c r="U70" s="43" t="s">
        <v>1721</v>
      </c>
      <c r="V70" s="3"/>
      <c r="W70" s="30"/>
      <c r="X70" s="81" t="str">
        <f t="shared" si="2"/>
        <v>Học lại</v>
      </c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</row>
    <row r="71" spans="1:39" ht="18.75" customHeight="1">
      <c r="B71" s="31">
        <v>62</v>
      </c>
      <c r="C71" s="32" t="s">
        <v>710</v>
      </c>
      <c r="D71" s="33" t="s">
        <v>711</v>
      </c>
      <c r="E71" s="34" t="s">
        <v>296</v>
      </c>
      <c r="F71" s="35" t="s">
        <v>712</v>
      </c>
      <c r="G71" s="32" t="s">
        <v>84</v>
      </c>
      <c r="H71" s="36" t="s">
        <v>30</v>
      </c>
      <c r="I71" s="36" t="s">
        <v>30</v>
      </c>
      <c r="J71" s="36" t="s">
        <v>30</v>
      </c>
      <c r="K71" s="36" t="s">
        <v>30</v>
      </c>
      <c r="L71" s="44"/>
      <c r="M71" s="44"/>
      <c r="N71" s="44"/>
      <c r="O71" s="88"/>
      <c r="P71" s="38"/>
      <c r="Q71" s="39">
        <f t="shared" si="3"/>
        <v>0</v>
      </c>
      <c r="R71" s="40" t="str">
        <f t="shared" si="0"/>
        <v>F</v>
      </c>
      <c r="S71" s="41" t="str">
        <f t="shared" si="1"/>
        <v>Kém</v>
      </c>
      <c r="T71" s="42" t="str">
        <f t="shared" si="4"/>
        <v/>
      </c>
      <c r="U71" s="43" t="s">
        <v>1721</v>
      </c>
      <c r="V71" s="3"/>
      <c r="W71" s="30"/>
      <c r="X71" s="81" t="str">
        <f t="shared" si="2"/>
        <v>Học lại</v>
      </c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</row>
    <row r="72" spans="1:39" ht="18.75" customHeight="1">
      <c r="B72" s="31">
        <v>63</v>
      </c>
      <c r="C72" s="32" t="s">
        <v>713</v>
      </c>
      <c r="D72" s="33" t="s">
        <v>714</v>
      </c>
      <c r="E72" s="34" t="s">
        <v>715</v>
      </c>
      <c r="F72" s="35" t="s">
        <v>716</v>
      </c>
      <c r="G72" s="32" t="s">
        <v>84</v>
      </c>
      <c r="H72" s="36" t="s">
        <v>30</v>
      </c>
      <c r="I72" s="36" t="s">
        <v>30</v>
      </c>
      <c r="J72" s="36" t="s">
        <v>30</v>
      </c>
      <c r="K72" s="36" t="s">
        <v>30</v>
      </c>
      <c r="L72" s="44"/>
      <c r="M72" s="44"/>
      <c r="N72" s="44"/>
      <c r="O72" s="88"/>
      <c r="P72" s="38"/>
      <c r="Q72" s="39">
        <f t="shared" si="3"/>
        <v>0</v>
      </c>
      <c r="R72" s="40" t="str">
        <f t="shared" si="0"/>
        <v>F</v>
      </c>
      <c r="S72" s="41" t="str">
        <f t="shared" si="1"/>
        <v>Kém</v>
      </c>
      <c r="T72" s="42" t="str">
        <f t="shared" si="4"/>
        <v/>
      </c>
      <c r="U72" s="43" t="s">
        <v>1721</v>
      </c>
      <c r="V72" s="3"/>
      <c r="W72" s="30"/>
      <c r="X72" s="81" t="str">
        <f t="shared" si="2"/>
        <v>Học lại</v>
      </c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</row>
    <row r="73" spans="1:39" ht="18.75" customHeight="1">
      <c r="B73" s="31">
        <v>64</v>
      </c>
      <c r="C73" s="32" t="s">
        <v>717</v>
      </c>
      <c r="D73" s="33" t="s">
        <v>330</v>
      </c>
      <c r="E73" s="34" t="s">
        <v>715</v>
      </c>
      <c r="F73" s="35" t="s">
        <v>393</v>
      </c>
      <c r="G73" s="32" t="s">
        <v>77</v>
      </c>
      <c r="H73" s="36" t="s">
        <v>30</v>
      </c>
      <c r="I73" s="36" t="s">
        <v>30</v>
      </c>
      <c r="J73" s="36" t="s">
        <v>30</v>
      </c>
      <c r="K73" s="36" t="s">
        <v>30</v>
      </c>
      <c r="L73" s="44"/>
      <c r="M73" s="44"/>
      <c r="N73" s="44"/>
      <c r="O73" s="88"/>
      <c r="P73" s="38"/>
      <c r="Q73" s="39">
        <f t="shared" si="3"/>
        <v>0</v>
      </c>
      <c r="R73" s="40" t="str">
        <f t="shared" si="0"/>
        <v>F</v>
      </c>
      <c r="S73" s="41" t="str">
        <f t="shared" si="1"/>
        <v>Kém</v>
      </c>
      <c r="T73" s="42" t="str">
        <f t="shared" si="4"/>
        <v/>
      </c>
      <c r="U73" s="43" t="s">
        <v>1721</v>
      </c>
      <c r="V73" s="3"/>
      <c r="W73" s="30"/>
      <c r="X73" s="81" t="str">
        <f t="shared" si="2"/>
        <v>Học lại</v>
      </c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69"/>
      <c r="AM73" s="69"/>
    </row>
    <row r="74" spans="1:39" ht="18.75" customHeight="1">
      <c r="B74" s="31">
        <v>65</v>
      </c>
      <c r="C74" s="32" t="s">
        <v>718</v>
      </c>
      <c r="D74" s="33" t="s">
        <v>381</v>
      </c>
      <c r="E74" s="34" t="s">
        <v>503</v>
      </c>
      <c r="F74" s="35" t="s">
        <v>719</v>
      </c>
      <c r="G74" s="32" t="s">
        <v>483</v>
      </c>
      <c r="H74" s="36" t="s">
        <v>30</v>
      </c>
      <c r="I74" s="36" t="s">
        <v>30</v>
      </c>
      <c r="J74" s="36" t="s">
        <v>30</v>
      </c>
      <c r="K74" s="36" t="s">
        <v>30</v>
      </c>
      <c r="L74" s="44"/>
      <c r="M74" s="44"/>
      <c r="N74" s="44"/>
      <c r="O74" s="88"/>
      <c r="P74" s="38"/>
      <c r="Q74" s="39">
        <f t="shared" si="3"/>
        <v>0</v>
      </c>
      <c r="R74" s="40" t="str">
        <f t="shared" ref="R74:R77" si="5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41" t="str">
        <f t="shared" ref="S74:S77" si="6">IF($Q74&lt;4,"Kém",IF(AND($Q74&gt;=4,$Q74&lt;=5.4),"Trung bình yếu",IF(AND($Q74&gt;=5.5,$Q74&lt;=6.9),"Trung bình",IF(AND($Q74&gt;=7,$Q74&lt;=8.4),"Khá",IF(AND($Q74&gt;=8.5,$Q74&lt;=10),"Giỏi","")))))</f>
        <v>Kém</v>
      </c>
      <c r="T74" s="42" t="str">
        <f t="shared" si="4"/>
        <v/>
      </c>
      <c r="U74" s="43" t="s">
        <v>1721</v>
      </c>
      <c r="V74" s="3"/>
      <c r="W74" s="30"/>
      <c r="X74" s="81" t="str">
        <f t="shared" si="2"/>
        <v>Học lại</v>
      </c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  <c r="AL74" s="69"/>
      <c r="AM74" s="69"/>
    </row>
    <row r="75" spans="1:39" ht="18.75" customHeight="1">
      <c r="B75" s="31">
        <v>66</v>
      </c>
      <c r="C75" s="32" t="s">
        <v>720</v>
      </c>
      <c r="D75" s="33" t="s">
        <v>139</v>
      </c>
      <c r="E75" s="34" t="s">
        <v>509</v>
      </c>
      <c r="F75" s="35" t="s">
        <v>721</v>
      </c>
      <c r="G75" s="32" t="s">
        <v>123</v>
      </c>
      <c r="H75" s="36" t="s">
        <v>30</v>
      </c>
      <c r="I75" s="36" t="s">
        <v>30</v>
      </c>
      <c r="J75" s="36" t="s">
        <v>30</v>
      </c>
      <c r="K75" s="36" t="s">
        <v>30</v>
      </c>
      <c r="L75" s="44"/>
      <c r="M75" s="44"/>
      <c r="N75" s="44"/>
      <c r="O75" s="88"/>
      <c r="P75" s="38"/>
      <c r="Q75" s="39">
        <f t="shared" si="3"/>
        <v>0</v>
      </c>
      <c r="R75" s="40" t="str">
        <f t="shared" si="5"/>
        <v>F</v>
      </c>
      <c r="S75" s="41" t="str">
        <f t="shared" si="6"/>
        <v>Kém</v>
      </c>
      <c r="T75" s="42" t="str">
        <f t="shared" si="4"/>
        <v/>
      </c>
      <c r="U75" s="43" t="s">
        <v>1721</v>
      </c>
      <c r="V75" s="3"/>
      <c r="W75" s="30"/>
      <c r="X75" s="81" t="str">
        <f t="shared" ref="X75:X77" si="7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Học lại</v>
      </c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69"/>
      <c r="AL75" s="69"/>
      <c r="AM75" s="69"/>
    </row>
    <row r="76" spans="1:39" ht="18.75" customHeight="1">
      <c r="B76" s="31">
        <v>67</v>
      </c>
      <c r="C76" s="32" t="s">
        <v>722</v>
      </c>
      <c r="D76" s="33" t="s">
        <v>723</v>
      </c>
      <c r="E76" s="34" t="s">
        <v>509</v>
      </c>
      <c r="F76" s="35" t="s">
        <v>724</v>
      </c>
      <c r="G76" s="32" t="s">
        <v>93</v>
      </c>
      <c r="H76" s="36" t="s">
        <v>30</v>
      </c>
      <c r="I76" s="36" t="s">
        <v>30</v>
      </c>
      <c r="J76" s="36" t="s">
        <v>30</v>
      </c>
      <c r="K76" s="36" t="s">
        <v>30</v>
      </c>
      <c r="L76" s="44"/>
      <c r="M76" s="44"/>
      <c r="N76" s="44"/>
      <c r="O76" s="88"/>
      <c r="P76" s="38"/>
      <c r="Q76" s="39">
        <f t="shared" ref="Q76:Q77" si="8">ROUND(SUMPRODUCT(H76:P76,$H$9:$P$9)/100,1)</f>
        <v>0</v>
      </c>
      <c r="R76" s="40" t="str">
        <f t="shared" si="5"/>
        <v>F</v>
      </c>
      <c r="S76" s="41" t="str">
        <f t="shared" si="6"/>
        <v>Kém</v>
      </c>
      <c r="T76" s="42" t="str">
        <f t="shared" ref="T76:T77" si="9">+IF(OR($H76=0,$I76=0,$J76=0,$K76=0),"Không đủ ĐKDT","")</f>
        <v/>
      </c>
      <c r="U76" s="43" t="s">
        <v>1721</v>
      </c>
      <c r="V76" s="3"/>
      <c r="W76" s="30"/>
      <c r="X76" s="81" t="str">
        <f t="shared" si="7"/>
        <v>Học lại</v>
      </c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69"/>
      <c r="AL76" s="69"/>
      <c r="AM76" s="69"/>
    </row>
    <row r="77" spans="1:39" ht="18.75" customHeight="1">
      <c r="B77" s="31">
        <v>68</v>
      </c>
      <c r="C77" s="32" t="s">
        <v>725</v>
      </c>
      <c r="D77" s="33" t="s">
        <v>120</v>
      </c>
      <c r="E77" s="34" t="s">
        <v>726</v>
      </c>
      <c r="F77" s="35" t="s">
        <v>697</v>
      </c>
      <c r="G77" s="32" t="s">
        <v>167</v>
      </c>
      <c r="H77" s="36" t="s">
        <v>30</v>
      </c>
      <c r="I77" s="36" t="s">
        <v>30</v>
      </c>
      <c r="J77" s="36" t="s">
        <v>30</v>
      </c>
      <c r="K77" s="36" t="s">
        <v>30</v>
      </c>
      <c r="L77" s="44"/>
      <c r="M77" s="44"/>
      <c r="N77" s="44"/>
      <c r="O77" s="88"/>
      <c r="P77" s="38"/>
      <c r="Q77" s="39">
        <f t="shared" si="8"/>
        <v>0</v>
      </c>
      <c r="R77" s="40" t="str">
        <f t="shared" si="5"/>
        <v>F</v>
      </c>
      <c r="S77" s="41" t="str">
        <f t="shared" si="6"/>
        <v>Kém</v>
      </c>
      <c r="T77" s="42" t="str">
        <f t="shared" si="9"/>
        <v/>
      </c>
      <c r="U77" s="43" t="s">
        <v>1721</v>
      </c>
      <c r="V77" s="3"/>
      <c r="W77" s="30"/>
      <c r="X77" s="81" t="str">
        <f t="shared" si="7"/>
        <v>Học lại</v>
      </c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</row>
    <row r="78" spans="1:39" ht="9" customHeight="1">
      <c r="A78" s="2"/>
      <c r="B78" s="45"/>
      <c r="C78" s="46"/>
      <c r="D78" s="46"/>
      <c r="E78" s="47"/>
      <c r="F78" s="47"/>
      <c r="G78" s="47"/>
      <c r="H78" s="48"/>
      <c r="I78" s="49"/>
      <c r="J78" s="49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3"/>
    </row>
    <row r="79" spans="1:39" ht="16.5" hidden="1">
      <c r="A79" s="2"/>
      <c r="B79" s="121" t="s">
        <v>31</v>
      </c>
      <c r="C79" s="121"/>
      <c r="D79" s="46"/>
      <c r="E79" s="47"/>
      <c r="F79" s="47"/>
      <c r="G79" s="47"/>
      <c r="H79" s="48"/>
      <c r="I79" s="49"/>
      <c r="J79" s="49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3"/>
    </row>
    <row r="80" spans="1:39" ht="16.5" hidden="1" customHeight="1">
      <c r="A80" s="2"/>
      <c r="B80" s="51" t="s">
        <v>32</v>
      </c>
      <c r="C80" s="51"/>
      <c r="D80" s="52">
        <f>+$AA$8</f>
        <v>68</v>
      </c>
      <c r="E80" s="53" t="s">
        <v>33</v>
      </c>
      <c r="F80" s="94" t="s">
        <v>34</v>
      </c>
      <c r="G80" s="94"/>
      <c r="H80" s="94"/>
      <c r="I80" s="94"/>
      <c r="J80" s="94"/>
      <c r="K80" s="94"/>
      <c r="L80" s="94"/>
      <c r="M80" s="94"/>
      <c r="N80" s="94"/>
      <c r="O80" s="94"/>
      <c r="P80" s="54">
        <f>$AA$8 -COUNTIF($T$9:$T$267,"Vắng") -COUNTIF($T$9:$T$267,"Vắng có phép") - COUNTIF($T$9:$T$267,"Đình chỉ thi") - COUNTIF($T$9:$T$267,"Không đủ ĐKDT")</f>
        <v>68</v>
      </c>
      <c r="Q80" s="54"/>
      <c r="R80" s="54"/>
      <c r="S80" s="55"/>
      <c r="T80" s="56" t="s">
        <v>33</v>
      </c>
      <c r="U80" s="55"/>
      <c r="V80" s="3"/>
    </row>
    <row r="81" spans="1:39" ht="16.5" hidden="1" customHeight="1">
      <c r="A81" s="2"/>
      <c r="B81" s="51" t="s">
        <v>35</v>
      </c>
      <c r="C81" s="51"/>
      <c r="D81" s="52">
        <f>+$AL$8</f>
        <v>0</v>
      </c>
      <c r="E81" s="53" t="s">
        <v>33</v>
      </c>
      <c r="F81" s="94" t="s">
        <v>36</v>
      </c>
      <c r="G81" s="94"/>
      <c r="H81" s="94"/>
      <c r="I81" s="94"/>
      <c r="J81" s="94"/>
      <c r="K81" s="94"/>
      <c r="L81" s="94"/>
      <c r="M81" s="94"/>
      <c r="N81" s="94"/>
      <c r="O81" s="94"/>
      <c r="P81" s="57">
        <f>COUNTIF($T$9:$T$143,"Vắng")</f>
        <v>0</v>
      </c>
      <c r="Q81" s="57"/>
      <c r="R81" s="57"/>
      <c r="S81" s="58"/>
      <c r="T81" s="56" t="s">
        <v>33</v>
      </c>
      <c r="U81" s="58"/>
      <c r="V81" s="3"/>
    </row>
    <row r="82" spans="1:39" ht="16.5" hidden="1" customHeight="1">
      <c r="A82" s="2"/>
      <c r="B82" s="51" t="s">
        <v>51</v>
      </c>
      <c r="C82" s="51"/>
      <c r="D82" s="67">
        <f>COUNTIF(X10:X77,"Học lại")</f>
        <v>65</v>
      </c>
      <c r="E82" s="53" t="s">
        <v>33</v>
      </c>
      <c r="F82" s="94" t="s">
        <v>52</v>
      </c>
      <c r="G82" s="94"/>
      <c r="H82" s="94"/>
      <c r="I82" s="94"/>
      <c r="J82" s="94"/>
      <c r="K82" s="94"/>
      <c r="L82" s="94"/>
      <c r="M82" s="94"/>
      <c r="N82" s="94"/>
      <c r="O82" s="94"/>
      <c r="P82" s="54">
        <f>COUNTIF($T$9:$T$143,"Vắng có phép")</f>
        <v>0</v>
      </c>
      <c r="Q82" s="54"/>
      <c r="R82" s="54"/>
      <c r="S82" s="55"/>
      <c r="T82" s="56" t="s">
        <v>33</v>
      </c>
      <c r="U82" s="55"/>
      <c r="V82" s="3"/>
    </row>
    <row r="83" spans="1:39" ht="3" hidden="1" customHeight="1">
      <c r="A83" s="2"/>
      <c r="B83" s="45"/>
      <c r="C83" s="46"/>
      <c r="D83" s="46"/>
      <c r="E83" s="47"/>
      <c r="F83" s="47"/>
      <c r="G83" s="47"/>
      <c r="H83" s="48"/>
      <c r="I83" s="49"/>
      <c r="J83" s="49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3"/>
    </row>
    <row r="84" spans="1:39" hidden="1">
      <c r="B84" s="89" t="s">
        <v>53</v>
      </c>
      <c r="C84" s="89"/>
      <c r="D84" s="90">
        <f>COUNTIF(X10:X77,"Thi lại")</f>
        <v>3</v>
      </c>
      <c r="E84" s="91" t="s">
        <v>33</v>
      </c>
      <c r="F84" s="3"/>
      <c r="G84" s="3"/>
      <c r="H84" s="3"/>
      <c r="I84" s="3"/>
      <c r="J84" s="123"/>
      <c r="K84" s="123"/>
      <c r="L84" s="123"/>
      <c r="M84" s="123"/>
      <c r="N84" s="123"/>
      <c r="O84" s="123"/>
      <c r="P84" s="123"/>
      <c r="Q84" s="123"/>
      <c r="R84" s="123"/>
      <c r="S84" s="123"/>
      <c r="T84" s="123"/>
      <c r="U84" s="123"/>
      <c r="V84" s="3"/>
    </row>
    <row r="85" spans="1:39" ht="24.75" hidden="1" customHeight="1">
      <c r="B85" s="89"/>
      <c r="C85" s="89"/>
      <c r="D85" s="90"/>
      <c r="E85" s="91"/>
      <c r="F85" s="3"/>
      <c r="G85" s="3"/>
      <c r="H85" s="3"/>
      <c r="I85" s="3"/>
      <c r="J85" s="123" t="s">
        <v>55</v>
      </c>
      <c r="K85" s="123"/>
      <c r="L85" s="123"/>
      <c r="M85" s="123"/>
      <c r="N85" s="123"/>
      <c r="O85" s="123"/>
      <c r="P85" s="123"/>
      <c r="Q85" s="123"/>
      <c r="R85" s="123"/>
      <c r="S85" s="123"/>
      <c r="T85" s="123"/>
      <c r="U85" s="123"/>
      <c r="V85" s="3"/>
    </row>
    <row r="86" spans="1:39" hidden="1">
      <c r="A86" s="59"/>
      <c r="B86" s="115" t="s">
        <v>37</v>
      </c>
      <c r="C86" s="115"/>
      <c r="D86" s="115"/>
      <c r="E86" s="115"/>
      <c r="F86" s="115"/>
      <c r="G86" s="115"/>
      <c r="H86" s="115"/>
      <c r="I86" s="60"/>
      <c r="J86" s="124" t="s">
        <v>38</v>
      </c>
      <c r="K86" s="124"/>
      <c r="L86" s="124"/>
      <c r="M86" s="124"/>
      <c r="N86" s="124"/>
      <c r="O86" s="124"/>
      <c r="P86" s="124"/>
      <c r="Q86" s="124"/>
      <c r="R86" s="124"/>
      <c r="S86" s="124"/>
      <c r="T86" s="124"/>
      <c r="U86" s="124"/>
      <c r="V86" s="3"/>
    </row>
    <row r="87" spans="1:39" ht="4.5" hidden="1" customHeight="1">
      <c r="A87" s="2"/>
      <c r="B87" s="45"/>
      <c r="C87" s="61"/>
      <c r="D87" s="61"/>
      <c r="E87" s="62"/>
      <c r="F87" s="62"/>
      <c r="G87" s="62"/>
      <c r="H87" s="63"/>
      <c r="I87" s="64"/>
      <c r="J87" s="64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</row>
    <row r="88" spans="1:39" s="2" customFormat="1" hidden="1">
      <c r="B88" s="115" t="s">
        <v>39</v>
      </c>
      <c r="C88" s="115"/>
      <c r="D88" s="116" t="s">
        <v>40</v>
      </c>
      <c r="E88" s="116"/>
      <c r="F88" s="116"/>
      <c r="G88" s="116"/>
      <c r="H88" s="116"/>
      <c r="I88" s="64"/>
      <c r="J88" s="64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3"/>
      <c r="X88" s="68"/>
      <c r="Y88" s="68"/>
      <c r="Z88" s="68"/>
      <c r="AA88" s="68"/>
      <c r="AB88" s="68"/>
      <c r="AC88" s="68"/>
      <c r="AD88" s="68"/>
      <c r="AE88" s="68"/>
      <c r="AF88" s="68"/>
      <c r="AG88" s="68"/>
      <c r="AH88" s="68"/>
      <c r="AI88" s="68"/>
      <c r="AJ88" s="68"/>
      <c r="AK88" s="68"/>
      <c r="AL88" s="68"/>
      <c r="AM88" s="68"/>
    </row>
    <row r="89" spans="1:39" s="2" customFormat="1" hidden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X89" s="68"/>
      <c r="Y89" s="68"/>
      <c r="Z89" s="68"/>
      <c r="AA89" s="68"/>
      <c r="AB89" s="68"/>
      <c r="AC89" s="68"/>
      <c r="AD89" s="68"/>
      <c r="AE89" s="68"/>
      <c r="AF89" s="68"/>
      <c r="AG89" s="68"/>
      <c r="AH89" s="68"/>
      <c r="AI89" s="68"/>
      <c r="AJ89" s="68"/>
      <c r="AK89" s="68"/>
      <c r="AL89" s="68"/>
      <c r="AM89" s="68"/>
    </row>
    <row r="90" spans="1:39" s="2" customFormat="1" hidden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X90" s="68"/>
      <c r="Y90" s="68"/>
      <c r="Z90" s="68"/>
      <c r="AA90" s="68"/>
      <c r="AB90" s="68"/>
      <c r="AC90" s="68"/>
      <c r="AD90" s="68"/>
      <c r="AE90" s="68"/>
      <c r="AF90" s="68"/>
      <c r="AG90" s="68"/>
      <c r="AH90" s="68"/>
      <c r="AI90" s="68"/>
      <c r="AJ90" s="68"/>
      <c r="AK90" s="68"/>
      <c r="AL90" s="68"/>
      <c r="AM90" s="68"/>
    </row>
    <row r="91" spans="1:39" s="2" customFormat="1" hidden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X91" s="68"/>
      <c r="Y91" s="68"/>
      <c r="Z91" s="68"/>
      <c r="AA91" s="68"/>
      <c r="AB91" s="68"/>
      <c r="AC91" s="68"/>
      <c r="AD91" s="68"/>
      <c r="AE91" s="68"/>
      <c r="AF91" s="68"/>
      <c r="AG91" s="68"/>
      <c r="AH91" s="68"/>
      <c r="AI91" s="68"/>
      <c r="AJ91" s="68"/>
      <c r="AK91" s="68"/>
      <c r="AL91" s="68"/>
      <c r="AM91" s="68"/>
    </row>
    <row r="92" spans="1:39" s="2" customFormat="1" ht="9.75" hidden="1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X92" s="68"/>
      <c r="Y92" s="68"/>
      <c r="Z92" s="68"/>
      <c r="AA92" s="68"/>
      <c r="AB92" s="68"/>
      <c r="AC92" s="68"/>
      <c r="AD92" s="68"/>
      <c r="AE92" s="68"/>
      <c r="AF92" s="68"/>
      <c r="AG92" s="68"/>
      <c r="AH92" s="68"/>
      <c r="AI92" s="68"/>
      <c r="AJ92" s="68"/>
      <c r="AK92" s="68"/>
      <c r="AL92" s="68"/>
      <c r="AM92" s="68"/>
    </row>
    <row r="93" spans="1:39" s="2" customFormat="1" ht="3.75" hidden="1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X93" s="68"/>
      <c r="Y93" s="68"/>
      <c r="Z93" s="68"/>
      <c r="AA93" s="68"/>
      <c r="AB93" s="68"/>
      <c r="AC93" s="68"/>
      <c r="AD93" s="68"/>
      <c r="AE93" s="68"/>
      <c r="AF93" s="68"/>
      <c r="AG93" s="68"/>
      <c r="AH93" s="68"/>
      <c r="AI93" s="68"/>
      <c r="AJ93" s="68"/>
      <c r="AK93" s="68"/>
      <c r="AL93" s="68"/>
      <c r="AM93" s="68"/>
    </row>
    <row r="94" spans="1:39" s="2" customFormat="1" ht="18" hidden="1" customHeight="1">
      <c r="A94" s="1"/>
      <c r="B94" s="126" t="s">
        <v>41</v>
      </c>
      <c r="C94" s="126"/>
      <c r="D94" s="126" t="s">
        <v>54</v>
      </c>
      <c r="E94" s="126"/>
      <c r="F94" s="126"/>
      <c r="G94" s="126"/>
      <c r="H94" s="126"/>
      <c r="I94" s="126"/>
      <c r="J94" s="126" t="s">
        <v>42</v>
      </c>
      <c r="K94" s="126"/>
      <c r="L94" s="126"/>
      <c r="M94" s="126"/>
      <c r="N94" s="126"/>
      <c r="O94" s="126"/>
      <c r="P94" s="126"/>
      <c r="Q94" s="126"/>
      <c r="R94" s="126"/>
      <c r="S94" s="126"/>
      <c r="T94" s="126"/>
      <c r="U94" s="126"/>
      <c r="V94" s="3"/>
      <c r="X94" s="68"/>
      <c r="Y94" s="68"/>
      <c r="Z94" s="68"/>
      <c r="AA94" s="68"/>
      <c r="AB94" s="68"/>
      <c r="AC94" s="68"/>
      <c r="AD94" s="68"/>
      <c r="AE94" s="68"/>
      <c r="AF94" s="68"/>
      <c r="AG94" s="68"/>
      <c r="AH94" s="68"/>
      <c r="AI94" s="68"/>
      <c r="AJ94" s="68"/>
      <c r="AK94" s="68"/>
      <c r="AL94" s="68"/>
      <c r="AM94" s="68"/>
    </row>
    <row r="95" spans="1:39" s="2" customFormat="1" ht="4.5" hidden="1" customHeigh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X95" s="68"/>
      <c r="Y95" s="68"/>
      <c r="Z95" s="68"/>
      <c r="AA95" s="68"/>
      <c r="AB95" s="68"/>
      <c r="AC95" s="68"/>
      <c r="AD95" s="68"/>
      <c r="AE95" s="68"/>
      <c r="AF95" s="68"/>
      <c r="AG95" s="68"/>
      <c r="AH95" s="68"/>
      <c r="AI95" s="68"/>
      <c r="AJ95" s="68"/>
      <c r="AK95" s="68"/>
      <c r="AL95" s="68"/>
      <c r="AM95" s="68"/>
    </row>
    <row r="96" spans="1:39" s="2" customFormat="1" ht="36.75" hidden="1" customHeigh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X96" s="68"/>
      <c r="Y96" s="68"/>
      <c r="Z96" s="68"/>
      <c r="AA96" s="68"/>
      <c r="AB96" s="68"/>
      <c r="AC96" s="68"/>
      <c r="AD96" s="68"/>
      <c r="AE96" s="68"/>
      <c r="AF96" s="68"/>
      <c r="AG96" s="68"/>
      <c r="AH96" s="68"/>
      <c r="AI96" s="68"/>
      <c r="AJ96" s="68"/>
      <c r="AK96" s="68"/>
      <c r="AL96" s="68"/>
      <c r="AM96" s="68"/>
    </row>
    <row r="97" spans="1:39" s="2" customFormat="1" ht="32.25" customHeight="1">
      <c r="A97" s="1"/>
      <c r="B97" s="115" t="s">
        <v>43</v>
      </c>
      <c r="C97" s="115"/>
      <c r="D97" s="115"/>
      <c r="E97" s="115"/>
      <c r="F97" s="115"/>
      <c r="G97" s="115"/>
      <c r="H97" s="115"/>
      <c r="I97" s="60"/>
      <c r="J97" s="127" t="s">
        <v>56</v>
      </c>
      <c r="K97" s="124"/>
      <c r="L97" s="124"/>
      <c r="M97" s="124"/>
      <c r="N97" s="124"/>
      <c r="O97" s="124"/>
      <c r="P97" s="124"/>
      <c r="Q97" s="124"/>
      <c r="R97" s="124"/>
      <c r="S97" s="124"/>
      <c r="T97" s="124"/>
      <c r="U97" s="124"/>
      <c r="V97" s="3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</row>
    <row r="98" spans="1:39" s="2" customFormat="1">
      <c r="A98" s="1"/>
      <c r="B98" s="45"/>
      <c r="C98" s="61"/>
      <c r="D98" s="61"/>
      <c r="E98" s="62"/>
      <c r="F98" s="62"/>
      <c r="G98" s="62"/>
      <c r="H98" s="63"/>
      <c r="I98" s="64"/>
      <c r="J98" s="64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1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  <c r="AJ98" s="68"/>
      <c r="AK98" s="68"/>
      <c r="AL98" s="68"/>
      <c r="AM98" s="68"/>
    </row>
    <row r="99" spans="1:39" s="2" customFormat="1">
      <c r="A99" s="1"/>
      <c r="B99" s="115" t="s">
        <v>39</v>
      </c>
      <c r="C99" s="115"/>
      <c r="D99" s="116" t="s">
        <v>40</v>
      </c>
      <c r="E99" s="116"/>
      <c r="F99" s="116"/>
      <c r="G99" s="116"/>
      <c r="H99" s="116"/>
      <c r="I99" s="64"/>
      <c r="J99" s="64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1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  <c r="AJ99" s="68"/>
      <c r="AK99" s="68"/>
      <c r="AL99" s="68"/>
      <c r="AM99" s="68"/>
    </row>
    <row r="100" spans="1:39" s="2" customFormat="1">
      <c r="A100" s="1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1"/>
      <c r="X100" s="68"/>
      <c r="Y100" s="68"/>
      <c r="Z100" s="68"/>
      <c r="AA100" s="68"/>
      <c r="AB100" s="68"/>
      <c r="AC100" s="68"/>
      <c r="AD100" s="68"/>
      <c r="AE100" s="68"/>
      <c r="AF100" s="68"/>
      <c r="AG100" s="68"/>
      <c r="AH100" s="68"/>
      <c r="AI100" s="68"/>
      <c r="AJ100" s="68"/>
      <c r="AK100" s="68"/>
      <c r="AL100" s="68"/>
      <c r="AM100" s="68"/>
    </row>
    <row r="104" spans="1:39">
      <c r="B104" s="125"/>
      <c r="C104" s="125"/>
      <c r="D104" s="125"/>
      <c r="E104" s="125"/>
      <c r="F104" s="125"/>
      <c r="G104" s="125"/>
      <c r="H104" s="125"/>
      <c r="I104" s="125"/>
      <c r="J104" s="125" t="s">
        <v>57</v>
      </c>
      <c r="K104" s="125"/>
      <c r="L104" s="125"/>
      <c r="M104" s="125"/>
      <c r="N104" s="125"/>
      <c r="O104" s="125"/>
      <c r="P104" s="125"/>
      <c r="Q104" s="125"/>
      <c r="R104" s="125"/>
      <c r="S104" s="125"/>
      <c r="T104" s="125"/>
      <c r="U104" s="125"/>
    </row>
  </sheetData>
  <sheetProtection formatCells="0" formatColumns="0" formatRows="0" insertColumns="0" insertRows="0" insertHyperlinks="0" deleteColumns="0" deleteRows="0" sort="0" autoFilter="0" pivotTables="0"/>
  <autoFilter ref="A8:AM77">
    <filterColumn colId="3" showButton="0"/>
  </autoFilter>
  <mergeCells count="58">
    <mergeCell ref="B104:C104"/>
    <mergeCell ref="D104:I104"/>
    <mergeCell ref="J104:U104"/>
    <mergeCell ref="B94:C94"/>
    <mergeCell ref="D94:I94"/>
    <mergeCell ref="J94:U94"/>
    <mergeCell ref="B97:H97"/>
    <mergeCell ref="J97:U97"/>
    <mergeCell ref="B99:C99"/>
    <mergeCell ref="D99:H99"/>
    <mergeCell ref="F82:O82"/>
    <mergeCell ref="J84:U84"/>
    <mergeCell ref="J85:U85"/>
    <mergeCell ref="B86:H86"/>
    <mergeCell ref="J86:U86"/>
    <mergeCell ref="B88:C88"/>
    <mergeCell ref="D88:H88"/>
    <mergeCell ref="T7:T9"/>
    <mergeCell ref="U7:U9"/>
    <mergeCell ref="B9:G9"/>
    <mergeCell ref="B79:C79"/>
    <mergeCell ref="F80:O80"/>
    <mergeCell ref="F81:O81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77 P10:P77">
    <cfRule type="cellIs" dxfId="23" priority="3" operator="greaterThan">
      <formula>10</formula>
    </cfRule>
  </conditionalFormatting>
  <conditionalFormatting sqref="O1:O1048576">
    <cfRule type="duplicateValues" dxfId="22" priority="2"/>
  </conditionalFormatting>
  <conditionalFormatting sqref="C1:C1048576">
    <cfRule type="duplicateValues" dxfId="21" priority="1"/>
  </conditionalFormatting>
  <dataValidations count="1">
    <dataValidation allowBlank="1" showInputMessage="1" showErrorMessage="1" errorTitle="Không xóa dữ liệu" error="Không xóa dữ liệu" prompt="Không xóa dữ liệu" sqref="D82 X10:X77 Y2:AM8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dimension ref="A1:AM104"/>
  <sheetViews>
    <sheetView workbookViewId="0">
      <pane ySplit="3" topLeftCell="A64" activePane="bottomLeft" state="frozen"/>
      <selection activeCell="A6" sqref="A6:XFD6"/>
      <selection pane="bottomLeft" activeCell="U40" sqref="U40:U77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00" t="s">
        <v>0</v>
      </c>
      <c r="C1" s="100"/>
      <c r="D1" s="100"/>
      <c r="E1" s="100"/>
      <c r="F1" s="100"/>
      <c r="G1" s="100"/>
      <c r="H1" s="101" t="s">
        <v>1</v>
      </c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3"/>
    </row>
    <row r="2" spans="2:39" ht="25.5" customHeight="1">
      <c r="B2" s="102" t="s">
        <v>2</v>
      </c>
      <c r="C2" s="102"/>
      <c r="D2" s="102"/>
      <c r="E2" s="102"/>
      <c r="F2" s="102"/>
      <c r="G2" s="102"/>
      <c r="H2" s="103" t="s">
        <v>58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06" t="s">
        <v>3</v>
      </c>
      <c r="C4" s="106"/>
      <c r="D4" s="97" t="s">
        <v>59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9" t="s">
        <v>66</v>
      </c>
      <c r="Q4" s="99"/>
      <c r="R4" s="99"/>
      <c r="S4" s="99"/>
      <c r="T4" s="99"/>
      <c r="U4" s="99"/>
      <c r="X4" s="69"/>
      <c r="Y4" s="104" t="s">
        <v>50</v>
      </c>
      <c r="Z4" s="104" t="s">
        <v>9</v>
      </c>
      <c r="AA4" s="104" t="s">
        <v>49</v>
      </c>
      <c r="AB4" s="104" t="s">
        <v>48</v>
      </c>
      <c r="AC4" s="104"/>
      <c r="AD4" s="104"/>
      <c r="AE4" s="104"/>
      <c r="AF4" s="104" t="s">
        <v>47</v>
      </c>
      <c r="AG4" s="104"/>
      <c r="AH4" s="104" t="s">
        <v>45</v>
      </c>
      <c r="AI4" s="104"/>
      <c r="AJ4" s="104" t="s">
        <v>46</v>
      </c>
      <c r="AK4" s="104"/>
      <c r="AL4" s="104" t="s">
        <v>44</v>
      </c>
      <c r="AM4" s="104"/>
    </row>
    <row r="5" spans="2:39" ht="17.25" customHeight="1">
      <c r="B5" s="105" t="s">
        <v>4</v>
      </c>
      <c r="C5" s="105"/>
      <c r="D5" s="9">
        <v>2</v>
      </c>
      <c r="G5" s="98" t="s">
        <v>61</v>
      </c>
      <c r="H5" s="98"/>
      <c r="I5" s="98"/>
      <c r="J5" s="98"/>
      <c r="K5" s="98"/>
      <c r="L5" s="98"/>
      <c r="M5" s="98"/>
      <c r="N5" s="98"/>
      <c r="O5" s="98"/>
      <c r="P5" s="98" t="s">
        <v>62</v>
      </c>
      <c r="Q5" s="98"/>
      <c r="R5" s="98"/>
      <c r="S5" s="98"/>
      <c r="T5" s="98"/>
      <c r="U5" s="98"/>
      <c r="X5" s="69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</row>
    <row r="7" spans="2:39" ht="44.25" customHeight="1">
      <c r="B7" s="107" t="s">
        <v>5</v>
      </c>
      <c r="C7" s="109" t="s">
        <v>6</v>
      </c>
      <c r="D7" s="111" t="s">
        <v>7</v>
      </c>
      <c r="E7" s="112"/>
      <c r="F7" s="107" t="s">
        <v>8</v>
      </c>
      <c r="G7" s="107" t="s">
        <v>9</v>
      </c>
      <c r="H7" s="96" t="s">
        <v>10</v>
      </c>
      <c r="I7" s="96" t="s">
        <v>11</v>
      </c>
      <c r="J7" s="96" t="s">
        <v>12</v>
      </c>
      <c r="K7" s="96" t="s">
        <v>13</v>
      </c>
      <c r="L7" s="95" t="s">
        <v>14</v>
      </c>
      <c r="M7" s="95" t="s">
        <v>15</v>
      </c>
      <c r="N7" s="95" t="s">
        <v>16</v>
      </c>
      <c r="O7" s="122" t="s">
        <v>17</v>
      </c>
      <c r="P7" s="95" t="s">
        <v>18</v>
      </c>
      <c r="Q7" s="107" t="s">
        <v>19</v>
      </c>
      <c r="R7" s="95" t="s">
        <v>20</v>
      </c>
      <c r="S7" s="107" t="s">
        <v>21</v>
      </c>
      <c r="T7" s="107" t="s">
        <v>22</v>
      </c>
      <c r="U7" s="107" t="s">
        <v>23</v>
      </c>
      <c r="X7" s="69"/>
      <c r="Y7" s="104"/>
      <c r="Z7" s="104"/>
      <c r="AA7" s="104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8"/>
      <c r="C8" s="110"/>
      <c r="D8" s="113"/>
      <c r="E8" s="114"/>
      <c r="F8" s="108"/>
      <c r="G8" s="108"/>
      <c r="H8" s="96"/>
      <c r="I8" s="96"/>
      <c r="J8" s="96"/>
      <c r="K8" s="96"/>
      <c r="L8" s="95"/>
      <c r="M8" s="95"/>
      <c r="N8" s="95"/>
      <c r="O8" s="122"/>
      <c r="P8" s="95"/>
      <c r="Q8" s="117"/>
      <c r="R8" s="95"/>
      <c r="S8" s="108"/>
      <c r="T8" s="117"/>
      <c r="U8" s="117"/>
      <c r="W8" s="12"/>
      <c r="X8" s="69"/>
      <c r="Y8" s="74" t="str">
        <f>+D4</f>
        <v>Kỹ thuật đồ họa</v>
      </c>
      <c r="Z8" s="75" t="str">
        <f>+P4</f>
        <v>Nhóm: INT1328-02</v>
      </c>
      <c r="AA8" s="76">
        <f>+$AJ$8+$AL$8+$AH$8</f>
        <v>68</v>
      </c>
      <c r="AB8" s="70">
        <f>COUNTIF($T$9:$T$137,"Khiển trách")</f>
        <v>0</v>
      </c>
      <c r="AC8" s="70">
        <f>COUNTIF($T$9:$T$137,"Cảnh cáo")</f>
        <v>0</v>
      </c>
      <c r="AD8" s="70">
        <f>COUNTIF($T$9:$T$137,"Đình chỉ thi")</f>
        <v>0</v>
      </c>
      <c r="AE8" s="77">
        <f>+($AB$8+$AC$8+$AD$8)/$AA$8*100%</f>
        <v>0</v>
      </c>
      <c r="AF8" s="70">
        <f>SUM(COUNTIF($T$9:$T$135,"Vắng"),COUNTIF($T$9:$T$135,"Vắng có phép"))</f>
        <v>0</v>
      </c>
      <c r="AG8" s="78">
        <f>+$AF$8/$AA$8</f>
        <v>0</v>
      </c>
      <c r="AH8" s="79">
        <f>COUNTIF($X$9:$X$135,"Thi lại")</f>
        <v>0</v>
      </c>
      <c r="AI8" s="78">
        <f>+$AH$8/$AA$8</f>
        <v>0</v>
      </c>
      <c r="AJ8" s="79">
        <f>COUNTIF($X$9:$X$136,"Học lại")</f>
        <v>68</v>
      </c>
      <c r="AK8" s="78">
        <f>+$AJ$8/$AA$8</f>
        <v>1</v>
      </c>
      <c r="AL8" s="70">
        <f>COUNTIF($X$10:$X$136,"Đạt")</f>
        <v>0</v>
      </c>
      <c r="AM8" s="77">
        <f>+$AL$8/$AA$8</f>
        <v>0</v>
      </c>
    </row>
    <row r="9" spans="2:39" ht="14.25" customHeight="1">
      <c r="B9" s="118" t="s">
        <v>29</v>
      </c>
      <c r="C9" s="119"/>
      <c r="D9" s="119"/>
      <c r="E9" s="119"/>
      <c r="F9" s="119"/>
      <c r="G9" s="120"/>
      <c r="H9" s="13">
        <v>10</v>
      </c>
      <c r="I9" s="13">
        <v>10</v>
      </c>
      <c r="J9" s="14"/>
      <c r="K9" s="13">
        <v>30</v>
      </c>
      <c r="L9" s="15"/>
      <c r="M9" s="16"/>
      <c r="N9" s="16"/>
      <c r="O9" s="17"/>
      <c r="P9" s="66">
        <f>100-(H9+I9+J9+K9)</f>
        <v>50</v>
      </c>
      <c r="Q9" s="108"/>
      <c r="R9" s="18"/>
      <c r="S9" s="18"/>
      <c r="T9" s="108"/>
      <c r="U9" s="108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20" t="s">
        <v>319</v>
      </c>
      <c r="D10" s="21" t="s">
        <v>111</v>
      </c>
      <c r="E10" s="22" t="s">
        <v>75</v>
      </c>
      <c r="F10" s="23" t="s">
        <v>320</v>
      </c>
      <c r="G10" s="20" t="s">
        <v>77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 t="s">
        <v>1718</v>
      </c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32" t="s">
        <v>321</v>
      </c>
      <c r="D11" s="33" t="s">
        <v>322</v>
      </c>
      <c r="E11" s="34" t="s">
        <v>323</v>
      </c>
      <c r="F11" s="35" t="s">
        <v>315</v>
      </c>
      <c r="G11" s="32" t="s">
        <v>93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 t="s">
        <v>1718</v>
      </c>
      <c r="V11" s="3"/>
      <c r="W11" s="30"/>
      <c r="X11" s="81" t="str">
        <f t="shared" ref="X11:X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32" t="s">
        <v>324</v>
      </c>
      <c r="D12" s="33" t="s">
        <v>325</v>
      </c>
      <c r="E12" s="34" t="s">
        <v>326</v>
      </c>
      <c r="F12" s="35" t="s">
        <v>327</v>
      </c>
      <c r="G12" s="32" t="s">
        <v>328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75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75" si="4">+IF(OR($H12=0,$I12=0,$J12=0,$K12=0),"Không đủ ĐKDT","")</f>
        <v/>
      </c>
      <c r="U12" s="43" t="s">
        <v>1718</v>
      </c>
      <c r="V12" s="3"/>
      <c r="W12" s="30"/>
      <c r="X12" s="81" t="str">
        <f t="shared" si="2"/>
        <v>Học lại</v>
      </c>
      <c r="Y12" s="82"/>
      <c r="Z12" s="82"/>
      <c r="AA12" s="9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32" t="s">
        <v>329</v>
      </c>
      <c r="D13" s="33" t="s">
        <v>330</v>
      </c>
      <c r="E13" s="34" t="s">
        <v>326</v>
      </c>
      <c r="F13" s="35" t="s">
        <v>331</v>
      </c>
      <c r="G13" s="32" t="s">
        <v>77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 t="s">
        <v>1718</v>
      </c>
      <c r="V13" s="3"/>
      <c r="W13" s="30"/>
      <c r="X13" s="81" t="str">
        <f t="shared" si="2"/>
        <v>Học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32" t="s">
        <v>332</v>
      </c>
      <c r="D14" s="33" t="s">
        <v>333</v>
      </c>
      <c r="E14" s="34" t="s">
        <v>334</v>
      </c>
      <c r="F14" s="35" t="s">
        <v>335</v>
      </c>
      <c r="G14" s="32" t="s">
        <v>81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 t="s">
        <v>1718</v>
      </c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32" t="s">
        <v>336</v>
      </c>
      <c r="D15" s="33" t="s">
        <v>111</v>
      </c>
      <c r="E15" s="34" t="s">
        <v>337</v>
      </c>
      <c r="F15" s="35" t="s">
        <v>338</v>
      </c>
      <c r="G15" s="32" t="s">
        <v>93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 t="s">
        <v>1718</v>
      </c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32" t="s">
        <v>339</v>
      </c>
      <c r="D16" s="33" t="s">
        <v>340</v>
      </c>
      <c r="E16" s="34" t="s">
        <v>104</v>
      </c>
      <c r="F16" s="35" t="s">
        <v>341</v>
      </c>
      <c r="G16" s="32" t="s">
        <v>84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 t="s">
        <v>1718</v>
      </c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8</v>
      </c>
      <c r="C17" s="32" t="s">
        <v>342</v>
      </c>
      <c r="D17" s="33" t="s">
        <v>343</v>
      </c>
      <c r="E17" s="34" t="s">
        <v>104</v>
      </c>
      <c r="F17" s="35" t="s">
        <v>344</v>
      </c>
      <c r="G17" s="32" t="s">
        <v>345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 t="s">
        <v>1718</v>
      </c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9</v>
      </c>
      <c r="C18" s="32" t="s">
        <v>346</v>
      </c>
      <c r="D18" s="33" t="s">
        <v>347</v>
      </c>
      <c r="E18" s="34" t="s">
        <v>112</v>
      </c>
      <c r="F18" s="35" t="s">
        <v>348</v>
      </c>
      <c r="G18" s="32" t="s">
        <v>84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 t="s">
        <v>1718</v>
      </c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10</v>
      </c>
      <c r="C19" s="32" t="s">
        <v>349</v>
      </c>
      <c r="D19" s="33" t="s">
        <v>350</v>
      </c>
      <c r="E19" s="34" t="s">
        <v>351</v>
      </c>
      <c r="F19" s="35" t="s">
        <v>181</v>
      </c>
      <c r="G19" s="32" t="s">
        <v>167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 t="s">
        <v>1718</v>
      </c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11</v>
      </c>
      <c r="C20" s="32" t="s">
        <v>352</v>
      </c>
      <c r="D20" s="33" t="s">
        <v>353</v>
      </c>
      <c r="E20" s="34" t="s">
        <v>354</v>
      </c>
      <c r="F20" s="35" t="s">
        <v>355</v>
      </c>
      <c r="G20" s="32" t="s">
        <v>356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 t="s">
        <v>1718</v>
      </c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12</v>
      </c>
      <c r="C21" s="32" t="s">
        <v>357</v>
      </c>
      <c r="D21" s="33" t="s">
        <v>358</v>
      </c>
      <c r="E21" s="34" t="s">
        <v>359</v>
      </c>
      <c r="F21" s="35" t="s">
        <v>281</v>
      </c>
      <c r="G21" s="32" t="s">
        <v>93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 t="s">
        <v>1718</v>
      </c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13</v>
      </c>
      <c r="C22" s="32" t="s">
        <v>360</v>
      </c>
      <c r="D22" s="33" t="s">
        <v>361</v>
      </c>
      <c r="E22" s="34" t="s">
        <v>126</v>
      </c>
      <c r="F22" s="35" t="s">
        <v>288</v>
      </c>
      <c r="G22" s="32" t="s">
        <v>77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 t="s">
        <v>1718</v>
      </c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14</v>
      </c>
      <c r="C23" s="32" t="s">
        <v>362</v>
      </c>
      <c r="D23" s="33" t="s">
        <v>363</v>
      </c>
      <c r="E23" s="34" t="s">
        <v>126</v>
      </c>
      <c r="F23" s="35" t="s">
        <v>364</v>
      </c>
      <c r="G23" s="32" t="s">
        <v>81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 t="s">
        <v>1718</v>
      </c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15</v>
      </c>
      <c r="C24" s="32" t="s">
        <v>365</v>
      </c>
      <c r="D24" s="33" t="s">
        <v>95</v>
      </c>
      <c r="E24" s="34" t="s">
        <v>366</v>
      </c>
      <c r="F24" s="35" t="s">
        <v>367</v>
      </c>
      <c r="G24" s="32" t="s">
        <v>84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 t="s">
        <v>1718</v>
      </c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16</v>
      </c>
      <c r="C25" s="32" t="s">
        <v>368</v>
      </c>
      <c r="D25" s="33" t="s">
        <v>369</v>
      </c>
      <c r="E25" s="34" t="s">
        <v>136</v>
      </c>
      <c r="F25" s="35" t="s">
        <v>370</v>
      </c>
      <c r="G25" s="32" t="s">
        <v>371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 t="s">
        <v>1718</v>
      </c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17</v>
      </c>
      <c r="C26" s="32" t="s">
        <v>372</v>
      </c>
      <c r="D26" s="33" t="s">
        <v>373</v>
      </c>
      <c r="E26" s="34" t="s">
        <v>136</v>
      </c>
      <c r="F26" s="35" t="s">
        <v>105</v>
      </c>
      <c r="G26" s="32" t="s">
        <v>167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 t="s">
        <v>1718</v>
      </c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18</v>
      </c>
      <c r="C27" s="32" t="s">
        <v>374</v>
      </c>
      <c r="D27" s="33" t="s">
        <v>375</v>
      </c>
      <c r="E27" s="34" t="s">
        <v>376</v>
      </c>
      <c r="F27" s="35" t="s">
        <v>377</v>
      </c>
      <c r="G27" s="32" t="s">
        <v>345</v>
      </c>
      <c r="H27" s="36" t="s">
        <v>30</v>
      </c>
      <c r="I27" s="36" t="s">
        <v>30</v>
      </c>
      <c r="J27" s="36" t="s">
        <v>30</v>
      </c>
      <c r="K27" s="36" t="s">
        <v>30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 t="s">
        <v>1718</v>
      </c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19</v>
      </c>
      <c r="C28" s="32" t="s">
        <v>378</v>
      </c>
      <c r="D28" s="33" t="s">
        <v>145</v>
      </c>
      <c r="E28" s="34" t="s">
        <v>376</v>
      </c>
      <c r="F28" s="35" t="s">
        <v>379</v>
      </c>
      <c r="G28" s="32" t="s">
        <v>123</v>
      </c>
      <c r="H28" s="36" t="s">
        <v>30</v>
      </c>
      <c r="I28" s="36" t="s">
        <v>30</v>
      </c>
      <c r="J28" s="36" t="s">
        <v>30</v>
      </c>
      <c r="K28" s="36" t="s">
        <v>30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 t="s">
        <v>1718</v>
      </c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20</v>
      </c>
      <c r="C29" s="32" t="s">
        <v>380</v>
      </c>
      <c r="D29" s="33" t="s">
        <v>381</v>
      </c>
      <c r="E29" s="34" t="s">
        <v>154</v>
      </c>
      <c r="F29" s="35" t="s">
        <v>288</v>
      </c>
      <c r="G29" s="32" t="s">
        <v>84</v>
      </c>
      <c r="H29" s="36" t="s">
        <v>30</v>
      </c>
      <c r="I29" s="36" t="s">
        <v>30</v>
      </c>
      <c r="J29" s="36" t="s">
        <v>30</v>
      </c>
      <c r="K29" s="36" t="s">
        <v>30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 t="s">
        <v>1718</v>
      </c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21</v>
      </c>
      <c r="C30" s="32" t="s">
        <v>382</v>
      </c>
      <c r="D30" s="33" t="s">
        <v>95</v>
      </c>
      <c r="E30" s="34" t="s">
        <v>383</v>
      </c>
      <c r="F30" s="35" t="s">
        <v>384</v>
      </c>
      <c r="G30" s="32" t="s">
        <v>128</v>
      </c>
      <c r="H30" s="36" t="s">
        <v>30</v>
      </c>
      <c r="I30" s="36" t="s">
        <v>30</v>
      </c>
      <c r="J30" s="36" t="s">
        <v>30</v>
      </c>
      <c r="K30" s="36" t="s">
        <v>30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 t="s">
        <v>1718</v>
      </c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22</v>
      </c>
      <c r="C31" s="32" t="s">
        <v>385</v>
      </c>
      <c r="D31" s="33" t="s">
        <v>386</v>
      </c>
      <c r="E31" s="34" t="s">
        <v>387</v>
      </c>
      <c r="F31" s="35" t="s">
        <v>236</v>
      </c>
      <c r="G31" s="32" t="s">
        <v>133</v>
      </c>
      <c r="H31" s="36" t="s">
        <v>30</v>
      </c>
      <c r="I31" s="36" t="s">
        <v>30</v>
      </c>
      <c r="J31" s="36" t="s">
        <v>30</v>
      </c>
      <c r="K31" s="36" t="s">
        <v>30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 t="s">
        <v>1718</v>
      </c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23</v>
      </c>
      <c r="C32" s="32" t="s">
        <v>388</v>
      </c>
      <c r="D32" s="33" t="s">
        <v>287</v>
      </c>
      <c r="E32" s="34" t="s">
        <v>389</v>
      </c>
      <c r="F32" s="35" t="s">
        <v>390</v>
      </c>
      <c r="G32" s="32" t="s">
        <v>345</v>
      </c>
      <c r="H32" s="36" t="s">
        <v>30</v>
      </c>
      <c r="I32" s="36" t="s">
        <v>30</v>
      </c>
      <c r="J32" s="36" t="s">
        <v>30</v>
      </c>
      <c r="K32" s="36" t="s">
        <v>30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 t="s">
        <v>1718</v>
      </c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24</v>
      </c>
      <c r="C33" s="32" t="s">
        <v>391</v>
      </c>
      <c r="D33" s="33" t="s">
        <v>392</v>
      </c>
      <c r="E33" s="34" t="s">
        <v>161</v>
      </c>
      <c r="F33" s="35" t="s">
        <v>393</v>
      </c>
      <c r="G33" s="32" t="s">
        <v>167</v>
      </c>
      <c r="H33" s="36" t="s">
        <v>30</v>
      </c>
      <c r="I33" s="36" t="s">
        <v>30</v>
      </c>
      <c r="J33" s="36" t="s">
        <v>30</v>
      </c>
      <c r="K33" s="36" t="s">
        <v>30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 t="s">
        <v>1718</v>
      </c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25</v>
      </c>
      <c r="C34" s="32" t="s">
        <v>394</v>
      </c>
      <c r="D34" s="33" t="s">
        <v>111</v>
      </c>
      <c r="E34" s="34" t="s">
        <v>161</v>
      </c>
      <c r="F34" s="35" t="s">
        <v>395</v>
      </c>
      <c r="G34" s="32" t="s">
        <v>93</v>
      </c>
      <c r="H34" s="36" t="s">
        <v>30</v>
      </c>
      <c r="I34" s="36" t="s">
        <v>30</v>
      </c>
      <c r="J34" s="36" t="s">
        <v>30</v>
      </c>
      <c r="K34" s="36" t="s">
        <v>30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 t="s">
        <v>1718</v>
      </c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26</v>
      </c>
      <c r="C35" s="32" t="s">
        <v>396</v>
      </c>
      <c r="D35" s="33" t="s">
        <v>397</v>
      </c>
      <c r="E35" s="34" t="s">
        <v>165</v>
      </c>
      <c r="F35" s="35" t="s">
        <v>318</v>
      </c>
      <c r="G35" s="32" t="s">
        <v>128</v>
      </c>
      <c r="H35" s="36" t="s">
        <v>30</v>
      </c>
      <c r="I35" s="36" t="s">
        <v>30</v>
      </c>
      <c r="J35" s="36" t="s">
        <v>30</v>
      </c>
      <c r="K35" s="36" t="s">
        <v>30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 t="s">
        <v>1718</v>
      </c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27</v>
      </c>
      <c r="C36" s="32" t="s">
        <v>398</v>
      </c>
      <c r="D36" s="33" t="s">
        <v>399</v>
      </c>
      <c r="E36" s="34" t="s">
        <v>165</v>
      </c>
      <c r="F36" s="35" t="s">
        <v>400</v>
      </c>
      <c r="G36" s="32" t="s">
        <v>128</v>
      </c>
      <c r="H36" s="36" t="s">
        <v>30</v>
      </c>
      <c r="I36" s="36" t="s">
        <v>30</v>
      </c>
      <c r="J36" s="36" t="s">
        <v>30</v>
      </c>
      <c r="K36" s="36" t="s">
        <v>30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 t="s">
        <v>1718</v>
      </c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28</v>
      </c>
      <c r="C37" s="32" t="s">
        <v>401</v>
      </c>
      <c r="D37" s="33" t="s">
        <v>402</v>
      </c>
      <c r="E37" s="34" t="s">
        <v>165</v>
      </c>
      <c r="F37" s="35" t="s">
        <v>403</v>
      </c>
      <c r="G37" s="32" t="s">
        <v>404</v>
      </c>
      <c r="H37" s="36" t="s">
        <v>30</v>
      </c>
      <c r="I37" s="36" t="s">
        <v>30</v>
      </c>
      <c r="J37" s="36" t="s">
        <v>30</v>
      </c>
      <c r="K37" s="36" t="s">
        <v>30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 t="s">
        <v>1718</v>
      </c>
      <c r="V37" s="3"/>
      <c r="W37" s="30"/>
      <c r="X37" s="81" t="str">
        <f t="shared" si="2"/>
        <v>Học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29</v>
      </c>
      <c r="C38" s="32" t="s">
        <v>405</v>
      </c>
      <c r="D38" s="33" t="s">
        <v>125</v>
      </c>
      <c r="E38" s="34" t="s">
        <v>165</v>
      </c>
      <c r="F38" s="35" t="s">
        <v>406</v>
      </c>
      <c r="G38" s="32" t="s">
        <v>118</v>
      </c>
      <c r="H38" s="36" t="s">
        <v>30</v>
      </c>
      <c r="I38" s="36" t="s">
        <v>30</v>
      </c>
      <c r="J38" s="36" t="s">
        <v>30</v>
      </c>
      <c r="K38" s="36" t="s">
        <v>30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 t="s">
        <v>1718</v>
      </c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30</v>
      </c>
      <c r="C39" s="32" t="s">
        <v>407</v>
      </c>
      <c r="D39" s="33" t="s">
        <v>408</v>
      </c>
      <c r="E39" s="34" t="s">
        <v>177</v>
      </c>
      <c r="F39" s="35" t="s">
        <v>409</v>
      </c>
      <c r="G39" s="32" t="s">
        <v>77</v>
      </c>
      <c r="H39" s="36" t="s">
        <v>30</v>
      </c>
      <c r="I39" s="36" t="s">
        <v>30</v>
      </c>
      <c r="J39" s="36" t="s">
        <v>30</v>
      </c>
      <c r="K39" s="36" t="s">
        <v>30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 t="s">
        <v>1718</v>
      </c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31</v>
      </c>
      <c r="C40" s="32" t="s">
        <v>410</v>
      </c>
      <c r="D40" s="33" t="s">
        <v>408</v>
      </c>
      <c r="E40" s="34" t="s">
        <v>411</v>
      </c>
      <c r="F40" s="35" t="s">
        <v>412</v>
      </c>
      <c r="G40" s="32" t="s">
        <v>123</v>
      </c>
      <c r="H40" s="36" t="s">
        <v>30</v>
      </c>
      <c r="I40" s="36" t="s">
        <v>30</v>
      </c>
      <c r="J40" s="36" t="s">
        <v>30</v>
      </c>
      <c r="K40" s="36" t="s">
        <v>30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 t="s">
        <v>1719</v>
      </c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32</v>
      </c>
      <c r="C41" s="32" t="s">
        <v>413</v>
      </c>
      <c r="D41" s="33" t="s">
        <v>414</v>
      </c>
      <c r="E41" s="34" t="s">
        <v>188</v>
      </c>
      <c r="F41" s="35" t="s">
        <v>76</v>
      </c>
      <c r="G41" s="32" t="s">
        <v>77</v>
      </c>
      <c r="H41" s="36" t="s">
        <v>30</v>
      </c>
      <c r="I41" s="36" t="s">
        <v>30</v>
      </c>
      <c r="J41" s="36" t="s">
        <v>30</v>
      </c>
      <c r="K41" s="36" t="s">
        <v>30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 t="s">
        <v>1719</v>
      </c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33</v>
      </c>
      <c r="C42" s="32" t="s">
        <v>415</v>
      </c>
      <c r="D42" s="33" t="s">
        <v>330</v>
      </c>
      <c r="E42" s="34" t="s">
        <v>188</v>
      </c>
      <c r="F42" s="35" t="s">
        <v>416</v>
      </c>
      <c r="G42" s="32" t="s">
        <v>128</v>
      </c>
      <c r="H42" s="36" t="s">
        <v>30</v>
      </c>
      <c r="I42" s="36" t="s">
        <v>30</v>
      </c>
      <c r="J42" s="36" t="s">
        <v>30</v>
      </c>
      <c r="K42" s="36" t="s">
        <v>30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 t="s">
        <v>1719</v>
      </c>
      <c r="V42" s="3"/>
      <c r="W42" s="30"/>
      <c r="X42" s="81" t="str">
        <f t="shared" si="2"/>
        <v>Học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34</v>
      </c>
      <c r="C43" s="32" t="s">
        <v>417</v>
      </c>
      <c r="D43" s="33" t="s">
        <v>418</v>
      </c>
      <c r="E43" s="34" t="s">
        <v>419</v>
      </c>
      <c r="F43" s="35" t="s">
        <v>420</v>
      </c>
      <c r="G43" s="32" t="s">
        <v>77</v>
      </c>
      <c r="H43" s="36" t="s">
        <v>30</v>
      </c>
      <c r="I43" s="36" t="s">
        <v>30</v>
      </c>
      <c r="J43" s="36" t="s">
        <v>30</v>
      </c>
      <c r="K43" s="36" t="s">
        <v>30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 t="s">
        <v>1719</v>
      </c>
      <c r="V43" s="3"/>
      <c r="W43" s="30"/>
      <c r="X43" s="81" t="str">
        <f t="shared" si="2"/>
        <v>Học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35</v>
      </c>
      <c r="C44" s="32" t="s">
        <v>421</v>
      </c>
      <c r="D44" s="33" t="s">
        <v>422</v>
      </c>
      <c r="E44" s="34" t="s">
        <v>203</v>
      </c>
      <c r="F44" s="35" t="s">
        <v>423</v>
      </c>
      <c r="G44" s="32" t="s">
        <v>345</v>
      </c>
      <c r="H44" s="36" t="s">
        <v>30</v>
      </c>
      <c r="I44" s="36" t="s">
        <v>30</v>
      </c>
      <c r="J44" s="36" t="s">
        <v>30</v>
      </c>
      <c r="K44" s="36" t="s">
        <v>30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 t="s">
        <v>1719</v>
      </c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36</v>
      </c>
      <c r="C45" s="32" t="s">
        <v>424</v>
      </c>
      <c r="D45" s="33" t="s">
        <v>425</v>
      </c>
      <c r="E45" s="34" t="s">
        <v>203</v>
      </c>
      <c r="F45" s="35" t="s">
        <v>426</v>
      </c>
      <c r="G45" s="32" t="s">
        <v>81</v>
      </c>
      <c r="H45" s="36" t="s">
        <v>30</v>
      </c>
      <c r="I45" s="36" t="s">
        <v>30</v>
      </c>
      <c r="J45" s="36" t="s">
        <v>30</v>
      </c>
      <c r="K45" s="36" t="s">
        <v>30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 t="s">
        <v>1719</v>
      </c>
      <c r="V45" s="3"/>
      <c r="W45" s="30"/>
      <c r="X45" s="81" t="str">
        <f t="shared" si="2"/>
        <v>Học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37</v>
      </c>
      <c r="C46" s="32" t="s">
        <v>427</v>
      </c>
      <c r="D46" s="33" t="s">
        <v>428</v>
      </c>
      <c r="E46" s="34" t="s">
        <v>210</v>
      </c>
      <c r="F46" s="35" t="s">
        <v>429</v>
      </c>
      <c r="G46" s="32" t="s">
        <v>93</v>
      </c>
      <c r="H46" s="36" t="s">
        <v>30</v>
      </c>
      <c r="I46" s="36" t="s">
        <v>30</v>
      </c>
      <c r="J46" s="36" t="s">
        <v>30</v>
      </c>
      <c r="K46" s="36" t="s">
        <v>30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 t="s">
        <v>1719</v>
      </c>
      <c r="V46" s="3"/>
      <c r="W46" s="30"/>
      <c r="X46" s="81" t="str">
        <f t="shared" si="2"/>
        <v>Học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38</v>
      </c>
      <c r="C47" s="32" t="s">
        <v>430</v>
      </c>
      <c r="D47" s="33" t="s">
        <v>431</v>
      </c>
      <c r="E47" s="34" t="s">
        <v>210</v>
      </c>
      <c r="F47" s="35" t="s">
        <v>432</v>
      </c>
      <c r="G47" s="32" t="s">
        <v>345</v>
      </c>
      <c r="H47" s="36" t="s">
        <v>30</v>
      </c>
      <c r="I47" s="36" t="s">
        <v>30</v>
      </c>
      <c r="J47" s="36" t="s">
        <v>30</v>
      </c>
      <c r="K47" s="36" t="s">
        <v>30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 t="s">
        <v>1719</v>
      </c>
      <c r="V47" s="3"/>
      <c r="W47" s="30"/>
      <c r="X47" s="81" t="str">
        <f t="shared" si="2"/>
        <v>Học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39</v>
      </c>
      <c r="C48" s="32" t="s">
        <v>433</v>
      </c>
      <c r="D48" s="33" t="s">
        <v>434</v>
      </c>
      <c r="E48" s="34" t="s">
        <v>435</v>
      </c>
      <c r="F48" s="35" t="s">
        <v>436</v>
      </c>
      <c r="G48" s="32" t="s">
        <v>81</v>
      </c>
      <c r="H48" s="36" t="s">
        <v>30</v>
      </c>
      <c r="I48" s="36" t="s">
        <v>30</v>
      </c>
      <c r="J48" s="36" t="s">
        <v>30</v>
      </c>
      <c r="K48" s="36" t="s">
        <v>30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 t="s">
        <v>1719</v>
      </c>
      <c r="V48" s="3"/>
      <c r="W48" s="30"/>
      <c r="X48" s="81" t="str">
        <f t="shared" si="2"/>
        <v>Học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customHeight="1">
      <c r="B49" s="31">
        <v>40</v>
      </c>
      <c r="C49" s="32" t="s">
        <v>437</v>
      </c>
      <c r="D49" s="33" t="s">
        <v>438</v>
      </c>
      <c r="E49" s="34" t="s">
        <v>439</v>
      </c>
      <c r="F49" s="35" t="s">
        <v>440</v>
      </c>
      <c r="G49" s="32" t="s">
        <v>77</v>
      </c>
      <c r="H49" s="36" t="s">
        <v>30</v>
      </c>
      <c r="I49" s="36" t="s">
        <v>30</v>
      </c>
      <c r="J49" s="36" t="s">
        <v>30</v>
      </c>
      <c r="K49" s="36" t="s">
        <v>30</v>
      </c>
      <c r="L49" s="44"/>
      <c r="M49" s="44"/>
      <c r="N49" s="44"/>
      <c r="O49" s="88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 t="s">
        <v>1719</v>
      </c>
      <c r="V49" s="3"/>
      <c r="W49" s="30"/>
      <c r="X49" s="81" t="str">
        <f t="shared" si="2"/>
        <v>Học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customHeight="1">
      <c r="B50" s="31">
        <v>41</v>
      </c>
      <c r="C50" s="32" t="s">
        <v>441</v>
      </c>
      <c r="D50" s="33" t="s">
        <v>442</v>
      </c>
      <c r="E50" s="34" t="s">
        <v>439</v>
      </c>
      <c r="F50" s="35" t="s">
        <v>443</v>
      </c>
      <c r="G50" s="32" t="s">
        <v>133</v>
      </c>
      <c r="H50" s="36" t="s">
        <v>30</v>
      </c>
      <c r="I50" s="36" t="s">
        <v>30</v>
      </c>
      <c r="J50" s="36" t="s">
        <v>30</v>
      </c>
      <c r="K50" s="36" t="s">
        <v>30</v>
      </c>
      <c r="L50" s="44"/>
      <c r="M50" s="44"/>
      <c r="N50" s="44"/>
      <c r="O50" s="88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 t="s">
        <v>1719</v>
      </c>
      <c r="V50" s="3"/>
      <c r="W50" s="30"/>
      <c r="X50" s="81" t="str">
        <f t="shared" si="2"/>
        <v>Học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customHeight="1">
      <c r="B51" s="31">
        <v>42</v>
      </c>
      <c r="C51" s="32" t="s">
        <v>444</v>
      </c>
      <c r="D51" s="33" t="s">
        <v>111</v>
      </c>
      <c r="E51" s="34" t="s">
        <v>228</v>
      </c>
      <c r="F51" s="35" t="s">
        <v>445</v>
      </c>
      <c r="G51" s="32" t="s">
        <v>133</v>
      </c>
      <c r="H51" s="36" t="s">
        <v>30</v>
      </c>
      <c r="I51" s="36" t="s">
        <v>30</v>
      </c>
      <c r="J51" s="36" t="s">
        <v>30</v>
      </c>
      <c r="K51" s="36" t="s">
        <v>30</v>
      </c>
      <c r="L51" s="44"/>
      <c r="M51" s="44"/>
      <c r="N51" s="44"/>
      <c r="O51" s="88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 t="s">
        <v>1719</v>
      </c>
      <c r="V51" s="3"/>
      <c r="W51" s="30"/>
      <c r="X51" s="81" t="str">
        <f t="shared" si="2"/>
        <v>Học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customHeight="1">
      <c r="B52" s="31">
        <v>43</v>
      </c>
      <c r="C52" s="32" t="s">
        <v>446</v>
      </c>
      <c r="D52" s="33" t="s">
        <v>447</v>
      </c>
      <c r="E52" s="34" t="s">
        <v>448</v>
      </c>
      <c r="F52" s="35" t="s">
        <v>449</v>
      </c>
      <c r="G52" s="32" t="s">
        <v>123</v>
      </c>
      <c r="H52" s="36" t="s">
        <v>30</v>
      </c>
      <c r="I52" s="36" t="s">
        <v>30</v>
      </c>
      <c r="J52" s="36" t="s">
        <v>30</v>
      </c>
      <c r="K52" s="36" t="s">
        <v>30</v>
      </c>
      <c r="L52" s="44"/>
      <c r="M52" s="44"/>
      <c r="N52" s="44"/>
      <c r="O52" s="88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 t="s">
        <v>1719</v>
      </c>
      <c r="V52" s="3"/>
      <c r="W52" s="30"/>
      <c r="X52" s="81" t="str">
        <f t="shared" si="2"/>
        <v>Học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customHeight="1">
      <c r="B53" s="31">
        <v>44</v>
      </c>
      <c r="C53" s="32" t="s">
        <v>450</v>
      </c>
      <c r="D53" s="33" t="s">
        <v>451</v>
      </c>
      <c r="E53" s="34" t="s">
        <v>452</v>
      </c>
      <c r="F53" s="35" t="s">
        <v>453</v>
      </c>
      <c r="G53" s="32" t="s">
        <v>128</v>
      </c>
      <c r="H53" s="36" t="s">
        <v>30</v>
      </c>
      <c r="I53" s="36" t="s">
        <v>30</v>
      </c>
      <c r="J53" s="36" t="s">
        <v>30</v>
      </c>
      <c r="K53" s="36" t="s">
        <v>30</v>
      </c>
      <c r="L53" s="44"/>
      <c r="M53" s="44"/>
      <c r="N53" s="44"/>
      <c r="O53" s="88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 t="s">
        <v>1719</v>
      </c>
      <c r="V53" s="3"/>
      <c r="W53" s="30"/>
      <c r="X53" s="81" t="str">
        <f t="shared" si="2"/>
        <v>Học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customHeight="1">
      <c r="B54" s="31">
        <v>45</v>
      </c>
      <c r="C54" s="32" t="s">
        <v>454</v>
      </c>
      <c r="D54" s="33" t="s">
        <v>455</v>
      </c>
      <c r="E54" s="34" t="s">
        <v>456</v>
      </c>
      <c r="F54" s="35" t="s">
        <v>457</v>
      </c>
      <c r="G54" s="32" t="s">
        <v>133</v>
      </c>
      <c r="H54" s="36" t="s">
        <v>30</v>
      </c>
      <c r="I54" s="36" t="s">
        <v>30</v>
      </c>
      <c r="J54" s="36" t="s">
        <v>30</v>
      </c>
      <c r="K54" s="36" t="s">
        <v>30</v>
      </c>
      <c r="L54" s="44"/>
      <c r="M54" s="44"/>
      <c r="N54" s="44"/>
      <c r="O54" s="88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 t="s">
        <v>1719</v>
      </c>
      <c r="V54" s="3"/>
      <c r="W54" s="30"/>
      <c r="X54" s="81" t="str">
        <f t="shared" si="2"/>
        <v>Học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customHeight="1">
      <c r="B55" s="31">
        <v>46</v>
      </c>
      <c r="C55" s="32" t="s">
        <v>458</v>
      </c>
      <c r="D55" s="33" t="s">
        <v>459</v>
      </c>
      <c r="E55" s="34" t="s">
        <v>460</v>
      </c>
      <c r="F55" s="35" t="s">
        <v>461</v>
      </c>
      <c r="G55" s="32" t="s">
        <v>123</v>
      </c>
      <c r="H55" s="36" t="s">
        <v>30</v>
      </c>
      <c r="I55" s="36" t="s">
        <v>30</v>
      </c>
      <c r="J55" s="36" t="s">
        <v>30</v>
      </c>
      <c r="K55" s="36" t="s">
        <v>30</v>
      </c>
      <c r="L55" s="44"/>
      <c r="M55" s="44"/>
      <c r="N55" s="44"/>
      <c r="O55" s="88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 t="s">
        <v>1719</v>
      </c>
      <c r="V55" s="3"/>
      <c r="W55" s="30"/>
      <c r="X55" s="81" t="str">
        <f t="shared" si="2"/>
        <v>Học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customHeight="1">
      <c r="B56" s="31">
        <v>47</v>
      </c>
      <c r="C56" s="32" t="s">
        <v>462</v>
      </c>
      <c r="D56" s="33" t="s">
        <v>463</v>
      </c>
      <c r="E56" s="34" t="s">
        <v>464</v>
      </c>
      <c r="F56" s="35" t="s">
        <v>465</v>
      </c>
      <c r="G56" s="32" t="s">
        <v>167</v>
      </c>
      <c r="H56" s="36" t="s">
        <v>30</v>
      </c>
      <c r="I56" s="36" t="s">
        <v>30</v>
      </c>
      <c r="J56" s="36" t="s">
        <v>30</v>
      </c>
      <c r="K56" s="36" t="s">
        <v>30</v>
      </c>
      <c r="L56" s="44"/>
      <c r="M56" s="44"/>
      <c r="N56" s="44"/>
      <c r="O56" s="88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 t="s">
        <v>1719</v>
      </c>
      <c r="V56" s="3"/>
      <c r="W56" s="30"/>
      <c r="X56" s="81" t="str">
        <f t="shared" si="2"/>
        <v>Học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customHeight="1">
      <c r="B57" s="31">
        <v>48</v>
      </c>
      <c r="C57" s="32" t="s">
        <v>466</v>
      </c>
      <c r="D57" s="33" t="s">
        <v>467</v>
      </c>
      <c r="E57" s="34" t="s">
        <v>468</v>
      </c>
      <c r="F57" s="35" t="s">
        <v>469</v>
      </c>
      <c r="G57" s="32" t="s">
        <v>123</v>
      </c>
      <c r="H57" s="36" t="s">
        <v>30</v>
      </c>
      <c r="I57" s="36" t="s">
        <v>30</v>
      </c>
      <c r="J57" s="36" t="s">
        <v>30</v>
      </c>
      <c r="K57" s="36" t="s">
        <v>30</v>
      </c>
      <c r="L57" s="44"/>
      <c r="M57" s="44"/>
      <c r="N57" s="44"/>
      <c r="O57" s="88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 t="s">
        <v>1719</v>
      </c>
      <c r="V57" s="3"/>
      <c r="W57" s="30"/>
      <c r="X57" s="81" t="str">
        <f t="shared" si="2"/>
        <v>Học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customHeight="1">
      <c r="B58" s="31">
        <v>49</v>
      </c>
      <c r="C58" s="32" t="s">
        <v>470</v>
      </c>
      <c r="D58" s="33" t="s">
        <v>471</v>
      </c>
      <c r="E58" s="34" t="s">
        <v>249</v>
      </c>
      <c r="F58" s="35" t="s">
        <v>472</v>
      </c>
      <c r="G58" s="32" t="s">
        <v>345</v>
      </c>
      <c r="H58" s="36" t="s">
        <v>30</v>
      </c>
      <c r="I58" s="36" t="s">
        <v>30</v>
      </c>
      <c r="J58" s="36" t="s">
        <v>30</v>
      </c>
      <c r="K58" s="36" t="s">
        <v>30</v>
      </c>
      <c r="L58" s="44"/>
      <c r="M58" s="44"/>
      <c r="N58" s="44"/>
      <c r="O58" s="88"/>
      <c r="P58" s="38"/>
      <c r="Q58" s="39">
        <f t="shared" si="3"/>
        <v>0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 t="s">
        <v>1719</v>
      </c>
      <c r="V58" s="3"/>
      <c r="W58" s="30"/>
      <c r="X58" s="81" t="str">
        <f t="shared" si="2"/>
        <v>Học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customHeight="1">
      <c r="B59" s="31">
        <v>50</v>
      </c>
      <c r="C59" s="32" t="s">
        <v>473</v>
      </c>
      <c r="D59" s="33" t="s">
        <v>474</v>
      </c>
      <c r="E59" s="34" t="s">
        <v>475</v>
      </c>
      <c r="F59" s="35" t="s">
        <v>476</v>
      </c>
      <c r="G59" s="32" t="s">
        <v>345</v>
      </c>
      <c r="H59" s="36" t="s">
        <v>30</v>
      </c>
      <c r="I59" s="36" t="s">
        <v>30</v>
      </c>
      <c r="J59" s="36" t="s">
        <v>30</v>
      </c>
      <c r="K59" s="36" t="s">
        <v>30</v>
      </c>
      <c r="L59" s="44"/>
      <c r="M59" s="44"/>
      <c r="N59" s="44"/>
      <c r="O59" s="88"/>
      <c r="P59" s="38"/>
      <c r="Q59" s="39">
        <f t="shared" si="3"/>
        <v>0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 t="s">
        <v>1719</v>
      </c>
      <c r="V59" s="3"/>
      <c r="W59" s="30"/>
      <c r="X59" s="81" t="str">
        <f t="shared" si="2"/>
        <v>Học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customHeight="1">
      <c r="B60" s="31">
        <v>51</v>
      </c>
      <c r="C60" s="32" t="s">
        <v>477</v>
      </c>
      <c r="D60" s="33" t="s">
        <v>478</v>
      </c>
      <c r="E60" s="34" t="s">
        <v>475</v>
      </c>
      <c r="F60" s="35" t="s">
        <v>479</v>
      </c>
      <c r="G60" s="32" t="s">
        <v>123</v>
      </c>
      <c r="H60" s="36" t="s">
        <v>30</v>
      </c>
      <c r="I60" s="36" t="s">
        <v>30</v>
      </c>
      <c r="J60" s="36" t="s">
        <v>30</v>
      </c>
      <c r="K60" s="36" t="s">
        <v>30</v>
      </c>
      <c r="L60" s="44"/>
      <c r="M60" s="44"/>
      <c r="N60" s="44"/>
      <c r="O60" s="88"/>
      <c r="P60" s="38"/>
      <c r="Q60" s="39">
        <f t="shared" si="3"/>
        <v>0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 t="s">
        <v>1719</v>
      </c>
      <c r="V60" s="3"/>
      <c r="W60" s="30"/>
      <c r="X60" s="81" t="str">
        <f t="shared" si="2"/>
        <v>Học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customHeight="1">
      <c r="B61" s="31">
        <v>52</v>
      </c>
      <c r="C61" s="32" t="s">
        <v>480</v>
      </c>
      <c r="D61" s="33" t="s">
        <v>481</v>
      </c>
      <c r="E61" s="34" t="s">
        <v>475</v>
      </c>
      <c r="F61" s="35" t="s">
        <v>482</v>
      </c>
      <c r="G61" s="32" t="s">
        <v>483</v>
      </c>
      <c r="H61" s="36" t="s">
        <v>30</v>
      </c>
      <c r="I61" s="36" t="s">
        <v>30</v>
      </c>
      <c r="J61" s="36" t="s">
        <v>30</v>
      </c>
      <c r="K61" s="36" t="s">
        <v>30</v>
      </c>
      <c r="L61" s="44"/>
      <c r="M61" s="44"/>
      <c r="N61" s="44"/>
      <c r="O61" s="88"/>
      <c r="P61" s="38"/>
      <c r="Q61" s="39">
        <f t="shared" si="3"/>
        <v>0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 t="s">
        <v>1719</v>
      </c>
      <c r="V61" s="3"/>
      <c r="W61" s="30"/>
      <c r="X61" s="81" t="str">
        <f t="shared" si="2"/>
        <v>Học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customHeight="1">
      <c r="B62" s="31">
        <v>53</v>
      </c>
      <c r="C62" s="32" t="s">
        <v>484</v>
      </c>
      <c r="D62" s="33" t="s">
        <v>485</v>
      </c>
      <c r="E62" s="34" t="s">
        <v>486</v>
      </c>
      <c r="F62" s="35" t="s">
        <v>487</v>
      </c>
      <c r="G62" s="32" t="s">
        <v>128</v>
      </c>
      <c r="H62" s="36" t="s">
        <v>30</v>
      </c>
      <c r="I62" s="36" t="s">
        <v>30</v>
      </c>
      <c r="J62" s="36" t="s">
        <v>30</v>
      </c>
      <c r="K62" s="36" t="s">
        <v>30</v>
      </c>
      <c r="L62" s="44"/>
      <c r="M62" s="44"/>
      <c r="N62" s="44"/>
      <c r="O62" s="88"/>
      <c r="P62" s="38"/>
      <c r="Q62" s="39">
        <f t="shared" si="3"/>
        <v>0</v>
      </c>
      <c r="R62" s="40" t="str">
        <f t="shared" si="0"/>
        <v>F</v>
      </c>
      <c r="S62" s="41" t="str">
        <f t="shared" si="1"/>
        <v>Kém</v>
      </c>
      <c r="T62" s="42" t="str">
        <f t="shared" si="4"/>
        <v/>
      </c>
      <c r="U62" s="43" t="s">
        <v>1719</v>
      </c>
      <c r="V62" s="3"/>
      <c r="W62" s="30"/>
      <c r="X62" s="81" t="str">
        <f t="shared" si="2"/>
        <v>Học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customHeight="1">
      <c r="B63" s="31">
        <v>54</v>
      </c>
      <c r="C63" s="32" t="s">
        <v>488</v>
      </c>
      <c r="D63" s="33" t="s">
        <v>489</v>
      </c>
      <c r="E63" s="34" t="s">
        <v>490</v>
      </c>
      <c r="F63" s="35" t="s">
        <v>491</v>
      </c>
      <c r="G63" s="32" t="s">
        <v>133</v>
      </c>
      <c r="H63" s="36" t="s">
        <v>30</v>
      </c>
      <c r="I63" s="36" t="s">
        <v>30</v>
      </c>
      <c r="J63" s="36" t="s">
        <v>30</v>
      </c>
      <c r="K63" s="36" t="s">
        <v>30</v>
      </c>
      <c r="L63" s="44"/>
      <c r="M63" s="44"/>
      <c r="N63" s="44"/>
      <c r="O63" s="88"/>
      <c r="P63" s="38"/>
      <c r="Q63" s="39">
        <f t="shared" si="3"/>
        <v>0</v>
      </c>
      <c r="R63" s="40" t="str">
        <f t="shared" si="0"/>
        <v>F</v>
      </c>
      <c r="S63" s="41" t="str">
        <f t="shared" si="1"/>
        <v>Kém</v>
      </c>
      <c r="T63" s="42" t="str">
        <f t="shared" si="4"/>
        <v/>
      </c>
      <c r="U63" s="43" t="s">
        <v>1719</v>
      </c>
      <c r="V63" s="3"/>
      <c r="W63" s="30"/>
      <c r="X63" s="81" t="str">
        <f t="shared" si="2"/>
        <v>Học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customHeight="1">
      <c r="B64" s="31">
        <v>55</v>
      </c>
      <c r="C64" s="32" t="s">
        <v>492</v>
      </c>
      <c r="D64" s="33" t="s">
        <v>238</v>
      </c>
      <c r="E64" s="34" t="s">
        <v>493</v>
      </c>
      <c r="F64" s="35" t="s">
        <v>297</v>
      </c>
      <c r="G64" s="32" t="s">
        <v>77</v>
      </c>
      <c r="H64" s="36" t="s">
        <v>30</v>
      </c>
      <c r="I64" s="36" t="s">
        <v>30</v>
      </c>
      <c r="J64" s="36" t="s">
        <v>30</v>
      </c>
      <c r="K64" s="36" t="s">
        <v>30</v>
      </c>
      <c r="L64" s="44"/>
      <c r="M64" s="44"/>
      <c r="N64" s="44"/>
      <c r="O64" s="88"/>
      <c r="P64" s="38"/>
      <c r="Q64" s="39">
        <f t="shared" si="3"/>
        <v>0</v>
      </c>
      <c r="R64" s="40" t="str">
        <f t="shared" si="0"/>
        <v>F</v>
      </c>
      <c r="S64" s="41" t="str">
        <f t="shared" si="1"/>
        <v>Kém</v>
      </c>
      <c r="T64" s="42" t="str">
        <f t="shared" si="4"/>
        <v/>
      </c>
      <c r="U64" s="43" t="s">
        <v>1719</v>
      </c>
      <c r="V64" s="3"/>
      <c r="W64" s="30"/>
      <c r="X64" s="81" t="str">
        <f t="shared" si="2"/>
        <v>Học lại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1:39" ht="18.75" customHeight="1">
      <c r="B65" s="31">
        <v>56</v>
      </c>
      <c r="C65" s="32" t="s">
        <v>494</v>
      </c>
      <c r="D65" s="33" t="s">
        <v>495</v>
      </c>
      <c r="E65" s="34" t="s">
        <v>496</v>
      </c>
      <c r="F65" s="35" t="s">
        <v>497</v>
      </c>
      <c r="G65" s="32" t="s">
        <v>167</v>
      </c>
      <c r="H65" s="36" t="s">
        <v>30</v>
      </c>
      <c r="I65" s="36" t="s">
        <v>30</v>
      </c>
      <c r="J65" s="36" t="s">
        <v>30</v>
      </c>
      <c r="K65" s="36" t="s">
        <v>30</v>
      </c>
      <c r="L65" s="44"/>
      <c r="M65" s="44"/>
      <c r="N65" s="44"/>
      <c r="O65" s="88"/>
      <c r="P65" s="38"/>
      <c r="Q65" s="39">
        <f t="shared" si="3"/>
        <v>0</v>
      </c>
      <c r="R65" s="40" t="str">
        <f t="shared" si="0"/>
        <v>F</v>
      </c>
      <c r="S65" s="41" t="str">
        <f t="shared" si="1"/>
        <v>Kém</v>
      </c>
      <c r="T65" s="42" t="str">
        <f t="shared" si="4"/>
        <v/>
      </c>
      <c r="U65" s="43" t="s">
        <v>1719</v>
      </c>
      <c r="V65" s="3"/>
      <c r="W65" s="30"/>
      <c r="X65" s="81" t="str">
        <f t="shared" si="2"/>
        <v>Học lại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1:39" ht="18.75" customHeight="1">
      <c r="B66" s="31">
        <v>57</v>
      </c>
      <c r="C66" s="32" t="s">
        <v>498</v>
      </c>
      <c r="D66" s="33" t="s">
        <v>499</v>
      </c>
      <c r="E66" s="34" t="s">
        <v>303</v>
      </c>
      <c r="F66" s="35" t="s">
        <v>500</v>
      </c>
      <c r="G66" s="32" t="s">
        <v>93</v>
      </c>
      <c r="H66" s="36" t="s">
        <v>30</v>
      </c>
      <c r="I66" s="36" t="s">
        <v>30</v>
      </c>
      <c r="J66" s="36" t="s">
        <v>30</v>
      </c>
      <c r="K66" s="36" t="s">
        <v>30</v>
      </c>
      <c r="L66" s="44"/>
      <c r="M66" s="44"/>
      <c r="N66" s="44"/>
      <c r="O66" s="88"/>
      <c r="P66" s="38"/>
      <c r="Q66" s="39">
        <f t="shared" si="3"/>
        <v>0</v>
      </c>
      <c r="R66" s="40" t="str">
        <f t="shared" si="0"/>
        <v>F</v>
      </c>
      <c r="S66" s="41" t="str">
        <f t="shared" si="1"/>
        <v>Kém</v>
      </c>
      <c r="T66" s="42" t="str">
        <f t="shared" si="4"/>
        <v/>
      </c>
      <c r="U66" s="43" t="s">
        <v>1719</v>
      </c>
      <c r="V66" s="3"/>
      <c r="W66" s="30"/>
      <c r="X66" s="81" t="str">
        <f t="shared" si="2"/>
        <v>Học lại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1:39" ht="18.75" customHeight="1">
      <c r="B67" s="31">
        <v>58</v>
      </c>
      <c r="C67" s="32" t="s">
        <v>501</v>
      </c>
      <c r="D67" s="33" t="s">
        <v>502</v>
      </c>
      <c r="E67" s="34" t="s">
        <v>503</v>
      </c>
      <c r="F67" s="35" t="s">
        <v>504</v>
      </c>
      <c r="G67" s="32" t="s">
        <v>84</v>
      </c>
      <c r="H67" s="36" t="s">
        <v>30</v>
      </c>
      <c r="I67" s="36" t="s">
        <v>30</v>
      </c>
      <c r="J67" s="36" t="s">
        <v>30</v>
      </c>
      <c r="K67" s="36" t="s">
        <v>30</v>
      </c>
      <c r="L67" s="44"/>
      <c r="M67" s="44"/>
      <c r="N67" s="44"/>
      <c r="O67" s="88"/>
      <c r="P67" s="38"/>
      <c r="Q67" s="39">
        <f t="shared" si="3"/>
        <v>0</v>
      </c>
      <c r="R67" s="40" t="str">
        <f t="shared" si="0"/>
        <v>F</v>
      </c>
      <c r="S67" s="41" t="str">
        <f t="shared" si="1"/>
        <v>Kém</v>
      </c>
      <c r="T67" s="42" t="str">
        <f t="shared" si="4"/>
        <v/>
      </c>
      <c r="U67" s="43" t="s">
        <v>1719</v>
      </c>
      <c r="V67" s="3"/>
      <c r="W67" s="30"/>
      <c r="X67" s="81" t="str">
        <f t="shared" si="2"/>
        <v>Học lại</v>
      </c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</row>
    <row r="68" spans="1:39" ht="18.75" customHeight="1">
      <c r="B68" s="31">
        <v>59</v>
      </c>
      <c r="C68" s="32" t="s">
        <v>505</v>
      </c>
      <c r="D68" s="33" t="s">
        <v>506</v>
      </c>
      <c r="E68" s="34" t="s">
        <v>503</v>
      </c>
      <c r="F68" s="35" t="s">
        <v>507</v>
      </c>
      <c r="G68" s="32" t="s">
        <v>93</v>
      </c>
      <c r="H68" s="36" t="s">
        <v>30</v>
      </c>
      <c r="I68" s="36" t="s">
        <v>30</v>
      </c>
      <c r="J68" s="36" t="s">
        <v>30</v>
      </c>
      <c r="K68" s="36" t="s">
        <v>30</v>
      </c>
      <c r="L68" s="44"/>
      <c r="M68" s="44"/>
      <c r="N68" s="44"/>
      <c r="O68" s="88"/>
      <c r="P68" s="38"/>
      <c r="Q68" s="39">
        <f t="shared" si="3"/>
        <v>0</v>
      </c>
      <c r="R68" s="40" t="str">
        <f t="shared" si="0"/>
        <v>F</v>
      </c>
      <c r="S68" s="41" t="str">
        <f t="shared" si="1"/>
        <v>Kém</v>
      </c>
      <c r="T68" s="42" t="str">
        <f t="shared" si="4"/>
        <v/>
      </c>
      <c r="U68" s="43" t="s">
        <v>1719</v>
      </c>
      <c r="V68" s="3"/>
      <c r="W68" s="30"/>
      <c r="X68" s="81" t="str">
        <f t="shared" si="2"/>
        <v>Học lại</v>
      </c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</row>
    <row r="69" spans="1:39" ht="18.75" customHeight="1">
      <c r="B69" s="31">
        <v>60</v>
      </c>
      <c r="C69" s="32" t="s">
        <v>508</v>
      </c>
      <c r="D69" s="33" t="s">
        <v>408</v>
      </c>
      <c r="E69" s="34" t="s">
        <v>509</v>
      </c>
      <c r="F69" s="35" t="s">
        <v>510</v>
      </c>
      <c r="G69" s="32" t="s">
        <v>167</v>
      </c>
      <c r="H69" s="36" t="s">
        <v>30</v>
      </c>
      <c r="I69" s="36" t="s">
        <v>30</v>
      </c>
      <c r="J69" s="36" t="s">
        <v>30</v>
      </c>
      <c r="K69" s="36" t="s">
        <v>30</v>
      </c>
      <c r="L69" s="44"/>
      <c r="M69" s="44"/>
      <c r="N69" s="44"/>
      <c r="O69" s="88"/>
      <c r="P69" s="38"/>
      <c r="Q69" s="39">
        <f t="shared" si="3"/>
        <v>0</v>
      </c>
      <c r="R69" s="40" t="str">
        <f t="shared" si="0"/>
        <v>F</v>
      </c>
      <c r="S69" s="41" t="str">
        <f t="shared" si="1"/>
        <v>Kém</v>
      </c>
      <c r="T69" s="42" t="str">
        <f t="shared" si="4"/>
        <v/>
      </c>
      <c r="U69" s="43" t="s">
        <v>1719</v>
      </c>
      <c r="V69" s="3"/>
      <c r="W69" s="30"/>
      <c r="X69" s="81" t="str">
        <f t="shared" si="2"/>
        <v>Học lại</v>
      </c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</row>
    <row r="70" spans="1:39" ht="18.75" customHeight="1">
      <c r="B70" s="31">
        <v>61</v>
      </c>
      <c r="C70" s="32" t="s">
        <v>511</v>
      </c>
      <c r="D70" s="33" t="s">
        <v>512</v>
      </c>
      <c r="E70" s="34" t="s">
        <v>509</v>
      </c>
      <c r="F70" s="35" t="s">
        <v>513</v>
      </c>
      <c r="G70" s="32" t="s">
        <v>483</v>
      </c>
      <c r="H70" s="36" t="s">
        <v>30</v>
      </c>
      <c r="I70" s="36" t="s">
        <v>30</v>
      </c>
      <c r="J70" s="36" t="s">
        <v>30</v>
      </c>
      <c r="K70" s="36" t="s">
        <v>30</v>
      </c>
      <c r="L70" s="44"/>
      <c r="M70" s="44"/>
      <c r="N70" s="44"/>
      <c r="O70" s="88"/>
      <c r="P70" s="38"/>
      <c r="Q70" s="39">
        <f t="shared" si="3"/>
        <v>0</v>
      </c>
      <c r="R70" s="40" t="str">
        <f t="shared" si="0"/>
        <v>F</v>
      </c>
      <c r="S70" s="41" t="str">
        <f t="shared" si="1"/>
        <v>Kém</v>
      </c>
      <c r="T70" s="42" t="str">
        <f t="shared" si="4"/>
        <v/>
      </c>
      <c r="U70" s="43" t="s">
        <v>1719</v>
      </c>
      <c r="V70" s="3"/>
      <c r="W70" s="30"/>
      <c r="X70" s="81" t="str">
        <f t="shared" si="2"/>
        <v>Học lại</v>
      </c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</row>
    <row r="71" spans="1:39" ht="18.75" customHeight="1">
      <c r="B71" s="31">
        <v>62</v>
      </c>
      <c r="C71" s="32" t="s">
        <v>514</v>
      </c>
      <c r="D71" s="33" t="s">
        <v>145</v>
      </c>
      <c r="E71" s="34" t="s">
        <v>515</v>
      </c>
      <c r="F71" s="35" t="s">
        <v>516</v>
      </c>
      <c r="G71" s="32" t="s">
        <v>84</v>
      </c>
      <c r="H71" s="36" t="s">
        <v>30</v>
      </c>
      <c r="I71" s="36" t="s">
        <v>30</v>
      </c>
      <c r="J71" s="36" t="s">
        <v>30</v>
      </c>
      <c r="K71" s="36" t="s">
        <v>30</v>
      </c>
      <c r="L71" s="44"/>
      <c r="M71" s="44"/>
      <c r="N71" s="44"/>
      <c r="O71" s="88"/>
      <c r="P71" s="38"/>
      <c r="Q71" s="39">
        <f t="shared" si="3"/>
        <v>0</v>
      </c>
      <c r="R71" s="40" t="str">
        <f t="shared" si="0"/>
        <v>F</v>
      </c>
      <c r="S71" s="41" t="str">
        <f t="shared" si="1"/>
        <v>Kém</v>
      </c>
      <c r="T71" s="42" t="str">
        <f t="shared" si="4"/>
        <v/>
      </c>
      <c r="U71" s="43" t="s">
        <v>1719</v>
      </c>
      <c r="V71" s="3"/>
      <c r="W71" s="30"/>
      <c r="X71" s="81" t="str">
        <f t="shared" si="2"/>
        <v>Học lại</v>
      </c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</row>
    <row r="72" spans="1:39" ht="18.75" customHeight="1">
      <c r="B72" s="31">
        <v>63</v>
      </c>
      <c r="C72" s="32" t="s">
        <v>517</v>
      </c>
      <c r="D72" s="33" t="s">
        <v>361</v>
      </c>
      <c r="E72" s="34" t="s">
        <v>518</v>
      </c>
      <c r="F72" s="35" t="s">
        <v>519</v>
      </c>
      <c r="G72" s="32" t="s">
        <v>93</v>
      </c>
      <c r="H72" s="36" t="s">
        <v>30</v>
      </c>
      <c r="I72" s="36" t="s">
        <v>30</v>
      </c>
      <c r="J72" s="36" t="s">
        <v>30</v>
      </c>
      <c r="K72" s="36" t="s">
        <v>30</v>
      </c>
      <c r="L72" s="44"/>
      <c r="M72" s="44"/>
      <c r="N72" s="44"/>
      <c r="O72" s="88"/>
      <c r="P72" s="38"/>
      <c r="Q72" s="39">
        <f t="shared" si="3"/>
        <v>0</v>
      </c>
      <c r="R72" s="40" t="str">
        <f t="shared" si="0"/>
        <v>F</v>
      </c>
      <c r="S72" s="41" t="str">
        <f t="shared" si="1"/>
        <v>Kém</v>
      </c>
      <c r="T72" s="42" t="str">
        <f t="shared" si="4"/>
        <v/>
      </c>
      <c r="U72" s="43" t="s">
        <v>1719</v>
      </c>
      <c r="V72" s="3"/>
      <c r="W72" s="30"/>
      <c r="X72" s="81" t="str">
        <f t="shared" si="2"/>
        <v>Học lại</v>
      </c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</row>
    <row r="73" spans="1:39" ht="18.75" customHeight="1">
      <c r="B73" s="31">
        <v>64</v>
      </c>
      <c r="C73" s="32" t="s">
        <v>520</v>
      </c>
      <c r="D73" s="33" t="s">
        <v>521</v>
      </c>
      <c r="E73" s="34" t="s">
        <v>314</v>
      </c>
      <c r="F73" s="35" t="s">
        <v>522</v>
      </c>
      <c r="G73" s="32" t="s">
        <v>84</v>
      </c>
      <c r="H73" s="36" t="s">
        <v>30</v>
      </c>
      <c r="I73" s="36" t="s">
        <v>30</v>
      </c>
      <c r="J73" s="36" t="s">
        <v>30</v>
      </c>
      <c r="K73" s="36" t="s">
        <v>30</v>
      </c>
      <c r="L73" s="44"/>
      <c r="M73" s="44"/>
      <c r="N73" s="44"/>
      <c r="O73" s="88"/>
      <c r="P73" s="38"/>
      <c r="Q73" s="39">
        <f t="shared" si="3"/>
        <v>0</v>
      </c>
      <c r="R73" s="40" t="str">
        <f t="shared" si="0"/>
        <v>F</v>
      </c>
      <c r="S73" s="41" t="str">
        <f t="shared" si="1"/>
        <v>Kém</v>
      </c>
      <c r="T73" s="42" t="str">
        <f t="shared" si="4"/>
        <v/>
      </c>
      <c r="U73" s="43" t="s">
        <v>1719</v>
      </c>
      <c r="V73" s="3"/>
      <c r="W73" s="30"/>
      <c r="X73" s="81" t="str">
        <f t="shared" si="2"/>
        <v>Học lại</v>
      </c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69"/>
      <c r="AM73" s="69"/>
    </row>
    <row r="74" spans="1:39" ht="18.75" customHeight="1">
      <c r="B74" s="31">
        <v>65</v>
      </c>
      <c r="C74" s="32" t="s">
        <v>523</v>
      </c>
      <c r="D74" s="33" t="s">
        <v>434</v>
      </c>
      <c r="E74" s="34" t="s">
        <v>524</v>
      </c>
      <c r="F74" s="35" t="s">
        <v>525</v>
      </c>
      <c r="G74" s="32" t="s">
        <v>84</v>
      </c>
      <c r="H74" s="36" t="s">
        <v>30</v>
      </c>
      <c r="I74" s="36" t="s">
        <v>30</v>
      </c>
      <c r="J74" s="36" t="s">
        <v>30</v>
      </c>
      <c r="K74" s="36" t="s">
        <v>30</v>
      </c>
      <c r="L74" s="44"/>
      <c r="M74" s="44"/>
      <c r="N74" s="44"/>
      <c r="O74" s="88"/>
      <c r="P74" s="38"/>
      <c r="Q74" s="39">
        <f t="shared" si="3"/>
        <v>0</v>
      </c>
      <c r="R74" s="40" t="str">
        <f t="shared" ref="R74:R77" si="5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41" t="str">
        <f t="shared" ref="S74:S77" si="6">IF($Q74&lt;4,"Kém",IF(AND($Q74&gt;=4,$Q74&lt;=5.4),"Trung bình yếu",IF(AND($Q74&gt;=5.5,$Q74&lt;=6.9),"Trung bình",IF(AND($Q74&gt;=7,$Q74&lt;=8.4),"Khá",IF(AND($Q74&gt;=8.5,$Q74&lt;=10),"Giỏi","")))))</f>
        <v>Kém</v>
      </c>
      <c r="T74" s="42" t="str">
        <f t="shared" si="4"/>
        <v/>
      </c>
      <c r="U74" s="43" t="s">
        <v>1719</v>
      </c>
      <c r="V74" s="3"/>
      <c r="W74" s="30"/>
      <c r="X74" s="81" t="str">
        <f t="shared" si="2"/>
        <v>Học lại</v>
      </c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  <c r="AL74" s="69"/>
      <c r="AM74" s="69"/>
    </row>
    <row r="75" spans="1:39" ht="18.75" customHeight="1">
      <c r="B75" s="31">
        <v>66</v>
      </c>
      <c r="C75" s="32" t="s">
        <v>526</v>
      </c>
      <c r="D75" s="33" t="s">
        <v>527</v>
      </c>
      <c r="E75" s="34" t="s">
        <v>528</v>
      </c>
      <c r="F75" s="35" t="s">
        <v>529</v>
      </c>
      <c r="G75" s="32" t="s">
        <v>345</v>
      </c>
      <c r="H75" s="36" t="s">
        <v>30</v>
      </c>
      <c r="I75" s="36" t="s">
        <v>30</v>
      </c>
      <c r="J75" s="36" t="s">
        <v>30</v>
      </c>
      <c r="K75" s="36" t="s">
        <v>30</v>
      </c>
      <c r="L75" s="44"/>
      <c r="M75" s="44"/>
      <c r="N75" s="44"/>
      <c r="O75" s="88"/>
      <c r="P75" s="38"/>
      <c r="Q75" s="39">
        <f t="shared" si="3"/>
        <v>0</v>
      </c>
      <c r="R75" s="40" t="str">
        <f t="shared" si="5"/>
        <v>F</v>
      </c>
      <c r="S75" s="41" t="str">
        <f t="shared" si="6"/>
        <v>Kém</v>
      </c>
      <c r="T75" s="42" t="str">
        <f t="shared" si="4"/>
        <v/>
      </c>
      <c r="U75" s="43" t="s">
        <v>1719</v>
      </c>
      <c r="V75" s="3"/>
      <c r="W75" s="30"/>
      <c r="X75" s="81" t="str">
        <f t="shared" ref="X75:X77" si="7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Học lại</v>
      </c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69"/>
      <c r="AL75" s="69"/>
      <c r="AM75" s="69"/>
    </row>
    <row r="76" spans="1:39" ht="18.75" customHeight="1">
      <c r="B76" s="31">
        <v>67</v>
      </c>
      <c r="C76" s="32" t="s">
        <v>530</v>
      </c>
      <c r="D76" s="33" t="s">
        <v>306</v>
      </c>
      <c r="E76" s="34" t="s">
        <v>531</v>
      </c>
      <c r="F76" s="35" t="s">
        <v>532</v>
      </c>
      <c r="G76" s="32" t="s">
        <v>167</v>
      </c>
      <c r="H76" s="36" t="s">
        <v>30</v>
      </c>
      <c r="I76" s="36" t="s">
        <v>30</v>
      </c>
      <c r="J76" s="36" t="s">
        <v>30</v>
      </c>
      <c r="K76" s="36" t="s">
        <v>30</v>
      </c>
      <c r="L76" s="44"/>
      <c r="M76" s="44"/>
      <c r="N76" s="44"/>
      <c r="O76" s="88"/>
      <c r="P76" s="38"/>
      <c r="Q76" s="39">
        <f t="shared" ref="Q76:Q77" si="8">ROUND(SUMPRODUCT(H76:P76,$H$9:$P$9)/100,1)</f>
        <v>0</v>
      </c>
      <c r="R76" s="40" t="str">
        <f t="shared" si="5"/>
        <v>F</v>
      </c>
      <c r="S76" s="41" t="str">
        <f t="shared" si="6"/>
        <v>Kém</v>
      </c>
      <c r="T76" s="42" t="str">
        <f t="shared" ref="T76:T77" si="9">+IF(OR($H76=0,$I76=0,$J76=0,$K76=0),"Không đủ ĐKDT","")</f>
        <v/>
      </c>
      <c r="U76" s="43" t="s">
        <v>1719</v>
      </c>
      <c r="V76" s="3"/>
      <c r="W76" s="30"/>
      <c r="X76" s="81" t="str">
        <f t="shared" si="7"/>
        <v>Học lại</v>
      </c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69"/>
      <c r="AL76" s="69"/>
      <c r="AM76" s="69"/>
    </row>
    <row r="77" spans="1:39" ht="18.75" customHeight="1">
      <c r="B77" s="31">
        <v>68</v>
      </c>
      <c r="C77" s="32" t="s">
        <v>533</v>
      </c>
      <c r="D77" s="33" t="s">
        <v>534</v>
      </c>
      <c r="E77" s="34" t="s">
        <v>535</v>
      </c>
      <c r="F77" s="35" t="s">
        <v>536</v>
      </c>
      <c r="G77" s="32" t="s">
        <v>81</v>
      </c>
      <c r="H77" s="36" t="s">
        <v>30</v>
      </c>
      <c r="I77" s="36" t="s">
        <v>30</v>
      </c>
      <c r="J77" s="36" t="s">
        <v>30</v>
      </c>
      <c r="K77" s="36" t="s">
        <v>30</v>
      </c>
      <c r="L77" s="44"/>
      <c r="M77" s="44"/>
      <c r="N77" s="44"/>
      <c r="O77" s="88"/>
      <c r="P77" s="38"/>
      <c r="Q77" s="39">
        <f t="shared" si="8"/>
        <v>0</v>
      </c>
      <c r="R77" s="40" t="str">
        <f t="shared" si="5"/>
        <v>F</v>
      </c>
      <c r="S77" s="41" t="str">
        <f t="shared" si="6"/>
        <v>Kém</v>
      </c>
      <c r="T77" s="42" t="str">
        <f t="shared" si="9"/>
        <v/>
      </c>
      <c r="U77" s="43" t="s">
        <v>1719</v>
      </c>
      <c r="V77" s="3"/>
      <c r="W77" s="30"/>
      <c r="X77" s="81" t="str">
        <f t="shared" si="7"/>
        <v>Học lại</v>
      </c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</row>
    <row r="78" spans="1:39" ht="9" customHeight="1">
      <c r="A78" s="2"/>
      <c r="B78" s="45"/>
      <c r="C78" s="46"/>
      <c r="D78" s="46"/>
      <c r="E78" s="47"/>
      <c r="F78" s="47"/>
      <c r="G78" s="47"/>
      <c r="H78" s="48"/>
      <c r="I78" s="49"/>
      <c r="J78" s="49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3"/>
    </row>
    <row r="79" spans="1:39" ht="16.5" hidden="1">
      <c r="A79" s="2"/>
      <c r="B79" s="121" t="s">
        <v>31</v>
      </c>
      <c r="C79" s="121"/>
      <c r="D79" s="46"/>
      <c r="E79" s="47"/>
      <c r="F79" s="47"/>
      <c r="G79" s="47"/>
      <c r="H79" s="48"/>
      <c r="I79" s="49"/>
      <c r="J79" s="49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3"/>
    </row>
    <row r="80" spans="1:39" ht="16.5" hidden="1" customHeight="1">
      <c r="A80" s="2"/>
      <c r="B80" s="51" t="s">
        <v>32</v>
      </c>
      <c r="C80" s="51"/>
      <c r="D80" s="52">
        <f>+$AA$8</f>
        <v>68</v>
      </c>
      <c r="E80" s="53" t="s">
        <v>33</v>
      </c>
      <c r="F80" s="94" t="s">
        <v>34</v>
      </c>
      <c r="G80" s="94"/>
      <c r="H80" s="94"/>
      <c r="I80" s="94"/>
      <c r="J80" s="94"/>
      <c r="K80" s="94"/>
      <c r="L80" s="94"/>
      <c r="M80" s="94"/>
      <c r="N80" s="94"/>
      <c r="O80" s="94"/>
      <c r="P80" s="54">
        <f>$AA$8 -COUNTIF($T$9:$T$267,"Vắng") -COUNTIF($T$9:$T$267,"Vắng có phép") - COUNTIF($T$9:$T$267,"Đình chỉ thi") - COUNTIF($T$9:$T$267,"Không đủ ĐKDT")</f>
        <v>68</v>
      </c>
      <c r="Q80" s="54"/>
      <c r="R80" s="54"/>
      <c r="S80" s="55"/>
      <c r="T80" s="56" t="s">
        <v>33</v>
      </c>
      <c r="U80" s="55"/>
      <c r="V80" s="3"/>
    </row>
    <row r="81" spans="1:39" ht="16.5" hidden="1" customHeight="1">
      <c r="A81" s="2"/>
      <c r="B81" s="51" t="s">
        <v>35</v>
      </c>
      <c r="C81" s="51"/>
      <c r="D81" s="52">
        <f>+$AL$8</f>
        <v>0</v>
      </c>
      <c r="E81" s="53" t="s">
        <v>33</v>
      </c>
      <c r="F81" s="94" t="s">
        <v>36</v>
      </c>
      <c r="G81" s="94"/>
      <c r="H81" s="94"/>
      <c r="I81" s="94"/>
      <c r="J81" s="94"/>
      <c r="K81" s="94"/>
      <c r="L81" s="94"/>
      <c r="M81" s="94"/>
      <c r="N81" s="94"/>
      <c r="O81" s="94"/>
      <c r="P81" s="57">
        <f>COUNTIF($T$9:$T$143,"Vắng")</f>
        <v>0</v>
      </c>
      <c r="Q81" s="57"/>
      <c r="R81" s="57"/>
      <c r="S81" s="58"/>
      <c r="T81" s="56" t="s">
        <v>33</v>
      </c>
      <c r="U81" s="58"/>
      <c r="V81" s="3"/>
    </row>
    <row r="82" spans="1:39" ht="16.5" hidden="1" customHeight="1">
      <c r="A82" s="2"/>
      <c r="B82" s="51" t="s">
        <v>51</v>
      </c>
      <c r="C82" s="51"/>
      <c r="D82" s="67">
        <f>COUNTIF(X10:X77,"Học lại")</f>
        <v>68</v>
      </c>
      <c r="E82" s="53" t="s">
        <v>33</v>
      </c>
      <c r="F82" s="94" t="s">
        <v>52</v>
      </c>
      <c r="G82" s="94"/>
      <c r="H82" s="94"/>
      <c r="I82" s="94"/>
      <c r="J82" s="94"/>
      <c r="K82" s="94"/>
      <c r="L82" s="94"/>
      <c r="M82" s="94"/>
      <c r="N82" s="94"/>
      <c r="O82" s="94"/>
      <c r="P82" s="54">
        <f>COUNTIF($T$9:$T$143,"Vắng có phép")</f>
        <v>0</v>
      </c>
      <c r="Q82" s="54"/>
      <c r="R82" s="54"/>
      <c r="S82" s="55"/>
      <c r="T82" s="56" t="s">
        <v>33</v>
      </c>
      <c r="U82" s="55"/>
      <c r="V82" s="3"/>
    </row>
    <row r="83" spans="1:39" ht="3" hidden="1" customHeight="1">
      <c r="A83" s="2"/>
      <c r="B83" s="45"/>
      <c r="C83" s="46"/>
      <c r="D83" s="46"/>
      <c r="E83" s="47"/>
      <c r="F83" s="47"/>
      <c r="G83" s="47"/>
      <c r="H83" s="48"/>
      <c r="I83" s="49"/>
      <c r="J83" s="49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3"/>
    </row>
    <row r="84" spans="1:39" hidden="1">
      <c r="B84" s="89" t="s">
        <v>53</v>
      </c>
      <c r="C84" s="89"/>
      <c r="D84" s="90">
        <f>COUNTIF(X10:X77,"Thi lại")</f>
        <v>0</v>
      </c>
      <c r="E84" s="91" t="s">
        <v>33</v>
      </c>
      <c r="F84" s="3"/>
      <c r="G84" s="3"/>
      <c r="H84" s="3"/>
      <c r="I84" s="3"/>
      <c r="J84" s="123"/>
      <c r="K84" s="123"/>
      <c r="L84" s="123"/>
      <c r="M84" s="123"/>
      <c r="N84" s="123"/>
      <c r="O84" s="123"/>
      <c r="P84" s="123"/>
      <c r="Q84" s="123"/>
      <c r="R84" s="123"/>
      <c r="S84" s="123"/>
      <c r="T84" s="123"/>
      <c r="U84" s="123"/>
      <c r="V84" s="3"/>
    </row>
    <row r="85" spans="1:39" ht="24.75" hidden="1" customHeight="1">
      <c r="B85" s="89"/>
      <c r="C85" s="89"/>
      <c r="D85" s="90"/>
      <c r="E85" s="91"/>
      <c r="F85" s="3"/>
      <c r="G85" s="3"/>
      <c r="H85" s="3"/>
      <c r="I85" s="3"/>
      <c r="J85" s="123" t="s">
        <v>55</v>
      </c>
      <c r="K85" s="123"/>
      <c r="L85" s="123"/>
      <c r="M85" s="123"/>
      <c r="N85" s="123"/>
      <c r="O85" s="123"/>
      <c r="P85" s="123"/>
      <c r="Q85" s="123"/>
      <c r="R85" s="123"/>
      <c r="S85" s="123"/>
      <c r="T85" s="123"/>
      <c r="U85" s="123"/>
      <c r="V85" s="3"/>
    </row>
    <row r="86" spans="1:39" hidden="1">
      <c r="A86" s="59"/>
      <c r="B86" s="115" t="s">
        <v>37</v>
      </c>
      <c r="C86" s="115"/>
      <c r="D86" s="115"/>
      <c r="E86" s="115"/>
      <c r="F86" s="115"/>
      <c r="G86" s="115"/>
      <c r="H86" s="115"/>
      <c r="I86" s="60"/>
      <c r="J86" s="124" t="s">
        <v>38</v>
      </c>
      <c r="K86" s="124"/>
      <c r="L86" s="124"/>
      <c r="M86" s="124"/>
      <c r="N86" s="124"/>
      <c r="O86" s="124"/>
      <c r="P86" s="124"/>
      <c r="Q86" s="124"/>
      <c r="R86" s="124"/>
      <c r="S86" s="124"/>
      <c r="T86" s="124"/>
      <c r="U86" s="124"/>
      <c r="V86" s="3"/>
    </row>
    <row r="87" spans="1:39" ht="4.5" hidden="1" customHeight="1">
      <c r="A87" s="2"/>
      <c r="B87" s="45"/>
      <c r="C87" s="61"/>
      <c r="D87" s="61"/>
      <c r="E87" s="62"/>
      <c r="F87" s="62"/>
      <c r="G87" s="62"/>
      <c r="H87" s="63"/>
      <c r="I87" s="64"/>
      <c r="J87" s="64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</row>
    <row r="88" spans="1:39" s="2" customFormat="1" hidden="1">
      <c r="B88" s="115" t="s">
        <v>39</v>
      </c>
      <c r="C88" s="115"/>
      <c r="D88" s="116" t="s">
        <v>40</v>
      </c>
      <c r="E88" s="116"/>
      <c r="F88" s="116"/>
      <c r="G88" s="116"/>
      <c r="H88" s="116"/>
      <c r="I88" s="64"/>
      <c r="J88" s="64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3"/>
      <c r="X88" s="68"/>
      <c r="Y88" s="68"/>
      <c r="Z88" s="68"/>
      <c r="AA88" s="68"/>
      <c r="AB88" s="68"/>
      <c r="AC88" s="68"/>
      <c r="AD88" s="68"/>
      <c r="AE88" s="68"/>
      <c r="AF88" s="68"/>
      <c r="AG88" s="68"/>
      <c r="AH88" s="68"/>
      <c r="AI88" s="68"/>
      <c r="AJ88" s="68"/>
      <c r="AK88" s="68"/>
      <c r="AL88" s="68"/>
      <c r="AM88" s="68"/>
    </row>
    <row r="89" spans="1:39" s="2" customFormat="1" hidden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X89" s="68"/>
      <c r="Y89" s="68"/>
      <c r="Z89" s="68"/>
      <c r="AA89" s="68"/>
      <c r="AB89" s="68"/>
      <c r="AC89" s="68"/>
      <c r="AD89" s="68"/>
      <c r="AE89" s="68"/>
      <c r="AF89" s="68"/>
      <c r="AG89" s="68"/>
      <c r="AH89" s="68"/>
      <c r="AI89" s="68"/>
      <c r="AJ89" s="68"/>
      <c r="AK89" s="68"/>
      <c r="AL89" s="68"/>
      <c r="AM89" s="68"/>
    </row>
    <row r="90" spans="1:39" s="2" customFormat="1" hidden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X90" s="68"/>
      <c r="Y90" s="68"/>
      <c r="Z90" s="68"/>
      <c r="AA90" s="68"/>
      <c r="AB90" s="68"/>
      <c r="AC90" s="68"/>
      <c r="AD90" s="68"/>
      <c r="AE90" s="68"/>
      <c r="AF90" s="68"/>
      <c r="AG90" s="68"/>
      <c r="AH90" s="68"/>
      <c r="AI90" s="68"/>
      <c r="AJ90" s="68"/>
      <c r="AK90" s="68"/>
      <c r="AL90" s="68"/>
      <c r="AM90" s="68"/>
    </row>
    <row r="91" spans="1:39" s="2" customFormat="1" hidden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X91" s="68"/>
      <c r="Y91" s="68"/>
      <c r="Z91" s="68"/>
      <c r="AA91" s="68"/>
      <c r="AB91" s="68"/>
      <c r="AC91" s="68"/>
      <c r="AD91" s="68"/>
      <c r="AE91" s="68"/>
      <c r="AF91" s="68"/>
      <c r="AG91" s="68"/>
      <c r="AH91" s="68"/>
      <c r="AI91" s="68"/>
      <c r="AJ91" s="68"/>
      <c r="AK91" s="68"/>
      <c r="AL91" s="68"/>
      <c r="AM91" s="68"/>
    </row>
    <row r="92" spans="1:39" s="2" customFormat="1" ht="9.75" hidden="1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X92" s="68"/>
      <c r="Y92" s="68"/>
      <c r="Z92" s="68"/>
      <c r="AA92" s="68"/>
      <c r="AB92" s="68"/>
      <c r="AC92" s="68"/>
      <c r="AD92" s="68"/>
      <c r="AE92" s="68"/>
      <c r="AF92" s="68"/>
      <c r="AG92" s="68"/>
      <c r="AH92" s="68"/>
      <c r="AI92" s="68"/>
      <c r="AJ92" s="68"/>
      <c r="AK92" s="68"/>
      <c r="AL92" s="68"/>
      <c r="AM92" s="68"/>
    </row>
    <row r="93" spans="1:39" s="2" customFormat="1" ht="3.75" hidden="1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X93" s="68"/>
      <c r="Y93" s="68"/>
      <c r="Z93" s="68"/>
      <c r="AA93" s="68"/>
      <c r="AB93" s="68"/>
      <c r="AC93" s="68"/>
      <c r="AD93" s="68"/>
      <c r="AE93" s="68"/>
      <c r="AF93" s="68"/>
      <c r="AG93" s="68"/>
      <c r="AH93" s="68"/>
      <c r="AI93" s="68"/>
      <c r="AJ93" s="68"/>
      <c r="AK93" s="68"/>
      <c r="AL93" s="68"/>
      <c r="AM93" s="68"/>
    </row>
    <row r="94" spans="1:39" s="2" customFormat="1" ht="18" hidden="1" customHeight="1">
      <c r="A94" s="1"/>
      <c r="B94" s="126" t="s">
        <v>41</v>
      </c>
      <c r="C94" s="126"/>
      <c r="D94" s="126" t="s">
        <v>54</v>
      </c>
      <c r="E94" s="126"/>
      <c r="F94" s="126"/>
      <c r="G94" s="126"/>
      <c r="H94" s="126"/>
      <c r="I94" s="126"/>
      <c r="J94" s="126" t="s">
        <v>42</v>
      </c>
      <c r="K94" s="126"/>
      <c r="L94" s="126"/>
      <c r="M94" s="126"/>
      <c r="N94" s="126"/>
      <c r="O94" s="126"/>
      <c r="P94" s="126"/>
      <c r="Q94" s="126"/>
      <c r="R94" s="126"/>
      <c r="S94" s="126"/>
      <c r="T94" s="126"/>
      <c r="U94" s="126"/>
      <c r="V94" s="3"/>
      <c r="X94" s="68"/>
      <c r="Y94" s="68"/>
      <c r="Z94" s="68"/>
      <c r="AA94" s="68"/>
      <c r="AB94" s="68"/>
      <c r="AC94" s="68"/>
      <c r="AD94" s="68"/>
      <c r="AE94" s="68"/>
      <c r="AF94" s="68"/>
      <c r="AG94" s="68"/>
      <c r="AH94" s="68"/>
      <c r="AI94" s="68"/>
      <c r="AJ94" s="68"/>
      <c r="AK94" s="68"/>
      <c r="AL94" s="68"/>
      <c r="AM94" s="68"/>
    </row>
    <row r="95" spans="1:39" s="2" customFormat="1" ht="4.5" hidden="1" customHeigh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X95" s="68"/>
      <c r="Y95" s="68"/>
      <c r="Z95" s="68"/>
      <c r="AA95" s="68"/>
      <c r="AB95" s="68"/>
      <c r="AC95" s="68"/>
      <c r="AD95" s="68"/>
      <c r="AE95" s="68"/>
      <c r="AF95" s="68"/>
      <c r="AG95" s="68"/>
      <c r="AH95" s="68"/>
      <c r="AI95" s="68"/>
      <c r="AJ95" s="68"/>
      <c r="AK95" s="68"/>
      <c r="AL95" s="68"/>
      <c r="AM95" s="68"/>
    </row>
    <row r="96" spans="1:39" s="2" customFormat="1" ht="36.75" hidden="1" customHeigh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X96" s="68"/>
      <c r="Y96" s="68"/>
      <c r="Z96" s="68"/>
      <c r="AA96" s="68"/>
      <c r="AB96" s="68"/>
      <c r="AC96" s="68"/>
      <c r="AD96" s="68"/>
      <c r="AE96" s="68"/>
      <c r="AF96" s="68"/>
      <c r="AG96" s="68"/>
      <c r="AH96" s="68"/>
      <c r="AI96" s="68"/>
      <c r="AJ96" s="68"/>
      <c r="AK96" s="68"/>
      <c r="AL96" s="68"/>
      <c r="AM96" s="68"/>
    </row>
    <row r="97" spans="1:39" s="2" customFormat="1" ht="32.25" customHeight="1">
      <c r="A97" s="1"/>
      <c r="B97" s="115" t="s">
        <v>43</v>
      </c>
      <c r="C97" s="115"/>
      <c r="D97" s="115"/>
      <c r="E97" s="115"/>
      <c r="F97" s="115"/>
      <c r="G97" s="115"/>
      <c r="H97" s="115"/>
      <c r="I97" s="60"/>
      <c r="J97" s="127" t="s">
        <v>56</v>
      </c>
      <c r="K97" s="124"/>
      <c r="L97" s="124"/>
      <c r="M97" s="124"/>
      <c r="N97" s="124"/>
      <c r="O97" s="124"/>
      <c r="P97" s="124"/>
      <c r="Q97" s="124"/>
      <c r="R97" s="124"/>
      <c r="S97" s="124"/>
      <c r="T97" s="124"/>
      <c r="U97" s="124"/>
      <c r="V97" s="3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</row>
    <row r="98" spans="1:39" s="2" customFormat="1">
      <c r="A98" s="1"/>
      <c r="B98" s="45"/>
      <c r="C98" s="61"/>
      <c r="D98" s="61"/>
      <c r="E98" s="62"/>
      <c r="F98" s="62"/>
      <c r="G98" s="62"/>
      <c r="H98" s="63"/>
      <c r="I98" s="64"/>
      <c r="J98" s="64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1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  <c r="AJ98" s="68"/>
      <c r="AK98" s="68"/>
      <c r="AL98" s="68"/>
      <c r="AM98" s="68"/>
    </row>
    <row r="99" spans="1:39" s="2" customFormat="1">
      <c r="A99" s="1"/>
      <c r="B99" s="115" t="s">
        <v>39</v>
      </c>
      <c r="C99" s="115"/>
      <c r="D99" s="116" t="s">
        <v>40</v>
      </c>
      <c r="E99" s="116"/>
      <c r="F99" s="116"/>
      <c r="G99" s="116"/>
      <c r="H99" s="116"/>
      <c r="I99" s="64"/>
      <c r="J99" s="64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1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  <c r="AJ99" s="68"/>
      <c r="AK99" s="68"/>
      <c r="AL99" s="68"/>
      <c r="AM99" s="68"/>
    </row>
    <row r="100" spans="1:39" s="2" customFormat="1">
      <c r="A100" s="1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1"/>
      <c r="X100" s="68"/>
      <c r="Y100" s="68"/>
      <c r="Z100" s="68"/>
      <c r="AA100" s="68"/>
      <c r="AB100" s="68"/>
      <c r="AC100" s="68"/>
      <c r="AD100" s="68"/>
      <c r="AE100" s="68"/>
      <c r="AF100" s="68"/>
      <c r="AG100" s="68"/>
      <c r="AH100" s="68"/>
      <c r="AI100" s="68"/>
      <c r="AJ100" s="68"/>
      <c r="AK100" s="68"/>
      <c r="AL100" s="68"/>
      <c r="AM100" s="68"/>
    </row>
    <row r="104" spans="1:39">
      <c r="B104" s="125"/>
      <c r="C104" s="125"/>
      <c r="D104" s="125"/>
      <c r="E104" s="125"/>
      <c r="F104" s="125"/>
      <c r="G104" s="125"/>
      <c r="H104" s="125"/>
      <c r="I104" s="125"/>
      <c r="J104" s="125" t="s">
        <v>57</v>
      </c>
      <c r="K104" s="125"/>
      <c r="L104" s="125"/>
      <c r="M104" s="125"/>
      <c r="N104" s="125"/>
      <c r="O104" s="125"/>
      <c r="P104" s="125"/>
      <c r="Q104" s="125"/>
      <c r="R104" s="125"/>
      <c r="S104" s="125"/>
      <c r="T104" s="125"/>
      <c r="U104" s="125"/>
    </row>
  </sheetData>
  <sheetProtection formatCells="0" formatColumns="0" formatRows="0" insertColumns="0" insertRows="0" insertHyperlinks="0" deleteColumns="0" deleteRows="0" sort="0" autoFilter="0" pivotTables="0"/>
  <autoFilter ref="A8:AM77">
    <filterColumn colId="3" showButton="0"/>
  </autoFilter>
  <mergeCells count="58">
    <mergeCell ref="B104:C104"/>
    <mergeCell ref="D104:I104"/>
    <mergeCell ref="J104:U104"/>
    <mergeCell ref="B94:C94"/>
    <mergeCell ref="D94:I94"/>
    <mergeCell ref="J94:U94"/>
    <mergeCell ref="B97:H97"/>
    <mergeCell ref="J97:U97"/>
    <mergeCell ref="B99:C99"/>
    <mergeCell ref="D99:H99"/>
    <mergeCell ref="F82:O82"/>
    <mergeCell ref="J84:U84"/>
    <mergeCell ref="J85:U85"/>
    <mergeCell ref="B86:H86"/>
    <mergeCell ref="J86:U86"/>
    <mergeCell ref="B88:C88"/>
    <mergeCell ref="D88:H88"/>
    <mergeCell ref="T7:T9"/>
    <mergeCell ref="U7:U9"/>
    <mergeCell ref="B9:G9"/>
    <mergeCell ref="B79:C79"/>
    <mergeCell ref="F80:O80"/>
    <mergeCell ref="F81:O81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77 P10:P77">
    <cfRule type="cellIs" dxfId="26" priority="3" operator="greaterThan">
      <formula>10</formula>
    </cfRule>
  </conditionalFormatting>
  <conditionalFormatting sqref="O1:O1048576">
    <cfRule type="duplicateValues" dxfId="25" priority="2"/>
  </conditionalFormatting>
  <conditionalFormatting sqref="C1:C1048576">
    <cfRule type="duplicateValues" dxfId="24" priority="1"/>
  </conditionalFormatting>
  <dataValidations count="1">
    <dataValidation allowBlank="1" showInputMessage="1" showErrorMessage="1" errorTitle="Không xóa dữ liệu" error="Không xóa dữ liệu" prompt="Không xóa dữ liệu" sqref="D82 X10:X77 Y2:AM8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10</vt:i4>
      </vt:variant>
    </vt:vector>
  </HeadingPairs>
  <TitlesOfParts>
    <vt:vector size="20" baseType="lpstr">
      <vt:lpstr>Nhóm(10)</vt:lpstr>
      <vt:lpstr>Nhóm(9)</vt:lpstr>
      <vt:lpstr>Nhóm(8)</vt:lpstr>
      <vt:lpstr>Nhóm(7)</vt:lpstr>
      <vt:lpstr>Nhóm(6)</vt:lpstr>
      <vt:lpstr>Nhóm(5)</vt:lpstr>
      <vt:lpstr>Nhóm(4)</vt:lpstr>
      <vt:lpstr>Nhóm(3)</vt:lpstr>
      <vt:lpstr>Nhóm(2)</vt:lpstr>
      <vt:lpstr>Nhóm(1)</vt:lpstr>
      <vt:lpstr>'Nhóm(1)'!Print_Titles</vt:lpstr>
      <vt:lpstr>'Nhóm(10)'!Print_Titles</vt:lpstr>
      <vt:lpstr>'Nhóm(2)'!Print_Titles</vt:lpstr>
      <vt:lpstr>'Nhóm(3)'!Print_Titles</vt:lpstr>
      <vt:lpstr>'Nhóm(4)'!Print_Titles</vt:lpstr>
      <vt:lpstr>'Nhóm(5)'!Print_Titles</vt:lpstr>
      <vt:lpstr>'Nhóm(6)'!Print_Titles</vt:lpstr>
      <vt:lpstr>'Nhóm(7)'!Print_Titles</vt:lpstr>
      <vt:lpstr>'Nhóm(8)'!Print_Titles</vt:lpstr>
      <vt:lpstr>'Nhóm(9)'!Print_Titles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Administrator</cp:lastModifiedBy>
  <cp:lastPrinted>2017-05-04T01:28:52Z</cp:lastPrinted>
  <dcterms:created xsi:type="dcterms:W3CDTF">2015-04-17T02:48:53Z</dcterms:created>
  <dcterms:modified xsi:type="dcterms:W3CDTF">2017-05-18T02:11:20Z</dcterms:modified>
</cp:coreProperties>
</file>