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'Nhom(1)'!$A$9:$AL$59</definedName>
    <definedName name="_xlnm._FilterDatabase" localSheetId="1" hidden="1">'Nhom(2)'!$A$9:$AL$60</definedName>
    <definedName name="_xlnm._FilterDatabase" localSheetId="0" hidden="1">'Nhom(3)'!$A$9:$AL$55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55" i="3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0" s="1"/>
  <c r="P10"/>
  <c r="Q55" s="1"/>
  <c r="R55" s="1"/>
  <c r="X9"/>
  <c r="W9"/>
  <c r="T60" i="2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5" s="1"/>
  <c r="P10"/>
  <c r="X9"/>
  <c r="W9"/>
  <c r="X9" i="1"/>
  <c r="W9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3" i="3" l="1"/>
  <c r="R13" s="1"/>
  <c r="Q17"/>
  <c r="R17" s="1"/>
  <c r="Q21"/>
  <c r="R21" s="1"/>
  <c r="Q25"/>
  <c r="R25" s="1"/>
  <c r="Q29"/>
  <c r="R29" s="1"/>
  <c r="Q33"/>
  <c r="R33" s="1"/>
  <c r="Q37"/>
  <c r="R37" s="1"/>
  <c r="Q41"/>
  <c r="R41" s="1"/>
  <c r="Q45"/>
  <c r="R45" s="1"/>
  <c r="Q49"/>
  <c r="R49" s="1"/>
  <c r="Q53"/>
  <c r="R53" s="1"/>
  <c r="Q11"/>
  <c r="R11" s="1"/>
  <c r="Q15"/>
  <c r="R15" s="1"/>
  <c r="Q19"/>
  <c r="R19" s="1"/>
  <c r="Q23"/>
  <c r="R23" s="1"/>
  <c r="Q27"/>
  <c r="R27" s="1"/>
  <c r="Q31"/>
  <c r="R31" s="1"/>
  <c r="Q35"/>
  <c r="R35" s="1"/>
  <c r="Q39"/>
  <c r="R39" s="1"/>
  <c r="Q43"/>
  <c r="R43" s="1"/>
  <c r="Q47"/>
  <c r="R47" s="1"/>
  <c r="Q51"/>
  <c r="R51" s="1"/>
  <c r="S11"/>
  <c r="V11"/>
  <c r="S13"/>
  <c r="V13"/>
  <c r="S15"/>
  <c r="V15"/>
  <c r="S17"/>
  <c r="V17"/>
  <c r="S19"/>
  <c r="V19"/>
  <c r="S21"/>
  <c r="V21"/>
  <c r="S23"/>
  <c r="V23"/>
  <c r="S25"/>
  <c r="V25"/>
  <c r="S27"/>
  <c r="V27"/>
  <c r="S29"/>
  <c r="V29"/>
  <c r="S31"/>
  <c r="V31"/>
  <c r="S33"/>
  <c r="V33"/>
  <c r="S35"/>
  <c r="V35"/>
  <c r="S37"/>
  <c r="V37"/>
  <c r="S39"/>
  <c r="V39"/>
  <c r="S41"/>
  <c r="V41"/>
  <c r="S43"/>
  <c r="V43"/>
  <c r="S45"/>
  <c r="V45"/>
  <c r="S47"/>
  <c r="V47"/>
  <c r="S49"/>
  <c r="V49"/>
  <c r="S51"/>
  <c r="V51"/>
  <c r="S53"/>
  <c r="V53"/>
  <c r="S55"/>
  <c r="V55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P59"/>
  <c r="Q12" i="2"/>
  <c r="Q16"/>
  <c r="Q20"/>
  <c r="Q26"/>
  <c r="Q32"/>
  <c r="Q34"/>
  <c r="Q36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V47" s="1"/>
  <c r="Q49"/>
  <c r="Q51"/>
  <c r="Q53"/>
  <c r="Q55"/>
  <c r="V55" s="1"/>
  <c r="Q57"/>
  <c r="Q59"/>
  <c r="Q14"/>
  <c r="Q18"/>
  <c r="Q22"/>
  <c r="Q24"/>
  <c r="Q28"/>
  <c r="Q30"/>
  <c r="Q38"/>
  <c r="Q40"/>
  <c r="Q42"/>
  <c r="Q44"/>
  <c r="Q46"/>
  <c r="Q48"/>
  <c r="Q50"/>
  <c r="Q52"/>
  <c r="Q54"/>
  <c r="Q56"/>
  <c r="Q58"/>
  <c r="Q60"/>
  <c r="P64"/>
  <c r="Q11" i="1"/>
  <c r="Q48"/>
  <c r="V48" s="1"/>
  <c r="Q51"/>
  <c r="V51" s="1"/>
  <c r="Q52"/>
  <c r="V52" s="1"/>
  <c r="Q55"/>
  <c r="V55" s="1"/>
  <c r="Q56"/>
  <c r="V56" s="1"/>
  <c r="Q59"/>
  <c r="V59" s="1"/>
  <c r="Q49"/>
  <c r="S49" s="1"/>
  <c r="Q50"/>
  <c r="V50" s="1"/>
  <c r="Q53"/>
  <c r="S53" s="1"/>
  <c r="Q54"/>
  <c r="V54" s="1"/>
  <c r="Q57"/>
  <c r="S57" s="1"/>
  <c r="Q58"/>
  <c r="V58" s="1"/>
  <c r="R49"/>
  <c r="R51"/>
  <c r="R53"/>
  <c r="R55"/>
  <c r="R57"/>
  <c r="S51"/>
  <c r="S55"/>
  <c r="S54" i="3" l="1"/>
  <c r="R54"/>
  <c r="S46"/>
  <c r="R46"/>
  <c r="S38"/>
  <c r="R38"/>
  <c r="S30"/>
  <c r="R30"/>
  <c r="S26"/>
  <c r="R26"/>
  <c r="S22"/>
  <c r="R22"/>
  <c r="S14"/>
  <c r="R14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V52"/>
  <c r="V48"/>
  <c r="V44"/>
  <c r="V40"/>
  <c r="V36"/>
  <c r="V32"/>
  <c r="V28"/>
  <c r="V24"/>
  <c r="V20"/>
  <c r="V16"/>
  <c r="V12"/>
  <c r="S50"/>
  <c r="R50"/>
  <c r="S42"/>
  <c r="R42"/>
  <c r="S34"/>
  <c r="R34"/>
  <c r="S18"/>
  <c r="AD9" s="1"/>
  <c r="R18"/>
  <c r="V54"/>
  <c r="V50"/>
  <c r="V46"/>
  <c r="V42"/>
  <c r="V38"/>
  <c r="V34"/>
  <c r="V30"/>
  <c r="V26"/>
  <c r="V22"/>
  <c r="V18"/>
  <c r="V14"/>
  <c r="V56" i="2"/>
  <c r="S56"/>
  <c r="R56"/>
  <c r="V48"/>
  <c r="S48"/>
  <c r="R48"/>
  <c r="V58"/>
  <c r="S58"/>
  <c r="R58"/>
  <c r="V54"/>
  <c r="S54"/>
  <c r="R54"/>
  <c r="V50"/>
  <c r="S50"/>
  <c r="R50"/>
  <c r="V46"/>
  <c r="S46"/>
  <c r="R46"/>
  <c r="V42"/>
  <c r="S42"/>
  <c r="R42"/>
  <c r="S38"/>
  <c r="R38"/>
  <c r="V38"/>
  <c r="S28"/>
  <c r="R28"/>
  <c r="V28"/>
  <c r="S22"/>
  <c r="R22"/>
  <c r="V22"/>
  <c r="S14"/>
  <c r="R14"/>
  <c r="V14"/>
  <c r="R57"/>
  <c r="S57"/>
  <c r="R53"/>
  <c r="S53"/>
  <c r="R49"/>
  <c r="S49"/>
  <c r="R45"/>
  <c r="S45"/>
  <c r="R41"/>
  <c r="S41"/>
  <c r="R37"/>
  <c r="S37"/>
  <c r="R33"/>
  <c r="S33"/>
  <c r="S29"/>
  <c r="R29"/>
  <c r="S25"/>
  <c r="R25"/>
  <c r="R21"/>
  <c r="S21"/>
  <c r="R17"/>
  <c r="S17"/>
  <c r="R13"/>
  <c r="S13"/>
  <c r="S11"/>
  <c r="R11"/>
  <c r="V34"/>
  <c r="R34"/>
  <c r="S34"/>
  <c r="V26"/>
  <c r="R26"/>
  <c r="S26"/>
  <c r="V16"/>
  <c r="R16"/>
  <c r="S16"/>
  <c r="V37"/>
  <c r="V29"/>
  <c r="V21"/>
  <c r="V13"/>
  <c r="V57"/>
  <c r="V49"/>
  <c r="V60"/>
  <c r="S60"/>
  <c r="R60"/>
  <c r="V52"/>
  <c r="S52"/>
  <c r="R52"/>
  <c r="V44"/>
  <c r="S44"/>
  <c r="R44"/>
  <c r="V40"/>
  <c r="S40"/>
  <c r="R40"/>
  <c r="S30"/>
  <c r="R30"/>
  <c r="V30"/>
  <c r="S24"/>
  <c r="R24"/>
  <c r="V24"/>
  <c r="S18"/>
  <c r="R18"/>
  <c r="V18"/>
  <c r="R59"/>
  <c r="S59"/>
  <c r="R55"/>
  <c r="S55"/>
  <c r="R51"/>
  <c r="S51"/>
  <c r="R47"/>
  <c r="S47"/>
  <c r="R43"/>
  <c r="S43"/>
  <c r="S39"/>
  <c r="R39"/>
  <c r="S35"/>
  <c r="R35"/>
  <c r="S31"/>
  <c r="R31"/>
  <c r="R27"/>
  <c r="S27"/>
  <c r="R23"/>
  <c r="S23"/>
  <c r="S19"/>
  <c r="R19"/>
  <c r="S15"/>
  <c r="R15"/>
  <c r="V36"/>
  <c r="R36"/>
  <c r="S36"/>
  <c r="V32"/>
  <c r="R32"/>
  <c r="S32"/>
  <c r="V20"/>
  <c r="R20"/>
  <c r="S20"/>
  <c r="V12"/>
  <c r="R12"/>
  <c r="S12"/>
  <c r="V59"/>
  <c r="V51"/>
  <c r="V41"/>
  <c r="V33"/>
  <c r="V25"/>
  <c r="V17"/>
  <c r="V53"/>
  <c r="V45"/>
  <c r="V39"/>
  <c r="V31"/>
  <c r="V23"/>
  <c r="V15"/>
  <c r="S59" i="1"/>
  <c r="R59"/>
  <c r="V57"/>
  <c r="V53"/>
  <c r="V49"/>
  <c r="S54"/>
  <c r="R54"/>
  <c r="S52"/>
  <c r="R52"/>
  <c r="S58"/>
  <c r="R58"/>
  <c r="S50"/>
  <c r="R50"/>
  <c r="S56"/>
  <c r="R56"/>
  <c r="S48"/>
  <c r="R48"/>
  <c r="AB9" i="3" l="1"/>
  <c r="AA9"/>
  <c r="AH9"/>
  <c r="AH9" i="2"/>
  <c r="D62" i="3"/>
  <c r="D60"/>
  <c r="AF9"/>
  <c r="AJ9"/>
  <c r="Z9"/>
  <c r="AB9" i="2"/>
  <c r="AA9"/>
  <c r="AD9"/>
  <c r="Z9"/>
  <c r="D65"/>
  <c r="AF9"/>
  <c r="AJ9"/>
  <c r="D67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D59" i="3" l="1"/>
  <c r="Y9"/>
  <c r="D64" i="2"/>
  <c r="Y9"/>
  <c r="V31" i="1"/>
  <c r="V32"/>
  <c r="V33"/>
  <c r="V35"/>
  <c r="V36"/>
  <c r="V34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58" i="3" l="1"/>
  <c r="D58"/>
  <c r="AI9"/>
  <c r="AE9"/>
  <c r="AK9"/>
  <c r="AC9"/>
  <c r="AG9"/>
  <c r="P63" i="2"/>
  <c r="D63"/>
  <c r="AI9"/>
  <c r="AG9"/>
  <c r="AK9"/>
  <c r="AC9"/>
  <c r="AE9"/>
  <c r="AB9" i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<sst xmlns="http://schemas.openxmlformats.org/spreadsheetml/2006/main" count="1541" uniqueCount="556">
  <si>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</si>
  <si>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</si>
  <si>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</si>
  <si>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</si>
  <si>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</si>
  <si>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</si>
  <si>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</si>
  <si>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</si>
  <si>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</si>
  <si>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</si>
  <si>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</si>
  <si>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</si>
  <si>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</si>
  <si>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</si>
  <si>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</si>
  <si>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</si>
  <si>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</si>
  <si>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</si>
  <si>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</si>
  <si>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</si>
  <si>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</si>
  <si>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</si>
  <si>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</si>
  <si>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</si>
  <si>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</si>
  <si>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</si>
  <si>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</si>
  <si>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</si>
  <si>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</si>
  <si>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</si>
  <si>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</si>
  <si>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</si>
  <si>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</si>
  <si>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</si>
  <si>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</si>
  <si>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</si>
  <si>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</si>
  <si>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</si>
  <si>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</si>
  <si>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</si>
  <si>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</si>
  <si>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</si>
  <si>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</si>
  <si>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</si>
  <si>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</si>
  <si>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</si>
  <si>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</si>
  <si>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</si>
  <si>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</si>
  <si>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</si>
  <si>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</si>
  <si>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</si>
  <si>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</si>
  <si>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</si>
  <si>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</si>
  <si>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</si>
  <si>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</si>
  <si>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</si>
  <si>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</si>
  <si>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</si>
  <si>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</si>
  <si>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</si>
  <si>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Phát triển hệ thống thông tin quản lý</t>
  </si>
  <si>
    <t>Nhóm: INT1445-01</t>
  </si>
  <si>
    <t>Ngày thi: 10/06/2017</t>
  </si>
  <si>
    <t>Giờ thi: 8h00</t>
  </si>
  <si>
    <t>Nhóm: INT1445-03</t>
  </si>
  <si>
    <t>609-A3</t>
  </si>
  <si>
    <t>Ngày thi: 11/06/2017</t>
  </si>
  <si>
    <t>Giờ thi: 13h00</t>
  </si>
  <si>
    <t>Nhóm: INT1445-02</t>
  </si>
  <si>
    <t>B13DCCN063</t>
  </si>
  <si>
    <t>Cao Ngọc</t>
  </si>
  <si>
    <t>Anh</t>
  </si>
  <si>
    <t>01/11/95</t>
  </si>
  <si>
    <t>D13HTTT1</t>
  </si>
  <si>
    <t>B13DCCN353</t>
  </si>
  <si>
    <t>Lê Thị Phương</t>
  </si>
  <si>
    <t>10/05/94</t>
  </si>
  <si>
    <t>D13HTTT3</t>
  </si>
  <si>
    <t>B13DCCN064</t>
  </si>
  <si>
    <t>Lê Việt</t>
  </si>
  <si>
    <t>18/03/95</t>
  </si>
  <si>
    <t>B13DCCN182</t>
  </si>
  <si>
    <t>Nguyễn Tuấn</t>
  </si>
  <si>
    <t>10/01/95</t>
  </si>
  <si>
    <t>D13HTTT2</t>
  </si>
  <si>
    <t>B13DCCN419</t>
  </si>
  <si>
    <t>Trịnh Quốc</t>
  </si>
  <si>
    <t>03/02/94</t>
  </si>
  <si>
    <t>B13DCCN068</t>
  </si>
  <si>
    <t>Lê Văn</t>
  </si>
  <si>
    <t>Biên</t>
  </si>
  <si>
    <t>12/05/95</t>
  </si>
  <si>
    <t>B13DCCN305</t>
  </si>
  <si>
    <t>Lê Thị Ngọc</t>
  </si>
  <si>
    <t>Châm</t>
  </si>
  <si>
    <t>16/02/95</t>
  </si>
  <si>
    <t>B13DCCN358</t>
  </si>
  <si>
    <t>Hoàng Thị</t>
  </si>
  <si>
    <t>Chinh</t>
  </si>
  <si>
    <t>25/02/94</t>
  </si>
  <si>
    <t>B13DCCN008</t>
  </si>
  <si>
    <t>Đặng Văn</t>
  </si>
  <si>
    <t>Đà</t>
  </si>
  <si>
    <t>06/08/95</t>
  </si>
  <si>
    <t>B13DCCN189</t>
  </si>
  <si>
    <t>Nguyễn Gia</t>
  </si>
  <si>
    <t>Đăng</t>
  </si>
  <si>
    <t>28/12/94</t>
  </si>
  <si>
    <t>B13DCCN460</t>
  </si>
  <si>
    <t>Bùi Quang</t>
  </si>
  <si>
    <t>Đạt</t>
  </si>
  <si>
    <t>14/07/95</t>
  </si>
  <si>
    <t>B13DCCN009</t>
  </si>
  <si>
    <t>Văn Phú</t>
  </si>
  <si>
    <t>Điệp</t>
  </si>
  <si>
    <t>05/09/94</t>
  </si>
  <si>
    <t>B13DCCN076</t>
  </si>
  <si>
    <t>Nguyễn Thị</t>
  </si>
  <si>
    <t>Dung</t>
  </si>
  <si>
    <t>28/06/95</t>
  </si>
  <si>
    <t>B112104160</t>
  </si>
  <si>
    <t>Triệu Huy</t>
  </si>
  <si>
    <t>Dũng</t>
  </si>
  <si>
    <t>23/01/93</t>
  </si>
  <si>
    <t>D11CN3</t>
  </si>
  <si>
    <t>B13DCCN011</t>
  </si>
  <si>
    <t>Vũ Văn</t>
  </si>
  <si>
    <t>Được</t>
  </si>
  <si>
    <t>12/08/95</t>
  </si>
  <si>
    <t>B13DCCN366</t>
  </si>
  <si>
    <t>Trần Văn</t>
  </si>
  <si>
    <t>Duy</t>
  </si>
  <si>
    <t>12/04/95</t>
  </si>
  <si>
    <t>B13DCCN367</t>
  </si>
  <si>
    <t>Lê Trường</t>
  </si>
  <si>
    <t>Giang</t>
  </si>
  <si>
    <t>17/09/95</t>
  </si>
  <si>
    <t>B13DCCN368</t>
  </si>
  <si>
    <t>Nguyễn Thị Thu</t>
  </si>
  <si>
    <t>Hà</t>
  </si>
  <si>
    <t>20/08/94</t>
  </si>
  <si>
    <t>B13DCCN370</t>
  </si>
  <si>
    <t>Phạm Thị</t>
  </si>
  <si>
    <t>Hằng</t>
  </si>
  <si>
    <t>24/09/95</t>
  </si>
  <si>
    <t>B13DCCN078</t>
  </si>
  <si>
    <t>Trần Thị Thu</t>
  </si>
  <si>
    <t>20/03/95</t>
  </si>
  <si>
    <t>B13DCCN199</t>
  </si>
  <si>
    <t>Hiền</t>
  </si>
  <si>
    <t>07/08/95</t>
  </si>
  <si>
    <t>B13DCCN145</t>
  </si>
  <si>
    <t>Trần Đăng</t>
  </si>
  <si>
    <t>Hoàng</t>
  </si>
  <si>
    <t>20/08/95</t>
  </si>
  <si>
    <t>B13DCCN373</t>
  </si>
  <si>
    <t>Ngô Thị Thu</t>
  </si>
  <si>
    <t>Hồng</t>
  </si>
  <si>
    <t>07/05/95</t>
  </si>
  <si>
    <t>B13DCCN317</t>
  </si>
  <si>
    <t>Hương</t>
  </si>
  <si>
    <t>24/11/95</t>
  </si>
  <si>
    <t>B13DCCN379</t>
  </si>
  <si>
    <t>Nguyễn Duy</t>
  </si>
  <si>
    <t>Khương</t>
  </si>
  <si>
    <t>02/10/94</t>
  </si>
  <si>
    <t>B13DCCN325</t>
  </si>
  <si>
    <t>Lan</t>
  </si>
  <si>
    <t>19/05/95</t>
  </si>
  <si>
    <t>B13DCCN027</t>
  </si>
  <si>
    <t>Keosouvanh</t>
  </si>
  <si>
    <t>Linda</t>
  </si>
  <si>
    <t>01/07/94</t>
  </si>
  <si>
    <t>B13DCCN383</t>
  </si>
  <si>
    <t>Nguyễn Trung</t>
  </si>
  <si>
    <t>Long</t>
  </si>
  <si>
    <t>04/08/95</t>
  </si>
  <si>
    <t>B13DCCN211</t>
  </si>
  <si>
    <t>Mai</t>
  </si>
  <si>
    <t>25/02/95</t>
  </si>
  <si>
    <t>B13DCCN032</t>
  </si>
  <si>
    <t>Nguyễn Công</t>
  </si>
  <si>
    <t>Nam</t>
  </si>
  <si>
    <t>16/12/95</t>
  </si>
  <si>
    <t>B13DCCN387</t>
  </si>
  <si>
    <t>Nguyễn Thị Thúy</t>
  </si>
  <si>
    <t>Nga</t>
  </si>
  <si>
    <t>03/10/95</t>
  </si>
  <si>
    <t>B13DCCN281</t>
  </si>
  <si>
    <t>Phong</t>
  </si>
  <si>
    <t>11/08/95</t>
  </si>
  <si>
    <t>B13DCCN218</t>
  </si>
  <si>
    <t>Trịnh Văn</t>
  </si>
  <si>
    <t>Phúc</t>
  </si>
  <si>
    <t>16/08/95</t>
  </si>
  <si>
    <t>B13DCCN039</t>
  </si>
  <si>
    <t>Phương</t>
  </si>
  <si>
    <t>01/03/95</t>
  </si>
  <si>
    <t>B13DCCN284</t>
  </si>
  <si>
    <t>Đoàn Ngọc</t>
  </si>
  <si>
    <t>Quang</t>
  </si>
  <si>
    <t>24/07/95</t>
  </si>
  <si>
    <t>B13DCCN221</t>
  </si>
  <si>
    <t>Nguyễn Hà</t>
  </si>
  <si>
    <t>Quy</t>
  </si>
  <si>
    <t>27/01/95</t>
  </si>
  <si>
    <t>B13DCCN164</t>
  </si>
  <si>
    <t>Vũ Hoàng</t>
  </si>
  <si>
    <t>Sơn</t>
  </si>
  <si>
    <t>17/11/95</t>
  </si>
  <si>
    <t>B13DCCN399</t>
  </si>
  <si>
    <t>Mai Thị Phương</t>
  </si>
  <si>
    <t>Thảo</t>
  </si>
  <si>
    <t>05/09/95</t>
  </si>
  <si>
    <t>B13DCCN227</t>
  </si>
  <si>
    <t>Thu</t>
  </si>
  <si>
    <t>06/06/95</t>
  </si>
  <si>
    <t>B13DCCN111</t>
  </si>
  <si>
    <t>Nguyễn Huy</t>
  </si>
  <si>
    <t>Tiến</t>
  </si>
  <si>
    <t>27/02/95</t>
  </si>
  <si>
    <t>B13DCCN522</t>
  </si>
  <si>
    <t>Phạm Văn</t>
  </si>
  <si>
    <t>30/03/94</t>
  </si>
  <si>
    <t>B13DCCN171</t>
  </si>
  <si>
    <t>Mai Đức</t>
  </si>
  <si>
    <t>Toàn</t>
  </si>
  <si>
    <t>08/01/95</t>
  </si>
  <si>
    <t>B13DCCN114</t>
  </si>
  <si>
    <t>Nguyễn Ngọc</t>
  </si>
  <si>
    <t>Triệu</t>
  </si>
  <si>
    <t>29/09/95</t>
  </si>
  <si>
    <t>B13DCCN232</t>
  </si>
  <si>
    <t>Nguyễn Bá</t>
  </si>
  <si>
    <t>Trịnh</t>
  </si>
  <si>
    <t>30/08/95</t>
  </si>
  <si>
    <t>B13DCCN406</t>
  </si>
  <si>
    <t>Lê Tây</t>
  </si>
  <si>
    <t>Trọng</t>
  </si>
  <si>
    <t>04/11/95</t>
  </si>
  <si>
    <t>B12DCCN412</t>
  </si>
  <si>
    <t>Nguyễn Hữu</t>
  </si>
  <si>
    <t>Tuấn</t>
  </si>
  <si>
    <t>05/02/94</t>
  </si>
  <si>
    <t>B13DCCN058</t>
  </si>
  <si>
    <t>Trịnh Thị ánh</t>
  </si>
  <si>
    <t>Tuyết</t>
  </si>
  <si>
    <t>20/01/90</t>
  </si>
  <si>
    <t>B13DCCN239</t>
  </si>
  <si>
    <t>Vân</t>
  </si>
  <si>
    <t>11/11/94</t>
  </si>
  <si>
    <t>B13DCCN414</t>
  </si>
  <si>
    <t>Đào Hải</t>
  </si>
  <si>
    <t>Yến</t>
  </si>
  <si>
    <t>27/04/95</t>
  </si>
  <si>
    <t>B13DCCN302</t>
  </si>
  <si>
    <t>Bùi Tuấn</t>
  </si>
  <si>
    <t>B13DCCN304</t>
  </si>
  <si>
    <t>13/08/95</t>
  </si>
  <si>
    <t>B13DCCN066</t>
  </si>
  <si>
    <t>Phạm Tiến</t>
  </si>
  <si>
    <t>28/08/95</t>
  </si>
  <si>
    <t>B13DCCN127</t>
  </si>
  <si>
    <t>Bùi Đức</t>
  </si>
  <si>
    <t>Bình</t>
  </si>
  <si>
    <t>24/12/95</t>
  </si>
  <si>
    <t>B13DCCN187</t>
  </si>
  <si>
    <t>Vũ Thành</t>
  </si>
  <si>
    <t>Cung</t>
  </si>
  <si>
    <t>18/10/95</t>
  </si>
  <si>
    <t>B13DCCN130</t>
  </si>
  <si>
    <t>Cường</t>
  </si>
  <si>
    <t>02/05/94</t>
  </si>
  <si>
    <t>B13DCCN188</t>
  </si>
  <si>
    <t>Nguyễn Trọng</t>
  </si>
  <si>
    <t>B13DCCN131</t>
  </si>
  <si>
    <t>Nguyễn Văn</t>
  </si>
  <si>
    <t>Đại</t>
  </si>
  <si>
    <t>23/01/95</t>
  </si>
  <si>
    <t>B13DCCN252</t>
  </si>
  <si>
    <t>Vũ Tiến</t>
  </si>
  <si>
    <t>03/01/95</t>
  </si>
  <si>
    <t>B13DCCN365</t>
  </si>
  <si>
    <t>Trịnh Mạnh</t>
  </si>
  <si>
    <t>20/01/95</t>
  </si>
  <si>
    <t>B13DCCN313</t>
  </si>
  <si>
    <t>Vũ Thị Thu</t>
  </si>
  <si>
    <t>02/01/95</t>
  </si>
  <si>
    <t>B13DCCN140</t>
  </si>
  <si>
    <t>Trần Quang</t>
  </si>
  <si>
    <t>Hải</t>
  </si>
  <si>
    <t>21/07/95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</si>
  <si>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</si>
  <si>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</si>
  <si>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</si>
  <si>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</si>
  <si>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</si>
  <si>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</si>
  <si>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</si>
  <si>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</si>
  <si>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</si>
  <si>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</si>
  <si>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01/08/95</t>
  </si>
  <si>
    <t>B13DCCN202</t>
  </si>
  <si>
    <t>Lê Bá</t>
  </si>
  <si>
    <t>29/12/95</t>
  </si>
  <si>
    <t>B13DCCN372</t>
  </si>
  <si>
    <t>11/06/95</t>
  </si>
  <si>
    <t>B13DCCN203</t>
  </si>
  <si>
    <t>Vũ Huy</t>
  </si>
  <si>
    <t>20/06/95</t>
  </si>
  <si>
    <t>B13DCCN020</t>
  </si>
  <si>
    <t>Nguyễn Nhật</t>
  </si>
  <si>
    <t>12/11/95</t>
  </si>
  <si>
    <t>B13DCCN083</t>
  </si>
  <si>
    <t>03/12/95</t>
  </si>
  <si>
    <t>B13DCCN021</t>
  </si>
  <si>
    <t>Nguyễn Mai</t>
  </si>
  <si>
    <t>14/11/95</t>
  </si>
  <si>
    <t>B13DCCN435</t>
  </si>
  <si>
    <t>Nguyễn Thu</t>
  </si>
  <si>
    <t>Hường</t>
  </si>
  <si>
    <t>15/05/95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</si>
  <si>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</si>
  <si>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</si>
  <si>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</si>
  <si>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</si>
  <si>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</si>
  <si>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</si>
  <si>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</si>
  <si>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</si>
  <si>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B13DCCN271</t>
  </si>
  <si>
    <t>Vũ Quốc</t>
  </si>
  <si>
    <t>Khoa</t>
  </si>
  <si>
    <t>17/12/87</t>
  </si>
  <si>
    <t>B13DCCN439</t>
  </si>
  <si>
    <t>Nguyễn Tùng</t>
  </si>
  <si>
    <t>Lâm</t>
  </si>
  <si>
    <t>23/10/95</t>
  </si>
  <si>
    <t>B13DCCN026</t>
  </si>
  <si>
    <t>Aloun</t>
  </si>
  <si>
    <t>Lathsamy</t>
  </si>
  <si>
    <t>31/07/94</t>
  </si>
  <si>
    <t>B13DCCN089</t>
  </si>
  <si>
    <t>Vongvisai</t>
  </si>
  <si>
    <t>Lear</t>
  </si>
  <si>
    <t>10/09/91</t>
  </si>
  <si>
    <t>B13DCCN028</t>
  </si>
  <si>
    <t>Lê Công</t>
  </si>
  <si>
    <t>Linh</t>
  </si>
  <si>
    <t>30/04/95</t>
  </si>
  <si>
    <t>B13DCCN092</t>
  </si>
  <si>
    <t>Đặng Thị</t>
  </si>
  <si>
    <t>07/04/95</t>
  </si>
  <si>
    <t>B13DCCN152</t>
  </si>
  <si>
    <t>B13DCCN154</t>
  </si>
  <si>
    <t>Phạm Quang</t>
  </si>
  <si>
    <t>Minh</t>
  </si>
  <si>
    <t>27/08/95</t>
  </si>
  <si>
    <t>B13DCCN213</t>
  </si>
  <si>
    <t>Nguyễn Thành</t>
  </si>
  <si>
    <t>29/10/92</t>
  </si>
  <si>
    <t>B13DCCN098</t>
  </si>
  <si>
    <t>Vũ Thị</t>
  </si>
  <si>
    <t>Nhung</t>
  </si>
  <si>
    <t>B13DCCN036</t>
  </si>
  <si>
    <t>Keoviengkham</t>
  </si>
  <si>
    <t>Phanmaha</t>
  </si>
  <si>
    <t>B13DCCN282</t>
  </si>
  <si>
    <t>Sanasin</t>
  </si>
  <si>
    <t>Phouvong</t>
  </si>
  <si>
    <t>07/01/86</t>
  </si>
  <si>
    <t>B13DCCN100</t>
  </si>
  <si>
    <t>Lê Thị</t>
  </si>
  <si>
    <t>B13DCCN101</t>
  </si>
  <si>
    <t>Trịnh Thị</t>
  </si>
  <si>
    <t>11/12/95</t>
  </si>
  <si>
    <t>B13DCCN329</t>
  </si>
  <si>
    <t>Phượng</t>
  </si>
  <si>
    <t>06/09/95</t>
  </si>
  <si>
    <t>B13DCCN330</t>
  </si>
  <si>
    <t>Nguyễn Đức</t>
  </si>
  <si>
    <t>29/10/95</t>
  </si>
  <si>
    <t>B13DCCN043</t>
  </si>
  <si>
    <t>Sáng</t>
  </si>
  <si>
    <t>B13DCCN530</t>
  </si>
  <si>
    <t>Thammatheva</t>
  </si>
  <si>
    <t>Somchit</t>
  </si>
  <si>
    <t>06/06/78</t>
  </si>
  <si>
    <t>B13DCCN396</t>
  </si>
  <si>
    <t>01/09/95</t>
  </si>
  <si>
    <t>B13DCCN333</t>
  </si>
  <si>
    <t>Phạm Thành</t>
  </si>
  <si>
    <t>Tâm</t>
  </si>
  <si>
    <t>02/02/95</t>
  </si>
  <si>
    <t>B112104042</t>
  </si>
  <si>
    <t>Nguyễn Hoàng</t>
  </si>
  <si>
    <t>Thắng</t>
  </si>
  <si>
    <t>20/05/93</t>
  </si>
  <si>
    <t>D11CN1</t>
  </si>
  <si>
    <t>B13DCCN108</t>
  </si>
  <si>
    <t>Thiện</t>
  </si>
  <si>
    <t>06/11/94</t>
  </si>
  <si>
    <t>B13DCCN109</t>
  </si>
  <si>
    <t>B112104049</t>
  </si>
  <si>
    <t>Tú</t>
  </si>
  <si>
    <t>D11HTTT1</t>
  </si>
  <si>
    <t>B13DCCN057</t>
  </si>
  <si>
    <t>Nguyễn Thanh</t>
  </si>
  <si>
    <t>Tùng</t>
  </si>
  <si>
    <t>04/06/95</t>
  </si>
  <si>
    <t>B13DCCN300</t>
  </si>
  <si>
    <t>Sengmany</t>
  </si>
  <si>
    <t>Xayxana</t>
  </si>
  <si>
    <t>30/08/85</t>
  </si>
  <si>
    <t>B13DCCN001</t>
  </si>
  <si>
    <t>Bùi Ngọc</t>
  </si>
  <si>
    <t>10/08/95</t>
  </si>
  <si>
    <t>B13DCCN354</t>
  </si>
  <si>
    <t>Nguyễn Quỳnh</t>
  </si>
  <si>
    <t>15/08/95</t>
  </si>
  <si>
    <t>B13DCCN067</t>
  </si>
  <si>
    <t>B13DCCN184</t>
  </si>
  <si>
    <t>Hà Văn</t>
  </si>
  <si>
    <t>Bắc</t>
  </si>
  <si>
    <t>28/07/94</t>
  </si>
  <si>
    <t>B13DCCN005</t>
  </si>
  <si>
    <t>Phonesavanh</t>
  </si>
  <si>
    <t>Chanhsone</t>
  </si>
  <si>
    <t>12/12/90</t>
  </si>
  <si>
    <t>B13DCCN247</t>
  </si>
  <si>
    <t>Chitpanya</t>
  </si>
  <si>
    <t>Chanthakhon</t>
  </si>
  <si>
    <t>20/10/87</t>
  </si>
  <si>
    <t>B13DCCN069</t>
  </si>
  <si>
    <t>Vũ Kim</t>
  </si>
  <si>
    <t>Chi</t>
  </si>
  <si>
    <t>25/07/95</t>
  </si>
  <si>
    <t>B13DCCN186</t>
  </si>
  <si>
    <t>Đoàn Văn</t>
  </si>
  <si>
    <t>Chiến</t>
  </si>
  <si>
    <t>31/01/95</t>
  </si>
  <si>
    <t>B12DCCN307</t>
  </si>
  <si>
    <t>Nguyễn Mạnh</t>
  </si>
  <si>
    <t>24/10/94</t>
  </si>
  <si>
    <t>B13DCCN190</t>
  </si>
  <si>
    <t>Nguyễn Tiến</t>
  </si>
  <si>
    <t>15/09/95</t>
  </si>
  <si>
    <t>B12DCCN524</t>
  </si>
  <si>
    <t>Lany</t>
  </si>
  <si>
    <t>Douangchanh</t>
  </si>
  <si>
    <t>18/06/95</t>
  </si>
  <si>
    <t>D12HTTT2</t>
  </si>
  <si>
    <t>B13DCCN137</t>
  </si>
  <si>
    <t>Gấm</t>
  </si>
  <si>
    <t>03/04/95</t>
  </si>
  <si>
    <t>B13DCCN257</t>
  </si>
  <si>
    <t>Đỗ Thị</t>
  </si>
  <si>
    <t>09/02/95</t>
  </si>
  <si>
    <t>B13DCCN429</t>
  </si>
  <si>
    <t>B13DCCN196</t>
  </si>
  <si>
    <t>Nguyễn Bắc</t>
  </si>
  <si>
    <t>18/08/95</t>
  </si>
  <si>
    <t>B13DCCN369</t>
  </si>
  <si>
    <t>07/10/95</t>
  </si>
  <si>
    <t>B13DCCN079</t>
  </si>
  <si>
    <t>Mai Văn</t>
  </si>
  <si>
    <t>Hiệp</t>
  </si>
  <si>
    <t>01/06/91</t>
  </si>
  <si>
    <t>B13DCCN201</t>
  </si>
  <si>
    <t>Hòa</t>
  </si>
  <si>
    <t>04/01/95</t>
  </si>
  <si>
    <t>B13DCCN509</t>
  </si>
  <si>
    <t>Đặng Việt</t>
  </si>
  <si>
    <t>Hưng</t>
  </si>
  <si>
    <t>01/02/95</t>
  </si>
  <si>
    <t>B13DCCN085</t>
  </si>
  <si>
    <t>Phạm Đức</t>
  </si>
  <si>
    <t>Huy</t>
  </si>
  <si>
    <t>20/02/95</t>
  </si>
  <si>
    <t>B13DCCN377</t>
  </si>
  <si>
    <t>Huyền</t>
  </si>
  <si>
    <t>28/12/95</t>
  </si>
  <si>
    <t>B13DCCN207</t>
  </si>
  <si>
    <t>Trần Duy</t>
  </si>
  <si>
    <t>Khánh</t>
  </si>
  <si>
    <t>B13DCCN025</t>
  </si>
  <si>
    <t>Nguyễn Đăng</t>
  </si>
  <si>
    <t>Lam</t>
  </si>
  <si>
    <t>B13DCCN030</t>
  </si>
  <si>
    <t>07/12/95</t>
  </si>
  <si>
    <t>B13DCCN151</t>
  </si>
  <si>
    <t>Trịnh Kim</t>
  </si>
  <si>
    <t>21/10/94</t>
  </si>
  <si>
    <t>B13DCCN210</t>
  </si>
  <si>
    <t>Trương Văn</t>
  </si>
  <si>
    <t>26/12/95</t>
  </si>
  <si>
    <t>B13DCCN276</t>
  </si>
  <si>
    <t>Trịnh Tuấn</t>
  </si>
  <si>
    <t>B13DCCN386</t>
  </si>
  <si>
    <t>Lương Thị Huyền</t>
  </si>
  <si>
    <t>My</t>
  </si>
  <si>
    <t>26/02/95</t>
  </si>
  <si>
    <t>B13DCCN096</t>
  </si>
  <si>
    <t>Trần Thúy</t>
  </si>
  <si>
    <t>24/05/95</t>
  </si>
  <si>
    <t>B13DCCN219</t>
  </si>
  <si>
    <t>20/05/95</t>
  </si>
  <si>
    <t>B13DCCN105</t>
  </si>
  <si>
    <t>Viengpaserd</t>
  </si>
  <si>
    <t>Saysanam</t>
  </si>
  <si>
    <t>16/09/94</t>
  </si>
  <si>
    <t>B13DCCN519</t>
  </si>
  <si>
    <t>Vương Minh</t>
  </si>
  <si>
    <t>Thái</t>
  </si>
  <si>
    <t>B13DCCN520</t>
  </si>
  <si>
    <t>Nguyễn Quyết</t>
  </si>
  <si>
    <t>25/04/95</t>
  </si>
  <si>
    <t>B13DCCN289</t>
  </si>
  <si>
    <t>Luân Đức</t>
  </si>
  <si>
    <t>Thuận</t>
  </si>
  <si>
    <t>11/01/94</t>
  </si>
  <si>
    <t>B13DCCN290</t>
  </si>
  <si>
    <t>Thủy</t>
  </si>
  <si>
    <t>29/11/95</t>
  </si>
  <si>
    <t>B13DCCN291</t>
  </si>
  <si>
    <t>Lương Trung</t>
  </si>
  <si>
    <t>Tín</t>
  </si>
  <si>
    <t>12/02/95</t>
  </si>
  <si>
    <t>B13DCCN403</t>
  </si>
  <si>
    <t>12/09/95</t>
  </si>
  <si>
    <t>B13DCCN230</t>
  </si>
  <si>
    <t>19/08/95</t>
  </si>
  <si>
    <t>B13DCCN052</t>
  </si>
  <si>
    <t>Cao Thị</t>
  </si>
  <si>
    <t>Trang</t>
  </si>
  <si>
    <t>14/04/95</t>
  </si>
  <si>
    <t>B13DCCN344</t>
  </si>
  <si>
    <t>31/03/95</t>
  </si>
  <si>
    <t>B13DCCN055</t>
  </si>
  <si>
    <t>B112104609</t>
  </si>
  <si>
    <t>Đinh Lâm</t>
  </si>
  <si>
    <t>29/08/93</t>
  </si>
  <si>
    <t>D12HTTT1</t>
  </si>
  <si>
    <t>B13DCCN237</t>
  </si>
  <si>
    <t>Dương Bá</t>
  </si>
  <si>
    <t>30/03/95</t>
  </si>
  <si>
    <t>B13DCCN351</t>
  </si>
  <si>
    <t>Lương Văn</t>
  </si>
  <si>
    <t>Tuyên</t>
  </si>
  <si>
    <t>08/10/95</t>
  </si>
  <si>
    <t>B13DCCN121</t>
  </si>
  <si>
    <t>Uy</t>
  </si>
  <si>
    <t>08/03/95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</si>
</sst>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3"/>
  <sheetViews>
    <sheetView workbookViewId="0">
      <pane ySplit="4" topLeftCell="A49" activePane="bottomLeft" state="frozen"/>
      <selection activeCell="A6" sqref="A6:XFD6"/>
      <selection pane="bottomLeft" activeCell="A56" sqref="A5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68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Phát triển hệ thống thông tin quản lý</v>
      </c>
      <c r="X9" s="68" t="str">
        <f>+P5</f>
        <v>Nhóm: INT1445-03</v>
      </c>
      <c r="Y9" s="69">
        <f>+$AH$9+$AJ$9+$AF$9</f>
        <v>45</v>
      </c>
      <c r="Z9" s="63">
        <f>COUNTIF($S$10:$S$115,"Khiển trách")</f>
        <v>0</v>
      </c>
      <c r="AA9" s="63">
        <f>COUNTIF($S$10:$S$115,"Cảnh cáo")</f>
        <v>0</v>
      </c>
      <c r="AB9" s="63">
        <f>COUNTIF($S$10:$S$115,"Đình chỉ thi")</f>
        <v>0</v>
      </c>
      <c r="AC9" s="70">
        <f>+($Z$9+$AA$9+$AB$9)/$Y$9*100%</f>
        <v>0</v>
      </c>
      <c r="AD9" s="63">
        <f>SUM(COUNTIF($S$10:$S$113,"Vắng"),COUNTIF($S$10:$S$113,"Vắng có phép"))</f>
        <v>0</v>
      </c>
      <c r="AE9" s="71">
        <f>+$AD$9/$Y$9</f>
        <v>0</v>
      </c>
      <c r="AF9" s="72">
        <f>COUNTIF($V$10:$V$113,"Thi lại")</f>
        <v>0</v>
      </c>
      <c r="AG9" s="71">
        <f>+$AF$9/$Y$9</f>
        <v>0</v>
      </c>
      <c r="AH9" s="72">
        <f>COUNTIF($V$10:$V$114,"Học lại")</f>
        <v>45</v>
      </c>
      <c r="AI9" s="71">
        <f>+$AH$9/$Y$9</f>
        <v>1</v>
      </c>
      <c r="AJ9" s="63">
        <f>COUNTIF($V$11:$V$114,"Đạt")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417</v>
      </c>
      <c r="D11" s="17" t="s">
        <v>418</v>
      </c>
      <c r="E11" s="18" t="s">
        <v>73</v>
      </c>
      <c r="F11" s="19" t="s">
        <v>419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55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5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420</v>
      </c>
      <c r="D12" s="28" t="s">
        <v>421</v>
      </c>
      <c r="E12" s="29" t="s">
        <v>73</v>
      </c>
      <c r="F12" s="30" t="s">
        <v>422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423</v>
      </c>
      <c r="D13" s="28" t="s">
        <v>88</v>
      </c>
      <c r="E13" s="29" t="s">
        <v>73</v>
      </c>
      <c r="F13" s="30" t="s">
        <v>237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424</v>
      </c>
      <c r="D14" s="28" t="s">
        <v>425</v>
      </c>
      <c r="E14" s="29" t="s">
        <v>426</v>
      </c>
      <c r="F14" s="30" t="s">
        <v>427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428</v>
      </c>
      <c r="D15" s="28" t="s">
        <v>429</v>
      </c>
      <c r="E15" s="29" t="s">
        <v>430</v>
      </c>
      <c r="F15" s="30" t="s">
        <v>431</v>
      </c>
      <c r="G15" s="27" t="s">
        <v>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432</v>
      </c>
      <c r="D16" s="28" t="s">
        <v>433</v>
      </c>
      <c r="E16" s="29" t="s">
        <v>434</v>
      </c>
      <c r="F16" s="30" t="s">
        <v>435</v>
      </c>
      <c r="G16" s="27" t="s">
        <v>86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436</v>
      </c>
      <c r="D17" s="28" t="s">
        <v>437</v>
      </c>
      <c r="E17" s="29" t="s">
        <v>438</v>
      </c>
      <c r="F17" s="30" t="s">
        <v>439</v>
      </c>
      <c r="G17" s="27" t="s">
        <v>75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440</v>
      </c>
      <c r="D18" s="28" t="s">
        <v>441</v>
      </c>
      <c r="E18" s="29" t="s">
        <v>442</v>
      </c>
      <c r="F18" s="30" t="s">
        <v>443</v>
      </c>
      <c r="G18" s="27" t="s">
        <v>86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444</v>
      </c>
      <c r="D19" s="28" t="s">
        <v>445</v>
      </c>
      <c r="E19" s="29" t="s">
        <v>273</v>
      </c>
      <c r="F19" s="30" t="s">
        <v>446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447</v>
      </c>
      <c r="D20" s="28" t="s">
        <v>448</v>
      </c>
      <c r="E20" s="29" t="s">
        <v>112</v>
      </c>
      <c r="F20" s="30" t="s">
        <v>449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450</v>
      </c>
      <c r="D21" s="28" t="s">
        <v>451</v>
      </c>
      <c r="E21" s="29" t="s">
        <v>452</v>
      </c>
      <c r="F21" s="30" t="s">
        <v>453</v>
      </c>
      <c r="G21" s="27" t="s">
        <v>454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455</v>
      </c>
      <c r="D22" s="28" t="s">
        <v>144</v>
      </c>
      <c r="E22" s="29" t="s">
        <v>456</v>
      </c>
      <c r="F22" s="30" t="s">
        <v>457</v>
      </c>
      <c r="G22" s="27" t="s">
        <v>75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458</v>
      </c>
      <c r="D23" s="28" t="s">
        <v>459</v>
      </c>
      <c r="E23" s="29" t="s">
        <v>137</v>
      </c>
      <c r="F23" s="30" t="s">
        <v>460</v>
      </c>
      <c r="G23" s="27" t="s">
        <v>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461</v>
      </c>
      <c r="D24" s="28" t="s">
        <v>278</v>
      </c>
      <c r="E24" s="29" t="s">
        <v>141</v>
      </c>
      <c r="F24" s="30" t="s">
        <v>192</v>
      </c>
      <c r="G24" s="27" t="s">
        <v>79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462</v>
      </c>
      <c r="D25" s="28" t="s">
        <v>463</v>
      </c>
      <c r="E25" s="29" t="s">
        <v>292</v>
      </c>
      <c r="F25" s="30" t="s">
        <v>464</v>
      </c>
      <c r="G25" s="27" t="s">
        <v>86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465</v>
      </c>
      <c r="D26" s="28" t="s">
        <v>410</v>
      </c>
      <c r="E26" s="29" t="s">
        <v>292</v>
      </c>
      <c r="F26" s="30" t="s">
        <v>466</v>
      </c>
      <c r="G26" s="27" t="s">
        <v>79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467</v>
      </c>
      <c r="D27" s="28" t="s">
        <v>468</v>
      </c>
      <c r="E27" s="29" t="s">
        <v>469</v>
      </c>
      <c r="F27" s="30" t="s">
        <v>470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471</v>
      </c>
      <c r="D28" s="28" t="s">
        <v>165</v>
      </c>
      <c r="E28" s="29" t="s">
        <v>472</v>
      </c>
      <c r="F28" s="30" t="s">
        <v>473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474</v>
      </c>
      <c r="D29" s="28" t="s">
        <v>475</v>
      </c>
      <c r="E29" s="29" t="s">
        <v>476</v>
      </c>
      <c r="F29" s="30" t="s">
        <v>477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478</v>
      </c>
      <c r="D30" s="28" t="s">
        <v>479</v>
      </c>
      <c r="E30" s="29" t="s">
        <v>480</v>
      </c>
      <c r="F30" s="30" t="s">
        <v>481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482</v>
      </c>
      <c r="D31" s="28" t="s">
        <v>410</v>
      </c>
      <c r="E31" s="29" t="s">
        <v>483</v>
      </c>
      <c r="F31" s="30" t="s">
        <v>484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485</v>
      </c>
      <c r="D32" s="28" t="s">
        <v>486</v>
      </c>
      <c r="E32" s="29" t="s">
        <v>487</v>
      </c>
      <c r="F32" s="30" t="s">
        <v>360</v>
      </c>
      <c r="G32" s="27" t="s">
        <v>86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488</v>
      </c>
      <c r="D33" s="28" t="s">
        <v>489</v>
      </c>
      <c r="E33" s="29" t="s">
        <v>490</v>
      </c>
      <c r="F33" s="30" t="s">
        <v>466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491</v>
      </c>
      <c r="D34" s="28" t="s">
        <v>338</v>
      </c>
      <c r="E34" s="29" t="s">
        <v>177</v>
      </c>
      <c r="F34" s="30" t="s">
        <v>492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493</v>
      </c>
      <c r="D35" s="28" t="s">
        <v>494</v>
      </c>
      <c r="E35" s="29" t="s">
        <v>177</v>
      </c>
      <c r="F35" s="30" t="s">
        <v>495</v>
      </c>
      <c r="G35" s="27" t="s">
        <v>86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496</v>
      </c>
      <c r="D36" s="28" t="s">
        <v>497</v>
      </c>
      <c r="E36" s="29" t="s">
        <v>177</v>
      </c>
      <c r="F36" s="30" t="s">
        <v>498</v>
      </c>
      <c r="G36" s="27" t="s">
        <v>86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499</v>
      </c>
      <c r="D37" s="28" t="s">
        <v>500</v>
      </c>
      <c r="E37" s="29" t="s">
        <v>359</v>
      </c>
      <c r="F37" s="30" t="s">
        <v>82</v>
      </c>
      <c r="G37" s="27" t="s">
        <v>86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501</v>
      </c>
      <c r="D38" s="28" t="s">
        <v>502</v>
      </c>
      <c r="E38" s="29" t="s">
        <v>503</v>
      </c>
      <c r="F38" s="30" t="s">
        <v>504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505</v>
      </c>
      <c r="D39" s="28" t="s">
        <v>506</v>
      </c>
      <c r="E39" s="29" t="s">
        <v>188</v>
      </c>
      <c r="F39" s="30" t="s">
        <v>507</v>
      </c>
      <c r="G39" s="27" t="s">
        <v>75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508</v>
      </c>
      <c r="D40" s="28" t="s">
        <v>119</v>
      </c>
      <c r="E40" s="29" t="s">
        <v>380</v>
      </c>
      <c r="F40" s="30" t="s">
        <v>509</v>
      </c>
      <c r="G40" s="27" t="s">
        <v>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510</v>
      </c>
      <c r="D41" s="28" t="s">
        <v>511</v>
      </c>
      <c r="E41" s="29" t="s">
        <v>512</v>
      </c>
      <c r="F41" s="30" t="s">
        <v>513</v>
      </c>
      <c r="G41" s="27" t="s">
        <v>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514</v>
      </c>
      <c r="D42" s="28" t="s">
        <v>515</v>
      </c>
      <c r="E42" s="29" t="s">
        <v>516</v>
      </c>
      <c r="F42" s="30" t="s">
        <v>381</v>
      </c>
      <c r="G42" s="27" t="s">
        <v>79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517</v>
      </c>
      <c r="D43" s="28" t="s">
        <v>518</v>
      </c>
      <c r="E43" s="29" t="s">
        <v>399</v>
      </c>
      <c r="F43" s="30" t="s">
        <v>519</v>
      </c>
      <c r="G43" s="27" t="s">
        <v>79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520</v>
      </c>
      <c r="D44" s="28" t="s">
        <v>521</v>
      </c>
      <c r="E44" s="29" t="s">
        <v>522</v>
      </c>
      <c r="F44" s="30" t="s">
        <v>523</v>
      </c>
      <c r="G44" s="27" t="s">
        <v>86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524</v>
      </c>
      <c r="D45" s="28" t="s">
        <v>99</v>
      </c>
      <c r="E45" s="29" t="s">
        <v>525</v>
      </c>
      <c r="F45" s="30" t="s">
        <v>526</v>
      </c>
      <c r="G45" s="27" t="s">
        <v>86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527</v>
      </c>
      <c r="D46" s="28" t="s">
        <v>528</v>
      </c>
      <c r="E46" s="29" t="s">
        <v>529</v>
      </c>
      <c r="F46" s="30" t="s">
        <v>530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531</v>
      </c>
      <c r="D47" s="28" t="s">
        <v>132</v>
      </c>
      <c r="E47" s="29" t="s">
        <v>529</v>
      </c>
      <c r="F47" s="30" t="s">
        <v>532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533</v>
      </c>
      <c r="D48" s="28" t="s">
        <v>278</v>
      </c>
      <c r="E48" s="29" t="s">
        <v>228</v>
      </c>
      <c r="F48" s="30" t="s">
        <v>534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535</v>
      </c>
      <c r="D49" s="28" t="s">
        <v>536</v>
      </c>
      <c r="E49" s="29" t="s">
        <v>537</v>
      </c>
      <c r="F49" s="30" t="s">
        <v>538</v>
      </c>
      <c r="G49" s="27" t="s">
        <v>75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539</v>
      </c>
      <c r="D50" s="28" t="s">
        <v>278</v>
      </c>
      <c r="E50" s="29" t="s">
        <v>240</v>
      </c>
      <c r="F50" s="30" t="s">
        <v>540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541</v>
      </c>
      <c r="D51" s="28" t="s">
        <v>243</v>
      </c>
      <c r="E51" s="29" t="s">
        <v>244</v>
      </c>
      <c r="F51" s="30" t="s">
        <v>392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542</v>
      </c>
      <c r="D52" s="28" t="s">
        <v>543</v>
      </c>
      <c r="E52" s="29" t="s">
        <v>411</v>
      </c>
      <c r="F52" s="30" t="s">
        <v>544</v>
      </c>
      <c r="G52" s="27" t="s">
        <v>545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546</v>
      </c>
      <c r="D53" s="28" t="s">
        <v>547</v>
      </c>
      <c r="E53" s="29" t="s">
        <v>411</v>
      </c>
      <c r="F53" s="30" t="s">
        <v>548</v>
      </c>
      <c r="G53" s="27" t="s">
        <v>86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549</v>
      </c>
      <c r="D54" s="28" t="s">
        <v>550</v>
      </c>
      <c r="E54" s="29" t="s">
        <v>551</v>
      </c>
      <c r="F54" s="30" t="s">
        <v>552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553</v>
      </c>
      <c r="D55" s="28" t="s">
        <v>278</v>
      </c>
      <c r="E55" s="29" t="s">
        <v>554</v>
      </c>
      <c r="F55" s="30" t="s">
        <v>555</v>
      </c>
      <c r="G55" s="27" t="s">
        <v>75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7.5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hidden="1">
      <c r="A57" s="2"/>
      <c r="B57" s="110" t="s">
        <v>28</v>
      </c>
      <c r="C57" s="11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hidden="1" customHeight="1">
      <c r="A58" s="2"/>
      <c r="B58" s="45" t="s">
        <v>29</v>
      </c>
      <c r="C58" s="45"/>
      <c r="D58" s="46">
        <f>+$Y$9</f>
        <v>45</v>
      </c>
      <c r="E58" s="47" t="s">
        <v>30</v>
      </c>
      <c r="F58" s="47"/>
      <c r="G58" s="130" t="s">
        <v>31</v>
      </c>
      <c r="H58" s="130"/>
      <c r="I58" s="130"/>
      <c r="J58" s="130"/>
      <c r="K58" s="130"/>
      <c r="L58" s="130"/>
      <c r="M58" s="130"/>
      <c r="N58" s="130"/>
      <c r="O58" s="130"/>
      <c r="P58" s="48">
        <f>$Y$9 -COUNTIF($T$10:$T$245,"Vắng") -COUNTIF($T$10:$T$245,"Vắng có phép") - COUNTIF($T$10:$T$245,"Đình chỉ thi") - COUNTIF($T$10:$T$245,"Không đủ ĐKDT")</f>
        <v>45</v>
      </c>
      <c r="Q58" s="48"/>
      <c r="R58" s="49"/>
      <c r="S58" s="50"/>
      <c r="T58" s="50" t="s">
        <v>30</v>
      </c>
      <c r="U58" s="3"/>
    </row>
    <row r="59" spans="1:38" ht="16.5" hidden="1" customHeight="1">
      <c r="A59" s="2"/>
      <c r="B59" s="45" t="s">
        <v>32</v>
      </c>
      <c r="C59" s="45"/>
      <c r="D59" s="46">
        <f>+$AJ$9</f>
        <v>0</v>
      </c>
      <c r="E59" s="47" t="s">
        <v>30</v>
      </c>
      <c r="F59" s="47"/>
      <c r="G59" s="130" t="s">
        <v>33</v>
      </c>
      <c r="H59" s="130"/>
      <c r="I59" s="130"/>
      <c r="J59" s="130"/>
      <c r="K59" s="130"/>
      <c r="L59" s="130"/>
      <c r="M59" s="130"/>
      <c r="N59" s="130"/>
      <c r="O59" s="130"/>
      <c r="P59" s="51">
        <f>COUNTIF($T$10:$T$121,"Vắng")</f>
        <v>0</v>
      </c>
      <c r="Q59" s="51"/>
      <c r="R59" s="52"/>
      <c r="S59" s="50"/>
      <c r="T59" s="50" t="s">
        <v>30</v>
      </c>
      <c r="U59" s="3"/>
    </row>
    <row r="60" spans="1:38" ht="16.5" hidden="1" customHeight="1">
      <c r="A60" s="2"/>
      <c r="B60" s="45" t="s">
        <v>54</v>
      </c>
      <c r="C60" s="45"/>
      <c r="D60" s="85">
        <f>COUNTIF(V11:V55,"Học lại")</f>
        <v>45</v>
      </c>
      <c r="E60" s="47" t="s">
        <v>30</v>
      </c>
      <c r="F60" s="47"/>
      <c r="G60" s="130" t="s">
        <v>55</v>
      </c>
      <c r="H60" s="130"/>
      <c r="I60" s="130"/>
      <c r="J60" s="130"/>
      <c r="K60" s="130"/>
      <c r="L60" s="130"/>
      <c r="M60" s="130"/>
      <c r="N60" s="130"/>
      <c r="O60" s="130"/>
      <c r="P60" s="48">
        <f>COUNTIF($T$10:$T$121,"Vắng có phép")</f>
        <v>0</v>
      </c>
      <c r="Q60" s="48"/>
      <c r="R60" s="49"/>
      <c r="S60" s="50"/>
      <c r="T60" s="50" t="s">
        <v>30</v>
      </c>
      <c r="U60" s="3"/>
    </row>
    <row r="61" spans="1:38" ht="3" hidden="1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idden="1">
      <c r="B62" s="86" t="s">
        <v>34</v>
      </c>
      <c r="C62" s="86"/>
      <c r="D62" s="87">
        <f>COUNTIF(V11:V55,"Thi lại")</f>
        <v>0</v>
      </c>
      <c r="E62" s="88" t="s">
        <v>30</v>
      </c>
      <c r="F62" s="3"/>
      <c r="G62" s="3"/>
      <c r="H62" s="3"/>
      <c r="I62" s="3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3"/>
    </row>
    <row r="63" spans="1:38" hidden="1">
      <c r="B63" s="86"/>
      <c r="C63" s="86"/>
      <c r="D63" s="87"/>
      <c r="E63" s="88"/>
      <c r="F63" s="3"/>
      <c r="G63" s="3"/>
      <c r="H63" s="3"/>
      <c r="I63" s="3"/>
      <c r="J63" s="129" t="s">
        <v>56</v>
      </c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3"/>
    </row>
    <row r="64" spans="1:38" hidden="1">
      <c r="A64" s="53"/>
      <c r="B64" s="98" t="s">
        <v>35</v>
      </c>
      <c r="C64" s="98"/>
      <c r="D64" s="98"/>
      <c r="E64" s="98"/>
      <c r="F64" s="98"/>
      <c r="G64" s="98"/>
      <c r="H64" s="98"/>
      <c r="I64" s="54"/>
      <c r="J64" s="103" t="s">
        <v>36</v>
      </c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3"/>
    </row>
    <row r="65" spans="1:38" ht="4.5" hidden="1" customHeight="1">
      <c r="A65" s="2"/>
      <c r="B65" s="39"/>
      <c r="C65" s="55"/>
      <c r="D65" s="55"/>
      <c r="E65" s="56"/>
      <c r="F65" s="56"/>
      <c r="G65" s="56"/>
      <c r="H65" s="57"/>
      <c r="I65" s="58"/>
      <c r="J65" s="5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8" s="2" customFormat="1" hidden="1">
      <c r="B66" s="98" t="s">
        <v>37</v>
      </c>
      <c r="C66" s="98"/>
      <c r="D66" s="100" t="s">
        <v>38</v>
      </c>
      <c r="E66" s="100"/>
      <c r="F66" s="100"/>
      <c r="G66" s="100"/>
      <c r="H66" s="100"/>
      <c r="I66" s="58"/>
      <c r="J66" s="58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idden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idden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9.75" hidden="1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3.75" hidden="1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18" hidden="1" customHeight="1">
      <c r="A72" s="1"/>
      <c r="B72" s="99" t="s">
        <v>39</v>
      </c>
      <c r="C72" s="99"/>
      <c r="D72" s="99" t="s">
        <v>57</v>
      </c>
      <c r="E72" s="99"/>
      <c r="F72" s="99"/>
      <c r="G72" s="99"/>
      <c r="H72" s="99"/>
      <c r="I72" s="99"/>
      <c r="J72" s="99" t="s">
        <v>40</v>
      </c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4.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6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ht="38.25" customHeight="1">
      <c r="B75" s="97" t="s">
        <v>52</v>
      </c>
      <c r="C75" s="98"/>
      <c r="D75" s="98"/>
      <c r="E75" s="98"/>
      <c r="F75" s="98"/>
      <c r="G75" s="98"/>
      <c r="H75" s="97" t="s">
        <v>53</v>
      </c>
      <c r="I75" s="97"/>
      <c r="J75" s="97"/>
      <c r="K75" s="97"/>
      <c r="L75" s="97"/>
      <c r="M75" s="97"/>
      <c r="N75" s="101" t="s">
        <v>59</v>
      </c>
      <c r="O75" s="101"/>
      <c r="P75" s="101"/>
      <c r="Q75" s="101"/>
      <c r="R75" s="101"/>
      <c r="S75" s="101"/>
      <c r="T75" s="101"/>
      <c r="U75" s="101"/>
    </row>
    <row r="76" spans="1:38"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38">
      <c r="B77" s="98" t="s">
        <v>37</v>
      </c>
      <c r="C77" s="98"/>
      <c r="D77" s="100" t="s">
        <v>38</v>
      </c>
      <c r="E77" s="100"/>
      <c r="F77" s="100"/>
      <c r="G77" s="100"/>
      <c r="H77" s="100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</row>
    <row r="78" spans="1:38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83" spans="2:21"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 t="s">
        <v>60</v>
      </c>
      <c r="O83" s="96"/>
      <c r="P83" s="96"/>
      <c r="Q83" s="96"/>
      <c r="R83" s="96"/>
      <c r="S83" s="96"/>
      <c r="T83" s="96"/>
      <c r="U83" s="96"/>
    </row>
  </sheetData>
  <sheetProtection formatCells="0" formatColumns="0" formatRows="0" insertColumns="0" insertRows="0" insertHyperlinks="0" deleteColumns="0" deleteRows="0" sort="0" autoFilter="0" pivotTables="0"/>
  <autoFilter ref="A9:AL55">
    <filterColumn colId="3" showButton="0"/>
    <filterColumn colId="12"/>
  </autoFilter>
  <mergeCells count="61">
    <mergeCell ref="B77:C77"/>
    <mergeCell ref="D77:H77"/>
    <mergeCell ref="B83:D83"/>
    <mergeCell ref="E83:G83"/>
    <mergeCell ref="H83:M83"/>
    <mergeCell ref="N83:U83"/>
    <mergeCell ref="B72:C72"/>
    <mergeCell ref="D72:I72"/>
    <mergeCell ref="J72:T72"/>
    <mergeCell ref="B75:G75"/>
    <mergeCell ref="H75:M75"/>
    <mergeCell ref="N75:U75"/>
    <mergeCell ref="G60:O60"/>
    <mergeCell ref="J62:T62"/>
    <mergeCell ref="J63:T63"/>
    <mergeCell ref="B64:H64"/>
    <mergeCell ref="J64:T64"/>
    <mergeCell ref="B66:C66"/>
    <mergeCell ref="D66:H66"/>
    <mergeCell ref="T8:T10"/>
    <mergeCell ref="U8:U10"/>
    <mergeCell ref="B10:G10"/>
    <mergeCell ref="B57:C57"/>
    <mergeCell ref="G58:O58"/>
    <mergeCell ref="G59:O5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5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0 AL3:AL9 X3:AK4 W5:AK9 V11:W5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4" topLeftCell="A54" activePane="bottomLeft" state="frozen"/>
      <selection activeCell="A6" sqref="A6:XFD6"/>
      <selection pane="bottomLeft" activeCell="A61" sqref="A6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Phát triển hệ thống thông tin quản lý</v>
      </c>
      <c r="X9" s="68" t="str">
        <f>+P5</f>
        <v>Nhóm: INT1445-02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2</v>
      </c>
      <c r="AG9" s="71">
        <f>+$AF$9/$Y$9</f>
        <v>0.04</v>
      </c>
      <c r="AH9" s="72">
        <f>COUNTIF($V$10:$V$119,"Học lại")</f>
        <v>48</v>
      </c>
      <c r="AI9" s="71">
        <f>+$AH$9/$Y$9</f>
        <v>0.96</v>
      </c>
      <c r="AJ9" s="63">
        <f>COUNTIF($V$11:$V$119,"Đạt")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257</v>
      </c>
      <c r="D11" s="17" t="s">
        <v>258</v>
      </c>
      <c r="E11" s="18" t="s">
        <v>73</v>
      </c>
      <c r="F11" s="19" t="s">
        <v>207</v>
      </c>
      <c r="G11" s="16" t="s">
        <v>79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259</v>
      </c>
      <c r="D12" s="28" t="s">
        <v>84</v>
      </c>
      <c r="E12" s="29" t="s">
        <v>73</v>
      </c>
      <c r="F12" s="30" t="s">
        <v>260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261</v>
      </c>
      <c r="D13" s="28" t="s">
        <v>262</v>
      </c>
      <c r="E13" s="29" t="s">
        <v>73</v>
      </c>
      <c r="F13" s="30" t="s">
        <v>263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264</v>
      </c>
      <c r="D14" s="28" t="s">
        <v>265</v>
      </c>
      <c r="E14" s="29" t="s">
        <v>266</v>
      </c>
      <c r="F14" s="30" t="s">
        <v>267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268</v>
      </c>
      <c r="D15" s="28" t="s">
        <v>269</v>
      </c>
      <c r="E15" s="29" t="s">
        <v>270</v>
      </c>
      <c r="F15" s="30" t="s">
        <v>271</v>
      </c>
      <c r="G15" s="27" t="s">
        <v>86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272</v>
      </c>
      <c r="D16" s="28" t="s">
        <v>183</v>
      </c>
      <c r="E16" s="29" t="s">
        <v>273</v>
      </c>
      <c r="F16" s="30" t="s">
        <v>274</v>
      </c>
      <c r="G16" s="27" t="s">
        <v>86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275</v>
      </c>
      <c r="D17" s="28" t="s">
        <v>276</v>
      </c>
      <c r="E17" s="29" t="s">
        <v>273</v>
      </c>
      <c r="F17" s="30" t="s">
        <v>97</v>
      </c>
      <c r="G17" s="27" t="s">
        <v>86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277</v>
      </c>
      <c r="D18" s="28" t="s">
        <v>278</v>
      </c>
      <c r="E18" s="29" t="s">
        <v>279</v>
      </c>
      <c r="F18" s="30" t="s">
        <v>280</v>
      </c>
      <c r="G18" s="27" t="s">
        <v>86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281</v>
      </c>
      <c r="D19" s="28" t="s">
        <v>282</v>
      </c>
      <c r="E19" s="29" t="s">
        <v>112</v>
      </c>
      <c r="F19" s="30" t="s">
        <v>283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284</v>
      </c>
      <c r="D20" s="28" t="s">
        <v>285</v>
      </c>
      <c r="E20" s="29" t="s">
        <v>124</v>
      </c>
      <c r="F20" s="30" t="s">
        <v>286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287</v>
      </c>
      <c r="D21" s="28" t="s">
        <v>288</v>
      </c>
      <c r="E21" s="29" t="s">
        <v>141</v>
      </c>
      <c r="F21" s="30" t="s">
        <v>289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290</v>
      </c>
      <c r="D22" s="28" t="s">
        <v>291</v>
      </c>
      <c r="E22" s="29" t="s">
        <v>292</v>
      </c>
      <c r="F22" s="30" t="s">
        <v>293</v>
      </c>
      <c r="G22" s="27" t="s">
        <v>86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294</v>
      </c>
      <c r="D23" s="28" t="s">
        <v>295</v>
      </c>
      <c r="E23" s="29" t="s">
        <v>296</v>
      </c>
      <c r="F23" s="30" t="s">
        <v>297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298</v>
      </c>
      <c r="D24" s="28" t="s">
        <v>299</v>
      </c>
      <c r="E24" s="29" t="s">
        <v>300</v>
      </c>
      <c r="F24" s="30" t="s">
        <v>301</v>
      </c>
      <c r="G24" s="27" t="s">
        <v>79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302</v>
      </c>
      <c r="D25" s="28" t="s">
        <v>303</v>
      </c>
      <c r="E25" s="29" t="s">
        <v>151</v>
      </c>
      <c r="F25" s="30" t="s">
        <v>304</v>
      </c>
      <c r="G25" s="27" t="s">
        <v>75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305</v>
      </c>
      <c r="D26" s="28" t="s">
        <v>306</v>
      </c>
      <c r="E26" s="29" t="s">
        <v>155</v>
      </c>
      <c r="F26" s="30" t="s">
        <v>307</v>
      </c>
      <c r="G26" s="27" t="s">
        <v>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308</v>
      </c>
      <c r="D27" s="28" t="s">
        <v>220</v>
      </c>
      <c r="E27" s="29" t="s">
        <v>155</v>
      </c>
      <c r="F27" s="30" t="s">
        <v>309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310</v>
      </c>
      <c r="D28" s="28" t="s">
        <v>311</v>
      </c>
      <c r="E28" s="29" t="s">
        <v>155</v>
      </c>
      <c r="F28" s="30" t="s">
        <v>312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313</v>
      </c>
      <c r="D29" s="28" t="s">
        <v>314</v>
      </c>
      <c r="E29" s="29" t="s">
        <v>159</v>
      </c>
      <c r="F29" s="30" t="s">
        <v>315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316</v>
      </c>
      <c r="D30" s="28" t="s">
        <v>119</v>
      </c>
      <c r="E30" s="29" t="s">
        <v>159</v>
      </c>
      <c r="F30" s="30" t="s">
        <v>317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318</v>
      </c>
      <c r="D31" s="28" t="s">
        <v>319</v>
      </c>
      <c r="E31" s="29" t="s">
        <v>162</v>
      </c>
      <c r="F31" s="30" t="s">
        <v>320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321</v>
      </c>
      <c r="D32" s="28" t="s">
        <v>322</v>
      </c>
      <c r="E32" s="29" t="s">
        <v>323</v>
      </c>
      <c r="F32" s="30" t="s">
        <v>324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325</v>
      </c>
      <c r="D33" s="28" t="s">
        <v>326</v>
      </c>
      <c r="E33" s="29" t="s">
        <v>327</v>
      </c>
      <c r="F33" s="30" t="s">
        <v>328</v>
      </c>
      <c r="G33" s="27" t="s">
        <v>86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329</v>
      </c>
      <c r="D34" s="28" t="s">
        <v>330</v>
      </c>
      <c r="E34" s="29" t="s">
        <v>331</v>
      </c>
      <c r="F34" s="30" t="s">
        <v>332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333</v>
      </c>
      <c r="D35" s="28" t="s">
        <v>334</v>
      </c>
      <c r="E35" s="29" t="s">
        <v>335</v>
      </c>
      <c r="F35" s="30" t="s">
        <v>336</v>
      </c>
      <c r="G35" s="27" t="s">
        <v>86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337</v>
      </c>
      <c r="D36" s="28" t="s">
        <v>338</v>
      </c>
      <c r="E36" s="29" t="s">
        <v>339</v>
      </c>
      <c r="F36" s="30" t="s">
        <v>340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341</v>
      </c>
      <c r="D37" s="28" t="s">
        <v>342</v>
      </c>
      <c r="E37" s="29" t="s">
        <v>343</v>
      </c>
      <c r="F37" s="30" t="s">
        <v>344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345</v>
      </c>
      <c r="D38" s="28" t="s">
        <v>346</v>
      </c>
      <c r="E38" s="29" t="s">
        <v>347</v>
      </c>
      <c r="F38" s="30" t="s">
        <v>348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349</v>
      </c>
      <c r="D39" s="28" t="s">
        <v>350</v>
      </c>
      <c r="E39" s="29" t="s">
        <v>351</v>
      </c>
      <c r="F39" s="30" t="s">
        <v>352</v>
      </c>
      <c r="G39" s="27" t="s">
        <v>75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353</v>
      </c>
      <c r="D40" s="28" t="s">
        <v>354</v>
      </c>
      <c r="E40" s="29" t="s">
        <v>180</v>
      </c>
      <c r="F40" s="30" t="s">
        <v>355</v>
      </c>
      <c r="G40" s="27" t="s">
        <v>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356</v>
      </c>
      <c r="D41" s="28" t="s">
        <v>354</v>
      </c>
      <c r="E41" s="29" t="s">
        <v>180</v>
      </c>
      <c r="F41" s="30" t="s">
        <v>199</v>
      </c>
      <c r="G41" s="27" t="s">
        <v>86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357</v>
      </c>
      <c r="D42" s="28" t="s">
        <v>358</v>
      </c>
      <c r="E42" s="29" t="s">
        <v>359</v>
      </c>
      <c r="F42" s="30" t="s">
        <v>360</v>
      </c>
      <c r="G42" s="27" t="s">
        <v>86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361</v>
      </c>
      <c r="D43" s="28" t="s">
        <v>362</v>
      </c>
      <c r="E43" s="29" t="s">
        <v>184</v>
      </c>
      <c r="F43" s="30" t="s">
        <v>363</v>
      </c>
      <c r="G43" s="27" t="s">
        <v>86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364</v>
      </c>
      <c r="D44" s="28" t="s">
        <v>365</v>
      </c>
      <c r="E44" s="29" t="s">
        <v>366</v>
      </c>
      <c r="F44" s="30" t="s">
        <v>130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367</v>
      </c>
      <c r="D45" s="28" t="s">
        <v>368</v>
      </c>
      <c r="E45" s="29" t="s">
        <v>369</v>
      </c>
      <c r="F45" s="30" t="s">
        <v>125</v>
      </c>
      <c r="G45" s="27" t="s">
        <v>75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370</v>
      </c>
      <c r="D46" s="28" t="s">
        <v>371</v>
      </c>
      <c r="E46" s="29" t="s">
        <v>372</v>
      </c>
      <c r="F46" s="30" t="s">
        <v>373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374</v>
      </c>
      <c r="D47" s="28" t="s">
        <v>375</v>
      </c>
      <c r="E47" s="29" t="s">
        <v>195</v>
      </c>
      <c r="F47" s="30" t="s">
        <v>130</v>
      </c>
      <c r="G47" s="27" t="s">
        <v>75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376</v>
      </c>
      <c r="D48" s="28" t="s">
        <v>377</v>
      </c>
      <c r="E48" s="29" t="s">
        <v>198</v>
      </c>
      <c r="F48" s="30" t="s">
        <v>378</v>
      </c>
      <c r="G48" s="27" t="s">
        <v>75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379</v>
      </c>
      <c r="D49" s="28" t="s">
        <v>278</v>
      </c>
      <c r="E49" s="29" t="s">
        <v>380</v>
      </c>
      <c r="F49" s="30" t="s">
        <v>381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382</v>
      </c>
      <c r="D50" s="28" t="s">
        <v>383</v>
      </c>
      <c r="E50" s="29" t="s">
        <v>202</v>
      </c>
      <c r="F50" s="30" t="s">
        <v>384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385</v>
      </c>
      <c r="D51" s="28" t="s">
        <v>132</v>
      </c>
      <c r="E51" s="29" t="s">
        <v>386</v>
      </c>
      <c r="F51" s="30" t="s">
        <v>237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387</v>
      </c>
      <c r="D52" s="28" t="s">
        <v>388</v>
      </c>
      <c r="E52" s="29" t="s">
        <v>389</v>
      </c>
      <c r="F52" s="30" t="s">
        <v>390</v>
      </c>
      <c r="G52" s="27" t="s">
        <v>75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391</v>
      </c>
      <c r="D53" s="28" t="s">
        <v>176</v>
      </c>
      <c r="E53" s="29" t="s">
        <v>210</v>
      </c>
      <c r="F53" s="30" t="s">
        <v>392</v>
      </c>
      <c r="G53" s="27" t="s">
        <v>79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393</v>
      </c>
      <c r="D54" s="28" t="s">
        <v>394</v>
      </c>
      <c r="E54" s="29" t="s">
        <v>395</v>
      </c>
      <c r="F54" s="30" t="s">
        <v>396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397</v>
      </c>
      <c r="D55" s="28" t="s">
        <v>398</v>
      </c>
      <c r="E55" s="29" t="s">
        <v>399</v>
      </c>
      <c r="F55" s="30" t="s">
        <v>400</v>
      </c>
      <c r="G55" s="27" t="s">
        <v>401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Thi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402</v>
      </c>
      <c r="D56" s="28" t="s">
        <v>278</v>
      </c>
      <c r="E56" s="29" t="s">
        <v>403</v>
      </c>
      <c r="F56" s="30" t="s">
        <v>404</v>
      </c>
      <c r="G56" s="27" t="s">
        <v>75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405</v>
      </c>
      <c r="D57" s="28" t="s">
        <v>119</v>
      </c>
      <c r="E57" s="29" t="s">
        <v>217</v>
      </c>
      <c r="F57" s="30" t="s">
        <v>82</v>
      </c>
      <c r="G57" s="27" t="s">
        <v>75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406</v>
      </c>
      <c r="D58" s="28" t="s">
        <v>243</v>
      </c>
      <c r="E58" s="29" t="s">
        <v>407</v>
      </c>
      <c r="F58" s="30">
        <v>34283</v>
      </c>
      <c r="G58" s="27" t="s">
        <v>408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Thi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409</v>
      </c>
      <c r="D59" s="28" t="s">
        <v>410</v>
      </c>
      <c r="E59" s="29" t="s">
        <v>411</v>
      </c>
      <c r="F59" s="30" t="s">
        <v>412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413</v>
      </c>
      <c r="D60" s="28" t="s">
        <v>414</v>
      </c>
      <c r="E60" s="29" t="s">
        <v>415</v>
      </c>
      <c r="F60" s="30" t="s">
        <v>416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>
      <c r="A62" s="2"/>
      <c r="B62" s="110" t="s">
        <v>28</v>
      </c>
      <c r="C62" s="11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0" t="s">
        <v>31</v>
      </c>
      <c r="H63" s="130"/>
      <c r="I63" s="130"/>
      <c r="J63" s="130"/>
      <c r="K63" s="130"/>
      <c r="L63" s="130"/>
      <c r="M63" s="130"/>
      <c r="N63" s="130"/>
      <c r="O63" s="130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hidden="1" customHeight="1">
      <c r="A64" s="2"/>
      <c r="B64" s="45" t="s">
        <v>32</v>
      </c>
      <c r="C64" s="45"/>
      <c r="D64" s="46">
        <f>+$AJ$9</f>
        <v>0</v>
      </c>
      <c r="E64" s="47" t="s">
        <v>30</v>
      </c>
      <c r="F64" s="47"/>
      <c r="G64" s="130" t="s">
        <v>33</v>
      </c>
      <c r="H64" s="130"/>
      <c r="I64" s="130"/>
      <c r="J64" s="130"/>
      <c r="K64" s="130"/>
      <c r="L64" s="130"/>
      <c r="M64" s="130"/>
      <c r="N64" s="130"/>
      <c r="O64" s="130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hidden="1" customHeight="1">
      <c r="A65" s="2"/>
      <c r="B65" s="45" t="s">
        <v>54</v>
      </c>
      <c r="C65" s="45"/>
      <c r="D65" s="85">
        <f>COUNTIF(V11:V60,"Học lại")</f>
        <v>48</v>
      </c>
      <c r="E65" s="47" t="s">
        <v>30</v>
      </c>
      <c r="F65" s="47"/>
      <c r="G65" s="130" t="s">
        <v>55</v>
      </c>
      <c r="H65" s="130"/>
      <c r="I65" s="130"/>
      <c r="J65" s="130"/>
      <c r="K65" s="130"/>
      <c r="L65" s="130"/>
      <c r="M65" s="130"/>
      <c r="N65" s="130"/>
      <c r="O65" s="130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idden="1">
      <c r="B67" s="86" t="s">
        <v>34</v>
      </c>
      <c r="C67" s="86"/>
      <c r="D67" s="87">
        <f>COUNTIF(V11:V60,"Thi lại")</f>
        <v>2</v>
      </c>
      <c r="E67" s="88" t="s">
        <v>30</v>
      </c>
      <c r="F67" s="3"/>
      <c r="G67" s="3"/>
      <c r="H67" s="3"/>
      <c r="I67" s="3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"/>
    </row>
    <row r="68" spans="1:38" hidden="1">
      <c r="B68" s="86"/>
      <c r="C68" s="86"/>
      <c r="D68" s="87"/>
      <c r="E68" s="88"/>
      <c r="F68" s="3"/>
      <c r="G68" s="3"/>
      <c r="H68" s="3"/>
      <c r="I68" s="3"/>
      <c r="J68" s="129" t="s">
        <v>56</v>
      </c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3"/>
    </row>
    <row r="69" spans="1:38" hidden="1">
      <c r="A69" s="53"/>
      <c r="B69" s="98" t="s">
        <v>35</v>
      </c>
      <c r="C69" s="98"/>
      <c r="D69" s="98"/>
      <c r="E69" s="98"/>
      <c r="F69" s="98"/>
      <c r="G69" s="98"/>
      <c r="H69" s="98"/>
      <c r="I69" s="54"/>
      <c r="J69" s="103" t="s">
        <v>36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t="4.5" hidden="1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hidden="1">
      <c r="B71" s="98" t="s">
        <v>37</v>
      </c>
      <c r="C71" s="98"/>
      <c r="D71" s="100" t="s">
        <v>38</v>
      </c>
      <c r="E71" s="100"/>
      <c r="F71" s="100"/>
      <c r="G71" s="100"/>
      <c r="H71" s="10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hidden="1" customHeight="1">
      <c r="A77" s="1"/>
      <c r="B77" s="99" t="s">
        <v>39</v>
      </c>
      <c r="C77" s="99"/>
      <c r="D77" s="99" t="s">
        <v>57</v>
      </c>
      <c r="E77" s="99"/>
      <c r="F77" s="99"/>
      <c r="G77" s="99"/>
      <c r="H77" s="99"/>
      <c r="I77" s="99"/>
      <c r="J77" s="99" t="s">
        <v>40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customHeight="1">
      <c r="B80" s="97" t="s">
        <v>52</v>
      </c>
      <c r="C80" s="98"/>
      <c r="D80" s="98"/>
      <c r="E80" s="98"/>
      <c r="F80" s="98"/>
      <c r="G80" s="98"/>
      <c r="H80" s="97" t="s">
        <v>53</v>
      </c>
      <c r="I80" s="97"/>
      <c r="J80" s="97"/>
      <c r="K80" s="97"/>
      <c r="L80" s="97"/>
      <c r="M80" s="97"/>
      <c r="N80" s="101" t="s">
        <v>59</v>
      </c>
      <c r="O80" s="101"/>
      <c r="P80" s="101"/>
      <c r="Q80" s="101"/>
      <c r="R80" s="101"/>
      <c r="S80" s="101"/>
      <c r="T80" s="101"/>
      <c r="U80" s="101"/>
    </row>
    <row r="81" spans="2:2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1">
      <c r="B82" s="98" t="s">
        <v>37</v>
      </c>
      <c r="C82" s="98"/>
      <c r="D82" s="100" t="s">
        <v>38</v>
      </c>
      <c r="E82" s="100"/>
      <c r="F82" s="100"/>
      <c r="G82" s="100"/>
      <c r="H82" s="10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8" spans="2:21"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 t="s">
        <v>60</v>
      </c>
      <c r="O88" s="96"/>
      <c r="P88" s="96"/>
      <c r="Q88" s="96"/>
      <c r="R88" s="96"/>
      <c r="S88" s="96"/>
      <c r="T88" s="96"/>
      <c r="U88" s="96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2"/>
  </autoFilter>
  <mergeCells count="61">
    <mergeCell ref="B82:C82"/>
    <mergeCell ref="D82:H82"/>
    <mergeCell ref="B88:D88"/>
    <mergeCell ref="E88:G88"/>
    <mergeCell ref="H88:M88"/>
    <mergeCell ref="N88:U88"/>
    <mergeCell ref="B77:C77"/>
    <mergeCell ref="D77:I77"/>
    <mergeCell ref="J77:T77"/>
    <mergeCell ref="B80:G80"/>
    <mergeCell ref="H80:M80"/>
    <mergeCell ref="N80:U80"/>
    <mergeCell ref="G65:O65"/>
    <mergeCell ref="J67:T67"/>
    <mergeCell ref="J68:T68"/>
    <mergeCell ref="B69:H69"/>
    <mergeCell ref="J69:T69"/>
    <mergeCell ref="B71:C71"/>
    <mergeCell ref="D71:H71"/>
    <mergeCell ref="T8:T10"/>
    <mergeCell ref="U8:U10"/>
    <mergeCell ref="B10:G10"/>
    <mergeCell ref="B62:C62"/>
    <mergeCell ref="G63:O63"/>
    <mergeCell ref="G64:O6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7"/>
  <sheetViews>
    <sheetView tabSelected="1" workbookViewId="0">
      <pane ySplit="4" topLeftCell="A5" activePane="bottomLeft" state="frozen"/>
      <selection activeCell="A6" sqref="A6:XFD6"/>
      <selection pane="bottomLeft" activeCell="A60" sqref="A60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Phát triển hệ thống thông tin quản lý</v>
      </c>
      <c r="X9" s="68" t="str">
        <f>+P5</f>
        <v>Nhóm: INT1445-01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1</v>
      </c>
      <c r="AG9" s="71">
        <f>+$AF$9/$Y$9</f>
        <v>2.0408163265306121E-2</v>
      </c>
      <c r="AH9" s="72">
        <f>COUNTIF($V$10:$V$118,"Học lại")</f>
        <v>48</v>
      </c>
      <c r="AI9" s="71">
        <f>+$AH$9/$Y$9</f>
        <v>0.97959183673469385</v>
      </c>
      <c r="AJ9" s="63">
        <f>COUNTIF($V$11:$V$118,"Đạt")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</v>
      </c>
      <c r="D11" s="17" t="s">
        <v>72</v>
      </c>
      <c r="E11" s="18" t="s">
        <v>73</v>
      </c>
      <c r="F11" s="19" t="s">
        <v>74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76</v>
      </c>
      <c r="D12" s="28" t="s">
        <v>77</v>
      </c>
      <c r="E12" s="29" t="s">
        <v>73</v>
      </c>
      <c r="F12" s="30" t="s">
        <v>78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73</v>
      </c>
      <c r="F13" s="30" t="s">
        <v>82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83</v>
      </c>
      <c r="D14" s="28" t="s">
        <v>84</v>
      </c>
      <c r="E14" s="29" t="s">
        <v>73</v>
      </c>
      <c r="F14" s="30" t="s">
        <v>85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87</v>
      </c>
      <c r="D15" s="28" t="s">
        <v>88</v>
      </c>
      <c r="E15" s="29" t="s">
        <v>73</v>
      </c>
      <c r="F15" s="30" t="s">
        <v>89</v>
      </c>
      <c r="G15" s="27" t="s">
        <v>79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90</v>
      </c>
      <c r="D16" s="28" t="s">
        <v>91</v>
      </c>
      <c r="E16" s="29" t="s">
        <v>92</v>
      </c>
      <c r="F16" s="30" t="s">
        <v>93</v>
      </c>
      <c r="G16" s="27" t="s">
        <v>75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94</v>
      </c>
      <c r="D17" s="28" t="s">
        <v>95</v>
      </c>
      <c r="E17" s="29" t="s">
        <v>96</v>
      </c>
      <c r="F17" s="30" t="s">
        <v>97</v>
      </c>
      <c r="G17" s="27" t="s">
        <v>79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98</v>
      </c>
      <c r="D18" s="28" t="s">
        <v>99</v>
      </c>
      <c r="E18" s="29" t="s">
        <v>100</v>
      </c>
      <c r="F18" s="30" t="s">
        <v>101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102</v>
      </c>
      <c r="D19" s="28" t="s">
        <v>103</v>
      </c>
      <c r="E19" s="29" t="s">
        <v>104</v>
      </c>
      <c r="F19" s="30" t="s">
        <v>105</v>
      </c>
      <c r="G19" s="27" t="s">
        <v>75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106</v>
      </c>
      <c r="D20" s="28" t="s">
        <v>107</v>
      </c>
      <c r="E20" s="29" t="s">
        <v>108</v>
      </c>
      <c r="F20" s="30" t="s">
        <v>109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114</v>
      </c>
      <c r="D22" s="28" t="s">
        <v>115</v>
      </c>
      <c r="E22" s="29" t="s">
        <v>116</v>
      </c>
      <c r="F22" s="30" t="s">
        <v>117</v>
      </c>
      <c r="G22" s="27" t="s">
        <v>75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118</v>
      </c>
      <c r="D23" s="28" t="s">
        <v>119</v>
      </c>
      <c r="E23" s="29" t="s">
        <v>120</v>
      </c>
      <c r="F23" s="30" t="s">
        <v>121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122</v>
      </c>
      <c r="D24" s="28" t="s">
        <v>123</v>
      </c>
      <c r="E24" s="29" t="s">
        <v>124</v>
      </c>
      <c r="F24" s="30" t="s">
        <v>125</v>
      </c>
      <c r="G24" s="27" t="s">
        <v>126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Thi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127</v>
      </c>
      <c r="D25" s="28" t="s">
        <v>128</v>
      </c>
      <c r="E25" s="29" t="s">
        <v>129</v>
      </c>
      <c r="F25" s="30" t="s">
        <v>130</v>
      </c>
      <c r="G25" s="27" t="s">
        <v>75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131</v>
      </c>
      <c r="D26" s="28" t="s">
        <v>132</v>
      </c>
      <c r="E26" s="29" t="s">
        <v>133</v>
      </c>
      <c r="F26" s="30" t="s">
        <v>134</v>
      </c>
      <c r="G26" s="27" t="s">
        <v>79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135</v>
      </c>
      <c r="D27" s="28" t="s">
        <v>136</v>
      </c>
      <c r="E27" s="29" t="s">
        <v>137</v>
      </c>
      <c r="F27" s="30" t="s">
        <v>138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139</v>
      </c>
      <c r="D28" s="28" t="s">
        <v>140</v>
      </c>
      <c r="E28" s="29" t="s">
        <v>141</v>
      </c>
      <c r="F28" s="30" t="s">
        <v>142</v>
      </c>
      <c r="G28" s="27" t="s">
        <v>79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143</v>
      </c>
      <c r="D29" s="28" t="s">
        <v>144</v>
      </c>
      <c r="E29" s="29" t="s">
        <v>145</v>
      </c>
      <c r="F29" s="30" t="s">
        <v>146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147</v>
      </c>
      <c r="D30" s="28" t="s">
        <v>148</v>
      </c>
      <c r="E30" s="29" t="s">
        <v>145</v>
      </c>
      <c r="F30" s="30" t="s">
        <v>149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150</v>
      </c>
      <c r="D31" s="28" t="s">
        <v>119</v>
      </c>
      <c r="E31" s="29" t="s">
        <v>151</v>
      </c>
      <c r="F31" s="30" t="s">
        <v>152</v>
      </c>
      <c r="G31" s="27" t="s">
        <v>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153</v>
      </c>
      <c r="D32" s="28" t="s">
        <v>154</v>
      </c>
      <c r="E32" s="29" t="s">
        <v>155</v>
      </c>
      <c r="F32" s="30" t="s">
        <v>156</v>
      </c>
      <c r="G32" s="27" t="s">
        <v>86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157</v>
      </c>
      <c r="D33" s="28" t="s">
        <v>158</v>
      </c>
      <c r="E33" s="29" t="s">
        <v>159</v>
      </c>
      <c r="F33" s="30" t="s">
        <v>160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161</v>
      </c>
      <c r="D34" s="28" t="s">
        <v>119</v>
      </c>
      <c r="E34" s="29" t="s">
        <v>162</v>
      </c>
      <c r="F34" s="30" t="s">
        <v>163</v>
      </c>
      <c r="G34" s="27" t="s">
        <v>79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164</v>
      </c>
      <c r="D35" s="28" t="s">
        <v>165</v>
      </c>
      <c r="E35" s="29" t="s">
        <v>166</v>
      </c>
      <c r="F35" s="30" t="s">
        <v>167</v>
      </c>
      <c r="G35" s="27" t="s">
        <v>79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168</v>
      </c>
      <c r="D36" s="28" t="s">
        <v>119</v>
      </c>
      <c r="E36" s="29" t="s">
        <v>169</v>
      </c>
      <c r="F36" s="30" t="s">
        <v>170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171</v>
      </c>
      <c r="D37" s="28" t="s">
        <v>172</v>
      </c>
      <c r="E37" s="29" t="s">
        <v>173</v>
      </c>
      <c r="F37" s="30" t="s">
        <v>174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175</v>
      </c>
      <c r="D38" s="28" t="s">
        <v>176</v>
      </c>
      <c r="E38" s="29" t="s">
        <v>177</v>
      </c>
      <c r="F38" s="30" t="s">
        <v>178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179</v>
      </c>
      <c r="D39" s="28" t="s">
        <v>119</v>
      </c>
      <c r="E39" s="29" t="s">
        <v>180</v>
      </c>
      <c r="F39" s="30" t="s">
        <v>181</v>
      </c>
      <c r="G39" s="27" t="s">
        <v>86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182</v>
      </c>
      <c r="D40" s="28" t="s">
        <v>183</v>
      </c>
      <c r="E40" s="29" t="s">
        <v>184</v>
      </c>
      <c r="F40" s="30" t="s">
        <v>185</v>
      </c>
      <c r="G40" s="27" t="s">
        <v>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186</v>
      </c>
      <c r="D41" s="28" t="s">
        <v>187</v>
      </c>
      <c r="E41" s="29" t="s">
        <v>188</v>
      </c>
      <c r="F41" s="30" t="s">
        <v>189</v>
      </c>
      <c r="G41" s="27" t="s">
        <v>79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190</v>
      </c>
      <c r="D42" s="28" t="s">
        <v>165</v>
      </c>
      <c r="E42" s="29" t="s">
        <v>191</v>
      </c>
      <c r="F42" s="30" t="s">
        <v>192</v>
      </c>
      <c r="G42" s="27" t="s">
        <v>79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193</v>
      </c>
      <c r="D43" s="28" t="s">
        <v>194</v>
      </c>
      <c r="E43" s="29" t="s">
        <v>195</v>
      </c>
      <c r="F43" s="30" t="s">
        <v>196</v>
      </c>
      <c r="G43" s="27" t="s">
        <v>86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59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59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197</v>
      </c>
      <c r="D44" s="28" t="s">
        <v>119</v>
      </c>
      <c r="E44" s="29" t="s">
        <v>198</v>
      </c>
      <c r="F44" s="30" t="s">
        <v>199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200</v>
      </c>
      <c r="D45" s="28" t="s">
        <v>201</v>
      </c>
      <c r="E45" s="29" t="s">
        <v>202</v>
      </c>
      <c r="F45" s="30" t="s">
        <v>203</v>
      </c>
      <c r="G45" s="27" t="s">
        <v>86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204</v>
      </c>
      <c r="D46" s="28" t="s">
        <v>205</v>
      </c>
      <c r="E46" s="29" t="s">
        <v>206</v>
      </c>
      <c r="F46" s="30" t="s">
        <v>207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208</v>
      </c>
      <c r="D47" s="28" t="s">
        <v>209</v>
      </c>
      <c r="E47" s="29" t="s">
        <v>210</v>
      </c>
      <c r="F47" s="30" t="s">
        <v>211</v>
      </c>
      <c r="G47" s="27" t="s">
        <v>86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212</v>
      </c>
      <c r="D48" s="28" t="s">
        <v>213</v>
      </c>
      <c r="E48" s="29" t="s">
        <v>214</v>
      </c>
      <c r="F48" s="30" t="s">
        <v>215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216</v>
      </c>
      <c r="D49" s="28" t="s">
        <v>144</v>
      </c>
      <c r="E49" s="29" t="s">
        <v>217</v>
      </c>
      <c r="F49" s="30" t="s">
        <v>218</v>
      </c>
      <c r="G49" s="27" t="s">
        <v>86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219</v>
      </c>
      <c r="D50" s="28" t="s">
        <v>220</v>
      </c>
      <c r="E50" s="29" t="s">
        <v>221</v>
      </c>
      <c r="F50" s="30" t="s">
        <v>222</v>
      </c>
      <c r="G50" s="27" t="s">
        <v>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223</v>
      </c>
      <c r="D51" s="28" t="s">
        <v>224</v>
      </c>
      <c r="E51" s="29" t="s">
        <v>221</v>
      </c>
      <c r="F51" s="30" t="s">
        <v>225</v>
      </c>
      <c r="G51" s="27" t="s">
        <v>79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226</v>
      </c>
      <c r="D52" s="28" t="s">
        <v>227</v>
      </c>
      <c r="E52" s="29" t="s">
        <v>228</v>
      </c>
      <c r="F52" s="30" t="s">
        <v>229</v>
      </c>
      <c r="G52" s="27" t="s">
        <v>86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230</v>
      </c>
      <c r="D53" s="28" t="s">
        <v>231</v>
      </c>
      <c r="E53" s="29" t="s">
        <v>232</v>
      </c>
      <c r="F53" s="30" t="s">
        <v>233</v>
      </c>
      <c r="G53" s="27" t="s">
        <v>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234</v>
      </c>
      <c r="D54" s="28" t="s">
        <v>235</v>
      </c>
      <c r="E54" s="29" t="s">
        <v>236</v>
      </c>
      <c r="F54" s="30" t="s">
        <v>237</v>
      </c>
      <c r="G54" s="27" t="s">
        <v>86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238</v>
      </c>
      <c r="D55" s="28" t="s">
        <v>239</v>
      </c>
      <c r="E55" s="29" t="s">
        <v>240</v>
      </c>
      <c r="F55" s="30" t="s">
        <v>241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242</v>
      </c>
      <c r="D56" s="28" t="s">
        <v>243</v>
      </c>
      <c r="E56" s="29" t="s">
        <v>244</v>
      </c>
      <c r="F56" s="30" t="s">
        <v>245</v>
      </c>
      <c r="G56" s="27" t="s">
        <v>79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246</v>
      </c>
      <c r="D57" s="28" t="s">
        <v>247</v>
      </c>
      <c r="E57" s="29" t="s">
        <v>248</v>
      </c>
      <c r="F57" s="30" t="s">
        <v>249</v>
      </c>
      <c r="G57" s="27" t="s">
        <v>75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250</v>
      </c>
      <c r="D58" s="28" t="s">
        <v>119</v>
      </c>
      <c r="E58" s="29" t="s">
        <v>251</v>
      </c>
      <c r="F58" s="30" t="s">
        <v>252</v>
      </c>
      <c r="G58" s="27" t="s">
        <v>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253</v>
      </c>
      <c r="D59" s="28" t="s">
        <v>254</v>
      </c>
      <c r="E59" s="29" t="s">
        <v>255</v>
      </c>
      <c r="F59" s="30" t="s">
        <v>256</v>
      </c>
      <c r="G59" s="27" t="s">
        <v>79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hidden="1">
      <c r="A61" s="2"/>
      <c r="B61" s="110" t="s">
        <v>28</v>
      </c>
      <c r="C61" s="11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30" t="s">
        <v>31</v>
      </c>
      <c r="H62" s="130"/>
      <c r="I62" s="130"/>
      <c r="J62" s="130"/>
      <c r="K62" s="130"/>
      <c r="L62" s="130"/>
      <c r="M62" s="130"/>
      <c r="N62" s="130"/>
      <c r="O62" s="130"/>
      <c r="P62" s="48">
        <f>$Y$9 -COUNTIF($T$10:$T$249,"Vắng") -COUNTIF($T$10:$T$249,"Vắng có phép") - COUNTIF($T$10:$T$249,"Đình chỉ thi") - COUNTIF($T$10:$T$249,"Không đủ ĐKDT")</f>
        <v>49</v>
      </c>
      <c r="Q62" s="48"/>
      <c r="R62" s="49"/>
      <c r="S62" s="50"/>
      <c r="T62" s="50" t="s">
        <v>30</v>
      </c>
      <c r="U62" s="3"/>
    </row>
    <row r="63" spans="1:38" ht="16.5" hidden="1" customHeight="1">
      <c r="A63" s="2"/>
      <c r="B63" s="45" t="s">
        <v>32</v>
      </c>
      <c r="C63" s="45"/>
      <c r="D63" s="46">
        <f>+$AJ$9</f>
        <v>0</v>
      </c>
      <c r="E63" s="47" t="s">
        <v>30</v>
      </c>
      <c r="F63" s="47"/>
      <c r="G63" s="130" t="s">
        <v>33</v>
      </c>
      <c r="H63" s="130"/>
      <c r="I63" s="130"/>
      <c r="J63" s="130"/>
      <c r="K63" s="130"/>
      <c r="L63" s="130"/>
      <c r="M63" s="130"/>
      <c r="N63" s="130"/>
      <c r="O63" s="130"/>
      <c r="P63" s="51">
        <f>COUNTIF($T$10:$T$125,"Vắng")</f>
        <v>0</v>
      </c>
      <c r="Q63" s="51"/>
      <c r="R63" s="52"/>
      <c r="S63" s="50"/>
      <c r="T63" s="50" t="s">
        <v>30</v>
      </c>
      <c r="U63" s="3"/>
    </row>
    <row r="64" spans="1:38" ht="16.5" hidden="1" customHeight="1">
      <c r="A64" s="2"/>
      <c r="B64" s="45" t="s">
        <v>54</v>
      </c>
      <c r="C64" s="45"/>
      <c r="D64" s="85">
        <f>COUNTIF(V11:V59,"Học lại")</f>
        <v>48</v>
      </c>
      <c r="E64" s="47" t="s">
        <v>30</v>
      </c>
      <c r="F64" s="47"/>
      <c r="G64" s="130" t="s">
        <v>55</v>
      </c>
      <c r="H64" s="130"/>
      <c r="I64" s="130"/>
      <c r="J64" s="130"/>
      <c r="K64" s="130"/>
      <c r="L64" s="130"/>
      <c r="M64" s="130"/>
      <c r="N64" s="130"/>
      <c r="O64" s="130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hidden="1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idden="1">
      <c r="B66" s="86" t="s">
        <v>34</v>
      </c>
      <c r="C66" s="86"/>
      <c r="D66" s="87">
        <f>COUNTIF(V11:V59,"Thi lại")</f>
        <v>1</v>
      </c>
      <c r="E66" s="88" t="s">
        <v>30</v>
      </c>
      <c r="F66" s="3"/>
      <c r="G66" s="3"/>
      <c r="H66" s="3"/>
      <c r="I66" s="3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3"/>
    </row>
    <row r="67" spans="1:38" hidden="1">
      <c r="B67" s="86"/>
      <c r="C67" s="86"/>
      <c r="D67" s="87"/>
      <c r="E67" s="88"/>
      <c r="F67" s="3"/>
      <c r="G67" s="3"/>
      <c r="H67" s="3"/>
      <c r="I67" s="3"/>
      <c r="J67" s="129" t="s">
        <v>56</v>
      </c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"/>
    </row>
    <row r="68" spans="1:38" hidden="1">
      <c r="A68" s="53"/>
      <c r="B68" s="98" t="s">
        <v>35</v>
      </c>
      <c r="C68" s="98"/>
      <c r="D68" s="98"/>
      <c r="E68" s="98"/>
      <c r="F68" s="98"/>
      <c r="G68" s="98"/>
      <c r="H68" s="98"/>
      <c r="I68" s="54"/>
      <c r="J68" s="103" t="s">
        <v>36</v>
      </c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t="4.5" hidden="1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 hidden="1">
      <c r="B70" s="98" t="s">
        <v>37</v>
      </c>
      <c r="C70" s="98"/>
      <c r="D70" s="100" t="s">
        <v>38</v>
      </c>
      <c r="E70" s="100"/>
      <c r="F70" s="100"/>
      <c r="G70" s="100"/>
      <c r="H70" s="100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hidden="1" customHeight="1">
      <c r="A76" s="1"/>
      <c r="B76" s="99" t="s">
        <v>39</v>
      </c>
      <c r="C76" s="99"/>
      <c r="D76" s="99" t="s">
        <v>57</v>
      </c>
      <c r="E76" s="99"/>
      <c r="F76" s="99"/>
      <c r="G76" s="99"/>
      <c r="H76" s="99"/>
      <c r="I76" s="99"/>
      <c r="J76" s="99" t="s">
        <v>40</v>
      </c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customHeight="1">
      <c r="B79" s="97" t="s">
        <v>52</v>
      </c>
      <c r="C79" s="98"/>
      <c r="D79" s="98"/>
      <c r="E79" s="98"/>
      <c r="F79" s="98"/>
      <c r="G79" s="98"/>
      <c r="H79" s="97" t="s">
        <v>53</v>
      </c>
      <c r="I79" s="97"/>
      <c r="J79" s="97"/>
      <c r="K79" s="97"/>
      <c r="L79" s="97"/>
      <c r="M79" s="97"/>
      <c r="N79" s="101" t="s">
        <v>59</v>
      </c>
      <c r="O79" s="101"/>
      <c r="P79" s="101"/>
      <c r="Q79" s="101"/>
      <c r="R79" s="101"/>
      <c r="S79" s="101"/>
      <c r="T79" s="101"/>
      <c r="U79" s="101"/>
    </row>
    <row r="80" spans="1:38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7" spans="2:21"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 t="s">
        <v>60</v>
      </c>
      <c r="O87" s="96"/>
      <c r="P87" s="96"/>
      <c r="Q87" s="96"/>
      <c r="R87" s="96"/>
      <c r="S87" s="96"/>
      <c r="T87" s="96"/>
      <c r="U87" s="96"/>
    </row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  <filterColumn colId="12"/>
  </autoFilter>
  <mergeCells count="61">
    <mergeCell ref="U8:U10"/>
    <mergeCell ref="P5:U5"/>
    <mergeCell ref="P6:U6"/>
    <mergeCell ref="J67:T67"/>
    <mergeCell ref="G62:O62"/>
    <mergeCell ref="G63:O63"/>
    <mergeCell ref="G64:O64"/>
    <mergeCell ref="J66:T66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68:H68"/>
    <mergeCell ref="J68:T68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W5:W8"/>
    <mergeCell ref="Z5:AC7"/>
    <mergeCell ref="AD5:AE7"/>
    <mergeCell ref="B87:D87"/>
    <mergeCell ref="B79:G79"/>
    <mergeCell ref="H79:M79"/>
    <mergeCell ref="B76:C76"/>
    <mergeCell ref="D76:I76"/>
    <mergeCell ref="J76:T76"/>
    <mergeCell ref="B81:C81"/>
    <mergeCell ref="D81:H81"/>
    <mergeCell ref="N79:U79"/>
    <mergeCell ref="N87:U87"/>
    <mergeCell ref="H87:M87"/>
    <mergeCell ref="E87:G87"/>
  </mergeCells>
  <conditionalFormatting sqref="H11:P59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4 AL3:AL9 X3:AK4 W5:AK9 V11:W5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2017-05-17T04:12:25Z</dcterms:modified>
</cp:coreProperties>
</file>