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4)" sheetId="14" r:id="rId1"/>
    <sheet name="Nhóm(13)" sheetId="13" r:id="rId2"/>
    <sheet name="Nhóm(12)" sheetId="12" r:id="rId3"/>
    <sheet name="Nhóm(11)" sheetId="11" r:id="rId4"/>
    <sheet name="Nhóm(10)" sheetId="10" r:id="rId5"/>
    <sheet name="Nhóm(9)" sheetId="9" r:id="rId6"/>
    <sheet name="Nhóm(8)" sheetId="8" r:id="rId7"/>
    <sheet name="Nhóm(7)" sheetId="7" r:id="rId8"/>
    <sheet name="Nhóm(6)" sheetId="6" r:id="rId9"/>
    <sheet name="Nhóm(5)" sheetId="5" r:id="rId10"/>
    <sheet name="Nhóm(4)" sheetId="4" r:id="rId11"/>
    <sheet name="Nhóm(3)" sheetId="3" r:id="rId12"/>
    <sheet name="Nhóm(2)" sheetId="2" r:id="rId13"/>
    <sheet name="Nhóm(1)" sheetId="1" r:id="rId14"/>
  </sheets>
  <definedNames>
    <definedName name="_xlnm._FilterDatabase" localSheetId="13" hidden="1">'Nhóm(1)'!$A$8:$AM$72</definedName>
    <definedName name="_xlnm._FilterDatabase" localSheetId="4" hidden="1">'Nhóm(10)'!$A$8:$AM$72</definedName>
    <definedName name="_xlnm._FilterDatabase" localSheetId="3" hidden="1">'Nhóm(11)'!$A$8:$AM$72</definedName>
    <definedName name="_xlnm._FilterDatabase" localSheetId="2" hidden="1">'Nhóm(12)'!$A$8:$AM$73</definedName>
    <definedName name="_xlnm._FilterDatabase" localSheetId="1" hidden="1">'Nhóm(13)'!$A$8:$AM$47</definedName>
    <definedName name="_xlnm._FilterDatabase" localSheetId="0" hidden="1">'Nhóm(14)'!$A$8:$AM$47</definedName>
    <definedName name="_xlnm._FilterDatabase" localSheetId="12" hidden="1">'Nhóm(2)'!$A$8:$AM$74</definedName>
    <definedName name="_xlnm._FilterDatabase" localSheetId="11" hidden="1">'Nhóm(3)'!$A$8:$AM$74</definedName>
    <definedName name="_xlnm._FilterDatabase" localSheetId="10" hidden="1">'Nhóm(4)'!$A$8:$AM$74</definedName>
    <definedName name="_xlnm._FilterDatabase" localSheetId="9" hidden="1">'Nhóm(5)'!$A$8:$AM$74</definedName>
    <definedName name="_xlnm._FilterDatabase" localSheetId="8" hidden="1">'Nhóm(6)'!$A$8:$AM$74</definedName>
    <definedName name="_xlnm._FilterDatabase" localSheetId="7" hidden="1">'Nhóm(7)'!$A$8:$AM$73</definedName>
    <definedName name="_xlnm._FilterDatabase" localSheetId="6" hidden="1">'Nhóm(8)'!$A$8:$AM$72</definedName>
    <definedName name="_xlnm._FilterDatabase" localSheetId="5" hidden="1">'Nhóm(9)'!$A$8:$AM$72</definedName>
    <definedName name="_xlnm.Print_Titles" localSheetId="13">'Nhóm(1)'!$4:$9</definedName>
    <definedName name="_xlnm.Print_Titles" localSheetId="4">'Nhóm(10)'!$4:$9</definedName>
    <definedName name="_xlnm.Print_Titles" localSheetId="3">'Nhóm(11)'!$4:$9</definedName>
    <definedName name="_xlnm.Print_Titles" localSheetId="2">'Nhóm(12)'!$4:$9</definedName>
    <definedName name="_xlnm.Print_Titles" localSheetId="1">'Nhóm(13)'!$4:$9</definedName>
    <definedName name="_xlnm.Print_Titles" localSheetId="0">'Nhóm(14)'!$4:$9</definedName>
    <definedName name="_xlnm.Print_Titles" localSheetId="12">'Nhóm(2)'!$4:$9</definedName>
    <definedName name="_xlnm.Print_Titles" localSheetId="11">'Nhóm(3)'!$4:$9</definedName>
    <definedName name="_xlnm.Print_Titles" localSheetId="10">'Nhóm(4)'!$4:$9</definedName>
    <definedName name="_xlnm.Print_Titles" localSheetId="9">'Nhóm(5)'!$4:$9</definedName>
    <definedName name="_xlnm.Print_Titles" localSheetId="8">'Nhóm(6)'!$4:$9</definedName>
    <definedName name="_xlnm.Print_Titles" localSheetId="7">'Nhóm(7)'!$4:$9</definedName>
    <definedName name="_xlnm.Print_Titles" localSheetId="6">'Nhóm(8)'!$4:$9</definedName>
    <definedName name="_xlnm.Print_Titles" localSheetId="5">'Nhóm(9)'!$4:$9</definedName>
  </definedNames>
  <calcPr calcId="124519"/>
</workbook>
</file>

<file path=xl/calcChain.xml><?xml version="1.0" encoding="utf-8"?>
<calcChain xmlns="http://schemas.openxmlformats.org/spreadsheetml/2006/main">
  <c r="T47" i="14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52" s="1"/>
  <c r="P9"/>
  <c r="AF8"/>
  <c r="AD8"/>
  <c r="AB8"/>
  <c r="Z8"/>
  <c r="Y8"/>
  <c r="T47" i="13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52" s="1"/>
  <c r="P9"/>
  <c r="AF8"/>
  <c r="AB8"/>
  <c r="Z8"/>
  <c r="Y8"/>
  <c r="T73" i="12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8" s="1"/>
  <c r="P9"/>
  <c r="AF8"/>
  <c r="AB8"/>
  <c r="Z8"/>
  <c r="Y8"/>
  <c r="T72" i="11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B8"/>
  <c r="Z8"/>
  <c r="Y8"/>
  <c r="T72" i="10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72" i="9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AB8"/>
  <c r="Z8"/>
  <c r="Y8"/>
  <c r="T72" i="8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7" s="1"/>
  <c r="P9"/>
  <c r="AF8"/>
  <c r="AD8"/>
  <c r="AB8"/>
  <c r="Z8"/>
  <c r="Y8"/>
  <c r="T73" i="7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8" s="1"/>
  <c r="P9"/>
  <c r="AF8"/>
  <c r="AB8"/>
  <c r="Z8"/>
  <c r="Y8"/>
  <c r="T74" i="6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B8"/>
  <c r="Z8"/>
  <c r="Y8"/>
  <c r="T74" i="5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9" s="1"/>
  <c r="P9"/>
  <c r="AF8"/>
  <c r="AD8"/>
  <c r="AB8"/>
  <c r="Z8"/>
  <c r="Y8"/>
  <c r="T74" i="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9" s="1"/>
  <c r="P9"/>
  <c r="AF8"/>
  <c r="AD8"/>
  <c r="AB8"/>
  <c r="Z8"/>
  <c r="Y8"/>
  <c r="T74" i="3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9" s="1"/>
  <c r="P9"/>
  <c r="AF8"/>
  <c r="AD8"/>
  <c r="AB8"/>
  <c r="Z8"/>
  <c r="Y8"/>
  <c r="T74" i="2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11"/>
  <c r="T10"/>
  <c r="AD8" i="13" l="1"/>
  <c r="AD8" i="12"/>
  <c r="P77" i="11"/>
  <c r="AB8" i="10"/>
  <c r="P77"/>
  <c r="P77" i="9"/>
  <c r="AD8" i="7"/>
  <c r="P79" i="6"/>
  <c r="P79" i="2"/>
  <c r="Q13" i="14"/>
  <c r="AC8"/>
  <c r="Q10"/>
  <c r="X10" s="1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11"/>
  <c r="Q15"/>
  <c r="Q17"/>
  <c r="Q19"/>
  <c r="Q21"/>
  <c r="Q23"/>
  <c r="Q25"/>
  <c r="Q27"/>
  <c r="Q29"/>
  <c r="Q31"/>
  <c r="Q33"/>
  <c r="Q35"/>
  <c r="Q37"/>
  <c r="Q39"/>
  <c r="Q41"/>
  <c r="Q43"/>
  <c r="Q45"/>
  <c r="Q47"/>
  <c r="P51"/>
  <c r="AC8" i="13"/>
  <c r="Q10"/>
  <c r="X10" s="1"/>
  <c r="Q12"/>
  <c r="Q14"/>
  <c r="X14" s="1"/>
  <c r="Q16"/>
  <c r="Q18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P51"/>
  <c r="Q11" i="12"/>
  <c r="Q13"/>
  <c r="AC8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Q64"/>
  <c r="Q66"/>
  <c r="X66" s="1"/>
  <c r="Q68"/>
  <c r="Q70"/>
  <c r="Q72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7"/>
  <c r="Q13" i="11"/>
  <c r="Q17"/>
  <c r="Q19"/>
  <c r="AC8"/>
  <c r="Q10"/>
  <c r="X10"/>
  <c r="Q12"/>
  <c r="Q14"/>
  <c r="Q16"/>
  <c r="Q18"/>
  <c r="Q20"/>
  <c r="X20" s="1"/>
  <c r="Q22"/>
  <c r="Q24"/>
  <c r="Q26"/>
  <c r="Q28"/>
  <c r="X28" s="1"/>
  <c r="Q30"/>
  <c r="Q32"/>
  <c r="Q34"/>
  <c r="Q36"/>
  <c r="X36" s="1"/>
  <c r="Q38"/>
  <c r="Q40"/>
  <c r="Q42"/>
  <c r="Q44"/>
  <c r="X44" s="1"/>
  <c r="Q46"/>
  <c r="Q48"/>
  <c r="Q50"/>
  <c r="Q52"/>
  <c r="X52" s="1"/>
  <c r="Q54"/>
  <c r="Q56"/>
  <c r="Q58"/>
  <c r="Q60"/>
  <c r="X60" s="1"/>
  <c r="Q62"/>
  <c r="Q64"/>
  <c r="Q66"/>
  <c r="Q68"/>
  <c r="X68" s="1"/>
  <c r="Q70"/>
  <c r="Q72"/>
  <c r="Q11"/>
  <c r="Q15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P76"/>
  <c r="Q11" i="10"/>
  <c r="Q13"/>
  <c r="Q15"/>
  <c r="Q17"/>
  <c r="Q19"/>
  <c r="AC8"/>
  <c r="Q10"/>
  <c r="X10"/>
  <c r="Q12"/>
  <c r="X12" s="1"/>
  <c r="Q14"/>
  <c r="Q16"/>
  <c r="Q18"/>
  <c r="Q20"/>
  <c r="X20" s="1"/>
  <c r="Q22"/>
  <c r="Q24"/>
  <c r="Q26"/>
  <c r="Q28"/>
  <c r="X28" s="1"/>
  <c r="Q30"/>
  <c r="Q32"/>
  <c r="Q34"/>
  <c r="Q36"/>
  <c r="X36" s="1"/>
  <c r="Q38"/>
  <c r="Q40"/>
  <c r="Q42"/>
  <c r="Q44"/>
  <c r="X44" s="1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P76"/>
  <c r="Q11" i="9"/>
  <c r="Q13"/>
  <c r="AC8"/>
  <c r="Q10"/>
  <c r="X10"/>
  <c r="Q12"/>
  <c r="Q14"/>
  <c r="X14" s="1"/>
  <c r="Q16"/>
  <c r="Q18"/>
  <c r="Q20"/>
  <c r="Q22"/>
  <c r="X22" s="1"/>
  <c r="Q24"/>
  <c r="Q26"/>
  <c r="Q28"/>
  <c r="Q30"/>
  <c r="X30" s="1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Q64"/>
  <c r="Q66"/>
  <c r="X66" s="1"/>
  <c r="Q68"/>
  <c r="Q70"/>
  <c r="Q72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P76"/>
  <c r="Q13" i="8"/>
  <c r="Q19"/>
  <c r="Q21"/>
  <c r="Q23"/>
  <c r="Q27"/>
  <c r="AC8"/>
  <c r="Q10"/>
  <c r="X10" s="1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11"/>
  <c r="Q15"/>
  <c r="Q17"/>
  <c r="Q25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P76"/>
  <c r="Q11" i="7"/>
  <c r="Q17"/>
  <c r="Q21"/>
  <c r="Q23"/>
  <c r="AC8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Q64"/>
  <c r="Q66"/>
  <c r="X66" s="1"/>
  <c r="Q68"/>
  <c r="Q70"/>
  <c r="Q72"/>
  <c r="Q13"/>
  <c r="Q15"/>
  <c r="Q19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7"/>
  <c r="Q11" i="6"/>
  <c r="Q15"/>
  <c r="Q19"/>
  <c r="Q23"/>
  <c r="Q27"/>
  <c r="Q29"/>
  <c r="AC8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Q52"/>
  <c r="Q54"/>
  <c r="X54" s="1"/>
  <c r="Q56"/>
  <c r="Q58"/>
  <c r="Q60"/>
  <c r="Q62"/>
  <c r="X62" s="1"/>
  <c r="Q64"/>
  <c r="Q66"/>
  <c r="Q68"/>
  <c r="Q70"/>
  <c r="X70" s="1"/>
  <c r="Q72"/>
  <c r="Q74"/>
  <c r="Q13"/>
  <c r="Q17"/>
  <c r="Q21"/>
  <c r="Q25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8"/>
  <c r="Q11" i="5"/>
  <c r="Q13"/>
  <c r="Q17"/>
  <c r="Q23"/>
  <c r="Q27"/>
  <c r="Q29"/>
  <c r="Q37"/>
  <c r="AC8"/>
  <c r="Q10"/>
  <c r="X10" s="1"/>
  <c r="Q12"/>
  <c r="X12" s="1"/>
  <c r="Q14"/>
  <c r="Q16"/>
  <c r="Q18"/>
  <c r="Q20"/>
  <c r="X20" s="1"/>
  <c r="Q22"/>
  <c r="Q24"/>
  <c r="Q26"/>
  <c r="Q28"/>
  <c r="X28" s="1"/>
  <c r="Q30"/>
  <c r="Q32"/>
  <c r="Q34"/>
  <c r="Q36"/>
  <c r="X36" s="1"/>
  <c r="Q38"/>
  <c r="Q40"/>
  <c r="Q42"/>
  <c r="Q44"/>
  <c r="X44" s="1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74"/>
  <c r="Q15"/>
  <c r="Q19"/>
  <c r="Q21"/>
  <c r="Q25"/>
  <c r="Q31"/>
  <c r="Q33"/>
  <c r="Q35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8"/>
  <c r="Q17" i="4"/>
  <c r="Q23"/>
  <c r="Q25"/>
  <c r="Q27"/>
  <c r="Q31"/>
  <c r="AC8"/>
  <c r="Q10"/>
  <c r="X10"/>
  <c r="Q12"/>
  <c r="X12" s="1"/>
  <c r="Q14"/>
  <c r="Q16"/>
  <c r="Q18"/>
  <c r="Q20"/>
  <c r="X20" s="1"/>
  <c r="Q22"/>
  <c r="Q24"/>
  <c r="Q26"/>
  <c r="Q28"/>
  <c r="X28" s="1"/>
  <c r="Q30"/>
  <c r="Q32"/>
  <c r="Q34"/>
  <c r="Q36"/>
  <c r="X36" s="1"/>
  <c r="Q38"/>
  <c r="Q40"/>
  <c r="Q42"/>
  <c r="Q44"/>
  <c r="X44" s="1"/>
  <c r="Q46"/>
  <c r="Q48"/>
  <c r="Q50"/>
  <c r="Q52"/>
  <c r="X52" s="1"/>
  <c r="Q54"/>
  <c r="Q56"/>
  <c r="Q58"/>
  <c r="Q60"/>
  <c r="X60" s="1"/>
  <c r="Q62"/>
  <c r="Q64"/>
  <c r="Q66"/>
  <c r="Q68"/>
  <c r="Q70"/>
  <c r="Q72"/>
  <c r="X72" s="1"/>
  <c r="Q74"/>
  <c r="Q11"/>
  <c r="Q13"/>
  <c r="Q15"/>
  <c r="Q19"/>
  <c r="Q21"/>
  <c r="Q29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8"/>
  <c r="Q13" i="3"/>
  <c r="Q17"/>
  <c r="Q23"/>
  <c r="Q27"/>
  <c r="Q29"/>
  <c r="Q33"/>
  <c r="AC8"/>
  <c r="Q10"/>
  <c r="X10"/>
  <c r="Q12"/>
  <c r="Q14"/>
  <c r="X14" s="1"/>
  <c r="Q16"/>
  <c r="Q18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66"/>
  <c r="Q68"/>
  <c r="Q70"/>
  <c r="X70" s="1"/>
  <c r="Q72"/>
  <c r="Q74"/>
  <c r="Q11"/>
  <c r="Q15"/>
  <c r="Q19"/>
  <c r="Q21"/>
  <c r="Q25"/>
  <c r="Q31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8"/>
  <c r="Q11" i="2"/>
  <c r="Q15"/>
  <c r="Q19"/>
  <c r="Q23"/>
  <c r="Q27"/>
  <c r="Q35"/>
  <c r="AC8"/>
  <c r="Q10"/>
  <c r="X10"/>
  <c r="Q12"/>
  <c r="Q14"/>
  <c r="X14" s="1"/>
  <c r="Q16"/>
  <c r="Q18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66"/>
  <c r="Q68"/>
  <c r="Q70"/>
  <c r="X70" s="1"/>
  <c r="Q72"/>
  <c r="Q74"/>
  <c r="Q13"/>
  <c r="Q17"/>
  <c r="Q21"/>
  <c r="Q25"/>
  <c r="Q29"/>
  <c r="Q31"/>
  <c r="Q33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8"/>
  <c r="P9" i="1"/>
  <c r="X47" i="14" l="1"/>
  <c r="S47"/>
  <c r="R47"/>
  <c r="X43"/>
  <c r="S43"/>
  <c r="R43"/>
  <c r="X39"/>
  <c r="S39"/>
  <c r="R39"/>
  <c r="X35"/>
  <c r="S35"/>
  <c r="R35"/>
  <c r="X31"/>
  <c r="S31"/>
  <c r="R31"/>
  <c r="X27"/>
  <c r="S27"/>
  <c r="R27"/>
  <c r="X23"/>
  <c r="S23"/>
  <c r="R23"/>
  <c r="X19"/>
  <c r="S19"/>
  <c r="R19"/>
  <c r="X15"/>
  <c r="S15"/>
  <c r="R15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46"/>
  <c r="X38"/>
  <c r="X30"/>
  <c r="X22"/>
  <c r="X14"/>
  <c r="X45"/>
  <c r="S45"/>
  <c r="R45"/>
  <c r="X41"/>
  <c r="S41"/>
  <c r="R41"/>
  <c r="X37"/>
  <c r="S37"/>
  <c r="R37"/>
  <c r="X33"/>
  <c r="S33"/>
  <c r="R33"/>
  <c r="X29"/>
  <c r="S29"/>
  <c r="R29"/>
  <c r="X25"/>
  <c r="S25"/>
  <c r="R25"/>
  <c r="X21"/>
  <c r="R21"/>
  <c r="S21"/>
  <c r="X17"/>
  <c r="S17"/>
  <c r="R17"/>
  <c r="S11"/>
  <c r="R11"/>
  <c r="X11"/>
  <c r="R44"/>
  <c r="S44"/>
  <c r="R40"/>
  <c r="S40"/>
  <c r="R36"/>
  <c r="S36"/>
  <c r="R32"/>
  <c r="S32"/>
  <c r="R28"/>
  <c r="S28"/>
  <c r="R24"/>
  <c r="S24"/>
  <c r="R20"/>
  <c r="S20"/>
  <c r="R16"/>
  <c r="S16"/>
  <c r="S12"/>
  <c r="R12"/>
  <c r="R10"/>
  <c r="S10"/>
  <c r="X13"/>
  <c r="R13"/>
  <c r="S13"/>
  <c r="X42"/>
  <c r="X34"/>
  <c r="X26"/>
  <c r="X18"/>
  <c r="X44"/>
  <c r="X36"/>
  <c r="X28"/>
  <c r="X20"/>
  <c r="X12"/>
  <c r="X47" i="13"/>
  <c r="S47"/>
  <c r="R47"/>
  <c r="X43"/>
  <c r="S43"/>
  <c r="R43"/>
  <c r="X39"/>
  <c r="S39"/>
  <c r="R39"/>
  <c r="X35"/>
  <c r="S35"/>
  <c r="R35"/>
  <c r="X31"/>
  <c r="S31"/>
  <c r="R31"/>
  <c r="X27"/>
  <c r="S27"/>
  <c r="R27"/>
  <c r="S23"/>
  <c r="R23"/>
  <c r="X23"/>
  <c r="X19"/>
  <c r="S19"/>
  <c r="R19"/>
  <c r="X15"/>
  <c r="S15"/>
  <c r="R15"/>
  <c r="X11"/>
  <c r="S11"/>
  <c r="R11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R10"/>
  <c r="S10"/>
  <c r="X40"/>
  <c r="X32"/>
  <c r="X24"/>
  <c r="X16"/>
  <c r="X45"/>
  <c r="S45"/>
  <c r="R45"/>
  <c r="X41"/>
  <c r="S41"/>
  <c r="R41"/>
  <c r="X37"/>
  <c r="S37"/>
  <c r="R37"/>
  <c r="X33"/>
  <c r="S33"/>
  <c r="R33"/>
  <c r="X29"/>
  <c r="S29"/>
  <c r="R29"/>
  <c r="X25"/>
  <c r="S25"/>
  <c r="R25"/>
  <c r="X21"/>
  <c r="S21"/>
  <c r="R21"/>
  <c r="X17"/>
  <c r="S17"/>
  <c r="R17"/>
  <c r="X13"/>
  <c r="S13"/>
  <c r="R13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42"/>
  <c r="X34"/>
  <c r="X26"/>
  <c r="X18"/>
  <c r="X44"/>
  <c r="X36"/>
  <c r="X28"/>
  <c r="X20"/>
  <c r="X12"/>
  <c r="D52" s="1"/>
  <c r="X71" i="12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X27"/>
  <c r="S27"/>
  <c r="R27"/>
  <c r="X23"/>
  <c r="S23"/>
  <c r="R23"/>
  <c r="X19"/>
  <c r="S19"/>
  <c r="R19"/>
  <c r="X15"/>
  <c r="S15"/>
  <c r="R15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S12"/>
  <c r="R12"/>
  <c r="S10"/>
  <c r="R10"/>
  <c r="X13"/>
  <c r="R13"/>
  <c r="S13"/>
  <c r="X72"/>
  <c r="X68"/>
  <c r="X60"/>
  <c r="X52"/>
  <c r="X44"/>
  <c r="X36"/>
  <c r="X28"/>
  <c r="X20"/>
  <c r="X12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X29"/>
  <c r="S29"/>
  <c r="R29"/>
  <c r="X25"/>
  <c r="R25"/>
  <c r="S25"/>
  <c r="X21"/>
  <c r="S21"/>
  <c r="R21"/>
  <c r="X17"/>
  <c r="S17"/>
  <c r="R17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11"/>
  <c r="R11"/>
  <c r="S11"/>
  <c r="X70"/>
  <c r="X64"/>
  <c r="X56"/>
  <c r="X48"/>
  <c r="X40"/>
  <c r="X32"/>
  <c r="X24"/>
  <c r="X16"/>
  <c r="X62"/>
  <c r="X54"/>
  <c r="X46"/>
  <c r="X38"/>
  <c r="X30"/>
  <c r="X22"/>
  <c r="X14"/>
  <c r="X71" i="1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S27"/>
  <c r="R27"/>
  <c r="X27"/>
  <c r="X23"/>
  <c r="S23"/>
  <c r="R23"/>
  <c r="S15"/>
  <c r="R15"/>
  <c r="X15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17"/>
  <c r="R17"/>
  <c r="S17"/>
  <c r="X70"/>
  <c r="X62"/>
  <c r="X54"/>
  <c r="X46"/>
  <c r="X38"/>
  <c r="X30"/>
  <c r="X22"/>
  <c r="X14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X29"/>
  <c r="S29"/>
  <c r="R29"/>
  <c r="X25"/>
  <c r="S25"/>
  <c r="R25"/>
  <c r="X21"/>
  <c r="S21"/>
  <c r="R21"/>
  <c r="S11"/>
  <c r="R11"/>
  <c r="X11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S16"/>
  <c r="R16"/>
  <c r="S12"/>
  <c r="R12"/>
  <c r="R10"/>
  <c r="S10"/>
  <c r="X19"/>
  <c r="R19"/>
  <c r="S19"/>
  <c r="X13"/>
  <c r="R13"/>
  <c r="S13"/>
  <c r="X72"/>
  <c r="X64"/>
  <c r="X56"/>
  <c r="X48"/>
  <c r="X40"/>
  <c r="X32"/>
  <c r="X24"/>
  <c r="X16"/>
  <c r="X66"/>
  <c r="X58"/>
  <c r="X50"/>
  <c r="X42"/>
  <c r="X34"/>
  <c r="X26"/>
  <c r="X18"/>
  <c r="X12"/>
  <c r="X71" i="10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X27"/>
  <c r="R27"/>
  <c r="S27"/>
  <c r="X23"/>
  <c r="S23"/>
  <c r="R23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S14"/>
  <c r="R14"/>
  <c r="X17"/>
  <c r="R17"/>
  <c r="S17"/>
  <c r="X13"/>
  <c r="R13"/>
  <c r="S13"/>
  <c r="X70"/>
  <c r="X62"/>
  <c r="X54"/>
  <c r="X42"/>
  <c r="X34"/>
  <c r="X26"/>
  <c r="X18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X29"/>
  <c r="S29"/>
  <c r="R29"/>
  <c r="X25"/>
  <c r="S25"/>
  <c r="R25"/>
  <c r="X21"/>
  <c r="S21"/>
  <c r="R21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S10"/>
  <c r="R10"/>
  <c r="X19"/>
  <c r="R19"/>
  <c r="S19"/>
  <c r="X15"/>
  <c r="R15"/>
  <c r="S15"/>
  <c r="X11"/>
  <c r="R11"/>
  <c r="S11"/>
  <c r="X66"/>
  <c r="X58"/>
  <c r="X50"/>
  <c r="X40"/>
  <c r="X32"/>
  <c r="X24"/>
  <c r="X16"/>
  <c r="X68"/>
  <c r="X60"/>
  <c r="X52"/>
  <c r="X46"/>
  <c r="X38"/>
  <c r="X30"/>
  <c r="X22"/>
  <c r="X14"/>
  <c r="X71" i="9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X27"/>
  <c r="S27"/>
  <c r="R27"/>
  <c r="X23"/>
  <c r="R23"/>
  <c r="S23"/>
  <c r="X19"/>
  <c r="S19"/>
  <c r="R19"/>
  <c r="X15"/>
  <c r="S15"/>
  <c r="R15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S12"/>
  <c r="R12"/>
  <c r="R10"/>
  <c r="S10"/>
  <c r="X13"/>
  <c r="R13"/>
  <c r="S13"/>
  <c r="X72"/>
  <c r="X64"/>
  <c r="X56"/>
  <c r="X48"/>
  <c r="X40"/>
  <c r="X28"/>
  <c r="X20"/>
  <c r="X12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X29"/>
  <c r="S29"/>
  <c r="R29"/>
  <c r="X25"/>
  <c r="S25"/>
  <c r="R25"/>
  <c r="X21"/>
  <c r="S21"/>
  <c r="R21"/>
  <c r="X17"/>
  <c r="S17"/>
  <c r="R17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11"/>
  <c r="R11"/>
  <c r="S11"/>
  <c r="X68"/>
  <c r="X60"/>
  <c r="X52"/>
  <c r="X44"/>
  <c r="X36"/>
  <c r="X26"/>
  <c r="X18"/>
  <c r="X70"/>
  <c r="X62"/>
  <c r="X54"/>
  <c r="X46"/>
  <c r="X38"/>
  <c r="X32"/>
  <c r="X24"/>
  <c r="X16"/>
  <c r="X71" i="8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S25"/>
  <c r="R25"/>
  <c r="X25"/>
  <c r="S15"/>
  <c r="R15"/>
  <c r="X15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S26"/>
  <c r="R26"/>
  <c r="S22"/>
  <c r="R22"/>
  <c r="S18"/>
  <c r="R18"/>
  <c r="R14"/>
  <c r="S14"/>
  <c r="X23"/>
  <c r="R23"/>
  <c r="S23"/>
  <c r="X19"/>
  <c r="R19"/>
  <c r="S19"/>
  <c r="X70"/>
  <c r="X62"/>
  <c r="X54"/>
  <c r="X46"/>
  <c r="X38"/>
  <c r="X30"/>
  <c r="X22"/>
  <c r="X14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X29"/>
  <c r="S29"/>
  <c r="R29"/>
  <c r="S17"/>
  <c r="R17"/>
  <c r="X17"/>
  <c r="S11"/>
  <c r="R11"/>
  <c r="X11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S16"/>
  <c r="R16"/>
  <c r="S12"/>
  <c r="R12"/>
  <c r="R10"/>
  <c r="S10"/>
  <c r="X27"/>
  <c r="R27"/>
  <c r="S27"/>
  <c r="X21"/>
  <c r="R21"/>
  <c r="S21"/>
  <c r="X13"/>
  <c r="R13"/>
  <c r="S13"/>
  <c r="X66"/>
  <c r="X58"/>
  <c r="X50"/>
  <c r="X42"/>
  <c r="X34"/>
  <c r="X26"/>
  <c r="X18"/>
  <c r="X68"/>
  <c r="X60"/>
  <c r="X52"/>
  <c r="X44"/>
  <c r="X36"/>
  <c r="X28"/>
  <c r="X20"/>
  <c r="X12"/>
  <c r="X71" i="7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X27"/>
  <c r="S27"/>
  <c r="R27"/>
  <c r="S19"/>
  <c r="R19"/>
  <c r="X19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S20"/>
  <c r="R20"/>
  <c r="S16"/>
  <c r="R16"/>
  <c r="R12"/>
  <c r="S12"/>
  <c r="S10"/>
  <c r="R10"/>
  <c r="X23"/>
  <c r="R23"/>
  <c r="S23"/>
  <c r="X17"/>
  <c r="R17"/>
  <c r="S17"/>
  <c r="X72"/>
  <c r="X64"/>
  <c r="X56"/>
  <c r="X48"/>
  <c r="X40"/>
  <c r="X32"/>
  <c r="X24"/>
  <c r="X16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X29"/>
  <c r="R29"/>
  <c r="S29"/>
  <c r="X25"/>
  <c r="S25"/>
  <c r="R25"/>
  <c r="S15"/>
  <c r="R15"/>
  <c r="X15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S14"/>
  <c r="R14"/>
  <c r="X21"/>
  <c r="R21"/>
  <c r="S21"/>
  <c r="X11"/>
  <c r="R11"/>
  <c r="S11"/>
  <c r="X68"/>
  <c r="X62"/>
  <c r="X54"/>
  <c r="X46"/>
  <c r="X38"/>
  <c r="X30"/>
  <c r="X22"/>
  <c r="X12"/>
  <c r="X70"/>
  <c r="X60"/>
  <c r="X52"/>
  <c r="X44"/>
  <c r="X36"/>
  <c r="X28"/>
  <c r="X20"/>
  <c r="X14"/>
  <c r="X71" i="6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R35"/>
  <c r="S35"/>
  <c r="S31"/>
  <c r="R31"/>
  <c r="X31"/>
  <c r="S21"/>
  <c r="R21"/>
  <c r="X21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R28"/>
  <c r="S28"/>
  <c r="R24"/>
  <c r="S24"/>
  <c r="R20"/>
  <c r="S20"/>
  <c r="R16"/>
  <c r="S16"/>
  <c r="R12"/>
  <c r="S12"/>
  <c r="S10"/>
  <c r="R10"/>
  <c r="X29"/>
  <c r="R29"/>
  <c r="S29"/>
  <c r="X23"/>
  <c r="R23"/>
  <c r="S23"/>
  <c r="X15"/>
  <c r="R15"/>
  <c r="S15"/>
  <c r="X44"/>
  <c r="X36"/>
  <c r="X28"/>
  <c r="X20"/>
  <c r="X12"/>
  <c r="X72"/>
  <c r="X64"/>
  <c r="X56"/>
  <c r="X48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S25"/>
  <c r="R25"/>
  <c r="X25"/>
  <c r="S17"/>
  <c r="R17"/>
  <c r="X17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S26"/>
  <c r="R26"/>
  <c r="S22"/>
  <c r="R22"/>
  <c r="S18"/>
  <c r="R18"/>
  <c r="S14"/>
  <c r="R14"/>
  <c r="X27"/>
  <c r="R27"/>
  <c r="S27"/>
  <c r="X19"/>
  <c r="R19"/>
  <c r="S19"/>
  <c r="X11"/>
  <c r="R11"/>
  <c r="S11"/>
  <c r="X74"/>
  <c r="X66"/>
  <c r="X58"/>
  <c r="X50"/>
  <c r="X40"/>
  <c r="X32"/>
  <c r="X24"/>
  <c r="X16"/>
  <c r="X68"/>
  <c r="X60"/>
  <c r="X52"/>
  <c r="X46"/>
  <c r="X38"/>
  <c r="X30"/>
  <c r="X22"/>
  <c r="X14"/>
  <c r="X71" i="5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3"/>
  <c r="S33"/>
  <c r="R33"/>
  <c r="S25"/>
  <c r="R25"/>
  <c r="X25"/>
  <c r="S19"/>
  <c r="R19"/>
  <c r="X19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S26"/>
  <c r="R26"/>
  <c r="S22"/>
  <c r="R22"/>
  <c r="R18"/>
  <c r="S18"/>
  <c r="R14"/>
  <c r="S14"/>
  <c r="X29"/>
  <c r="R29"/>
  <c r="S29"/>
  <c r="X23"/>
  <c r="R23"/>
  <c r="S23"/>
  <c r="X13"/>
  <c r="R13"/>
  <c r="S13"/>
  <c r="X70"/>
  <c r="X62"/>
  <c r="X54"/>
  <c r="X42"/>
  <c r="X34"/>
  <c r="X26"/>
  <c r="X18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5"/>
  <c r="S35"/>
  <c r="R35"/>
  <c r="S31"/>
  <c r="R31"/>
  <c r="X31"/>
  <c r="S21"/>
  <c r="R21"/>
  <c r="X21"/>
  <c r="S15"/>
  <c r="R15"/>
  <c r="X15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R28"/>
  <c r="S28"/>
  <c r="R24"/>
  <c r="S24"/>
  <c r="S20"/>
  <c r="R20"/>
  <c r="S16"/>
  <c r="R16"/>
  <c r="R12"/>
  <c r="S12"/>
  <c r="S10"/>
  <c r="R10"/>
  <c r="X37"/>
  <c r="S37"/>
  <c r="R37"/>
  <c r="X27"/>
  <c r="R27"/>
  <c r="S27"/>
  <c r="X17"/>
  <c r="R17"/>
  <c r="S17"/>
  <c r="X11"/>
  <c r="R11"/>
  <c r="S11"/>
  <c r="X74"/>
  <c r="X66"/>
  <c r="X58"/>
  <c r="X50"/>
  <c r="X40"/>
  <c r="X32"/>
  <c r="X24"/>
  <c r="X16"/>
  <c r="X68"/>
  <c r="X60"/>
  <c r="X52"/>
  <c r="X46"/>
  <c r="X38"/>
  <c r="X30"/>
  <c r="X22"/>
  <c r="X14"/>
  <c r="X71" i="4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29"/>
  <c r="R29"/>
  <c r="X29"/>
  <c r="S19"/>
  <c r="R19"/>
  <c r="X19"/>
  <c r="S13"/>
  <c r="R13"/>
  <c r="X13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S30"/>
  <c r="R30"/>
  <c r="R26"/>
  <c r="S26"/>
  <c r="R22"/>
  <c r="S22"/>
  <c r="R18"/>
  <c r="S18"/>
  <c r="S14"/>
  <c r="R14"/>
  <c r="X27"/>
  <c r="R27"/>
  <c r="S27"/>
  <c r="X23"/>
  <c r="R23"/>
  <c r="S23"/>
  <c r="X70"/>
  <c r="X66"/>
  <c r="X58"/>
  <c r="X50"/>
  <c r="X42"/>
  <c r="X34"/>
  <c r="X26"/>
  <c r="X18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S21"/>
  <c r="R21"/>
  <c r="X21"/>
  <c r="S15"/>
  <c r="R15"/>
  <c r="X15"/>
  <c r="S11"/>
  <c r="R11"/>
  <c r="X11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S20"/>
  <c r="R20"/>
  <c r="S16"/>
  <c r="R16"/>
  <c r="R12"/>
  <c r="S12"/>
  <c r="R10"/>
  <c r="S10"/>
  <c r="X31"/>
  <c r="R31"/>
  <c r="S31"/>
  <c r="X25"/>
  <c r="R25"/>
  <c r="S25"/>
  <c r="X17"/>
  <c r="R17"/>
  <c r="S17"/>
  <c r="X74"/>
  <c r="X64"/>
  <c r="X56"/>
  <c r="X48"/>
  <c r="X40"/>
  <c r="X32"/>
  <c r="X24"/>
  <c r="X16"/>
  <c r="X68"/>
  <c r="X62"/>
  <c r="X54"/>
  <c r="X46"/>
  <c r="X38"/>
  <c r="X30"/>
  <c r="X22"/>
  <c r="X14"/>
  <c r="X71" i="3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25"/>
  <c r="R25"/>
  <c r="X25"/>
  <c r="S19"/>
  <c r="R19"/>
  <c r="X19"/>
  <c r="S11"/>
  <c r="R11"/>
  <c r="X11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R28"/>
  <c r="S28"/>
  <c r="R24"/>
  <c r="S24"/>
  <c r="S20"/>
  <c r="R20"/>
  <c r="S16"/>
  <c r="R16"/>
  <c r="S12"/>
  <c r="R12"/>
  <c r="R10"/>
  <c r="S10"/>
  <c r="X33"/>
  <c r="R33"/>
  <c r="S33"/>
  <c r="X27"/>
  <c r="R27"/>
  <c r="S27"/>
  <c r="X17"/>
  <c r="R17"/>
  <c r="S17"/>
  <c r="X72"/>
  <c r="X64"/>
  <c r="X56"/>
  <c r="X48"/>
  <c r="X40"/>
  <c r="X32"/>
  <c r="X24"/>
  <c r="X16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R37"/>
  <c r="S37"/>
  <c r="S31"/>
  <c r="R31"/>
  <c r="X31"/>
  <c r="S21"/>
  <c r="R21"/>
  <c r="X21"/>
  <c r="S15"/>
  <c r="R15"/>
  <c r="X15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S26"/>
  <c r="R26"/>
  <c r="S22"/>
  <c r="R22"/>
  <c r="R18"/>
  <c r="S18"/>
  <c r="R14"/>
  <c r="S14"/>
  <c r="X29"/>
  <c r="R29"/>
  <c r="S29"/>
  <c r="X23"/>
  <c r="R23"/>
  <c r="S23"/>
  <c r="X13"/>
  <c r="R13"/>
  <c r="S13"/>
  <c r="X68"/>
  <c r="X60"/>
  <c r="X52"/>
  <c r="X44"/>
  <c r="X34"/>
  <c r="X26"/>
  <c r="X18"/>
  <c r="X74"/>
  <c r="X66"/>
  <c r="X58"/>
  <c r="X50"/>
  <c r="X42"/>
  <c r="X36"/>
  <c r="X28"/>
  <c r="X20"/>
  <c r="X12"/>
  <c r="AH8" s="1"/>
  <c r="X71" i="2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S33"/>
  <c r="R33"/>
  <c r="X33"/>
  <c r="S29"/>
  <c r="R29"/>
  <c r="X29"/>
  <c r="S21"/>
  <c r="R21"/>
  <c r="X21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S10"/>
  <c r="R10"/>
  <c r="X35"/>
  <c r="R35"/>
  <c r="S35"/>
  <c r="X23"/>
  <c r="R23"/>
  <c r="S23"/>
  <c r="X15"/>
  <c r="R15"/>
  <c r="S15"/>
  <c r="X72"/>
  <c r="X64"/>
  <c r="X56"/>
  <c r="X48"/>
  <c r="X40"/>
  <c r="X32"/>
  <c r="X24"/>
  <c r="X16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S31"/>
  <c r="R31"/>
  <c r="X31"/>
  <c r="S25"/>
  <c r="R25"/>
  <c r="X25"/>
  <c r="S17"/>
  <c r="R17"/>
  <c r="X17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S34"/>
  <c r="R34"/>
  <c r="S30"/>
  <c r="R30"/>
  <c r="S26"/>
  <c r="R26"/>
  <c r="S22"/>
  <c r="R22"/>
  <c r="S18"/>
  <c r="R18"/>
  <c r="S14"/>
  <c r="R14"/>
  <c r="X27"/>
  <c r="R27"/>
  <c r="S27"/>
  <c r="X19"/>
  <c r="R19"/>
  <c r="S19"/>
  <c r="X11"/>
  <c r="R11"/>
  <c r="S11"/>
  <c r="X68"/>
  <c r="X60"/>
  <c r="X52"/>
  <c r="X44"/>
  <c r="X36"/>
  <c r="X26"/>
  <c r="X18"/>
  <c r="X74"/>
  <c r="X66"/>
  <c r="X58"/>
  <c r="X50"/>
  <c r="X42"/>
  <c r="X34"/>
  <c r="X28"/>
  <c r="X20"/>
  <c r="X12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11"/>
  <c r="Z8"/>
  <c r="Y8"/>
  <c r="AH8" i="14" l="1"/>
  <c r="D80" i="12"/>
  <c r="AH8"/>
  <c r="AJ8" i="11"/>
  <c r="D79" i="10"/>
  <c r="AJ8" i="9"/>
  <c r="AH8"/>
  <c r="AH8" i="8"/>
  <c r="D80" i="7"/>
  <c r="D79" i="6"/>
  <c r="D81"/>
  <c r="AL8" i="5"/>
  <c r="AH8" i="4"/>
  <c r="AJ8" i="3"/>
  <c r="AH8" i="2"/>
  <c r="D81"/>
  <c r="AL8" i="14"/>
  <c r="D54"/>
  <c r="AJ8"/>
  <c r="D52"/>
  <c r="AH8" i="13"/>
  <c r="AL8"/>
  <c r="AJ8"/>
  <c r="D54"/>
  <c r="AL8" i="12"/>
  <c r="AJ8"/>
  <c r="D78"/>
  <c r="D77" i="11"/>
  <c r="AH8"/>
  <c r="AL8"/>
  <c r="D79"/>
  <c r="AH8" i="10"/>
  <c r="D77"/>
  <c r="AL8"/>
  <c r="AJ8"/>
  <c r="D77" i="9"/>
  <c r="AL8"/>
  <c r="D79"/>
  <c r="AL8" i="8"/>
  <c r="D79"/>
  <c r="AJ8"/>
  <c r="D77"/>
  <c r="AH8" i="7"/>
  <c r="D78"/>
  <c r="AL8"/>
  <c r="AJ8"/>
  <c r="AH8" i="6"/>
  <c r="AL8"/>
  <c r="AJ8"/>
  <c r="D78" i="5"/>
  <c r="AJ8"/>
  <c r="D81"/>
  <c r="AH8"/>
  <c r="D79"/>
  <c r="AL8" i="4"/>
  <c r="D81"/>
  <c r="AJ8"/>
  <c r="D79"/>
  <c r="D81" i="3"/>
  <c r="AL8"/>
  <c r="D79"/>
  <c r="AL8" i="2"/>
  <c r="AJ8"/>
  <c r="D79"/>
  <c r="S70" i="1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6"/>
  <c r="P77"/>
  <c r="AD8"/>
  <c r="AB8"/>
  <c r="AC8"/>
  <c r="AA8" i="14" l="1"/>
  <c r="D51"/>
  <c r="AM8"/>
  <c r="AA8" i="13"/>
  <c r="D51"/>
  <c r="AA8" i="12"/>
  <c r="D77"/>
  <c r="AM8"/>
  <c r="D76" i="11"/>
  <c r="AA8"/>
  <c r="D76" i="10"/>
  <c r="AA8"/>
  <c r="AK8" s="1"/>
  <c r="D76" i="9"/>
  <c r="AM8"/>
  <c r="AA8"/>
  <c r="AA8" i="8"/>
  <c r="D76"/>
  <c r="AM8"/>
  <c r="D77" i="7"/>
  <c r="AA8"/>
  <c r="AK8" s="1"/>
  <c r="AA8" i="6"/>
  <c r="D78"/>
  <c r="AA8" i="5"/>
  <c r="AK8" s="1"/>
  <c r="AA8" i="4"/>
  <c r="AK8" s="1"/>
  <c r="D78"/>
  <c r="AM8"/>
  <c r="D78" i="3"/>
  <c r="AM8"/>
  <c r="AA8"/>
  <c r="AA8" i="2"/>
  <c r="D78"/>
  <c r="AM8"/>
  <c r="AL8" i="1"/>
  <c r="D76" s="1"/>
  <c r="D79"/>
  <c r="D77"/>
  <c r="AJ8"/>
  <c r="AH8"/>
  <c r="AM8" i="10" l="1"/>
  <c r="AM8" i="7"/>
  <c r="AI8" i="5"/>
  <c r="P50" i="14"/>
  <c r="D50"/>
  <c r="AG8"/>
  <c r="AE8"/>
  <c r="AI8"/>
  <c r="AK8"/>
  <c r="P50" i="13"/>
  <c r="D50"/>
  <c r="AG8"/>
  <c r="AE8"/>
  <c r="AM8"/>
  <c r="AI8"/>
  <c r="AK8"/>
  <c r="P76" i="12"/>
  <c r="D76"/>
  <c r="AG8"/>
  <c r="AE8"/>
  <c r="AI8"/>
  <c r="AK8"/>
  <c r="P75" i="11"/>
  <c r="D75"/>
  <c r="AG8"/>
  <c r="AE8"/>
  <c r="AK8"/>
  <c r="AM8"/>
  <c r="AI8"/>
  <c r="P75" i="10"/>
  <c r="D75"/>
  <c r="AG8"/>
  <c r="AE8"/>
  <c r="AI8"/>
  <c r="P75" i="9"/>
  <c r="D75"/>
  <c r="AG8"/>
  <c r="AE8"/>
  <c r="AK8"/>
  <c r="AI8"/>
  <c r="P75" i="8"/>
  <c r="D75"/>
  <c r="AG8"/>
  <c r="AE8"/>
  <c r="AI8"/>
  <c r="AK8"/>
  <c r="P76" i="7"/>
  <c r="D76"/>
  <c r="AG8"/>
  <c r="AE8"/>
  <c r="AI8"/>
  <c r="P77" i="6"/>
  <c r="D77"/>
  <c r="AG8"/>
  <c r="AE8"/>
  <c r="AM8"/>
  <c r="AI8"/>
  <c r="AK8"/>
  <c r="P77" i="5"/>
  <c r="D77"/>
  <c r="AG8"/>
  <c r="AE8"/>
  <c r="AM8"/>
  <c r="P77" i="4"/>
  <c r="D77"/>
  <c r="AG8"/>
  <c r="AE8"/>
  <c r="AI8"/>
  <c r="P77" i="3"/>
  <c r="D77"/>
  <c r="AG8"/>
  <c r="AE8"/>
  <c r="AK8"/>
  <c r="AI8"/>
  <c r="P77" i="2"/>
  <c r="D77"/>
  <c r="AG8"/>
  <c r="AE8"/>
  <c r="AI8"/>
  <c r="AK8"/>
  <c r="AA8" i="1"/>
  <c r="AK8" l="1"/>
  <c r="P75"/>
  <c r="D75"/>
  <c r="AG8"/>
  <c r="AM8"/>
  <c r="AE8"/>
  <c r="AI8"/>
</calcChain>
</file>

<file path=xl/sharedStrings.xml><?xml version="1.0" encoding="utf-8"?>
<sst xmlns="http://schemas.openxmlformats.org/spreadsheetml/2006/main" count="9532" uniqueCount="2067">
  <si>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</si>
  <si>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</si>
  <si>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</si>
  <si>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</si>
  <si>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</si>
  <si>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</si>
  <si>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</si>
  <si>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</si>
  <si>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</si>
  <si>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</si>
  <si>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</si>
  <si>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</si>
  <si>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</si>
  <si>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</si>
  <si>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</si>
  <si>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</si>
  <si>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</si>
  <si>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</si>
  <si>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</si>
  <si>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</si>
  <si>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</si>
  <si>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</si>
  <si>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</si>
  <si>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</si>
  <si>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</si>
  <si>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</si>
  <si>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</si>
  <si>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</si>
  <si>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</si>
  <si>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</si>
  <si>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</si>
  <si>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</si>
  <si>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</si>
  <si>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</si>
  <si>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</si>
  <si>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</si>
  <si>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</si>
  <si>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</si>
  <si>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</si>
  <si>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</si>
  <si>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</si>
  <si>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</si>
  <si>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</si>
  <si>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</si>
  <si>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</si>
  <si>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</si>
  <si>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</si>
  <si>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</si>
  <si>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</si>
  <si>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</si>
  <si>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</si>
  <si>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</si>
  <si>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</si>
  <si>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</si>
  <si>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</si>
  <si>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</si>
  <si>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</si>
  <si>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</si>
  <si>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</si>
  <si>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Toán rời rạc 2</t>
  </si>
  <si>
    <t>Ngày thi: 05/06/2017</t>
  </si>
  <si>
    <t>Giờ thi: 13h00</t>
  </si>
  <si>
    <t>Nhóm: INT1359-01</t>
  </si>
  <si>
    <t>Nhóm: INT1359-14</t>
  </si>
  <si>
    <t>Nhóm: INT1359-13</t>
  </si>
  <si>
    <t>Nhóm: INT1359-12</t>
  </si>
  <si>
    <t>Nhóm: INT1359-11</t>
  </si>
  <si>
    <t>Nhóm: INT1359-10</t>
  </si>
  <si>
    <t>Nhóm: INT1359-09</t>
  </si>
  <si>
    <t>Nhóm: INT1359-08</t>
  </si>
  <si>
    <t>Nhóm: INT1359-07</t>
  </si>
  <si>
    <t>Nhóm: INT1359-06</t>
  </si>
  <si>
    <t>Nhóm: INT1359-05</t>
  </si>
  <si>
    <t>Nhóm: INT1359-04</t>
  </si>
  <si>
    <t>Nhóm: INT1359-03</t>
  </si>
  <si>
    <t>Nhóm: INT1359-02</t>
  </si>
  <si>
    <t>B15DCCN020</t>
  </si>
  <si>
    <t>Bùi Văn</t>
  </si>
  <si>
    <t>Anh</t>
  </si>
  <si>
    <t>08/09/97</t>
  </si>
  <si>
    <t>D15CQCN09-B</t>
  </si>
  <si>
    <t>B15DCAT004</t>
  </si>
  <si>
    <t>Hoàng Quỳnh</t>
  </si>
  <si>
    <t>19/01/97</t>
  </si>
  <si>
    <t>D15CQAT04-B</t>
  </si>
  <si>
    <t>B15DCCN009</t>
  </si>
  <si>
    <t>Nguyễn Thị Vân</t>
  </si>
  <si>
    <t>23/09/97</t>
  </si>
  <si>
    <t>B15DCAT005</t>
  </si>
  <si>
    <t>Nguyễn Việt</t>
  </si>
  <si>
    <t>13/08/97</t>
  </si>
  <si>
    <t>D15CQAT01-B</t>
  </si>
  <si>
    <t>B15DCCN023</t>
  </si>
  <si>
    <t>Trịnh Hoàng</t>
  </si>
  <si>
    <t>25/07/97</t>
  </si>
  <si>
    <t>D15CQCN01-B</t>
  </si>
  <si>
    <t>B15DCCN015</t>
  </si>
  <si>
    <t>Vương Thị Quỳnh</t>
  </si>
  <si>
    <t>05/06/97</t>
  </si>
  <si>
    <t>D15CQCN04-B</t>
  </si>
  <si>
    <t>B15DCCN053</t>
  </si>
  <si>
    <t>Hà Ngọc</t>
  </si>
  <si>
    <t>Bách</t>
  </si>
  <si>
    <t>17/03/97</t>
  </si>
  <si>
    <t>B15DCCN070</t>
  </si>
  <si>
    <t>Nguyễn Quốc</t>
  </si>
  <si>
    <t>Chính</t>
  </si>
  <si>
    <t>03/08/97</t>
  </si>
  <si>
    <t>B15DCCN078</t>
  </si>
  <si>
    <t>Nguyễn Hữu</t>
  </si>
  <si>
    <t>Công</t>
  </si>
  <si>
    <t>06/08/97</t>
  </si>
  <si>
    <t>B15DCCN089</t>
  </si>
  <si>
    <t>Lê Huy</t>
  </si>
  <si>
    <t>Cường</t>
  </si>
  <si>
    <t>01/05/97</t>
  </si>
  <si>
    <t>B15DCAT033</t>
  </si>
  <si>
    <t>Nguyễn Thái</t>
  </si>
  <si>
    <t>12/02/97</t>
  </si>
  <si>
    <t>B15DCCN103</t>
  </si>
  <si>
    <t>Hà Thị</t>
  </si>
  <si>
    <t>Đào</t>
  </si>
  <si>
    <t>12/08/95</t>
  </si>
  <si>
    <t>B15DCCN120</t>
  </si>
  <si>
    <t>Phạm Viết</t>
  </si>
  <si>
    <t>Đình</t>
  </si>
  <si>
    <t>31/12/97</t>
  </si>
  <si>
    <t>D15CQCN10-B</t>
  </si>
  <si>
    <t>B16LDCN001</t>
  </si>
  <si>
    <t>Nguyễn Minh</t>
  </si>
  <si>
    <t>Đức</t>
  </si>
  <si>
    <t>10/04/94</t>
  </si>
  <si>
    <t>L16CQCN01-B</t>
  </si>
  <si>
    <t>B15DCCN163</t>
  </si>
  <si>
    <t>Nguyễn Văn</t>
  </si>
  <si>
    <t>Dương</t>
  </si>
  <si>
    <t>25/02/97</t>
  </si>
  <si>
    <t>B15DCCN169</t>
  </si>
  <si>
    <t>Nguyễn Thành</t>
  </si>
  <si>
    <t>Duy</t>
  </si>
  <si>
    <t>21/10/97</t>
  </si>
  <si>
    <t>B15DCCN184</t>
  </si>
  <si>
    <t>Ngô Mạnh</t>
  </si>
  <si>
    <t>Hải</t>
  </si>
  <si>
    <t>10/10/97</t>
  </si>
  <si>
    <t>D15CQCN08-B</t>
  </si>
  <si>
    <t>B15DCCN224</t>
  </si>
  <si>
    <t>Lê Thị</t>
  </si>
  <si>
    <t>Hoa</t>
  </si>
  <si>
    <t>10/12/97</t>
  </si>
  <si>
    <t>B16LDCN002</t>
  </si>
  <si>
    <t>Giang Mỹ</t>
  </si>
  <si>
    <t>Hòa</t>
  </si>
  <si>
    <t>13/01/94</t>
  </si>
  <si>
    <t>B16LDCN003</t>
  </si>
  <si>
    <t>Vũ Văn</t>
  </si>
  <si>
    <t>Hợp</t>
  </si>
  <si>
    <t>24/04/94</t>
  </si>
  <si>
    <t>B15DCCN261</t>
  </si>
  <si>
    <t>Hoàng Minh</t>
  </si>
  <si>
    <t>Hưng</t>
  </si>
  <si>
    <t>06/04/97</t>
  </si>
  <si>
    <t>B15DCAT089</t>
  </si>
  <si>
    <t>09/08/97</t>
  </si>
  <si>
    <t>B15DCCN265</t>
  </si>
  <si>
    <t>Trần Thị Thanh</t>
  </si>
  <si>
    <t>Hương</t>
  </si>
  <si>
    <t>26/01/97</t>
  </si>
  <si>
    <t>B15DCCN279</t>
  </si>
  <si>
    <t>Nguyễn Phương</t>
  </si>
  <si>
    <t>Huyền</t>
  </si>
  <si>
    <t>01/06/97</t>
  </si>
  <si>
    <t>B15DCAT097</t>
  </si>
  <si>
    <t>Nguyễn Thị Minh</t>
  </si>
  <si>
    <t>17/07/97</t>
  </si>
  <si>
    <t>B15DCCN295</t>
  </si>
  <si>
    <t>Kỳ</t>
  </si>
  <si>
    <t>21/11/97</t>
  </si>
  <si>
    <t>B15DCCN300</t>
  </si>
  <si>
    <t>Hoàng Tùng</t>
  </si>
  <si>
    <t>Lâm</t>
  </si>
  <si>
    <t>04/08/97</t>
  </si>
  <si>
    <t>D15CQCN03-B</t>
  </si>
  <si>
    <t>B16LDCN004</t>
  </si>
  <si>
    <t>Bùi Thái</t>
  </si>
  <si>
    <t>Linh</t>
  </si>
  <si>
    <t>09/11/94</t>
  </si>
  <si>
    <t>B16LDCN005</t>
  </si>
  <si>
    <t>Nguyễn Công Thái</t>
  </si>
  <si>
    <t>Long</t>
  </si>
  <si>
    <t>13/08/95</t>
  </si>
  <si>
    <t>B15DCCN341</t>
  </si>
  <si>
    <t>Lê Đức</t>
  </si>
  <si>
    <t>Mạnh</t>
  </si>
  <si>
    <t>20/11/97</t>
  </si>
  <si>
    <t>D15CQCN11-B</t>
  </si>
  <si>
    <t>B15DCCN357</t>
  </si>
  <si>
    <t>Nguyễn Ngọc</t>
  </si>
  <si>
    <t>Minh</t>
  </si>
  <si>
    <t>21/09/97</t>
  </si>
  <si>
    <t>D15CQCN05-B</t>
  </si>
  <si>
    <t>B15DCCN364</t>
  </si>
  <si>
    <t>Vũ Thảo</t>
  </si>
  <si>
    <t>My</t>
  </si>
  <si>
    <t>02/12/97</t>
  </si>
  <si>
    <t>B15DCCN390</t>
  </si>
  <si>
    <t>Nguyễn Đình</t>
  </si>
  <si>
    <t>Nghĩa</t>
  </si>
  <si>
    <t>16/04/97</t>
  </si>
  <si>
    <t>B15DCCN431</t>
  </si>
  <si>
    <t>Nguyễn Công</t>
  </si>
  <si>
    <t>Quân</t>
  </si>
  <si>
    <t>24/05/97</t>
  </si>
  <si>
    <t>D15CQCN02-B</t>
  </si>
  <si>
    <t>B16LDCN006</t>
  </si>
  <si>
    <t>Nguyễn Duy</t>
  </si>
  <si>
    <t>Quang</t>
  </si>
  <si>
    <t>18/09/94</t>
  </si>
  <si>
    <t>B15DCCN448</t>
  </si>
  <si>
    <t>Kiều Quang</t>
  </si>
  <si>
    <t>Quỳnh</t>
  </si>
  <si>
    <t>B15DCAT140</t>
  </si>
  <si>
    <t>Vũ Thị Ngọc</t>
  </si>
  <si>
    <t>24/03/97</t>
  </si>
  <si>
    <t>B15DCCN456</t>
  </si>
  <si>
    <t>Nguyễn Thế</t>
  </si>
  <si>
    <t>Sáu</t>
  </si>
  <si>
    <t>20/03/97</t>
  </si>
  <si>
    <t>B16LDCN007</t>
  </si>
  <si>
    <t>Bùi Hồng</t>
  </si>
  <si>
    <t>Sơn</t>
  </si>
  <si>
    <t>16/12/93</t>
  </si>
  <si>
    <t>B14DCAT170</t>
  </si>
  <si>
    <t>Lưu Bá</t>
  </si>
  <si>
    <t>01/01/96</t>
  </si>
  <si>
    <t>D14CQAT02-B</t>
  </si>
  <si>
    <t>B15DCCN473</t>
  </si>
  <si>
    <t>Nguyễn Đinh</t>
  </si>
  <si>
    <t>Sửu</t>
  </si>
  <si>
    <t>11/02/97</t>
  </si>
  <si>
    <t>B15DCCN477</t>
  </si>
  <si>
    <t>Lê Văn</t>
  </si>
  <si>
    <t>Tài</t>
  </si>
  <si>
    <t>08/01/97</t>
  </si>
  <si>
    <t>B15DCCN478</t>
  </si>
  <si>
    <t>B15DCCN493</t>
  </si>
  <si>
    <t>Nguyễn Thế Minh</t>
  </si>
  <si>
    <t>Thắng</t>
  </si>
  <si>
    <t>11/11/97</t>
  </si>
  <si>
    <t>B15DCCN522</t>
  </si>
  <si>
    <t>Thao</t>
  </si>
  <si>
    <t>13/09/97</t>
  </si>
  <si>
    <t>B15DCCN526</t>
  </si>
  <si>
    <t>Phạm Thị Bích</t>
  </si>
  <si>
    <t>Thảo</t>
  </si>
  <si>
    <t>01/09/97</t>
  </si>
  <si>
    <t>B15DCCN525</t>
  </si>
  <si>
    <t>Phạm Thị Phương</t>
  </si>
  <si>
    <t>01/04/97</t>
  </si>
  <si>
    <t>B15DCCN544</t>
  </si>
  <si>
    <t>Thuần</t>
  </si>
  <si>
    <t>09/03/97</t>
  </si>
  <si>
    <t>B15DCCN545</t>
  </si>
  <si>
    <t>Nguyễn Đức</t>
  </si>
  <si>
    <t>Thuận</t>
  </si>
  <si>
    <t>16/09/97</t>
  </si>
  <si>
    <t>D15CQCN06-B</t>
  </si>
  <si>
    <t>B15DCCN549</t>
  </si>
  <si>
    <t>Hà Thu</t>
  </si>
  <si>
    <t>Thủy</t>
  </si>
  <si>
    <t>23/12/97</t>
  </si>
  <si>
    <t>B15DCCN555</t>
  </si>
  <si>
    <t>Tiến</t>
  </si>
  <si>
    <t>22/04/97</t>
  </si>
  <si>
    <t>B15DCAT166</t>
  </si>
  <si>
    <t>Phạm Văn</t>
  </si>
  <si>
    <t>Tốn</t>
  </si>
  <si>
    <t>01/01/97</t>
  </si>
  <si>
    <t>D15CQAT02-B</t>
  </si>
  <si>
    <t>B15DCCN559</t>
  </si>
  <si>
    <t>Nguyễn Thị</t>
  </si>
  <si>
    <t>Trang</t>
  </si>
  <si>
    <t>25/04/97</t>
  </si>
  <si>
    <t>B15DCCN562</t>
  </si>
  <si>
    <t>Trần Thị Kiều</t>
  </si>
  <si>
    <t>Trinh</t>
  </si>
  <si>
    <t>08/02/97</t>
  </si>
  <si>
    <t>B15DCCN566</t>
  </si>
  <si>
    <t>Đỗ Văn</t>
  </si>
  <si>
    <t>Trọng</t>
  </si>
  <si>
    <t>20/10/97</t>
  </si>
  <si>
    <t>B15DCCN577</t>
  </si>
  <si>
    <t>Phạm Quang</t>
  </si>
  <si>
    <t>Trung</t>
  </si>
  <si>
    <t>B15DCAT181</t>
  </si>
  <si>
    <t>Tú</t>
  </si>
  <si>
    <t>12/12/95</t>
  </si>
  <si>
    <t>B15DCCN599</t>
  </si>
  <si>
    <t>Tụ</t>
  </si>
  <si>
    <t>05/04/97</t>
  </si>
  <si>
    <t>B15DCAT191</t>
  </si>
  <si>
    <t>Tùng</t>
  </si>
  <si>
    <t>29/08/96</t>
  </si>
  <si>
    <t>D15CQAT03-B</t>
  </si>
  <si>
    <t>B15DCCN629</t>
  </si>
  <si>
    <t>Tạ Khắc</t>
  </si>
  <si>
    <t>13/06/97</t>
  </si>
  <si>
    <t>B15DCCN647</t>
  </si>
  <si>
    <t>Trần Hoàng</t>
  </si>
  <si>
    <t>Việt</t>
  </si>
  <si>
    <t>30/08/97</t>
  </si>
  <si>
    <t>B16LDCN008</t>
  </si>
  <si>
    <t>Kiều Tiến</t>
  </si>
  <si>
    <t>Vũ</t>
  </si>
  <si>
    <t>01/06/91</t>
  </si>
  <si>
    <t>B15DCAT197</t>
  </si>
  <si>
    <t>Lê Văn Minh</t>
  </si>
  <si>
    <t>Vương</t>
  </si>
  <si>
    <t>16/12/97</t>
  </si>
  <si>
    <t>B15DCCN032</t>
  </si>
  <si>
    <t>Nguyễn Hoàng Việt</t>
  </si>
  <si>
    <t>06/10/97</t>
  </si>
  <si>
    <t>B15DCCN021</t>
  </si>
  <si>
    <t>Nguyễn Nam</t>
  </si>
  <si>
    <t>21/03/97</t>
  </si>
  <si>
    <t>B15DCAT010</t>
  </si>
  <si>
    <t>Trần Gia Tuấn</t>
  </si>
  <si>
    <t>B15DCAT018</t>
  </si>
  <si>
    <t>Bắc</t>
  </si>
  <si>
    <t>07/03/97</t>
  </si>
  <si>
    <t>B15DCCN056</t>
  </si>
  <si>
    <t>Bảo</t>
  </si>
  <si>
    <t>01/11/97</t>
  </si>
  <si>
    <t>B15DCCN065</t>
  </si>
  <si>
    <t>Đặng Bảo</t>
  </si>
  <si>
    <t>Chiến</t>
  </si>
  <si>
    <t>14/05/97</t>
  </si>
  <si>
    <t>B15DCCN067</t>
  </si>
  <si>
    <t>31/10/97</t>
  </si>
  <si>
    <t>B15DCCN074</t>
  </si>
  <si>
    <t>Hà Văn</t>
  </si>
  <si>
    <t>Chuẩn</t>
  </si>
  <si>
    <t>06/09/96</t>
  </si>
  <si>
    <t>B15DCCN083</t>
  </si>
  <si>
    <t>Lê Đình</t>
  </si>
  <si>
    <t>13/08/96</t>
  </si>
  <si>
    <t>B15DCAT034</t>
  </si>
  <si>
    <t>Mai Quốc</t>
  </si>
  <si>
    <t>04/12/97</t>
  </si>
  <si>
    <t>B15DCCN085</t>
  </si>
  <si>
    <t>Nguyễn Mạnh</t>
  </si>
  <si>
    <t>27/01/97</t>
  </si>
  <si>
    <t>B15DCCN116</t>
  </si>
  <si>
    <t>Nguyễn Tiến</t>
  </si>
  <si>
    <t>Đạt</t>
  </si>
  <si>
    <t>03/07/97</t>
  </si>
  <si>
    <t>B15DCAT038</t>
  </si>
  <si>
    <t>Trần Anh</t>
  </si>
  <si>
    <t>28/01/97</t>
  </si>
  <si>
    <t>B15DCCN105</t>
  </si>
  <si>
    <t>Trần Thành</t>
  </si>
  <si>
    <t>02/11/97</t>
  </si>
  <si>
    <t>B15DCCN126</t>
  </si>
  <si>
    <t>Đông</t>
  </si>
  <si>
    <t>26/06/97</t>
  </si>
  <si>
    <t>B15DCAT051</t>
  </si>
  <si>
    <t>Lê Mạnh</t>
  </si>
  <si>
    <t>Dũng</t>
  </si>
  <si>
    <t>10/03/97</t>
  </si>
  <si>
    <t>B15DCCN149</t>
  </si>
  <si>
    <t>08/12/97</t>
  </si>
  <si>
    <t>B15DCCN145</t>
  </si>
  <si>
    <t>08/08/97</t>
  </si>
  <si>
    <t>B14DCCN659</t>
  </si>
  <si>
    <t>Nguyễn Hữu Hoàng</t>
  </si>
  <si>
    <t>15/07/95</t>
  </si>
  <si>
    <t>D14CQCN08-B</t>
  </si>
  <si>
    <t>B15DCCN171</t>
  </si>
  <si>
    <t>Trần Thị</t>
  </si>
  <si>
    <t>Giang</t>
  </si>
  <si>
    <t>14/04/97</t>
  </si>
  <si>
    <t>B15DCCN178</t>
  </si>
  <si>
    <t>Trịnh Quốc</t>
  </si>
  <si>
    <t>Hai</t>
  </si>
  <si>
    <t>01/10/95</t>
  </si>
  <si>
    <t>B15DCCN183</t>
  </si>
  <si>
    <t>Đặng Minh</t>
  </si>
  <si>
    <t>15/08/97</t>
  </si>
  <si>
    <t>D15CQCN07-B</t>
  </si>
  <si>
    <t>B15DCCN221</t>
  </si>
  <si>
    <t>Hiếu</t>
  </si>
  <si>
    <t>18/12/97</t>
  </si>
  <si>
    <t>B15DCCN215</t>
  </si>
  <si>
    <t>Tô Ngọc</t>
  </si>
  <si>
    <t>03/10/97</t>
  </si>
  <si>
    <t>B15DCAT074</t>
  </si>
  <si>
    <t>Hiệu</t>
  </si>
  <si>
    <t>28/05/97</t>
  </si>
  <si>
    <t>B15DCCN226</t>
  </si>
  <si>
    <t>Hà Thị Hồng</t>
  </si>
  <si>
    <t>B15DCCN228</t>
  </si>
  <si>
    <t>Lê Tiến</t>
  </si>
  <si>
    <t>B15DCAT075</t>
  </si>
  <si>
    <t>Nguyễn Xuân</t>
  </si>
  <si>
    <t>22/11/97</t>
  </si>
  <si>
    <t>B15DCCN233</t>
  </si>
  <si>
    <t>Ngô Trí</t>
  </si>
  <si>
    <t>Hoàn</t>
  </si>
  <si>
    <t>20/01/97</t>
  </si>
  <si>
    <t>B15DCAT081</t>
  </si>
  <si>
    <t>Trần Quang</t>
  </si>
  <si>
    <t>Hoàng</t>
  </si>
  <si>
    <t>20/10/96</t>
  </si>
  <si>
    <t>1021040429</t>
  </si>
  <si>
    <t>Hùng</t>
  </si>
  <si>
    <t>27/10/91</t>
  </si>
  <si>
    <t>D12HTTT1</t>
  </si>
  <si>
    <t>B15DCCN248</t>
  </si>
  <si>
    <t>B15DCCN262</t>
  </si>
  <si>
    <t>Nguyễn Thuần</t>
  </si>
  <si>
    <t>B15DCCN270</t>
  </si>
  <si>
    <t>Đinh Lệnh Quang</t>
  </si>
  <si>
    <t>Huy</t>
  </si>
  <si>
    <t>07/09/97</t>
  </si>
  <si>
    <t>B15DCCN292</t>
  </si>
  <si>
    <t>Trần Sách</t>
  </si>
  <si>
    <t>Kiên</t>
  </si>
  <si>
    <t>B15DCCN318</t>
  </si>
  <si>
    <t>Nguyễn Hoàng</t>
  </si>
  <si>
    <t>25/08/96</t>
  </si>
  <si>
    <t>B15DCCN332</t>
  </si>
  <si>
    <t>Đào Đình</t>
  </si>
  <si>
    <t>Luyện</t>
  </si>
  <si>
    <t>04/07/97</t>
  </si>
  <si>
    <t>B15DCCN338</t>
  </si>
  <si>
    <t>Phan Văn</t>
  </si>
  <si>
    <t>05/02/96</t>
  </si>
  <si>
    <t>B15DCCN379</t>
  </si>
  <si>
    <t>Đặng Phương</t>
  </si>
  <si>
    <t>Nam</t>
  </si>
  <si>
    <t>12/03/97</t>
  </si>
  <si>
    <t>B15DCCN373</t>
  </si>
  <si>
    <t>Đỗ Hoàng</t>
  </si>
  <si>
    <t>09/10/97</t>
  </si>
  <si>
    <t>B12DCCN075</t>
  </si>
  <si>
    <t>30/05/94</t>
  </si>
  <si>
    <t>B15DCAT118</t>
  </si>
  <si>
    <t>Trần Bá</t>
  </si>
  <si>
    <t>11/05/97</t>
  </si>
  <si>
    <t>B15DCAT123</t>
  </si>
  <si>
    <t>27/02/97</t>
  </si>
  <si>
    <t>B15DCAT128</t>
  </si>
  <si>
    <t>Nguyễn Doãn</t>
  </si>
  <si>
    <t>Nhân</t>
  </si>
  <si>
    <t>06/10/96</t>
  </si>
  <si>
    <t>B15DCAT126</t>
  </si>
  <si>
    <t>Phan Hoàng</t>
  </si>
  <si>
    <t>B15DCCN401</t>
  </si>
  <si>
    <t>Trần Văn</t>
  </si>
  <si>
    <t>Nhật</t>
  </si>
  <si>
    <t>25/12/94</t>
  </si>
  <si>
    <t>B15DCCN402</t>
  </si>
  <si>
    <t>Nhiên</t>
  </si>
  <si>
    <t>20/07/97</t>
  </si>
  <si>
    <t>B15DCCN438</t>
  </si>
  <si>
    <t>Hà Minh</t>
  </si>
  <si>
    <t>22/03/97</t>
  </si>
  <si>
    <t>B15DCCN435</t>
  </si>
  <si>
    <t>09/02/97</t>
  </si>
  <si>
    <t>B15DCCN437</t>
  </si>
  <si>
    <t>Trần Ngọc</t>
  </si>
  <si>
    <t>13/12/97</t>
  </si>
  <si>
    <t>B15DCAT136</t>
  </si>
  <si>
    <t>Quyền</t>
  </si>
  <si>
    <t>B15DCCN446</t>
  </si>
  <si>
    <t>Hoàng Xuân</t>
  </si>
  <si>
    <t>Quyết</t>
  </si>
  <si>
    <t>17/06/97</t>
  </si>
  <si>
    <t>B15DCAT142</t>
  </si>
  <si>
    <t>Bùi Thanh</t>
  </si>
  <si>
    <t>07/12/97</t>
  </si>
  <si>
    <t>B15DCCN463</t>
  </si>
  <si>
    <t>Trịnh Văn</t>
  </si>
  <si>
    <t>05/09/97</t>
  </si>
  <si>
    <t>B15DCCN494</t>
  </si>
  <si>
    <t>Đào Văn</t>
  </si>
  <si>
    <t>B15DCCN503</t>
  </si>
  <si>
    <t>Lương Văn</t>
  </si>
  <si>
    <t>Thanh</t>
  </si>
  <si>
    <t>07/01/97</t>
  </si>
  <si>
    <t>B15DCCN507</t>
  </si>
  <si>
    <t>Phan Ngọc</t>
  </si>
  <si>
    <t>14/03/97</t>
  </si>
  <si>
    <t>B15DCAT149</t>
  </si>
  <si>
    <t>Vũ Minh</t>
  </si>
  <si>
    <t>30/10/97</t>
  </si>
  <si>
    <t>B15DCCN518</t>
  </si>
  <si>
    <t>Thành</t>
  </si>
  <si>
    <t>11/12/97</t>
  </si>
  <si>
    <t>B14DCCN762</t>
  </si>
  <si>
    <t>Thường</t>
  </si>
  <si>
    <t>02/02/96</t>
  </si>
  <si>
    <t>B15DCCN578</t>
  </si>
  <si>
    <t>Phạm Xuân</t>
  </si>
  <si>
    <t>02/03/97</t>
  </si>
  <si>
    <t>B15DCCN591</t>
  </si>
  <si>
    <t>Phạm Minh</t>
  </si>
  <si>
    <t>B15DCCN616</t>
  </si>
  <si>
    <t>Nguyễn Đắc</t>
  </si>
  <si>
    <t>10/11/97</t>
  </si>
  <si>
    <t>B15DCCN632</t>
  </si>
  <si>
    <t>Lê Viết</t>
  </si>
  <si>
    <t>Tuyến</t>
  </si>
  <si>
    <t>12/02/95</t>
  </si>
  <si>
    <t>B15DCCN645</t>
  </si>
  <si>
    <t>Đàm Trọng</t>
  </si>
  <si>
    <t>B15DCCN028</t>
  </si>
  <si>
    <t>Lê Tuấn</t>
  </si>
  <si>
    <t>21/01/97</t>
  </si>
  <si>
    <t>B15DCCN010</t>
  </si>
  <si>
    <t>Lê Việt</t>
  </si>
  <si>
    <t>07/02/97</t>
  </si>
  <si>
    <t>B15DCCN033</t>
  </si>
  <si>
    <t>12/06/97</t>
  </si>
  <si>
    <t>B15DCCN017</t>
  </si>
  <si>
    <t>23/10/97</t>
  </si>
  <si>
    <t>B15DCAT012</t>
  </si>
  <si>
    <t>Nguyễn Tú</t>
  </si>
  <si>
    <t>10/02/97</t>
  </si>
  <si>
    <t>B15DCAT026</t>
  </si>
  <si>
    <t>09/07/97</t>
  </si>
  <si>
    <t>B15DCAT027</t>
  </si>
  <si>
    <t>Nguyễn Đăng</t>
  </si>
  <si>
    <t>02/04/97</t>
  </si>
  <si>
    <t>B15DCCN093</t>
  </si>
  <si>
    <t>Bạch Hồng</t>
  </si>
  <si>
    <t>Đại</t>
  </si>
  <si>
    <t>25/10/97</t>
  </si>
  <si>
    <t>B15DCCN113</t>
  </si>
  <si>
    <t>Trần Doãn</t>
  </si>
  <si>
    <t>15/11/95</t>
  </si>
  <si>
    <t>B15DCCN121</t>
  </si>
  <si>
    <t>Nguyễn Quang</t>
  </si>
  <si>
    <t>Định</t>
  </si>
  <si>
    <t>04/09/95</t>
  </si>
  <si>
    <t>B15DCCN131</t>
  </si>
  <si>
    <t>Hoàng Văn</t>
  </si>
  <si>
    <t>19/10/97</t>
  </si>
  <si>
    <t>B12DCCN150</t>
  </si>
  <si>
    <t>06/02/90</t>
  </si>
  <si>
    <t>D12CNPM6</t>
  </si>
  <si>
    <t>B15DCCN154</t>
  </si>
  <si>
    <t>05/01/97</t>
  </si>
  <si>
    <t>B15DCCN144</t>
  </si>
  <si>
    <t>Nguyễn Huy</t>
  </si>
  <si>
    <t>17/10/96</t>
  </si>
  <si>
    <t>B15DCCN186</t>
  </si>
  <si>
    <t>12/01/97</t>
  </si>
  <si>
    <t>B15DCCN197</t>
  </si>
  <si>
    <t>Hào</t>
  </si>
  <si>
    <t>05/02/97</t>
  </si>
  <si>
    <t>B15DCCN204</t>
  </si>
  <si>
    <t>Tô Minh</t>
  </si>
  <si>
    <t>Hiển</t>
  </si>
  <si>
    <t>28/09/97</t>
  </si>
  <si>
    <t>B15DCCN220</t>
  </si>
  <si>
    <t>10/09/97</t>
  </si>
  <si>
    <t>B15DCAT077</t>
  </si>
  <si>
    <t>Dương Đình</t>
  </si>
  <si>
    <t>B15DCCN236</t>
  </si>
  <si>
    <t>Bùi Nguyễn Huy</t>
  </si>
  <si>
    <t>B12DCCN167</t>
  </si>
  <si>
    <t>Lại Minh</t>
  </si>
  <si>
    <t>16/02/94</t>
  </si>
  <si>
    <t>B15DCCN237</t>
  </si>
  <si>
    <t>Nguyễn Trí</t>
  </si>
  <si>
    <t>22/02/97</t>
  </si>
  <si>
    <t>B15DCAT083</t>
  </si>
  <si>
    <t>Trần Phúc</t>
  </si>
  <si>
    <t>Hống</t>
  </si>
  <si>
    <t>B12DCCN169</t>
  </si>
  <si>
    <t>Đặng Đình</t>
  </si>
  <si>
    <t>25/06/94</t>
  </si>
  <si>
    <t>D12CNPM5</t>
  </si>
  <si>
    <t>B15DCCN253</t>
  </si>
  <si>
    <t>Hoàng Đình</t>
  </si>
  <si>
    <t>08/07/97</t>
  </si>
  <si>
    <t>B12DCCN206</t>
  </si>
  <si>
    <t>24/07/94</t>
  </si>
  <si>
    <t>D12ATTTM</t>
  </si>
  <si>
    <t>B15DCCN259</t>
  </si>
  <si>
    <t>22/09/97</t>
  </si>
  <si>
    <t>B15DCCN273</t>
  </si>
  <si>
    <t>08/11/96</t>
  </si>
  <si>
    <t>B15DCAT103</t>
  </si>
  <si>
    <t>30/04/97</t>
  </si>
  <si>
    <t>B15DCAT112</t>
  </si>
  <si>
    <t>08/11/97</t>
  </si>
  <si>
    <t>B15DCCN327</t>
  </si>
  <si>
    <t>Đào Mạnh</t>
  </si>
  <si>
    <t>Luân</t>
  </si>
  <si>
    <t>25/05/97</t>
  </si>
  <si>
    <t>B15DCCN325</t>
  </si>
  <si>
    <t>Đinh Thiện</t>
  </si>
  <si>
    <t>13/05/97</t>
  </si>
  <si>
    <t>B15DCAT115</t>
  </si>
  <si>
    <t>26/07/97</t>
  </si>
  <si>
    <t>B15DCCN347</t>
  </si>
  <si>
    <t>Phạm Đức</t>
  </si>
  <si>
    <t>18/07/97</t>
  </si>
  <si>
    <t>B15DCCN352</t>
  </si>
  <si>
    <t>Lương Hải</t>
  </si>
  <si>
    <t>17/04/97</t>
  </si>
  <si>
    <t>B15DCCN380</t>
  </si>
  <si>
    <t>Đặng Hoài</t>
  </si>
  <si>
    <t>19/08/97</t>
  </si>
  <si>
    <t>B15DCCN368</t>
  </si>
  <si>
    <t>15/03/97</t>
  </si>
  <si>
    <t>B15DCCN385</t>
  </si>
  <si>
    <t>Lê Công</t>
  </si>
  <si>
    <t>Ngân</t>
  </si>
  <si>
    <t>B14DCAT065</t>
  </si>
  <si>
    <t>Trần Quốc</t>
  </si>
  <si>
    <t>Phong</t>
  </si>
  <si>
    <t>16/03/95</t>
  </si>
  <si>
    <t>D14CQAT01-B</t>
  </si>
  <si>
    <t>B12DCCN130</t>
  </si>
  <si>
    <t>Phúc</t>
  </si>
  <si>
    <t>28/11/94</t>
  </si>
  <si>
    <t>B15DCAT131</t>
  </si>
  <si>
    <t>Phước</t>
  </si>
  <si>
    <t>25/08/97</t>
  </si>
  <si>
    <t>B15DCCN423</t>
  </si>
  <si>
    <t>Phương</t>
  </si>
  <si>
    <t>01/07/97</t>
  </si>
  <si>
    <t>B14DCAT108</t>
  </si>
  <si>
    <t>Đỗ Xuân</t>
  </si>
  <si>
    <t>Quý</t>
  </si>
  <si>
    <t>B14DCCN568</t>
  </si>
  <si>
    <t>Syamphay</t>
  </si>
  <si>
    <t>Sataphone</t>
  </si>
  <si>
    <t>05/08/92</t>
  </si>
  <si>
    <t>D14CQCN02-B</t>
  </si>
  <si>
    <t>B13DCCN396</t>
  </si>
  <si>
    <t>Nguyễn Trung</t>
  </si>
  <si>
    <t>01/09/95</t>
  </si>
  <si>
    <t>D13HTTT3</t>
  </si>
  <si>
    <t>B15DCCN512</t>
  </si>
  <si>
    <t>Đinh Công</t>
  </si>
  <si>
    <t>03/09/97</t>
  </si>
  <si>
    <t>B15DCCN508</t>
  </si>
  <si>
    <t>Đoàn Văn</t>
  </si>
  <si>
    <t>B15DCCN519</t>
  </si>
  <si>
    <t>Nguyễn Tuấn</t>
  </si>
  <si>
    <t>16/10/97</t>
  </si>
  <si>
    <t>B15DCCN527</t>
  </si>
  <si>
    <t>Phạm Thị</t>
  </si>
  <si>
    <t>26/09/97</t>
  </si>
  <si>
    <t>B15DCAT157</t>
  </si>
  <si>
    <t>Thiêm</t>
  </si>
  <si>
    <t>B15DCCN532</t>
  </si>
  <si>
    <t>Thiết</t>
  </si>
  <si>
    <t>B15DCAT160</t>
  </si>
  <si>
    <t>Thu</t>
  </si>
  <si>
    <t>16/06/97</t>
  </si>
  <si>
    <t>B15DCAT164</t>
  </si>
  <si>
    <t>Tiệp</t>
  </si>
  <si>
    <t>B15DCCN579</t>
  </si>
  <si>
    <t>Lưu Sinh</t>
  </si>
  <si>
    <t>03/02/97</t>
  </si>
  <si>
    <t>B15DCCN567</t>
  </si>
  <si>
    <t>Nguyễn Bá</t>
  </si>
  <si>
    <t>B15DCCN574</t>
  </si>
  <si>
    <t>Nguyễn Tất</t>
  </si>
  <si>
    <t>B15DCCN581</t>
  </si>
  <si>
    <t>Trịnh Quang</t>
  </si>
  <si>
    <t>09/01/97</t>
  </si>
  <si>
    <t>B15DCCN583</t>
  </si>
  <si>
    <t>Trần Xuân</t>
  </si>
  <si>
    <t>Trường</t>
  </si>
  <si>
    <t>24/02/97</t>
  </si>
  <si>
    <t>B15DCCN593</t>
  </si>
  <si>
    <t>Cấn Anh</t>
  </si>
  <si>
    <t>04/05/97</t>
  </si>
  <si>
    <t>B15DCCN603</t>
  </si>
  <si>
    <t>Tuấn</t>
  </si>
  <si>
    <t>01/11/96</t>
  </si>
  <si>
    <t>B15DCAT184</t>
  </si>
  <si>
    <t>Trần Minh</t>
  </si>
  <si>
    <t>16/01/97</t>
  </si>
  <si>
    <t>B15DCAT187</t>
  </si>
  <si>
    <t>Vũ Anh</t>
  </si>
  <si>
    <t>B12DCCN146</t>
  </si>
  <si>
    <t>Mai Sơn</t>
  </si>
  <si>
    <t>27/10/90</t>
  </si>
  <si>
    <t>D12CNPM3</t>
  </si>
  <si>
    <t>B15DCCN639</t>
  </si>
  <si>
    <t>Hoàng Thu</t>
  </si>
  <si>
    <t>Uyên</t>
  </si>
  <si>
    <t>03/01/97</t>
  </si>
  <si>
    <t>B15DCAT199</t>
  </si>
  <si>
    <t>Tô Thị Hải</t>
  </si>
  <si>
    <t>Yến</t>
  </si>
  <si>
    <t>02/05/97</t>
  </si>
  <si>
    <t>B15DCCN003</t>
  </si>
  <si>
    <t>An</t>
  </si>
  <si>
    <t>09/11/96</t>
  </si>
  <si>
    <t>B15DCCN045</t>
  </si>
  <si>
    <t>Hoàng Tâm</t>
  </si>
  <si>
    <t>B15DCAT006</t>
  </si>
  <si>
    <t>Lê Thị Vân</t>
  </si>
  <si>
    <t>27/12/97</t>
  </si>
  <si>
    <t>B15DCAT009</t>
  </si>
  <si>
    <t>Lê Vũ</t>
  </si>
  <si>
    <t>29/01/97</t>
  </si>
  <si>
    <t>B15DCAT007</t>
  </si>
  <si>
    <t>B15DCAT019</t>
  </si>
  <si>
    <t>Ngô Ngọc</t>
  </si>
  <si>
    <t>25/11/97</t>
  </si>
  <si>
    <t>B15DCCN068</t>
  </si>
  <si>
    <t>Đặng Xuân</t>
  </si>
  <si>
    <t>Chinh</t>
  </si>
  <si>
    <t>B15DCCN069</t>
  </si>
  <si>
    <t>09/04/97</t>
  </si>
  <si>
    <t>B15DCCN109</t>
  </si>
  <si>
    <t>17/08/97</t>
  </si>
  <si>
    <t>B15DCAT044</t>
  </si>
  <si>
    <t>Vũ Hải</t>
  </si>
  <si>
    <t>Điệp</t>
  </si>
  <si>
    <t>07/04/97</t>
  </si>
  <si>
    <t>B12DECN008</t>
  </si>
  <si>
    <t>Đĩnh</t>
  </si>
  <si>
    <t>01/09/94</t>
  </si>
  <si>
    <t>E12CQCN01-B</t>
  </si>
  <si>
    <t>B15DCCN124</t>
  </si>
  <si>
    <t>14/04/96</t>
  </si>
  <si>
    <t>B15DCCN135</t>
  </si>
  <si>
    <t>Phùng Trung</t>
  </si>
  <si>
    <t>07/11/97</t>
  </si>
  <si>
    <t>B15DCCN147</t>
  </si>
  <si>
    <t>B15DCAT059</t>
  </si>
  <si>
    <t>05/10/95</t>
  </si>
  <si>
    <t>B15DCCN170</t>
  </si>
  <si>
    <t>Vũ Đỗ Minh</t>
  </si>
  <si>
    <t>B14DCAT037</t>
  </si>
  <si>
    <t>Hà</t>
  </si>
  <si>
    <t>11/08/96</t>
  </si>
  <si>
    <t>B13DCCN259</t>
  </si>
  <si>
    <t>Nguyễn Hồng</t>
  </si>
  <si>
    <t>01/04/95</t>
  </si>
  <si>
    <t>D13CNPM3</t>
  </si>
  <si>
    <t>B15DCCN185</t>
  </si>
  <si>
    <t>16/08/97</t>
  </si>
  <si>
    <t>B15DCCN182</t>
  </si>
  <si>
    <t>26/02/97</t>
  </si>
  <si>
    <t>B15DCCN209</t>
  </si>
  <si>
    <t>Hiệp</t>
  </si>
  <si>
    <t>21/05/97</t>
  </si>
  <si>
    <t>B15DCAT068</t>
  </si>
  <si>
    <t>B15DCCN212</t>
  </si>
  <si>
    <t>Nguyễn Thanh</t>
  </si>
  <si>
    <t>B15DCCN243</t>
  </si>
  <si>
    <t>Hội</t>
  </si>
  <si>
    <t>06/09/97</t>
  </si>
  <si>
    <t>B112104123</t>
  </si>
  <si>
    <t>Bùi Trần Trung</t>
  </si>
  <si>
    <t>24/08/93</t>
  </si>
  <si>
    <t>D12CNPM2</t>
  </si>
  <si>
    <t>B15DCCN294</t>
  </si>
  <si>
    <t>Kim</t>
  </si>
  <si>
    <t>29/03/97</t>
  </si>
  <si>
    <t>B15DCCN312</t>
  </si>
  <si>
    <t>Lộc</t>
  </si>
  <si>
    <t>B15DCAT111</t>
  </si>
  <si>
    <t>Đào Trường</t>
  </si>
  <si>
    <t>B15DCCN320</t>
  </si>
  <si>
    <t>Nguyễn Hải</t>
  </si>
  <si>
    <t>22/06/97</t>
  </si>
  <si>
    <t>B15DCCN331</t>
  </si>
  <si>
    <t>Lượng</t>
  </si>
  <si>
    <t>29/07/97</t>
  </si>
  <si>
    <t>B15DCCN344</t>
  </si>
  <si>
    <t>Lương Hùng</t>
  </si>
  <si>
    <t>B15DCAT122</t>
  </si>
  <si>
    <t>Nguyễn Thị Hồng</t>
  </si>
  <si>
    <t>Ngát</t>
  </si>
  <si>
    <t>27/07/97</t>
  </si>
  <si>
    <t>B14DCCN231</t>
  </si>
  <si>
    <t>Hoàng Hữu</t>
  </si>
  <si>
    <t>30/11/96</t>
  </si>
  <si>
    <t>B15DCCN398</t>
  </si>
  <si>
    <t>Nguyễn Hưng</t>
  </si>
  <si>
    <t>Nguyên</t>
  </si>
  <si>
    <t>B15DCCN399</t>
  </si>
  <si>
    <t>Phan Thanh</t>
  </si>
  <si>
    <t>19/03/96</t>
  </si>
  <si>
    <t>B15DCCN405</t>
  </si>
  <si>
    <t>Nực</t>
  </si>
  <si>
    <t>08/03/97</t>
  </si>
  <si>
    <t>B15DCCN409</t>
  </si>
  <si>
    <t>B15DCCN420</t>
  </si>
  <si>
    <t>Chu Quế</t>
  </si>
  <si>
    <t>B15DCCN419</t>
  </si>
  <si>
    <t>B14DCAT056</t>
  </si>
  <si>
    <t>Lê Ngọc Minh</t>
  </si>
  <si>
    <t>09/04/96</t>
  </si>
  <si>
    <t>B15DCCN490</t>
  </si>
  <si>
    <t>B15DCAT150</t>
  </si>
  <si>
    <t>Bùi Viết</t>
  </si>
  <si>
    <t>B15DCAT155</t>
  </si>
  <si>
    <t>B14DCAT048</t>
  </si>
  <si>
    <t>Phạm Công</t>
  </si>
  <si>
    <t>08/04/96</t>
  </si>
  <si>
    <t>B15DCCN513</t>
  </si>
  <si>
    <t>Tống Nguyên</t>
  </si>
  <si>
    <t>20/02/97</t>
  </si>
  <si>
    <t>B15DCCN516</t>
  </si>
  <si>
    <t>Vũ Chí</t>
  </si>
  <si>
    <t>B14DCAT053</t>
  </si>
  <si>
    <t>21/12/96</t>
  </si>
  <si>
    <t>B15DCAT156</t>
  </si>
  <si>
    <t>Từ Thị</t>
  </si>
  <si>
    <t>06/06/97</t>
  </si>
  <si>
    <t>B15DCCN541</t>
  </si>
  <si>
    <t>Chu Trọng</t>
  </si>
  <si>
    <t>Thông</t>
  </si>
  <si>
    <t>16/05/97</t>
  </si>
  <si>
    <t>B15DCCN554</t>
  </si>
  <si>
    <t>Lê Tất</t>
  </si>
  <si>
    <t>06/03/97</t>
  </si>
  <si>
    <t>B15DCAT163</t>
  </si>
  <si>
    <t>B15DCCN558</t>
  </si>
  <si>
    <t>Trương Mạnh</t>
  </si>
  <si>
    <t>Toàn</t>
  </si>
  <si>
    <t>14/09/97</t>
  </si>
  <si>
    <t>B15DCCN557</t>
  </si>
  <si>
    <t>08/10/97</t>
  </si>
  <si>
    <t>B15DCAT169</t>
  </si>
  <si>
    <t>Trần Thị Huyền</t>
  </si>
  <si>
    <t>B15DCCN590</t>
  </si>
  <si>
    <t>Đỗ Anh</t>
  </si>
  <si>
    <t>24/10/97</t>
  </si>
  <si>
    <t>B15DCAT182</t>
  </si>
  <si>
    <t>Phùng Anh</t>
  </si>
  <si>
    <t>B15DCAT186</t>
  </si>
  <si>
    <t>09/09/97</t>
  </si>
  <si>
    <t>B15DCCN623</t>
  </si>
  <si>
    <t>Đào Duy</t>
  </si>
  <si>
    <t>B15DCCN624</t>
  </si>
  <si>
    <t>B15DCAT194</t>
  </si>
  <si>
    <t>Tường</t>
  </si>
  <si>
    <t>B15DCAT193</t>
  </si>
  <si>
    <t>Phạm Ngọc</t>
  </si>
  <si>
    <t>03/06/97</t>
  </si>
  <si>
    <t>B15DCCN636</t>
  </si>
  <si>
    <t>Tuyền</t>
  </si>
  <si>
    <t>04/11/97</t>
  </si>
  <si>
    <t>B15DCCN646</t>
  </si>
  <si>
    <t>Đặng Quốc</t>
  </si>
  <si>
    <t>B15DCCN643</t>
  </si>
  <si>
    <t>Ngô Gia</t>
  </si>
  <si>
    <t>B15DCCN659</t>
  </si>
  <si>
    <t>Vững</t>
  </si>
  <si>
    <t>B15DCCN040</t>
  </si>
  <si>
    <t>Lê Ngọc</t>
  </si>
  <si>
    <t>20/01/96</t>
  </si>
  <si>
    <t>B15DCCN025</t>
  </si>
  <si>
    <t>07/08/97</t>
  </si>
  <si>
    <t>B15DCAT016</t>
  </si>
  <si>
    <t>Nguyễn Thị Ngọc</t>
  </si>
  <si>
    <t>ánh</t>
  </si>
  <si>
    <t>12/05/97</t>
  </si>
  <si>
    <t>B15DCCN080</t>
  </si>
  <si>
    <t>Bùi Thị</t>
  </si>
  <si>
    <t>Cúc</t>
  </si>
  <si>
    <t>B15DCCN087</t>
  </si>
  <si>
    <t>B15DCCN091</t>
  </si>
  <si>
    <t>B15DCAT035</t>
  </si>
  <si>
    <t>23/06/97</t>
  </si>
  <si>
    <t>B15DCCN118</t>
  </si>
  <si>
    <t>Diện</t>
  </si>
  <si>
    <t>B15DCCN129</t>
  </si>
  <si>
    <t>23/01/97</t>
  </si>
  <si>
    <t>B15DCCN160</t>
  </si>
  <si>
    <t>02/09/97</t>
  </si>
  <si>
    <t>B15DCCN172</t>
  </si>
  <si>
    <t>B15DCAT063</t>
  </si>
  <si>
    <t>Đặng Việt</t>
  </si>
  <si>
    <t>06/12/96</t>
  </si>
  <si>
    <t>B15DCCN181</t>
  </si>
  <si>
    <t>Cao Đắc</t>
  </si>
  <si>
    <t>19/11/97</t>
  </si>
  <si>
    <t>B15DCCN179</t>
  </si>
  <si>
    <t>18/04/97</t>
  </si>
  <si>
    <t>B15DCAT079</t>
  </si>
  <si>
    <t>Hoan</t>
  </si>
  <si>
    <t>13/04/97</t>
  </si>
  <si>
    <t>B15DCAT082</t>
  </si>
  <si>
    <t>23/12/96</t>
  </si>
  <si>
    <t>B12DCCN436</t>
  </si>
  <si>
    <t>Bùi Quang</t>
  </si>
  <si>
    <t>09/10/93</t>
  </si>
  <si>
    <t>B15DCCN263</t>
  </si>
  <si>
    <t>Nguyễn Vĩnh</t>
  </si>
  <si>
    <t>11/09/97</t>
  </si>
  <si>
    <t>B15DCCN267</t>
  </si>
  <si>
    <t>Trần Thị Xuân</t>
  </si>
  <si>
    <t>17/01/97</t>
  </si>
  <si>
    <t>B15DCCN275</t>
  </si>
  <si>
    <t>26/10/97</t>
  </si>
  <si>
    <t>B15DCCN276</t>
  </si>
  <si>
    <t>Trần Đình</t>
  </si>
  <si>
    <t>01/03/97</t>
  </si>
  <si>
    <t>B15DCCN700</t>
  </si>
  <si>
    <t>Kittiphatphong</t>
  </si>
  <si>
    <t>Khanthavong</t>
  </si>
  <si>
    <t>B15DCAT105</t>
  </si>
  <si>
    <t>Trần Đăng</t>
  </si>
  <si>
    <t>15/06/97</t>
  </si>
  <si>
    <t>B15DCCN304</t>
  </si>
  <si>
    <t>Nguyễn Thị Diệu</t>
  </si>
  <si>
    <t>B15DCCN313</t>
  </si>
  <si>
    <t>Lê Xuân</t>
  </si>
  <si>
    <t>B15DCAT107</t>
  </si>
  <si>
    <t>Lợi</t>
  </si>
  <si>
    <t>15/05/97</t>
  </si>
  <si>
    <t>B15DCAT108</t>
  </si>
  <si>
    <t>B15DCCN326</t>
  </si>
  <si>
    <t>Lê Thành</t>
  </si>
  <si>
    <t>16/10/96</t>
  </si>
  <si>
    <t>B15DCAT114</t>
  </si>
  <si>
    <t>14/06/97</t>
  </si>
  <si>
    <t>B15DCCN330</t>
  </si>
  <si>
    <t>Vũ Xuân</t>
  </si>
  <si>
    <t>26/08/97</t>
  </si>
  <si>
    <t>B15DCCN356</t>
  </si>
  <si>
    <t>Trương Hoàng</t>
  </si>
  <si>
    <t>17/09/97</t>
  </si>
  <si>
    <t>B15DCCN374</t>
  </si>
  <si>
    <t>27/05/97</t>
  </si>
  <si>
    <t>B15DCCN381</t>
  </si>
  <si>
    <t>Trần Đại</t>
  </si>
  <si>
    <t>B15DCAT127</t>
  </si>
  <si>
    <t>Bùi Mạnh</t>
  </si>
  <si>
    <t>19/04/97</t>
  </si>
  <si>
    <t>B15DCAT129</t>
  </si>
  <si>
    <t>Nhất</t>
  </si>
  <si>
    <t>22/04/96</t>
  </si>
  <si>
    <t>B15DCCN410</t>
  </si>
  <si>
    <t>Lê Hồng</t>
  </si>
  <si>
    <t>B15DCCN412</t>
  </si>
  <si>
    <t>Nguyễn Quảng</t>
  </si>
  <si>
    <t>20/12/97</t>
  </si>
  <si>
    <t>B15DCCN422</t>
  </si>
  <si>
    <t>01/12/97</t>
  </si>
  <si>
    <t>B15DCAT139</t>
  </si>
  <si>
    <t>Cao Đức</t>
  </si>
  <si>
    <t>09/05/97</t>
  </si>
  <si>
    <t>B15DCCN466</t>
  </si>
  <si>
    <t>18/05/97</t>
  </si>
  <si>
    <t>B15DCCN461</t>
  </si>
  <si>
    <t>Ngô Thế</t>
  </si>
  <si>
    <t>B15DCAT143</t>
  </si>
  <si>
    <t>B12DCCN506</t>
  </si>
  <si>
    <t>28/02/94</t>
  </si>
  <si>
    <t>B15DCCN491</t>
  </si>
  <si>
    <t>Chu Xuân</t>
  </si>
  <si>
    <t>24/04/96</t>
  </si>
  <si>
    <t>B15DCCN500</t>
  </si>
  <si>
    <t>Đỗ Đức</t>
  </si>
  <si>
    <t>B15DCCN495</t>
  </si>
  <si>
    <t>14/01/97</t>
  </si>
  <si>
    <t>B15DCCN506</t>
  </si>
  <si>
    <t>Phan Đức</t>
  </si>
  <si>
    <t>22/05/97</t>
  </si>
  <si>
    <t>B15DCCN510</t>
  </si>
  <si>
    <t>Dương Công</t>
  </si>
  <si>
    <t>B15DCAT151</t>
  </si>
  <si>
    <t>05/05/97</t>
  </si>
  <si>
    <t>B15DCCN520</t>
  </si>
  <si>
    <t>17/05/94</t>
  </si>
  <si>
    <t>B15DCCN668</t>
  </si>
  <si>
    <t>Thipphavanh</t>
  </si>
  <si>
    <t>Thavonesouk</t>
  </si>
  <si>
    <t>01/12/96</t>
  </si>
  <si>
    <t>B15DCCN547</t>
  </si>
  <si>
    <t>Đặng Văn</t>
  </si>
  <si>
    <t>B15DCAT162</t>
  </si>
  <si>
    <t>Thưởng</t>
  </si>
  <si>
    <t>15/01/96</t>
  </si>
  <si>
    <t>B15DCCN573</t>
  </si>
  <si>
    <t>10/06/97</t>
  </si>
  <si>
    <t>B15DCAT179</t>
  </si>
  <si>
    <t>Đậu Quang</t>
  </si>
  <si>
    <t>B15DCCN584</t>
  </si>
  <si>
    <t>B15DCCN604</t>
  </si>
  <si>
    <t>Lường Viết</t>
  </si>
  <si>
    <t>B15DCCN605</t>
  </si>
  <si>
    <t>B15DCCN611</t>
  </si>
  <si>
    <t>B15DCAT190</t>
  </si>
  <si>
    <t>Vũ Quốc</t>
  </si>
  <si>
    <t>B15DCCN621</t>
  </si>
  <si>
    <t>10/05/97</t>
  </si>
  <si>
    <t>B12DCCN095</t>
  </si>
  <si>
    <t>02/09/94</t>
  </si>
  <si>
    <t>D12CNPM1</t>
  </si>
  <si>
    <t>B15DCAT195</t>
  </si>
  <si>
    <t>B15DCCN701</t>
  </si>
  <si>
    <t>Sompaseuth</t>
  </si>
  <si>
    <t>Xaysongkham</t>
  </si>
  <si>
    <t>30/01/95</t>
  </si>
  <si>
    <t>B15DCCN664</t>
  </si>
  <si>
    <t>Nguyễn Thị Huyền</t>
  </si>
  <si>
    <t>19/02/96</t>
  </si>
  <si>
    <t>B15DCCN039</t>
  </si>
  <si>
    <t>04/06/97</t>
  </si>
  <si>
    <t>N12DCCN054</t>
  </si>
  <si>
    <t>29/09/94</t>
  </si>
  <si>
    <t>D12CNPM4</t>
  </si>
  <si>
    <t>B15DCCN004</t>
  </si>
  <si>
    <t>Lê Hoàng</t>
  </si>
  <si>
    <t>B15DCCN037</t>
  </si>
  <si>
    <t>B15DCAT015</t>
  </si>
  <si>
    <t>Phùng Tuấn</t>
  </si>
  <si>
    <t>31/05/97</t>
  </si>
  <si>
    <t>B15DCCN050</t>
  </si>
  <si>
    <t>05/12/97</t>
  </si>
  <si>
    <t>B15DCCN057</t>
  </si>
  <si>
    <t>Bảy</t>
  </si>
  <si>
    <t>B15DCCN081</t>
  </si>
  <si>
    <t>Đỗ Sơn</t>
  </si>
  <si>
    <t>Cung</t>
  </si>
  <si>
    <t>13/01/97</t>
  </si>
  <si>
    <t>B15DCAT031</t>
  </si>
  <si>
    <t>Ngô Văn</t>
  </si>
  <si>
    <t>B15DCCN095</t>
  </si>
  <si>
    <t>B15DCCN100</t>
  </si>
  <si>
    <t>Đào Anh</t>
  </si>
  <si>
    <t>Đăng</t>
  </si>
  <si>
    <t>B15DCCN114</t>
  </si>
  <si>
    <t>Trần Tiến</t>
  </si>
  <si>
    <t>20/09/97</t>
  </si>
  <si>
    <t>B15DCAT043</t>
  </si>
  <si>
    <t>Điền</t>
  </si>
  <si>
    <t>B15DCCN125</t>
  </si>
  <si>
    <t>B15DCCN136</t>
  </si>
  <si>
    <t>13/02/97</t>
  </si>
  <si>
    <t>B14DCCN052</t>
  </si>
  <si>
    <t>13/01/96</t>
  </si>
  <si>
    <t>B15DCCN148</t>
  </si>
  <si>
    <t>B15DCCN155</t>
  </si>
  <si>
    <t>Phạm Trung</t>
  </si>
  <si>
    <t>12/12/97</t>
  </si>
  <si>
    <t>B15DCCN158</t>
  </si>
  <si>
    <t>Phạm Hồng</t>
  </si>
  <si>
    <t>B15DCAT060</t>
  </si>
  <si>
    <t>Phạm Thế</t>
  </si>
  <si>
    <t>B15DCCN166</t>
  </si>
  <si>
    <t>Triệu Khương</t>
  </si>
  <si>
    <t>B15DCCN174</t>
  </si>
  <si>
    <t>27/11/97</t>
  </si>
  <si>
    <t>B15DCCN187</t>
  </si>
  <si>
    <t>Lê Quang</t>
  </si>
  <si>
    <t>27/06/97</t>
  </si>
  <si>
    <t>B15DCCN195</t>
  </si>
  <si>
    <t>Vũ Thị Hồng</t>
  </si>
  <si>
    <t>Hạnh</t>
  </si>
  <si>
    <t>06/11/97</t>
  </si>
  <si>
    <t>B15DCCN201</t>
  </si>
  <si>
    <t>Đào Thị</t>
  </si>
  <si>
    <t>Hiên</t>
  </si>
  <si>
    <t>28/08/97</t>
  </si>
  <si>
    <t>B15DCCN239</t>
  </si>
  <si>
    <t>B15DCCN255</t>
  </si>
  <si>
    <t>Nguyễn Như</t>
  </si>
  <si>
    <t>B15DCCN245</t>
  </si>
  <si>
    <t>B15DCCN260</t>
  </si>
  <si>
    <t>22/07/97</t>
  </si>
  <si>
    <t>B15DCAT094</t>
  </si>
  <si>
    <t>Hồ Quang</t>
  </si>
  <si>
    <t>B15DCAT095</t>
  </si>
  <si>
    <t>Nguyễn Phi</t>
  </si>
  <si>
    <t>B15DCAT099</t>
  </si>
  <si>
    <t>Khánh</t>
  </si>
  <si>
    <t>B15DCCN297</t>
  </si>
  <si>
    <t>11/03/97</t>
  </si>
  <si>
    <t>B15DCAT106</t>
  </si>
  <si>
    <t>Hoàng Vũ</t>
  </si>
  <si>
    <t>B15DCCN323</t>
  </si>
  <si>
    <t>15/09/97</t>
  </si>
  <si>
    <t>B15DCAT110</t>
  </si>
  <si>
    <t>Nguyễn Hữu Vũ</t>
  </si>
  <si>
    <t>07/07/97</t>
  </si>
  <si>
    <t>1021040032</t>
  </si>
  <si>
    <t>04/10/92</t>
  </si>
  <si>
    <t>D10CN1</t>
  </si>
  <si>
    <t>B15DCCN334</t>
  </si>
  <si>
    <t>Nguyễn Thị Tuyết</t>
  </si>
  <si>
    <t>Mai</t>
  </si>
  <si>
    <t>23/05/97</t>
  </si>
  <si>
    <t>B15DCAT116</t>
  </si>
  <si>
    <t>28/04/95</t>
  </si>
  <si>
    <t>B15DCCN345</t>
  </si>
  <si>
    <t>Vũ Đức</t>
  </si>
  <si>
    <t>B15DCCN351</t>
  </si>
  <si>
    <t>18/01/97</t>
  </si>
  <si>
    <t>B15DCCN360</t>
  </si>
  <si>
    <t>B15DCAT117</t>
  </si>
  <si>
    <t>Lê Phương</t>
  </si>
  <si>
    <t>30/06/97</t>
  </si>
  <si>
    <t>B15DCCN395</t>
  </si>
  <si>
    <t>Ngọc</t>
  </si>
  <si>
    <t>27/10/97</t>
  </si>
  <si>
    <t>B15DCCN425</t>
  </si>
  <si>
    <t>Khổng Minh</t>
  </si>
  <si>
    <t>B15DCAT134</t>
  </si>
  <si>
    <t>B15DCCN439</t>
  </si>
  <si>
    <t>30/08/96</t>
  </si>
  <si>
    <t>B15DCCN442</t>
  </si>
  <si>
    <t>Quí</t>
  </si>
  <si>
    <t>B15DCCN443</t>
  </si>
  <si>
    <t>Đinh Đức</t>
  </si>
  <si>
    <t>B15DCCN451</t>
  </si>
  <si>
    <t>Nguyễn Thị Như</t>
  </si>
  <si>
    <t>B15DCCN457</t>
  </si>
  <si>
    <t>Sen</t>
  </si>
  <si>
    <t>10/10/96</t>
  </si>
  <si>
    <t>B15DCAT145</t>
  </si>
  <si>
    <t>19/06/97</t>
  </si>
  <si>
    <t>B15DCCN459</t>
  </si>
  <si>
    <t>Phạm Thanh</t>
  </si>
  <si>
    <t>B15DCCN496</t>
  </si>
  <si>
    <t>23/02/97</t>
  </si>
  <si>
    <t>B15DCAT148</t>
  </si>
  <si>
    <t>B15DCCN517</t>
  </si>
  <si>
    <t>B15DCAT153</t>
  </si>
  <si>
    <t>B15DCCN531</t>
  </si>
  <si>
    <t>Thiệp</t>
  </si>
  <si>
    <t>22/12/97</t>
  </si>
  <si>
    <t>B15DCCN539</t>
  </si>
  <si>
    <t>Thoa</t>
  </si>
  <si>
    <t>21/07/97</t>
  </si>
  <si>
    <t>B15DCCN543</t>
  </si>
  <si>
    <t>16/11/97</t>
  </si>
  <si>
    <t>B15DCCN575</t>
  </si>
  <si>
    <t>B15DCCN596</t>
  </si>
  <si>
    <t>11/04/97</t>
  </si>
  <si>
    <t>B15DCCN600</t>
  </si>
  <si>
    <t>Tuân</t>
  </si>
  <si>
    <t>15/11/97</t>
  </si>
  <si>
    <t>B15DCAT192</t>
  </si>
  <si>
    <t>Đào Thanh</t>
  </si>
  <si>
    <t>11/06/96</t>
  </si>
  <si>
    <t>B15DCCN656</t>
  </si>
  <si>
    <t>27/12/96</t>
  </si>
  <si>
    <t>B15DCCN002</t>
  </si>
  <si>
    <t>04/11/96</t>
  </si>
  <si>
    <t>B15DCAT002</t>
  </si>
  <si>
    <t>04/02/96</t>
  </si>
  <si>
    <t>B15DCAT011</t>
  </si>
  <si>
    <t>Đặng Thị Minh</t>
  </si>
  <si>
    <t>B15DCCN041</t>
  </si>
  <si>
    <t>B15DCCN022</t>
  </si>
  <si>
    <t>B15DCCN026</t>
  </si>
  <si>
    <t>B15DCAT022</t>
  </si>
  <si>
    <t>Bình</t>
  </si>
  <si>
    <t>23/07/97</t>
  </si>
  <si>
    <t>B15DCCN060</t>
  </si>
  <si>
    <t>Cảnh</t>
  </si>
  <si>
    <t>B15DCAT023</t>
  </si>
  <si>
    <t>Bùi Xuân</t>
  </si>
  <si>
    <t>Cầu</t>
  </si>
  <si>
    <t>B15DCAT024</t>
  </si>
  <si>
    <t>Đỗ Minh</t>
  </si>
  <si>
    <t>Châu</t>
  </si>
  <si>
    <t>B15DCCN063</t>
  </si>
  <si>
    <t>Võ Minh</t>
  </si>
  <si>
    <t>B15DCCN071</t>
  </si>
  <si>
    <t>18/06/97</t>
  </si>
  <si>
    <t>B15DCCN075</t>
  </si>
  <si>
    <t>Cam Văn</t>
  </si>
  <si>
    <t>Chức</t>
  </si>
  <si>
    <t>B15DCCN077</t>
  </si>
  <si>
    <t>B15DCCN099</t>
  </si>
  <si>
    <t>Cao Hải</t>
  </si>
  <si>
    <t>B15DCCN102</t>
  </si>
  <si>
    <t>Danh</t>
  </si>
  <si>
    <t>B15DCCN117</t>
  </si>
  <si>
    <t>Thân Hoàng</t>
  </si>
  <si>
    <t>15/12/97</t>
  </si>
  <si>
    <t>B15DCCN115</t>
  </si>
  <si>
    <t>Vũ Lê</t>
  </si>
  <si>
    <t>B15DCCN140</t>
  </si>
  <si>
    <t>Lê Huỳnh</t>
  </si>
  <si>
    <t>03/11/97</t>
  </si>
  <si>
    <t>B15DCCN132</t>
  </si>
  <si>
    <t>Nguyễn Anh</t>
  </si>
  <si>
    <t>B15DCAT048</t>
  </si>
  <si>
    <t>Tô Như</t>
  </si>
  <si>
    <t>B15DCCN143</t>
  </si>
  <si>
    <t>Bùi Trung</t>
  </si>
  <si>
    <t>B15DCCN151</t>
  </si>
  <si>
    <t>30/09/97</t>
  </si>
  <si>
    <t>B15DCCN165</t>
  </si>
  <si>
    <t>Tạ Anh</t>
  </si>
  <si>
    <t>29/12/97</t>
  </si>
  <si>
    <t>B15DCAT061</t>
  </si>
  <si>
    <t>26/10/95</t>
  </si>
  <si>
    <t>B15DCCN188</t>
  </si>
  <si>
    <t>Ngọ Quang</t>
  </si>
  <si>
    <t>B15DCCN191</t>
  </si>
  <si>
    <t>Cao Công</t>
  </si>
  <si>
    <t>Hân</t>
  </si>
  <si>
    <t>22/10/97</t>
  </si>
  <si>
    <t>B15DCCN199</t>
  </si>
  <si>
    <t>Hậu</t>
  </si>
  <si>
    <t>B15DCAT064</t>
  </si>
  <si>
    <t>B15DCCN206</t>
  </si>
  <si>
    <t>B15DCCN211</t>
  </si>
  <si>
    <t>22/05/95</t>
  </si>
  <si>
    <t>B15DCAT072</t>
  </si>
  <si>
    <t>26/05/97</t>
  </si>
  <si>
    <t>B15DCCN278</t>
  </si>
  <si>
    <t>Đinh Quang</t>
  </si>
  <si>
    <t>02/06/97</t>
  </si>
  <si>
    <t>B15DCCN286</t>
  </si>
  <si>
    <t>Bạch Ngọc</t>
  </si>
  <si>
    <t>B15DCCN287</t>
  </si>
  <si>
    <t>B15DCAT102</t>
  </si>
  <si>
    <t>12/04/97</t>
  </si>
  <si>
    <t>B15DCCN296</t>
  </si>
  <si>
    <t>Trần Thế</t>
  </si>
  <si>
    <t>B15DCCN302</t>
  </si>
  <si>
    <t>Trần Đức</t>
  </si>
  <si>
    <t>Lân</t>
  </si>
  <si>
    <t>15/12/94</t>
  </si>
  <si>
    <t>B15DCCN322</t>
  </si>
  <si>
    <t>22/01/97</t>
  </si>
  <si>
    <t>B15DCCN317</t>
  </si>
  <si>
    <t>19/07/94</t>
  </si>
  <si>
    <t>B15DCCN336</t>
  </si>
  <si>
    <t>25/01/97</t>
  </si>
  <si>
    <t>B15DCCN337</t>
  </si>
  <si>
    <t>Trần Thị Tuyết</t>
  </si>
  <si>
    <t>B15DCCN421</t>
  </si>
  <si>
    <t>Bùi Anh</t>
  </si>
  <si>
    <t>B15DCAT133</t>
  </si>
  <si>
    <t>Nguyễn Trọng</t>
  </si>
  <si>
    <t>Quản</t>
  </si>
  <si>
    <t>12/10/97</t>
  </si>
  <si>
    <t>B15DCCN449</t>
  </si>
  <si>
    <t>B15DCCN454</t>
  </si>
  <si>
    <t>Sang</t>
  </si>
  <si>
    <t>B15DCCN455</t>
  </si>
  <si>
    <t>08/05/97</t>
  </si>
  <si>
    <t>B15DCCN471</t>
  </si>
  <si>
    <t>Ninh Ngọc</t>
  </si>
  <si>
    <t>B15DCCN486</t>
  </si>
  <si>
    <t>Thái</t>
  </si>
  <si>
    <t>B13DCCN336</t>
  </si>
  <si>
    <t>30/12/92</t>
  </si>
  <si>
    <t>D13CNPM4</t>
  </si>
  <si>
    <t>B15DCCN536</t>
  </si>
  <si>
    <t>Thịnh</t>
  </si>
  <si>
    <t>17/10/97</t>
  </si>
  <si>
    <t>B15DCCN542</t>
  </si>
  <si>
    <t>B13DCCN403</t>
  </si>
  <si>
    <t>Tín</t>
  </si>
  <si>
    <t>12/09/95</t>
  </si>
  <si>
    <t>B15DCAT168</t>
  </si>
  <si>
    <t>Trãi</t>
  </si>
  <si>
    <t>B15DCAT172</t>
  </si>
  <si>
    <t>Đỗ Hữu</t>
  </si>
  <si>
    <t>18/10/97</t>
  </si>
  <si>
    <t>B15DCCN572</t>
  </si>
  <si>
    <t>24/01/97</t>
  </si>
  <si>
    <t>B15DCCN569</t>
  </si>
  <si>
    <t>Phạm ích</t>
  </si>
  <si>
    <t>B15DCCN582</t>
  </si>
  <si>
    <t>Đào Tiến</t>
  </si>
  <si>
    <t>B15DCCN586</t>
  </si>
  <si>
    <t>11/08/97</t>
  </si>
  <si>
    <t>B15DCCN592</t>
  </si>
  <si>
    <t>Phạm Mạnh</t>
  </si>
  <si>
    <t>26/11/97</t>
  </si>
  <si>
    <t>B15DCAT185</t>
  </si>
  <si>
    <t>29/05/97</t>
  </si>
  <si>
    <t>B15DCCN628</t>
  </si>
  <si>
    <t>Nguyễn Sơn</t>
  </si>
  <si>
    <t>B15DCCN641</t>
  </si>
  <si>
    <t>Vân</t>
  </si>
  <si>
    <t>B13DCCN414</t>
  </si>
  <si>
    <t>Đào Hải</t>
  </si>
  <si>
    <t>27/04/95</t>
  </si>
  <si>
    <t>B15DCCN038</t>
  </si>
  <si>
    <t>Bùi Lan</t>
  </si>
  <si>
    <t>B15DCCN007</t>
  </si>
  <si>
    <t>Dương Thế</t>
  </si>
  <si>
    <t>24/09/97</t>
  </si>
  <si>
    <t>B14DCCN144</t>
  </si>
  <si>
    <t>Trương Việt</t>
  </si>
  <si>
    <t>19/08/96</t>
  </si>
  <si>
    <t>D14CQCN03-B</t>
  </si>
  <si>
    <t>B15DCCN055</t>
  </si>
  <si>
    <t>B15DCCN062</t>
  </si>
  <si>
    <t>Đặng Thị Lệ</t>
  </si>
  <si>
    <t>Châm</t>
  </si>
  <si>
    <t>04/03/97</t>
  </si>
  <si>
    <t>B15DCCN084</t>
  </si>
  <si>
    <t>Tào Ngọc</t>
  </si>
  <si>
    <t>26/03/97</t>
  </si>
  <si>
    <t>B15DCCN092</t>
  </si>
  <si>
    <t>02/01/97</t>
  </si>
  <si>
    <t>B15DCCN096</t>
  </si>
  <si>
    <t>Phùng Đức</t>
  </si>
  <si>
    <t>09/11/93</t>
  </si>
  <si>
    <t>B15DCCN101</t>
  </si>
  <si>
    <t>Trần Hải</t>
  </si>
  <si>
    <t>B14DCCN238</t>
  </si>
  <si>
    <t>Đảng</t>
  </si>
  <si>
    <t>10/07/96</t>
  </si>
  <si>
    <t>D14CQCN01-B</t>
  </si>
  <si>
    <t>B15DCCN106</t>
  </si>
  <si>
    <t>B15DCAT039</t>
  </si>
  <si>
    <t>B15DCCN161</t>
  </si>
  <si>
    <t>19/07/97</t>
  </si>
  <si>
    <t>B15DCCN164</t>
  </si>
  <si>
    <t>Đỗ Viết</t>
  </si>
  <si>
    <t>B14DCCN222</t>
  </si>
  <si>
    <t>Phan Đại</t>
  </si>
  <si>
    <t>27/11/94</t>
  </si>
  <si>
    <t>B15DCCN189</t>
  </si>
  <si>
    <t>Vũ Tiến</t>
  </si>
  <si>
    <t>B15DCAT067</t>
  </si>
  <si>
    <t>Phạm Duy</t>
  </si>
  <si>
    <t>B15DCCN251</t>
  </si>
  <si>
    <t>B15DCCN257</t>
  </si>
  <si>
    <t>B15DCCN258</t>
  </si>
  <si>
    <t>B15DCCN271</t>
  </si>
  <si>
    <t>Hách Quang</t>
  </si>
  <si>
    <t>B15DCAT096</t>
  </si>
  <si>
    <t>Phạm Gia</t>
  </si>
  <si>
    <t>B15DCCN280</t>
  </si>
  <si>
    <t>Đàm Thị Minh</t>
  </si>
  <si>
    <t>B15DCCN669</t>
  </si>
  <si>
    <t>Souliya</t>
  </si>
  <si>
    <t>Inthachack</t>
  </si>
  <si>
    <t>24/11/95</t>
  </si>
  <si>
    <t>B15DCCN288</t>
  </si>
  <si>
    <t>Dương Văn</t>
  </si>
  <si>
    <t>Khôi</t>
  </si>
  <si>
    <t>08/04/97</t>
  </si>
  <si>
    <t>B15DCCN315</t>
  </si>
  <si>
    <t>B15DCCN335</t>
  </si>
  <si>
    <t>Hà Thị Thanh</t>
  </si>
  <si>
    <t>14/07/97</t>
  </si>
  <si>
    <t>B15DCCN366</t>
  </si>
  <si>
    <t>Mỹ</t>
  </si>
  <si>
    <t>03/12/97</t>
  </si>
  <si>
    <t>B15DCCN370</t>
  </si>
  <si>
    <t>B15DCAT119</t>
  </si>
  <si>
    <t>Lê Hoài</t>
  </si>
  <si>
    <t>01/10/97</t>
  </si>
  <si>
    <t>B15DCCN371</t>
  </si>
  <si>
    <t>Lê Trương</t>
  </si>
  <si>
    <t>26/04/96</t>
  </si>
  <si>
    <t>B14DCCN004</t>
  </si>
  <si>
    <t>Trịnh Kim</t>
  </si>
  <si>
    <t>23/02/96</t>
  </si>
  <si>
    <t>D14CQCN06-B</t>
  </si>
  <si>
    <t>B15DCCN394</t>
  </si>
  <si>
    <t>B15DCCN428</t>
  </si>
  <si>
    <t>Lê Hải</t>
  </si>
  <si>
    <t>B15DCCN433</t>
  </si>
  <si>
    <t>24/04/97</t>
  </si>
  <si>
    <t>B15DCCN667</t>
  </si>
  <si>
    <t>Phạm Huy</t>
  </si>
  <si>
    <t>B14DCAT260</t>
  </si>
  <si>
    <t>Trần Mạnh</t>
  </si>
  <si>
    <t>B15DCCN464</t>
  </si>
  <si>
    <t>Lê Nho</t>
  </si>
  <si>
    <t>B15DCCN474</t>
  </si>
  <si>
    <t>B15DCCN482</t>
  </si>
  <si>
    <t>Trịnh Ngọc</t>
  </si>
  <si>
    <t>Thạch</t>
  </si>
  <si>
    <t>18/08/96</t>
  </si>
  <si>
    <t>B12DCCN190</t>
  </si>
  <si>
    <t>Hà Đức</t>
  </si>
  <si>
    <t>26/01/94</t>
  </si>
  <si>
    <t>B15DCAT154</t>
  </si>
  <si>
    <t>B15DCCN509</t>
  </si>
  <si>
    <t>Đinh Văn</t>
  </si>
  <si>
    <t>B15DCAT158</t>
  </si>
  <si>
    <t>Lê Vương</t>
  </si>
  <si>
    <t>Thiên</t>
  </si>
  <si>
    <t>B15DCCN530</t>
  </si>
  <si>
    <t>Nguyễn Quý</t>
  </si>
  <si>
    <t>Thiện</t>
  </si>
  <si>
    <t>31/12/96</t>
  </si>
  <si>
    <t>B15DCAT161</t>
  </si>
  <si>
    <t>Hà Mạnh</t>
  </si>
  <si>
    <t>B12DCCN408</t>
  </si>
  <si>
    <t>Bùi Duy</t>
  </si>
  <si>
    <t>17/11/94</t>
  </si>
  <si>
    <t>B15DCCN553</t>
  </si>
  <si>
    <t>Đỗ Đình</t>
  </si>
  <si>
    <t>10/04/97</t>
  </si>
  <si>
    <t>B15DCAT165</t>
  </si>
  <si>
    <t>11/07/97</t>
  </si>
  <si>
    <t>B15DCCN580</t>
  </si>
  <si>
    <t>05/06/96</t>
  </si>
  <si>
    <t>B15DCCN576</t>
  </si>
  <si>
    <t>B15DCAT177</t>
  </si>
  <si>
    <t>Vũ Thành</t>
  </si>
  <si>
    <t>16/03/97</t>
  </si>
  <si>
    <t>B15DCCN585</t>
  </si>
  <si>
    <t>B14DCAT119</t>
  </si>
  <si>
    <t>03/03/96</t>
  </si>
  <si>
    <t>D14CQAT03-B</t>
  </si>
  <si>
    <t>B15DCCN609</t>
  </si>
  <si>
    <t>Lê Minh</t>
  </si>
  <si>
    <t>B13DCCN177</t>
  </si>
  <si>
    <t>Đặng Thanh</t>
  </si>
  <si>
    <t>09/04/95</t>
  </si>
  <si>
    <t>D13CNPM2</t>
  </si>
  <si>
    <t>B15DCCN619</t>
  </si>
  <si>
    <t>B15DCCN625</t>
  </si>
  <si>
    <t>25/09/97</t>
  </si>
  <si>
    <t>B15DCCN635</t>
  </si>
  <si>
    <t>01/08/97</t>
  </si>
  <si>
    <t>B15DCCN638</t>
  </si>
  <si>
    <t>Ước</t>
  </si>
  <si>
    <t>03/11/96</t>
  </si>
  <si>
    <t>B15DCCN653</t>
  </si>
  <si>
    <t>B15DCCN660</t>
  </si>
  <si>
    <t>15/10/97</t>
  </si>
  <si>
    <t>B15DCAT196</t>
  </si>
  <si>
    <t>B15DCCN011</t>
  </si>
  <si>
    <t>Lê Vũ Minh</t>
  </si>
  <si>
    <t>B15DCCN018</t>
  </si>
  <si>
    <t>B15DCCN019</t>
  </si>
  <si>
    <t>B15DCCN059</t>
  </si>
  <si>
    <t>B15DCCN076</t>
  </si>
  <si>
    <t>Mai Thành</t>
  </si>
  <si>
    <t>B15DCCN094</t>
  </si>
  <si>
    <t>B15DCAT036</t>
  </si>
  <si>
    <t>Nguyễn Viết</t>
  </si>
  <si>
    <t>B15DCCN111</t>
  </si>
  <si>
    <t>24/12/97</t>
  </si>
  <si>
    <t>B15DCAT046</t>
  </si>
  <si>
    <t>B15DCCN142</t>
  </si>
  <si>
    <t>Vũ Thị</t>
  </si>
  <si>
    <t>Dung</t>
  </si>
  <si>
    <t>B15DCAT053</t>
  </si>
  <si>
    <t>Lê Chí</t>
  </si>
  <si>
    <t>B15DCAT052</t>
  </si>
  <si>
    <t>Nguyễn Chí</t>
  </si>
  <si>
    <t>27/10/96</t>
  </si>
  <si>
    <t>B15DCAT050</t>
  </si>
  <si>
    <t>Vũ Mạnh</t>
  </si>
  <si>
    <t>B15DCAT058</t>
  </si>
  <si>
    <t>Phạm Lê</t>
  </si>
  <si>
    <t>B15DCCN176</t>
  </si>
  <si>
    <t>Đỗ Thanh</t>
  </si>
  <si>
    <t>21/04/97</t>
  </si>
  <si>
    <t>B15DCCN192</t>
  </si>
  <si>
    <t>Ngô Thị Thu</t>
  </si>
  <si>
    <t>02/08/97</t>
  </si>
  <si>
    <t>B15DCCN207</t>
  </si>
  <si>
    <t>B15DCCN218</t>
  </si>
  <si>
    <t>Đặng Huy</t>
  </si>
  <si>
    <t>B15DCCN222</t>
  </si>
  <si>
    <t>Hoàng Phó</t>
  </si>
  <si>
    <t>B15DCCN214</t>
  </si>
  <si>
    <t>B15DCCN225</t>
  </si>
  <si>
    <t>18/08/97</t>
  </si>
  <si>
    <t>B15DCCN268</t>
  </si>
  <si>
    <t>Đàm Khắc</t>
  </si>
  <si>
    <t>Hữu</t>
  </si>
  <si>
    <t>12/09/96</t>
  </si>
  <si>
    <t>B15DCAT093</t>
  </si>
  <si>
    <t>16/07/97</t>
  </si>
  <si>
    <t>B15DCCN282</t>
  </si>
  <si>
    <t>Đặng Nhật</t>
  </si>
  <si>
    <t>B15DCCN299</t>
  </si>
  <si>
    <t>23/03/97</t>
  </si>
  <si>
    <t>B15DCCN301</t>
  </si>
  <si>
    <t>B15DCCN321</t>
  </si>
  <si>
    <t>10/01/97</t>
  </si>
  <si>
    <t>B15DCAT113</t>
  </si>
  <si>
    <t>Phạm Thành</t>
  </si>
  <si>
    <t>B15DCCN340</t>
  </si>
  <si>
    <t>Nông Văn</t>
  </si>
  <si>
    <t>17/02/97</t>
  </si>
  <si>
    <t>B15DCCN358</t>
  </si>
  <si>
    <t>Bùi Chí</t>
  </si>
  <si>
    <t>B15DCCN359</t>
  </si>
  <si>
    <t>B15DCCN361</t>
  </si>
  <si>
    <t>B15DCCN369</t>
  </si>
  <si>
    <t>B15DCCN384</t>
  </si>
  <si>
    <t>Hoàng Ngọc</t>
  </si>
  <si>
    <t>Nga</t>
  </si>
  <si>
    <t>B15DCCN386</t>
  </si>
  <si>
    <t>Nghị</t>
  </si>
  <si>
    <t>29/04/93</t>
  </si>
  <si>
    <t>B15DCCN396</t>
  </si>
  <si>
    <t>Lương Thị Hồng</t>
  </si>
  <si>
    <t>23/04/97</t>
  </si>
  <si>
    <t>B15DCCN392</t>
  </si>
  <si>
    <t>Nguyễn Đắc Minh</t>
  </si>
  <si>
    <t>B15DCCN415</t>
  </si>
  <si>
    <t>Đỗ Như</t>
  </si>
  <si>
    <t>07/04/96</t>
  </si>
  <si>
    <t>B15DCCN417</t>
  </si>
  <si>
    <t>B15DCCN416</t>
  </si>
  <si>
    <t>B15DCCN430</t>
  </si>
  <si>
    <t>B15DCAT135</t>
  </si>
  <si>
    <t>10/02/96</t>
  </si>
  <si>
    <t>B15DCAT138</t>
  </si>
  <si>
    <t>Lê Thị Mai</t>
  </si>
  <si>
    <t>B15DCCN450</t>
  </si>
  <si>
    <t>19/12/97</t>
  </si>
  <si>
    <t>B15DCCN479</t>
  </si>
  <si>
    <t>B15DCCN497</t>
  </si>
  <si>
    <t>Đậu Thế</t>
  </si>
  <si>
    <t>B12DCCN138</t>
  </si>
  <si>
    <t>Nguyễn Vũ</t>
  </si>
  <si>
    <t>23/01/94</t>
  </si>
  <si>
    <t>B15DCCN504</t>
  </si>
  <si>
    <t>B15DCAT159</t>
  </si>
  <si>
    <t>B15DCCN537</t>
  </si>
  <si>
    <t>Thơ</t>
  </si>
  <si>
    <t>B15DCCN540</t>
  </si>
  <si>
    <t>B15DCCN548</t>
  </si>
  <si>
    <t>Thúy</t>
  </si>
  <si>
    <t>11/10/97</t>
  </si>
  <si>
    <t>B15DCAT171</t>
  </si>
  <si>
    <t>Trịnh</t>
  </si>
  <si>
    <t>B15DCCN570</t>
  </si>
  <si>
    <t>B15DCAT173</t>
  </si>
  <si>
    <t>B15DCAT180</t>
  </si>
  <si>
    <t>Đỗ Mạnh</t>
  </si>
  <si>
    <t>30/12/97</t>
  </si>
  <si>
    <t>B15DCCN606</t>
  </si>
  <si>
    <t>B15DCCN630</t>
  </si>
  <si>
    <t>Doãn Hoàng</t>
  </si>
  <si>
    <t>21/12/97</t>
  </si>
  <si>
    <t>B15DCCN633</t>
  </si>
  <si>
    <t>Phùng Văn</t>
  </si>
  <si>
    <t>B15DCCN644</t>
  </si>
  <si>
    <t>07/05/97</t>
  </si>
  <si>
    <t>B15DCCN650</t>
  </si>
  <si>
    <t>Vinh</t>
  </si>
  <si>
    <t>09/08/95</t>
  </si>
  <si>
    <t>B15DCCN657</t>
  </si>
  <si>
    <t>B15DCCN658</t>
  </si>
  <si>
    <t>Dương Thị</t>
  </si>
  <si>
    <t>Vui</t>
  </si>
  <si>
    <t>B15DCAT001</t>
  </si>
  <si>
    <t>B15DCCN044</t>
  </si>
  <si>
    <t>Đỗ Bùi Phương</t>
  </si>
  <si>
    <t>12/11/97</t>
  </si>
  <si>
    <t>B15DCAT013</t>
  </si>
  <si>
    <t>Đỗ Lê Đức</t>
  </si>
  <si>
    <t>10/08/97</t>
  </si>
  <si>
    <t>B15DCCN035</t>
  </si>
  <si>
    <t>Nguyễn Văn Nhật</t>
  </si>
  <si>
    <t>B15DCCN047</t>
  </si>
  <si>
    <t>Vũ Hồng</t>
  </si>
  <si>
    <t>B15DCAT025</t>
  </si>
  <si>
    <t>B15DCAT032</t>
  </si>
  <si>
    <t>B15DCAT037</t>
  </si>
  <si>
    <t>01/05/95</t>
  </si>
  <si>
    <t>B12DCCN475</t>
  </si>
  <si>
    <t>24/06/94</t>
  </si>
  <si>
    <t>B15DCCN112</t>
  </si>
  <si>
    <t>B15DCCN110</t>
  </si>
  <si>
    <t>Trần Duy</t>
  </si>
  <si>
    <t>27/04/97</t>
  </si>
  <si>
    <t>B15DCAT042</t>
  </si>
  <si>
    <t>B15DCCN123</t>
  </si>
  <si>
    <t>Doanh</t>
  </si>
  <si>
    <t>B15DCCN130</t>
  </si>
  <si>
    <t>B15DCAT056</t>
  </si>
  <si>
    <t>Đỗ Hoàng Thái</t>
  </si>
  <si>
    <t>B15DCCN159</t>
  </si>
  <si>
    <t>Trần Bảo</t>
  </si>
  <si>
    <t>B15DCAT057</t>
  </si>
  <si>
    <t>Hoàng Mạnh</t>
  </si>
  <si>
    <t>B15DCAT065</t>
  </si>
  <si>
    <t>B15DCCN208</t>
  </si>
  <si>
    <t>Ngô Hoàng</t>
  </si>
  <si>
    <t>11/06/97</t>
  </si>
  <si>
    <t>B15DCAT070</t>
  </si>
  <si>
    <t>B15DCAT076</t>
  </si>
  <si>
    <t>Mai Khánh</t>
  </si>
  <si>
    <t>B15DCAT085</t>
  </si>
  <si>
    <t>Huệ</t>
  </si>
  <si>
    <t>B15DCCN256</t>
  </si>
  <si>
    <t>Lê Phúc Diên</t>
  </si>
  <si>
    <t>B15DCAT088</t>
  </si>
  <si>
    <t>B15DCAT101</t>
  </si>
  <si>
    <t>Nguyễn Hoàng Bảo</t>
  </si>
  <si>
    <t>B15DCCN290</t>
  </si>
  <si>
    <t>B15DCCN305</t>
  </si>
  <si>
    <t>Nguyễn Thùy</t>
  </si>
  <si>
    <t>B15DCCN319</t>
  </si>
  <si>
    <t>B15DCCN328</t>
  </si>
  <si>
    <t>Lực</t>
  </si>
  <si>
    <t>B15DCCN339</t>
  </si>
  <si>
    <t>02/10/97</t>
  </si>
  <si>
    <t>B15DCCN349</t>
  </si>
  <si>
    <t>Lê Anh</t>
  </si>
  <si>
    <t>14/10/97</t>
  </si>
  <si>
    <t>B15DCCN355</t>
  </si>
  <si>
    <t>15/02/97</t>
  </si>
  <si>
    <t>B15DCCN350</t>
  </si>
  <si>
    <t>B15DCCN372</t>
  </si>
  <si>
    <t>Đỗ Tuấn</t>
  </si>
  <si>
    <t>B15DCCN383</t>
  </si>
  <si>
    <t>30/03/97</t>
  </si>
  <si>
    <t>B15DCCN377</t>
  </si>
  <si>
    <t>Ngô Quang</t>
  </si>
  <si>
    <t>B15DCCN378</t>
  </si>
  <si>
    <t>B15DCAT121</t>
  </si>
  <si>
    <t>Bùi Thi Quỳnh</t>
  </si>
  <si>
    <t>19/03/97</t>
  </si>
  <si>
    <t>B15DCCN388</t>
  </si>
  <si>
    <t>Chúc Thanh</t>
  </si>
  <si>
    <t>B15DCAT130</t>
  </si>
  <si>
    <t>24/08/97</t>
  </si>
  <si>
    <t>B15DCCN406</t>
  </si>
  <si>
    <t>22/01/93</t>
  </si>
  <si>
    <t>B15DCCN429</t>
  </si>
  <si>
    <t>Lưu Danh</t>
  </si>
  <si>
    <t>27/09/97</t>
  </si>
  <si>
    <t>B15DCCN440</t>
  </si>
  <si>
    <t>Vũ Đình</t>
  </si>
  <si>
    <t>B15DCAT137</t>
  </si>
  <si>
    <t>Vũ Kiên</t>
  </si>
  <si>
    <t>B15DCCN452</t>
  </si>
  <si>
    <t>Đỗ Thị Thúy</t>
  </si>
  <si>
    <t>06/12/97</t>
  </si>
  <si>
    <t>B15DCCN453</t>
  </si>
  <si>
    <t>Nguyễn Lương</t>
  </si>
  <si>
    <t>B15DCAT141</t>
  </si>
  <si>
    <t>28/03/97</t>
  </si>
  <si>
    <t>B15DCCN476</t>
  </si>
  <si>
    <t>21/08/97</t>
  </si>
  <si>
    <t>B15DCCN483</t>
  </si>
  <si>
    <t>B15DCCN487</t>
  </si>
  <si>
    <t>B15DCCN484</t>
  </si>
  <si>
    <t>B15DCAT147</t>
  </si>
  <si>
    <t>Phạm Đình</t>
  </si>
  <si>
    <t>B15DCCN511</t>
  </si>
  <si>
    <t>B15DCCN666</t>
  </si>
  <si>
    <t>Thanongsak</t>
  </si>
  <si>
    <t>Thongphanty</t>
  </si>
  <si>
    <t>B15DCCN601</t>
  </si>
  <si>
    <t>B15DCAT189</t>
  </si>
  <si>
    <t>B15DCCN608</t>
  </si>
  <si>
    <t>B15DCCN612</t>
  </si>
  <si>
    <t>B15DCCN665</t>
  </si>
  <si>
    <t>Vongxay</t>
  </si>
  <si>
    <t>Volavongsa</t>
  </si>
  <si>
    <t>09/07/96</t>
  </si>
  <si>
    <t>B15DCCN655</t>
  </si>
  <si>
    <t>Lê Trung</t>
  </si>
  <si>
    <t>B15DCCN661</t>
  </si>
  <si>
    <t>Phạm Quân</t>
  </si>
  <si>
    <t>B15DCAT198</t>
  </si>
  <si>
    <t>Vượng</t>
  </si>
  <si>
    <t>B15DCCN663</t>
  </si>
  <si>
    <t>Xuân</t>
  </si>
  <si>
    <t>B15DCCN027</t>
  </si>
  <si>
    <t>Kiều Việt</t>
  </si>
  <si>
    <t>B15DCCN008</t>
  </si>
  <si>
    <t>B15DCCN046</t>
  </si>
  <si>
    <t>B15DCCN014</t>
  </si>
  <si>
    <t>B15DCCN029</t>
  </si>
  <si>
    <t>B15DCCN051</t>
  </si>
  <si>
    <t>B15DCCN064</t>
  </si>
  <si>
    <t>Chí</t>
  </si>
  <si>
    <t>B15DCCN072</t>
  </si>
  <si>
    <t>B15DCCN079</t>
  </si>
  <si>
    <t>Nguyễn Trần Đức</t>
  </si>
  <si>
    <t>Cư</t>
  </si>
  <si>
    <t>B15DCAT030</t>
  </si>
  <si>
    <t>Phạm Tiến</t>
  </si>
  <si>
    <t>07/08/96</t>
  </si>
  <si>
    <t>B15DCCN097</t>
  </si>
  <si>
    <t>B15DCCN104</t>
  </si>
  <si>
    <t>Đạo</t>
  </si>
  <si>
    <t>B15DCCN108</t>
  </si>
  <si>
    <t>Nguyễn Tài</t>
  </si>
  <si>
    <t>17/11/97</t>
  </si>
  <si>
    <t>B15DCCN107</t>
  </si>
  <si>
    <t>B15DCCN119</t>
  </si>
  <si>
    <t>Nguyễn Thị Phương</t>
  </si>
  <si>
    <t>Diệu</t>
  </si>
  <si>
    <t>B15DCCN156</t>
  </si>
  <si>
    <t>Hán Ngọc</t>
  </si>
  <si>
    <t>22/08/97</t>
  </si>
  <si>
    <t>B15DCCN167</t>
  </si>
  <si>
    <t>04/01/97</t>
  </si>
  <si>
    <t>B15DCAT062</t>
  </si>
  <si>
    <t>Giáp</t>
  </si>
  <si>
    <t>24/08/95</t>
  </si>
  <si>
    <t>B15DCCN193</t>
  </si>
  <si>
    <t>Nguyễn Thị Thu</t>
  </si>
  <si>
    <t>Hằng</t>
  </si>
  <si>
    <t>B15DCAT066</t>
  </si>
  <si>
    <t>Nguyễn Thảo</t>
  </si>
  <si>
    <t>Hiền</t>
  </si>
  <si>
    <t>B15DCCN203</t>
  </si>
  <si>
    <t>Cao Hữu</t>
  </si>
  <si>
    <t>B15DCCN219</t>
  </si>
  <si>
    <t>B15DCCN216</t>
  </si>
  <si>
    <t>Vương Minh</t>
  </si>
  <si>
    <t>B15DCAT078</t>
  </si>
  <si>
    <t>Hoài</t>
  </si>
  <si>
    <t>25/06/97</t>
  </si>
  <si>
    <t>B15DCCN231</t>
  </si>
  <si>
    <t>B15DCCN241</t>
  </si>
  <si>
    <t>14/12/97</t>
  </si>
  <si>
    <t>B15DCAT084</t>
  </si>
  <si>
    <t>B15DCCN250</t>
  </si>
  <si>
    <t>Lê Kim</t>
  </si>
  <si>
    <t>B15DCCN252</t>
  </si>
  <si>
    <t>B15DCCN266</t>
  </si>
  <si>
    <t>Nguyễn Thu</t>
  </si>
  <si>
    <t>B15DCCN277</t>
  </si>
  <si>
    <t>Chu Thế</t>
  </si>
  <si>
    <t>B15DCCN272</t>
  </si>
  <si>
    <t>Đồng Quốc</t>
  </si>
  <si>
    <t>B15DCAT092</t>
  </si>
  <si>
    <t>B13DCCN379</t>
  </si>
  <si>
    <t>Khương</t>
  </si>
  <si>
    <t>02/10/94</t>
  </si>
  <si>
    <t>B15DCCN293</t>
  </si>
  <si>
    <t>Đinh Tiến</t>
  </si>
  <si>
    <t>Kiệt</t>
  </si>
  <si>
    <t>B15DCCN310</t>
  </si>
  <si>
    <t>Ngô Thị Thúy</t>
  </si>
  <si>
    <t>30/01/97</t>
  </si>
  <si>
    <t>B15DCCN329</t>
  </si>
  <si>
    <t>Nguyễn Văn Thể</t>
  </si>
  <si>
    <t>B15DCCN343</t>
  </si>
  <si>
    <t>Hà Hồng</t>
  </si>
  <si>
    <t>B12DCCN284</t>
  </si>
  <si>
    <t>Chư Nhật</t>
  </si>
  <si>
    <t>04/01/92</t>
  </si>
  <si>
    <t>D12HTTT2</t>
  </si>
  <si>
    <t>B15DCCN354</t>
  </si>
  <si>
    <t>B15DCCN389</t>
  </si>
  <si>
    <t>B15DCCN403</t>
  </si>
  <si>
    <t>Nhung</t>
  </si>
  <si>
    <t>B15DCCN414</t>
  </si>
  <si>
    <t>Phùng</t>
  </si>
  <si>
    <t>B15DCAT132</t>
  </si>
  <si>
    <t>B15DCCN418</t>
  </si>
  <si>
    <t>B15DCCN426</t>
  </si>
  <si>
    <t>B15DCCN436</t>
  </si>
  <si>
    <t>Tạ Văn</t>
  </si>
  <si>
    <t>B15DCCN447</t>
  </si>
  <si>
    <t>23/08/97</t>
  </si>
  <si>
    <t>B15DCCN458</t>
  </si>
  <si>
    <t>B15DCCN469</t>
  </si>
  <si>
    <t>Hoàng Thế</t>
  </si>
  <si>
    <t>B15DCCN470</t>
  </si>
  <si>
    <t>B15DCCN480</t>
  </si>
  <si>
    <t>Tâm</t>
  </si>
  <si>
    <t>B15DCCN481</t>
  </si>
  <si>
    <t>Tân</t>
  </si>
  <si>
    <t>26/04/97</t>
  </si>
  <si>
    <t>B112104521</t>
  </si>
  <si>
    <t>Dương Kim</t>
  </si>
  <si>
    <t>22/02/93</t>
  </si>
  <si>
    <t>B15DCCN563</t>
  </si>
  <si>
    <t>Trình</t>
  </si>
  <si>
    <t>B13DCCN116</t>
  </si>
  <si>
    <t>18/07/94</t>
  </si>
  <si>
    <t>B15DCCN602</t>
  </si>
  <si>
    <t>Hoàng Anh</t>
  </si>
  <si>
    <t>B15DCCN607</t>
  </si>
  <si>
    <t>B15DCCN614</t>
  </si>
  <si>
    <t>B13DCCN298</t>
  </si>
  <si>
    <t>29/04/95</t>
  </si>
  <si>
    <t>B15DCCN640</t>
  </si>
  <si>
    <t>B15DCCN649</t>
  </si>
  <si>
    <t>12/08/97</t>
  </si>
  <si>
    <t>B15DCCN648</t>
  </si>
  <si>
    <t>B15DCCN016</t>
  </si>
  <si>
    <t>Đinh Tuấn</t>
  </si>
  <si>
    <t>B15DCCN012</t>
  </si>
  <si>
    <t>28/11/97</t>
  </si>
  <si>
    <t>B15DCCN049</t>
  </si>
  <si>
    <t>Ngô Đinh</t>
  </si>
  <si>
    <t>Bá</t>
  </si>
  <si>
    <t>B15DCCN088</t>
  </si>
  <si>
    <t>B15DCCN086</t>
  </si>
  <si>
    <t>B15DCAT041</t>
  </si>
  <si>
    <t>B15DCCN128</t>
  </si>
  <si>
    <t>B15DCCN133</t>
  </si>
  <si>
    <t>19/09/97</t>
  </si>
  <si>
    <t>B15DCCN134</t>
  </si>
  <si>
    <t>B15DCAT049</t>
  </si>
  <si>
    <t>Vi Ngọc</t>
  </si>
  <si>
    <t>03/09/96</t>
  </si>
  <si>
    <t>B15DCCN146</t>
  </si>
  <si>
    <t>B15DCCN152</t>
  </si>
  <si>
    <t>Trịnh Việt</t>
  </si>
  <si>
    <t>B15DCCN153</t>
  </si>
  <si>
    <t>B15DCCN157</t>
  </si>
  <si>
    <t>Nguyễn Triệu An</t>
  </si>
  <si>
    <t>B15DCCN168</t>
  </si>
  <si>
    <t>10/01/98</t>
  </si>
  <si>
    <t>B15DCCN173</t>
  </si>
  <si>
    <t>Phan Thị Diệu</t>
  </si>
  <si>
    <t>B15DCCN180</t>
  </si>
  <si>
    <t>Thiều Hoàng</t>
  </si>
  <si>
    <t>B15DCCN194</t>
  </si>
  <si>
    <t>B15DCCN210</t>
  </si>
  <si>
    <t>B15DCCN213</t>
  </si>
  <si>
    <t>B15DCCN223</t>
  </si>
  <si>
    <t>11/01/97</t>
  </si>
  <si>
    <t>B15DCCN232</t>
  </si>
  <si>
    <t>B15DCCN235</t>
  </si>
  <si>
    <t>B15DCCN244</t>
  </si>
  <si>
    <t>Hồng</t>
  </si>
  <si>
    <t>05/10/97</t>
  </si>
  <si>
    <t>B15DCCN254</t>
  </si>
  <si>
    <t>B15DCAT086</t>
  </si>
  <si>
    <t>Phạm Thái</t>
  </si>
  <si>
    <t>B15DCCN246</t>
  </si>
  <si>
    <t>B15DCCN264</t>
  </si>
  <si>
    <t>B15LDCN007</t>
  </si>
  <si>
    <t>Nguyễn Trịnh Thị</t>
  </si>
  <si>
    <t>01/12/94</t>
  </si>
  <si>
    <t>L15CQCN01-B</t>
  </si>
  <si>
    <t>B15DCCN284</t>
  </si>
  <si>
    <t>Lê Duy</t>
  </si>
  <si>
    <t>B15DCCN283</t>
  </si>
  <si>
    <t>B15DCCN291</t>
  </si>
  <si>
    <t>B15DCCN298</t>
  </si>
  <si>
    <t>Đồng Văn</t>
  </si>
  <si>
    <t>15/01/97</t>
  </si>
  <si>
    <t>B15DCCN303</t>
  </si>
  <si>
    <t>Lệ</t>
  </si>
  <si>
    <t>09/06/97</t>
  </si>
  <si>
    <t>B15DCCN308</t>
  </si>
  <si>
    <t>Tạ Tài</t>
  </si>
  <si>
    <t>B15DCCN311</t>
  </si>
  <si>
    <t>Bùi Thế</t>
  </si>
  <si>
    <t>B15DCCN346</t>
  </si>
  <si>
    <t>Nguyễn Phúc</t>
  </si>
  <si>
    <t>B15DCCN342</t>
  </si>
  <si>
    <t>B15DCCN353</t>
  </si>
  <si>
    <t>Nguyễn Long An</t>
  </si>
  <si>
    <t>B15DCCN365</t>
  </si>
  <si>
    <t>24/06/97</t>
  </si>
  <si>
    <t>B12DCCN031</t>
  </si>
  <si>
    <t>Chu Hoàng</t>
  </si>
  <si>
    <t>02/11/94</t>
  </si>
  <si>
    <t>B15DCCN376</t>
  </si>
  <si>
    <t>Đặng Quang</t>
  </si>
  <si>
    <t>B15DCAT120</t>
  </si>
  <si>
    <t>Vũ Phương</t>
  </si>
  <si>
    <t>B15DCAT124</t>
  </si>
  <si>
    <t>Đào Tuấn</t>
  </si>
  <si>
    <t>23/07/95</t>
  </si>
  <si>
    <t>B15DCCN400</t>
  </si>
  <si>
    <t>Nhâm</t>
  </si>
  <si>
    <t>B15DCCN411</t>
  </si>
  <si>
    <t>14/11/97</t>
  </si>
  <si>
    <t>B15DCCN424</t>
  </si>
  <si>
    <t>Phượng</t>
  </si>
  <si>
    <t>B15DCCN432</t>
  </si>
  <si>
    <t>Lưu Xuân</t>
  </si>
  <si>
    <t>B13DCCN517</t>
  </si>
  <si>
    <t>09/08/94</t>
  </si>
  <si>
    <t>D13CNPM5</t>
  </si>
  <si>
    <t>B112104186</t>
  </si>
  <si>
    <t>Nguyễn Trường</t>
  </si>
  <si>
    <t>Sa</t>
  </si>
  <si>
    <t>03/11/92</t>
  </si>
  <si>
    <t>D11CN3</t>
  </si>
  <si>
    <t>B15DCCN467</t>
  </si>
  <si>
    <t>Trần Lam</t>
  </si>
  <si>
    <t>B15DCCN465</t>
  </si>
  <si>
    <t>Vũ Hoàng</t>
  </si>
  <si>
    <t>B15DCCN702</t>
  </si>
  <si>
    <t>Thern</t>
  </si>
  <si>
    <t>Thammavong</t>
  </si>
  <si>
    <t>12/04/95</t>
  </si>
  <si>
    <t>B15DCCN498</t>
  </si>
  <si>
    <t>02/09/96</t>
  </si>
  <si>
    <t>B15DCCN501</t>
  </si>
  <si>
    <t>B15DCCN502</t>
  </si>
  <si>
    <t>B15DCCN515</t>
  </si>
  <si>
    <t>Hoàng Đức</t>
  </si>
  <si>
    <t>B15DCAT152</t>
  </si>
  <si>
    <t>20/11/95</t>
  </si>
  <si>
    <t>B15DCCN523</t>
  </si>
  <si>
    <t>Đỗ Thị Hương</t>
  </si>
  <si>
    <t>30/05/97</t>
  </si>
  <si>
    <t>B15DCCN565</t>
  </si>
  <si>
    <t>Hoàng Quốc</t>
  </si>
  <si>
    <t>B15DCAT176</t>
  </si>
  <si>
    <t>B15DCCN627</t>
  </si>
  <si>
    <t>Ngô Thanh</t>
  </si>
  <si>
    <t>B15DCCN652</t>
  </si>
  <si>
    <t>Võ</t>
  </si>
  <si>
    <t>B15DCCN654</t>
  </si>
  <si>
    <t>B15DCCN024</t>
  </si>
  <si>
    <t>20/04/97</t>
  </si>
  <si>
    <t>E15CQCN01-B</t>
  </si>
  <si>
    <t>B15DCCN006</t>
  </si>
  <si>
    <t>B15DCCN031</t>
  </si>
  <si>
    <t>B15DCCN042</t>
  </si>
  <si>
    <t>B15DCCN043</t>
  </si>
  <si>
    <t>Phạm Hoàng</t>
  </si>
  <si>
    <t>B15DCCN034</t>
  </si>
  <si>
    <t>Trần Tuấn</t>
  </si>
  <si>
    <t>B15DCCN058</t>
  </si>
  <si>
    <t>Biên</t>
  </si>
  <si>
    <t>B15DCCN073</t>
  </si>
  <si>
    <t>Chỉnh</t>
  </si>
  <si>
    <t>B15DCPT031</t>
  </si>
  <si>
    <t>Đoàn Hải</t>
  </si>
  <si>
    <t>B15DCCN122</t>
  </si>
  <si>
    <t>B15DCCN127</t>
  </si>
  <si>
    <t>Cao Minh</t>
  </si>
  <si>
    <t>B15DCCN138</t>
  </si>
  <si>
    <t>B15DCCN139</t>
  </si>
  <si>
    <t>B15DCCN175</t>
  </si>
  <si>
    <t>17/12/97</t>
  </si>
  <si>
    <t>B15DCVT122</t>
  </si>
  <si>
    <t>Phạm Sơn</t>
  </si>
  <si>
    <t>B15DCCN200</t>
  </si>
  <si>
    <t>B15DCCN205</t>
  </si>
  <si>
    <t>Bùi Việt</t>
  </si>
  <si>
    <t>B15DCAT069</t>
  </si>
  <si>
    <t>B15DCCN217</t>
  </si>
  <si>
    <t>B15DCAT071</t>
  </si>
  <si>
    <t>B15DCCN234</t>
  </si>
  <si>
    <t>Phùng Minh</t>
  </si>
  <si>
    <t>B15DCAT098</t>
  </si>
  <si>
    <t>Khải</t>
  </si>
  <si>
    <t>24/07/97</t>
  </si>
  <si>
    <t>B15DCAT104</t>
  </si>
  <si>
    <t>Nguyễn Bùi Trung</t>
  </si>
  <si>
    <t>B15DCCN316</t>
  </si>
  <si>
    <t>Lưu Hải</t>
  </si>
  <si>
    <t>B15DCCN367</t>
  </si>
  <si>
    <t>03/04/97</t>
  </si>
  <si>
    <t>B15DCCN407</t>
  </si>
  <si>
    <t>B15DCCN462</t>
  </si>
  <si>
    <t>B15DCCN475</t>
  </si>
  <si>
    <t>Phùng Tiến</t>
  </si>
  <si>
    <t>Sỹ</t>
  </si>
  <si>
    <t>B15DCAT146</t>
  </si>
  <si>
    <t>Trương Quang</t>
  </si>
  <si>
    <t>B15DCCN529</t>
  </si>
  <si>
    <t>Phan Khánh</t>
  </si>
  <si>
    <t>B15DCCN533</t>
  </si>
  <si>
    <t>B15DCCN556</t>
  </si>
  <si>
    <t>Tính</t>
  </si>
  <si>
    <t>B15DCAT175</t>
  </si>
  <si>
    <t>Đỗ Thái Ngọc</t>
  </si>
  <si>
    <t>B15DCCN594</t>
  </si>
  <si>
    <t>Doãn Tuấn</t>
  </si>
  <si>
    <t>B15DCCN617</t>
  </si>
  <si>
    <t>Dương Khắc</t>
  </si>
  <si>
    <t>B15DCCN615</t>
  </si>
  <si>
    <t>B15DCCN626</t>
  </si>
  <si>
    <t>B15DCCN637</t>
  </si>
  <si>
    <t>Tuyết</t>
  </si>
  <si>
    <t>B15DCVT019</t>
  </si>
  <si>
    <t>Đỗ Hoàng Việt</t>
  </si>
  <si>
    <t>E15CQCN02-B</t>
  </si>
  <si>
    <t>B15DCQT001</t>
  </si>
  <si>
    <t>Quách Thị Quỳnh</t>
  </si>
  <si>
    <t>12/01/96</t>
  </si>
  <si>
    <t>B15DCVT028</t>
  </si>
  <si>
    <t>B15DCVT035</t>
  </si>
  <si>
    <t>B15DCVT038</t>
  </si>
  <si>
    <t>Dương Quang</t>
  </si>
  <si>
    <t>B15DCDT022</t>
  </si>
  <si>
    <t>Vũ Tuấn</t>
  </si>
  <si>
    <t>B15DCVT052</t>
  </si>
  <si>
    <t>Phạm Hữu</t>
  </si>
  <si>
    <t>B15DCPT033</t>
  </si>
  <si>
    <t>29/09/96</t>
  </si>
  <si>
    <t>B15DCKT023</t>
  </si>
  <si>
    <t>28/12/97</t>
  </si>
  <si>
    <t>B15DCVT103</t>
  </si>
  <si>
    <t>Lại Phú</t>
  </si>
  <si>
    <t>B15DCPT052</t>
  </si>
  <si>
    <t>Nguyễn Khắc</t>
  </si>
  <si>
    <t>B15DCVT111</t>
  </si>
  <si>
    <t>Nhữ Văn</t>
  </si>
  <si>
    <t>B15DCDT054</t>
  </si>
  <si>
    <t>Giỏi</t>
  </si>
  <si>
    <t>06/01/97</t>
  </si>
  <si>
    <t>B15DCDT063</t>
  </si>
  <si>
    <t>B15DCQT058</t>
  </si>
  <si>
    <t>B15DCVT144</t>
  </si>
  <si>
    <t>B15DCQT060</t>
  </si>
  <si>
    <t>08/06/97</t>
  </si>
  <si>
    <t>B15DCQT072</t>
  </si>
  <si>
    <t>31/08/96</t>
  </si>
  <si>
    <t>B15DCQT081</t>
  </si>
  <si>
    <t>B15DCDT109</t>
  </si>
  <si>
    <t>B15DCQT108</t>
  </si>
  <si>
    <t>Kiều Tuệ</t>
  </si>
  <si>
    <t>B15DCQT107</t>
  </si>
  <si>
    <t>B15DCMR060</t>
  </si>
  <si>
    <t>Dương Anh</t>
  </si>
  <si>
    <t>B15DCQT119</t>
  </si>
  <si>
    <t>B15DCKT136</t>
  </si>
  <si>
    <t>B15DCPT184</t>
  </si>
  <si>
    <t>B15DCKT144</t>
  </si>
  <si>
    <t>Hồ</t>
  </si>
  <si>
    <t>B15DCTT061</t>
  </si>
  <si>
    <t>B15DCVT338</t>
  </si>
  <si>
    <t>Lê Khánh</t>
  </si>
  <si>
    <t>Sinh</t>
  </si>
  <si>
    <t>B15DCMR087</t>
  </si>
  <si>
    <t>B15DCKT155</t>
  </si>
  <si>
    <t>B15DCPT214</t>
  </si>
  <si>
    <t>B15DCDT200</t>
  </si>
  <si>
    <t>B15DCVT420</t>
  </si>
  <si>
    <t>Phạm Tuấn</t>
  </si>
  <si>
    <t>B15DCQT185</t>
  </si>
  <si>
    <t>Bùi Ngọc</t>
  </si>
  <si>
    <t>B15DCTT083</t>
  </si>
  <si>
    <t>Ngụy Anh</t>
  </si>
  <si>
    <t>B15DCVT442</t>
  </si>
  <si>
    <t>Trần Thanh</t>
  </si>
  <si>
    <t>B15DCQT199</t>
  </si>
  <si>
    <t>101-A2</t>
  </si>
  <si>
    <t>102-A2</t>
  </si>
  <si>
    <t>201-A2</t>
  </si>
  <si>
    <t>202-A2</t>
  </si>
  <si>
    <t>301-A2</t>
  </si>
  <si>
    <t>302-A2</t>
  </si>
  <si>
    <t>304-A2</t>
  </si>
  <si>
    <t>305-A2</t>
  </si>
  <si>
    <t>401-A2</t>
  </si>
  <si>
    <t>402-A2</t>
  </si>
  <si>
    <t>403-A2</t>
  </si>
  <si>
    <t>405-A2</t>
  </si>
  <si>
    <t>501-A2</t>
  </si>
  <si>
    <t>502-A2</t>
  </si>
  <si>
    <t>503-A2</t>
  </si>
  <si>
    <t>505-A2</t>
  </si>
  <si>
    <t>601-A2</t>
  </si>
  <si>
    <t>602-A2</t>
  </si>
  <si>
    <t>603-A2</t>
  </si>
  <si>
    <t>605-A2</t>
  </si>
  <si>
    <t>701-A2</t>
  </si>
  <si>
    <t>702-A2</t>
  </si>
  <si>
    <t>703-A2</t>
  </si>
  <si>
    <t>705-A2</t>
  </si>
  <si>
    <t>201a-A3</t>
  </si>
  <si>
    <t>205-A3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</si>
</sst>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4"/>
  <sheetViews>
    <sheetView tabSelected="1" workbookViewId="0">
      <pane ySplit="3" topLeftCell="A4" activePane="bottomLeft" state="frozen"/>
      <selection activeCell="A6" sqref="A6:XFD6"/>
      <selection pane="bottomLeft" activeCell="U11" sqref="U11:U4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INT1359-14</v>
      </c>
      <c r="AA8" s="76">
        <f>+$AJ$8+$AL$8+$AH$8</f>
        <v>38</v>
      </c>
      <c r="AB8" s="70">
        <f>COUNTIF($T$9:$T$107,"Khiển trách")</f>
        <v>0</v>
      </c>
      <c r="AC8" s="70">
        <f>COUNTIF($T$9:$T$107,"Cảnh cáo")</f>
        <v>0</v>
      </c>
      <c r="AD8" s="70">
        <f>COUNTIF($T$9:$T$107,"Đình chỉ thi")</f>
        <v>0</v>
      </c>
      <c r="AE8" s="77">
        <f>+($AB$8+$AC$8+$AD$8)/$AA$8*100%</f>
        <v>0</v>
      </c>
      <c r="AF8" s="70">
        <f>SUM(COUNTIF($T$9:$T$105,"Vắng"),COUNTIF($T$9:$T$105,"Vắng có phép"))</f>
        <v>0</v>
      </c>
      <c r="AG8" s="78">
        <f>+$AF$8/$AA$8</f>
        <v>0</v>
      </c>
      <c r="AH8" s="79">
        <f>COUNTIF($X$9:$X$105,"Thi lại")</f>
        <v>0</v>
      </c>
      <c r="AI8" s="78">
        <f>+$AH$8/$AA$8</f>
        <v>0</v>
      </c>
      <c r="AJ8" s="79">
        <f>COUNTIF($X$9:$X$106,"Học lại")</f>
        <v>38</v>
      </c>
      <c r="AK8" s="78">
        <f>+$AJ$8/$AA$8</f>
        <v>1</v>
      </c>
      <c r="AL8" s="70">
        <f>COUNTIF($X$10:$X$106,"Đạt")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1978</v>
      </c>
      <c r="D10" s="21" t="s">
        <v>1979</v>
      </c>
      <c r="E10" s="22" t="s">
        <v>78</v>
      </c>
      <c r="F10" s="23" t="s">
        <v>718</v>
      </c>
      <c r="G10" s="20" t="s">
        <v>1980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47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47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2066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1981</v>
      </c>
      <c r="D11" s="33" t="s">
        <v>1982</v>
      </c>
      <c r="E11" s="34" t="s">
        <v>78</v>
      </c>
      <c r="F11" s="35" t="s">
        <v>1983</v>
      </c>
      <c r="G11" s="32" t="s">
        <v>1980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2066</v>
      </c>
      <c r="V11" s="3"/>
      <c r="W11" s="30"/>
      <c r="X11" s="81" t="str">
        <f t="shared" ref="X11:X4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1984</v>
      </c>
      <c r="D12" s="33" t="s">
        <v>197</v>
      </c>
      <c r="E12" s="34" t="s">
        <v>331</v>
      </c>
      <c r="F12" s="35" t="s">
        <v>1099</v>
      </c>
      <c r="G12" s="32" t="s">
        <v>1980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47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47" si="4">+IF(OR($H12=0,$I12=0,$J12=0,$K12=0),"Không đủ ĐKDT","")</f>
        <v/>
      </c>
      <c r="U12" s="43" t="s">
        <v>2066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1985</v>
      </c>
      <c r="D13" s="33" t="s">
        <v>458</v>
      </c>
      <c r="E13" s="34" t="s">
        <v>1168</v>
      </c>
      <c r="F13" s="35" t="s">
        <v>1178</v>
      </c>
      <c r="G13" s="32" t="s">
        <v>1980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2066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1986</v>
      </c>
      <c r="D14" s="33" t="s">
        <v>1987</v>
      </c>
      <c r="E14" s="34" t="s">
        <v>1174</v>
      </c>
      <c r="F14" s="35" t="s">
        <v>261</v>
      </c>
      <c r="G14" s="32" t="s">
        <v>1980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2066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1988</v>
      </c>
      <c r="D15" s="33" t="s">
        <v>1989</v>
      </c>
      <c r="E15" s="34" t="s">
        <v>110</v>
      </c>
      <c r="F15" s="35" t="s">
        <v>299</v>
      </c>
      <c r="G15" s="32" t="s">
        <v>1980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2066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1990</v>
      </c>
      <c r="D16" s="33" t="s">
        <v>1991</v>
      </c>
      <c r="E16" s="34" t="s">
        <v>114</v>
      </c>
      <c r="F16" s="35" t="s">
        <v>1241</v>
      </c>
      <c r="G16" s="32" t="s">
        <v>1980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2066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1992</v>
      </c>
      <c r="D17" s="33" t="s">
        <v>928</v>
      </c>
      <c r="E17" s="34" t="s">
        <v>354</v>
      </c>
      <c r="F17" s="35" t="s">
        <v>1993</v>
      </c>
      <c r="G17" s="32" t="s">
        <v>1980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2066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1994</v>
      </c>
      <c r="D18" s="33" t="s">
        <v>138</v>
      </c>
      <c r="E18" s="34" t="s">
        <v>354</v>
      </c>
      <c r="F18" s="35" t="s">
        <v>1995</v>
      </c>
      <c r="G18" s="32" t="s">
        <v>1980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2066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1996</v>
      </c>
      <c r="D19" s="33" t="s">
        <v>1997</v>
      </c>
      <c r="E19" s="34" t="s">
        <v>135</v>
      </c>
      <c r="F19" s="35" t="s">
        <v>699</v>
      </c>
      <c r="G19" s="32" t="s">
        <v>1980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2066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1998</v>
      </c>
      <c r="D20" s="33" t="s">
        <v>1999</v>
      </c>
      <c r="E20" s="34" t="s">
        <v>139</v>
      </c>
      <c r="F20" s="35" t="s">
        <v>194</v>
      </c>
      <c r="G20" s="32" t="s">
        <v>1980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2066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2000</v>
      </c>
      <c r="D21" s="33" t="s">
        <v>2001</v>
      </c>
      <c r="E21" s="34" t="s">
        <v>139</v>
      </c>
      <c r="F21" s="35" t="s">
        <v>528</v>
      </c>
      <c r="G21" s="32" t="s">
        <v>1980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2066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2002</v>
      </c>
      <c r="D22" s="33" t="s">
        <v>688</v>
      </c>
      <c r="E22" s="34" t="s">
        <v>2003</v>
      </c>
      <c r="F22" s="35" t="s">
        <v>2004</v>
      </c>
      <c r="G22" s="32" t="s">
        <v>1980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2066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2005</v>
      </c>
      <c r="D23" s="33" t="s">
        <v>1349</v>
      </c>
      <c r="E23" s="34" t="s">
        <v>143</v>
      </c>
      <c r="F23" s="35" t="s">
        <v>711</v>
      </c>
      <c r="G23" s="32" t="s">
        <v>1980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2066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2006</v>
      </c>
      <c r="D24" s="33" t="s">
        <v>1200</v>
      </c>
      <c r="E24" s="34" t="s">
        <v>390</v>
      </c>
      <c r="F24" s="35" t="s">
        <v>98</v>
      </c>
      <c r="G24" s="32" t="s">
        <v>1980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2066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2007</v>
      </c>
      <c r="D25" s="33" t="s">
        <v>210</v>
      </c>
      <c r="E25" s="34" t="s">
        <v>390</v>
      </c>
      <c r="F25" s="35" t="s">
        <v>338</v>
      </c>
      <c r="G25" s="32" t="s">
        <v>1980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2066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2008</v>
      </c>
      <c r="D26" s="33" t="s">
        <v>1247</v>
      </c>
      <c r="E26" s="34" t="s">
        <v>390</v>
      </c>
      <c r="F26" s="35" t="s">
        <v>2009</v>
      </c>
      <c r="G26" s="32" t="s">
        <v>1980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2066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2010</v>
      </c>
      <c r="D27" s="33" t="s">
        <v>554</v>
      </c>
      <c r="E27" s="34" t="s">
        <v>411</v>
      </c>
      <c r="F27" s="35" t="s">
        <v>2011</v>
      </c>
      <c r="G27" s="32" t="s">
        <v>1980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2066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2012</v>
      </c>
      <c r="D28" s="33" t="s">
        <v>350</v>
      </c>
      <c r="E28" s="34" t="s">
        <v>414</v>
      </c>
      <c r="F28" s="35" t="s">
        <v>161</v>
      </c>
      <c r="G28" s="32" t="s">
        <v>1980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2066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2013</v>
      </c>
      <c r="D29" s="33" t="s">
        <v>442</v>
      </c>
      <c r="E29" s="34" t="s">
        <v>426</v>
      </c>
      <c r="F29" s="35" t="s">
        <v>1264</v>
      </c>
      <c r="G29" s="32" t="s">
        <v>1980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2066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2014</v>
      </c>
      <c r="D30" s="33" t="s">
        <v>2015</v>
      </c>
      <c r="E30" s="34" t="s">
        <v>185</v>
      </c>
      <c r="F30" s="35" t="s">
        <v>557</v>
      </c>
      <c r="G30" s="32" t="s">
        <v>1980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2066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2016</v>
      </c>
      <c r="D31" s="33" t="s">
        <v>1317</v>
      </c>
      <c r="E31" s="34" t="s">
        <v>185</v>
      </c>
      <c r="F31" s="35" t="s">
        <v>836</v>
      </c>
      <c r="G31" s="32" t="s">
        <v>1980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2066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2017</v>
      </c>
      <c r="D32" s="33" t="s">
        <v>2018</v>
      </c>
      <c r="E32" s="34" t="s">
        <v>198</v>
      </c>
      <c r="F32" s="35" t="s">
        <v>1138</v>
      </c>
      <c r="G32" s="32" t="s">
        <v>1980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2066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1:39" ht="18.75" customHeight="1">
      <c r="B33" s="31">
        <v>24</v>
      </c>
      <c r="C33" s="32" t="s">
        <v>2019</v>
      </c>
      <c r="D33" s="33" t="s">
        <v>542</v>
      </c>
      <c r="E33" s="34" t="s">
        <v>198</v>
      </c>
      <c r="F33" s="35" t="s">
        <v>888</v>
      </c>
      <c r="G33" s="32" t="s">
        <v>1980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2066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1:39" ht="18.75" customHeight="1">
      <c r="B34" s="31">
        <v>25</v>
      </c>
      <c r="C34" s="32" t="s">
        <v>2020</v>
      </c>
      <c r="D34" s="33" t="s">
        <v>105</v>
      </c>
      <c r="E34" s="34" t="s">
        <v>627</v>
      </c>
      <c r="F34" s="35" t="s">
        <v>798</v>
      </c>
      <c r="G34" s="32" t="s">
        <v>1980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2066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1:39" ht="18.75" customHeight="1">
      <c r="B35" s="31">
        <v>26</v>
      </c>
      <c r="C35" s="32" t="s">
        <v>2021</v>
      </c>
      <c r="D35" s="33" t="s">
        <v>129</v>
      </c>
      <c r="E35" s="34" t="s">
        <v>211</v>
      </c>
      <c r="F35" s="35" t="s">
        <v>528</v>
      </c>
      <c r="G35" s="32" t="s">
        <v>1980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2066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1:39" ht="18.75" customHeight="1">
      <c r="B36" s="31">
        <v>27</v>
      </c>
      <c r="C36" s="32" t="s">
        <v>2022</v>
      </c>
      <c r="D36" s="33" t="s">
        <v>2023</v>
      </c>
      <c r="E36" s="34" t="s">
        <v>216</v>
      </c>
      <c r="F36" s="35" t="s">
        <v>174</v>
      </c>
      <c r="G36" s="32" t="s">
        <v>1980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2066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1:39" ht="18.75" customHeight="1">
      <c r="B37" s="31">
        <v>28</v>
      </c>
      <c r="C37" s="32" t="s">
        <v>2024</v>
      </c>
      <c r="D37" s="33" t="s">
        <v>1247</v>
      </c>
      <c r="E37" s="34" t="s">
        <v>216</v>
      </c>
      <c r="F37" s="35" t="s">
        <v>944</v>
      </c>
      <c r="G37" s="32" t="s">
        <v>1980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2066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1:39" ht="18.75" customHeight="1">
      <c r="B38" s="31">
        <v>29</v>
      </c>
      <c r="C38" s="32" t="s">
        <v>2025</v>
      </c>
      <c r="D38" s="33" t="s">
        <v>2026</v>
      </c>
      <c r="E38" s="34" t="s">
        <v>2027</v>
      </c>
      <c r="F38" s="35" t="s">
        <v>1825</v>
      </c>
      <c r="G38" s="32" t="s">
        <v>1980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2066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1:39" ht="18.75" customHeight="1">
      <c r="B39" s="31">
        <v>30</v>
      </c>
      <c r="C39" s="32" t="s">
        <v>2028</v>
      </c>
      <c r="D39" s="33" t="s">
        <v>275</v>
      </c>
      <c r="E39" s="34" t="s">
        <v>230</v>
      </c>
      <c r="F39" s="35" t="s">
        <v>586</v>
      </c>
      <c r="G39" s="32" t="s">
        <v>1980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2066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1:39" ht="18.75" customHeight="1">
      <c r="B40" s="31">
        <v>31</v>
      </c>
      <c r="C40" s="32" t="s">
        <v>2029</v>
      </c>
      <c r="D40" s="33" t="s">
        <v>847</v>
      </c>
      <c r="E40" s="34" t="s">
        <v>1773</v>
      </c>
      <c r="F40" s="35" t="s">
        <v>270</v>
      </c>
      <c r="G40" s="32" t="s">
        <v>1980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2066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1:39" ht="18.75" customHeight="1">
      <c r="B41" s="31">
        <v>32</v>
      </c>
      <c r="C41" s="32" t="s">
        <v>2030</v>
      </c>
      <c r="D41" s="33" t="s">
        <v>169</v>
      </c>
      <c r="E41" s="34" t="s">
        <v>254</v>
      </c>
      <c r="F41" s="35" t="s">
        <v>1475</v>
      </c>
      <c r="G41" s="32" t="s">
        <v>1980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2066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1:39" ht="18.75" customHeight="1">
      <c r="B42" s="31">
        <v>33</v>
      </c>
      <c r="C42" s="32" t="s">
        <v>2031</v>
      </c>
      <c r="D42" s="33" t="s">
        <v>241</v>
      </c>
      <c r="E42" s="34" t="s">
        <v>293</v>
      </c>
      <c r="F42" s="35" t="s">
        <v>489</v>
      </c>
      <c r="G42" s="32" t="s">
        <v>1980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2066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1:39" ht="18.75" customHeight="1">
      <c r="B43" s="31">
        <v>34</v>
      </c>
      <c r="C43" s="32" t="s">
        <v>2032</v>
      </c>
      <c r="D43" s="33" t="s">
        <v>2033</v>
      </c>
      <c r="E43" s="34" t="s">
        <v>679</v>
      </c>
      <c r="F43" s="35" t="s">
        <v>1002</v>
      </c>
      <c r="G43" s="32" t="s">
        <v>1980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2066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1:39" ht="18.75" customHeight="1">
      <c r="B44" s="31">
        <v>35</v>
      </c>
      <c r="C44" s="32" t="s">
        <v>2034</v>
      </c>
      <c r="D44" s="33" t="s">
        <v>2035</v>
      </c>
      <c r="E44" s="34" t="s">
        <v>295</v>
      </c>
      <c r="F44" s="35" t="s">
        <v>394</v>
      </c>
      <c r="G44" s="32" t="s">
        <v>1980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2066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1:39" ht="18.75" customHeight="1">
      <c r="B45" s="31">
        <v>36</v>
      </c>
      <c r="C45" s="32" t="s">
        <v>2036</v>
      </c>
      <c r="D45" s="33" t="s">
        <v>2037</v>
      </c>
      <c r="E45" s="34" t="s">
        <v>295</v>
      </c>
      <c r="F45" s="35" t="s">
        <v>1060</v>
      </c>
      <c r="G45" s="32" t="s">
        <v>1980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2066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1:39" ht="18.75" customHeight="1">
      <c r="B46" s="31">
        <v>37</v>
      </c>
      <c r="C46" s="32" t="s">
        <v>2038</v>
      </c>
      <c r="D46" s="33" t="s">
        <v>2039</v>
      </c>
      <c r="E46" s="34" t="s">
        <v>301</v>
      </c>
      <c r="F46" s="35" t="s">
        <v>959</v>
      </c>
      <c r="G46" s="32" t="s">
        <v>1980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2066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1:39" ht="18.75" customHeight="1">
      <c r="B47" s="31">
        <v>38</v>
      </c>
      <c r="C47" s="32" t="s">
        <v>2040</v>
      </c>
      <c r="D47" s="33" t="s">
        <v>1332</v>
      </c>
      <c r="E47" s="34" t="s">
        <v>309</v>
      </c>
      <c r="F47" s="35" t="s">
        <v>576</v>
      </c>
      <c r="G47" s="32" t="s">
        <v>1980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2066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1:39" ht="9" customHeight="1">
      <c r="A48" s="2"/>
      <c r="B48" s="45"/>
      <c r="C48" s="46"/>
      <c r="D48" s="46"/>
      <c r="E48" s="47"/>
      <c r="F48" s="47"/>
      <c r="G48" s="47"/>
      <c r="H48" s="48"/>
      <c r="I48" s="49"/>
      <c r="J48" s="49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3"/>
    </row>
    <row r="49" spans="1:39" ht="16.5" hidden="1">
      <c r="A49" s="2"/>
      <c r="B49" s="121" t="s">
        <v>31</v>
      </c>
      <c r="C49" s="121"/>
      <c r="D49" s="46"/>
      <c r="E49" s="47"/>
      <c r="F49" s="47"/>
      <c r="G49" s="47"/>
      <c r="H49" s="48"/>
      <c r="I49" s="49"/>
      <c r="J49" s="49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3"/>
    </row>
    <row r="50" spans="1:39" ht="16.5" hidden="1" customHeight="1">
      <c r="A50" s="2"/>
      <c r="B50" s="51" t="s">
        <v>32</v>
      </c>
      <c r="C50" s="51"/>
      <c r="D50" s="52">
        <f>+$AA$8</f>
        <v>38</v>
      </c>
      <c r="E50" s="53" t="s">
        <v>33</v>
      </c>
      <c r="F50" s="94" t="s">
        <v>34</v>
      </c>
      <c r="G50" s="94"/>
      <c r="H50" s="94"/>
      <c r="I50" s="94"/>
      <c r="J50" s="94"/>
      <c r="K50" s="94"/>
      <c r="L50" s="94"/>
      <c r="M50" s="94"/>
      <c r="N50" s="94"/>
      <c r="O50" s="94"/>
      <c r="P50" s="54">
        <f>$AA$8 -COUNTIF($T$9:$T$237,"Vắng") -COUNTIF($T$9:$T$237,"Vắng có phép") - COUNTIF($T$9:$T$237,"Đình chỉ thi") - COUNTIF($T$9:$T$237,"Không đủ ĐKDT")</f>
        <v>38</v>
      </c>
      <c r="Q50" s="54"/>
      <c r="R50" s="54"/>
      <c r="S50" s="55"/>
      <c r="T50" s="56" t="s">
        <v>33</v>
      </c>
      <c r="U50" s="55"/>
      <c r="V50" s="3"/>
    </row>
    <row r="51" spans="1:39" ht="16.5" hidden="1" customHeight="1">
      <c r="A51" s="2"/>
      <c r="B51" s="51" t="s">
        <v>35</v>
      </c>
      <c r="C51" s="51"/>
      <c r="D51" s="52">
        <f>+$AL$8</f>
        <v>0</v>
      </c>
      <c r="E51" s="53" t="s">
        <v>33</v>
      </c>
      <c r="F51" s="94" t="s">
        <v>36</v>
      </c>
      <c r="G51" s="94"/>
      <c r="H51" s="94"/>
      <c r="I51" s="94"/>
      <c r="J51" s="94"/>
      <c r="K51" s="94"/>
      <c r="L51" s="94"/>
      <c r="M51" s="94"/>
      <c r="N51" s="94"/>
      <c r="O51" s="94"/>
      <c r="P51" s="57">
        <f>COUNTIF($T$9:$T$113,"Vắng")</f>
        <v>0</v>
      </c>
      <c r="Q51" s="57"/>
      <c r="R51" s="57"/>
      <c r="S51" s="58"/>
      <c r="T51" s="56" t="s">
        <v>33</v>
      </c>
      <c r="U51" s="58"/>
      <c r="V51" s="3"/>
    </row>
    <row r="52" spans="1:39" ht="16.5" hidden="1" customHeight="1">
      <c r="A52" s="2"/>
      <c r="B52" s="51" t="s">
        <v>51</v>
      </c>
      <c r="C52" s="51"/>
      <c r="D52" s="67">
        <f>COUNTIF(X10:X47,"Học lại")</f>
        <v>38</v>
      </c>
      <c r="E52" s="53" t="s">
        <v>33</v>
      </c>
      <c r="F52" s="94" t="s">
        <v>52</v>
      </c>
      <c r="G52" s="94"/>
      <c r="H52" s="94"/>
      <c r="I52" s="94"/>
      <c r="J52" s="94"/>
      <c r="K52" s="94"/>
      <c r="L52" s="94"/>
      <c r="M52" s="94"/>
      <c r="N52" s="94"/>
      <c r="O52" s="94"/>
      <c r="P52" s="54">
        <f>COUNTIF($T$9:$T$113,"Vắng có phép")</f>
        <v>0</v>
      </c>
      <c r="Q52" s="54"/>
      <c r="R52" s="54"/>
      <c r="S52" s="55"/>
      <c r="T52" s="56" t="s">
        <v>33</v>
      </c>
      <c r="U52" s="55"/>
      <c r="V52" s="3"/>
    </row>
    <row r="53" spans="1:39" ht="3" hidden="1" customHeight="1">
      <c r="A53" s="2"/>
      <c r="B53" s="45"/>
      <c r="C53" s="46"/>
      <c r="D53" s="46"/>
      <c r="E53" s="47"/>
      <c r="F53" s="47"/>
      <c r="G53" s="47"/>
      <c r="H53" s="48"/>
      <c r="I53" s="49"/>
      <c r="J53" s="49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3"/>
    </row>
    <row r="54" spans="1:39" hidden="1">
      <c r="B54" s="89" t="s">
        <v>53</v>
      </c>
      <c r="C54" s="89"/>
      <c r="D54" s="90">
        <f>COUNTIF(X10:X47,"Thi lại")</f>
        <v>0</v>
      </c>
      <c r="E54" s="91" t="s">
        <v>33</v>
      </c>
      <c r="F54" s="3"/>
      <c r="G54" s="3"/>
      <c r="H54" s="3"/>
      <c r="I54" s="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3"/>
    </row>
    <row r="55" spans="1:39" ht="24.75" hidden="1" customHeight="1">
      <c r="B55" s="89"/>
      <c r="C55" s="89"/>
      <c r="D55" s="90"/>
      <c r="E55" s="91"/>
      <c r="F55" s="3"/>
      <c r="G55" s="3"/>
      <c r="H55" s="3"/>
      <c r="I55" s="3"/>
      <c r="J55" s="123" t="s">
        <v>55</v>
      </c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3"/>
    </row>
    <row r="56" spans="1:39" hidden="1">
      <c r="A56" s="59"/>
      <c r="B56" s="115" t="s">
        <v>37</v>
      </c>
      <c r="C56" s="115"/>
      <c r="D56" s="115"/>
      <c r="E56" s="115"/>
      <c r="F56" s="115"/>
      <c r="G56" s="115"/>
      <c r="H56" s="115"/>
      <c r="I56" s="60"/>
      <c r="J56" s="124" t="s">
        <v>38</v>
      </c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3"/>
    </row>
    <row r="57" spans="1:39" ht="4.5" hidden="1" customHeight="1">
      <c r="A57" s="2"/>
      <c r="B57" s="45"/>
      <c r="C57" s="61"/>
      <c r="D57" s="61"/>
      <c r="E57" s="62"/>
      <c r="F57" s="62"/>
      <c r="G57" s="62"/>
      <c r="H57" s="63"/>
      <c r="I57" s="64"/>
      <c r="J57" s="6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39" s="2" customFormat="1" hidden="1">
      <c r="B58" s="115" t="s">
        <v>39</v>
      </c>
      <c r="C58" s="115"/>
      <c r="D58" s="116" t="s">
        <v>40</v>
      </c>
      <c r="E58" s="116"/>
      <c r="F58" s="116"/>
      <c r="G58" s="116"/>
      <c r="H58" s="116"/>
      <c r="I58" s="64"/>
      <c r="J58" s="64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3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</row>
    <row r="59" spans="1:39" s="2" customFormat="1" hidden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</row>
    <row r="60" spans="1:39" s="2" customFormat="1" hidden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</row>
    <row r="61" spans="1:39" s="2" customFormat="1" hidden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</row>
    <row r="62" spans="1:39" s="2" customFormat="1" ht="9.75" hidden="1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</row>
    <row r="63" spans="1:39" s="2" customFormat="1" ht="3.75" hidden="1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</row>
    <row r="64" spans="1:39" s="2" customFormat="1" ht="18" hidden="1" customHeight="1">
      <c r="A64" s="1"/>
      <c r="B64" s="126" t="s">
        <v>41</v>
      </c>
      <c r="C64" s="126"/>
      <c r="D64" s="126" t="s">
        <v>54</v>
      </c>
      <c r="E64" s="126"/>
      <c r="F64" s="126"/>
      <c r="G64" s="126"/>
      <c r="H64" s="126"/>
      <c r="I64" s="126"/>
      <c r="J64" s="126" t="s">
        <v>42</v>
      </c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3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</row>
    <row r="65" spans="1:39" s="2" customFormat="1" ht="4.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</row>
    <row r="66" spans="1:39" s="2" customFormat="1" ht="36.75" hidden="1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</row>
    <row r="67" spans="1:39" s="2" customFormat="1" ht="32.25" customHeight="1">
      <c r="A67" s="1"/>
      <c r="B67" s="115" t="s">
        <v>43</v>
      </c>
      <c r="C67" s="115"/>
      <c r="D67" s="115"/>
      <c r="E67" s="115"/>
      <c r="F67" s="115"/>
      <c r="G67" s="115"/>
      <c r="H67" s="115"/>
      <c r="I67" s="60"/>
      <c r="J67" s="127" t="s">
        <v>56</v>
      </c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3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</row>
    <row r="68" spans="1:39" s="2" customFormat="1">
      <c r="A68" s="1"/>
      <c r="B68" s="45"/>
      <c r="C68" s="61"/>
      <c r="D68" s="61"/>
      <c r="E68" s="62"/>
      <c r="F68" s="62"/>
      <c r="G68" s="62"/>
      <c r="H68" s="63"/>
      <c r="I68" s="64"/>
      <c r="J68" s="6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</row>
    <row r="69" spans="1:39" s="2" customFormat="1">
      <c r="A69" s="1"/>
      <c r="B69" s="115" t="s">
        <v>39</v>
      </c>
      <c r="C69" s="115"/>
      <c r="D69" s="116" t="s">
        <v>40</v>
      </c>
      <c r="E69" s="116"/>
      <c r="F69" s="116"/>
      <c r="G69" s="116"/>
      <c r="H69" s="116"/>
      <c r="I69" s="64"/>
      <c r="J69" s="64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1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4" spans="1:39">
      <c r="B74" s="125"/>
      <c r="C74" s="125"/>
      <c r="D74" s="125"/>
      <c r="E74" s="125"/>
      <c r="F74" s="125"/>
      <c r="G74" s="125"/>
      <c r="H74" s="125"/>
      <c r="I74" s="125"/>
      <c r="J74" s="125" t="s">
        <v>57</v>
      </c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</row>
  </sheetData>
  <sheetProtection formatCells="0" formatColumns="0" formatRows="0" insertColumns="0" insertRows="0" insertHyperlinks="0" deleteColumns="0" deleteRows="0" sort="0" autoFilter="0" pivotTables="0"/>
  <autoFilter ref="A8:AM47">
    <filterColumn colId="3" showButton="0"/>
  </autoFilter>
  <mergeCells count="58">
    <mergeCell ref="B74:C74"/>
    <mergeCell ref="D74:I74"/>
    <mergeCell ref="J74:U74"/>
    <mergeCell ref="B64:C64"/>
    <mergeCell ref="D64:I64"/>
    <mergeCell ref="J64:U64"/>
    <mergeCell ref="B67:H67"/>
    <mergeCell ref="J67:U67"/>
    <mergeCell ref="B69:C69"/>
    <mergeCell ref="D69:H69"/>
    <mergeCell ref="F52:O52"/>
    <mergeCell ref="J54:U54"/>
    <mergeCell ref="J55:U55"/>
    <mergeCell ref="B56:H56"/>
    <mergeCell ref="J56:U56"/>
    <mergeCell ref="B58:C58"/>
    <mergeCell ref="D58:H58"/>
    <mergeCell ref="T7:T9"/>
    <mergeCell ref="U7:U9"/>
    <mergeCell ref="B9:G9"/>
    <mergeCell ref="B49:C49"/>
    <mergeCell ref="F50:O50"/>
    <mergeCell ref="F51:O5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47 P10:P47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2 X10:X4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M101"/>
  <sheetViews>
    <sheetView workbookViewId="0">
      <pane ySplit="3" topLeftCell="A64" activePane="bottomLeft" state="frozen"/>
      <selection activeCell="A6" sqref="A6:XFD6"/>
      <selection pane="bottomLeft" activeCell="U43" sqref="U43:U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72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INT1359-05</v>
      </c>
      <c r="AA8" s="76">
        <f>+$AJ$8+$AL$8+$AH$8</f>
        <v>65</v>
      </c>
      <c r="AB8" s="70">
        <f>COUNTIF($T$9:$T$134,"Khiển trách")</f>
        <v>0</v>
      </c>
      <c r="AC8" s="70">
        <f>COUNTIF($T$9:$T$134,"Cảnh cáo")</f>
        <v>0</v>
      </c>
      <c r="AD8" s="70">
        <f>COUNTIF($T$9:$T$134,"Đình chỉ thi")</f>
        <v>0</v>
      </c>
      <c r="AE8" s="77">
        <f>+($AB$8+$AC$8+$AD$8)/$AA$8*100%</f>
        <v>0</v>
      </c>
      <c r="AF8" s="70">
        <f>SUM(COUNTIF($T$9:$T$132,"Vắng"),COUNTIF($T$9:$T$132,"Vắng có phép"))</f>
        <v>0</v>
      </c>
      <c r="AG8" s="78">
        <f>+$AF$8/$AA$8</f>
        <v>0</v>
      </c>
      <c r="AH8" s="79">
        <f>COUNTIF($X$9:$X$132,"Thi lại")</f>
        <v>0</v>
      </c>
      <c r="AI8" s="78">
        <f>+$AH$8/$AA$8</f>
        <v>0</v>
      </c>
      <c r="AJ8" s="79">
        <f>COUNTIF($X$9:$X$133,"Học lại")</f>
        <v>65</v>
      </c>
      <c r="AK8" s="78">
        <f>+$AJ$8/$AA$8</f>
        <v>1</v>
      </c>
      <c r="AL8" s="70">
        <f>COUNTIF($X$10:$X$133,"Đạt")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863</v>
      </c>
      <c r="D10" s="21" t="s">
        <v>864</v>
      </c>
      <c r="E10" s="22" t="s">
        <v>78</v>
      </c>
      <c r="F10" s="23" t="s">
        <v>865</v>
      </c>
      <c r="G10" s="20" t="s">
        <v>388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2049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866</v>
      </c>
      <c r="D11" s="33" t="s">
        <v>263</v>
      </c>
      <c r="E11" s="34" t="s">
        <v>78</v>
      </c>
      <c r="F11" s="35" t="s">
        <v>867</v>
      </c>
      <c r="G11" s="32" t="s">
        <v>182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2049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868</v>
      </c>
      <c r="D12" s="33" t="s">
        <v>869</v>
      </c>
      <c r="E12" s="34" t="s">
        <v>870</v>
      </c>
      <c r="F12" s="35" t="s">
        <v>871</v>
      </c>
      <c r="G12" s="32" t="s">
        <v>84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4" si="4">+IF(OR($H12=0,$I12=0,$J12=0,$K12=0),"Không đủ ĐKDT","")</f>
        <v/>
      </c>
      <c r="U12" s="43" t="s">
        <v>2049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872</v>
      </c>
      <c r="D13" s="33" t="s">
        <v>873</v>
      </c>
      <c r="E13" s="34" t="s">
        <v>874</v>
      </c>
      <c r="F13" s="35" t="s">
        <v>606</v>
      </c>
      <c r="G13" s="32" t="s">
        <v>182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2049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875</v>
      </c>
      <c r="D14" s="33" t="s">
        <v>546</v>
      </c>
      <c r="E14" s="34" t="s">
        <v>114</v>
      </c>
      <c r="F14" s="35" t="s">
        <v>286</v>
      </c>
      <c r="G14" s="32" t="s">
        <v>127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2049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876</v>
      </c>
      <c r="D15" s="33" t="s">
        <v>608</v>
      </c>
      <c r="E15" s="34" t="s">
        <v>114</v>
      </c>
      <c r="F15" s="35" t="s">
        <v>738</v>
      </c>
      <c r="G15" s="32" t="s">
        <v>182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2049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877</v>
      </c>
      <c r="D16" s="33" t="s">
        <v>155</v>
      </c>
      <c r="E16" s="34" t="s">
        <v>114</v>
      </c>
      <c r="F16" s="35" t="s">
        <v>878</v>
      </c>
      <c r="G16" s="32" t="s">
        <v>303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2049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879</v>
      </c>
      <c r="D17" s="33" t="s">
        <v>134</v>
      </c>
      <c r="E17" s="34" t="s">
        <v>880</v>
      </c>
      <c r="F17" s="35" t="s">
        <v>591</v>
      </c>
      <c r="G17" s="32" t="s">
        <v>145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2049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881</v>
      </c>
      <c r="D18" s="33" t="s">
        <v>353</v>
      </c>
      <c r="E18" s="34" t="s">
        <v>130</v>
      </c>
      <c r="F18" s="35" t="s">
        <v>882</v>
      </c>
      <c r="G18" s="32" t="s">
        <v>145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2049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883</v>
      </c>
      <c r="D19" s="33" t="s">
        <v>340</v>
      </c>
      <c r="E19" s="34" t="s">
        <v>135</v>
      </c>
      <c r="F19" s="35" t="s">
        <v>884</v>
      </c>
      <c r="G19" s="32" t="s">
        <v>266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2049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885</v>
      </c>
      <c r="D20" s="33" t="s">
        <v>873</v>
      </c>
      <c r="E20" s="34" t="s">
        <v>745</v>
      </c>
      <c r="F20" s="35" t="s">
        <v>391</v>
      </c>
      <c r="G20" s="32" t="s">
        <v>388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2049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886</v>
      </c>
      <c r="D21" s="33" t="s">
        <v>887</v>
      </c>
      <c r="E21" s="34" t="s">
        <v>745</v>
      </c>
      <c r="F21" s="35" t="s">
        <v>888</v>
      </c>
      <c r="G21" s="32" t="s">
        <v>303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2049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889</v>
      </c>
      <c r="D22" s="33" t="s">
        <v>890</v>
      </c>
      <c r="E22" s="34" t="s">
        <v>143</v>
      </c>
      <c r="F22" s="35" t="s">
        <v>891</v>
      </c>
      <c r="G22" s="32" t="s">
        <v>200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2049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892</v>
      </c>
      <c r="D23" s="33" t="s">
        <v>428</v>
      </c>
      <c r="E23" s="34" t="s">
        <v>143</v>
      </c>
      <c r="F23" s="35" t="s">
        <v>893</v>
      </c>
      <c r="G23" s="32" t="s">
        <v>182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2049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894</v>
      </c>
      <c r="D24" s="33" t="s">
        <v>811</v>
      </c>
      <c r="E24" s="34" t="s">
        <v>895</v>
      </c>
      <c r="F24" s="35" t="s">
        <v>896</v>
      </c>
      <c r="G24" s="32" t="s">
        <v>303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2049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897</v>
      </c>
      <c r="D25" s="33" t="s">
        <v>554</v>
      </c>
      <c r="E25" s="34" t="s">
        <v>411</v>
      </c>
      <c r="F25" s="35" t="s">
        <v>898</v>
      </c>
      <c r="G25" s="32" t="s">
        <v>278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2049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899</v>
      </c>
      <c r="D26" s="33" t="s">
        <v>900</v>
      </c>
      <c r="E26" s="34" t="s">
        <v>414</v>
      </c>
      <c r="F26" s="35" t="s">
        <v>901</v>
      </c>
      <c r="G26" s="32" t="s">
        <v>767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2049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902</v>
      </c>
      <c r="D27" s="33" t="s">
        <v>903</v>
      </c>
      <c r="E27" s="34" t="s">
        <v>160</v>
      </c>
      <c r="F27" s="35" t="s">
        <v>904</v>
      </c>
      <c r="G27" s="32" t="s">
        <v>127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2049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905</v>
      </c>
      <c r="D28" s="33" t="s">
        <v>906</v>
      </c>
      <c r="E28" s="34" t="s">
        <v>166</v>
      </c>
      <c r="F28" s="35" t="s">
        <v>907</v>
      </c>
      <c r="G28" s="32" t="s">
        <v>182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2049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908</v>
      </c>
      <c r="D29" s="33" t="s">
        <v>197</v>
      </c>
      <c r="E29" s="34" t="s">
        <v>422</v>
      </c>
      <c r="F29" s="35" t="s">
        <v>909</v>
      </c>
      <c r="G29" s="32" t="s">
        <v>195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2049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910</v>
      </c>
      <c r="D30" s="33" t="s">
        <v>911</v>
      </c>
      <c r="E30" s="34" t="s">
        <v>422</v>
      </c>
      <c r="F30" s="35" t="s">
        <v>912</v>
      </c>
      <c r="G30" s="32" t="s">
        <v>95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2049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913</v>
      </c>
      <c r="D31" s="33" t="s">
        <v>914</v>
      </c>
      <c r="E31" s="34" t="s">
        <v>915</v>
      </c>
      <c r="F31" s="35" t="s">
        <v>888</v>
      </c>
      <c r="G31" s="32" t="s">
        <v>95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2049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916</v>
      </c>
      <c r="D32" s="33" t="s">
        <v>917</v>
      </c>
      <c r="E32" s="34" t="s">
        <v>180</v>
      </c>
      <c r="F32" s="35" t="s">
        <v>918</v>
      </c>
      <c r="G32" s="32" t="s">
        <v>91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2049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919</v>
      </c>
      <c r="D33" s="33" t="s">
        <v>920</v>
      </c>
      <c r="E33" s="34" t="s">
        <v>185</v>
      </c>
      <c r="F33" s="35" t="s">
        <v>194</v>
      </c>
      <c r="G33" s="32" t="s">
        <v>388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2049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921</v>
      </c>
      <c r="D34" s="33" t="s">
        <v>922</v>
      </c>
      <c r="E34" s="34" t="s">
        <v>772</v>
      </c>
      <c r="F34" s="35" t="s">
        <v>118</v>
      </c>
      <c r="G34" s="32" t="s">
        <v>200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2049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923</v>
      </c>
      <c r="D35" s="33" t="s">
        <v>575</v>
      </c>
      <c r="E35" s="34" t="s">
        <v>924</v>
      </c>
      <c r="F35" s="35" t="s">
        <v>925</v>
      </c>
      <c r="G35" s="32" t="s">
        <v>303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2049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926</v>
      </c>
      <c r="D36" s="33" t="s">
        <v>134</v>
      </c>
      <c r="E36" s="34" t="s">
        <v>189</v>
      </c>
      <c r="F36" s="35" t="s">
        <v>194</v>
      </c>
      <c r="G36" s="32" t="s">
        <v>84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2049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927</v>
      </c>
      <c r="D37" s="33" t="s">
        <v>928</v>
      </c>
      <c r="E37" s="34" t="s">
        <v>600</v>
      </c>
      <c r="F37" s="35" t="s">
        <v>929</v>
      </c>
      <c r="G37" s="32" t="s">
        <v>388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2049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930</v>
      </c>
      <c r="D38" s="33" t="s">
        <v>138</v>
      </c>
      <c r="E38" s="34" t="s">
        <v>600</v>
      </c>
      <c r="F38" s="35" t="s">
        <v>931</v>
      </c>
      <c r="G38" s="32" t="s">
        <v>278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2049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932</v>
      </c>
      <c r="D39" s="33" t="s">
        <v>933</v>
      </c>
      <c r="E39" s="34" t="s">
        <v>779</v>
      </c>
      <c r="F39" s="35" t="s">
        <v>934</v>
      </c>
      <c r="G39" s="32" t="s">
        <v>195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2049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935</v>
      </c>
      <c r="D40" s="33" t="s">
        <v>936</v>
      </c>
      <c r="E40" s="34" t="s">
        <v>198</v>
      </c>
      <c r="F40" s="35" t="s">
        <v>937</v>
      </c>
      <c r="G40" s="32" t="s">
        <v>99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2049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938</v>
      </c>
      <c r="D41" s="33" t="s">
        <v>134</v>
      </c>
      <c r="E41" s="34" t="s">
        <v>439</v>
      </c>
      <c r="F41" s="35" t="s">
        <v>939</v>
      </c>
      <c r="G41" s="32" t="s">
        <v>195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2049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940</v>
      </c>
      <c r="D42" s="33" t="s">
        <v>941</v>
      </c>
      <c r="E42" s="34" t="s">
        <v>439</v>
      </c>
      <c r="F42" s="35" t="s">
        <v>612</v>
      </c>
      <c r="G42" s="32" t="s">
        <v>388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2049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942</v>
      </c>
      <c r="D43" s="33" t="s">
        <v>943</v>
      </c>
      <c r="E43" s="34" t="s">
        <v>453</v>
      </c>
      <c r="F43" s="35" t="s">
        <v>944</v>
      </c>
      <c r="G43" s="32" t="s">
        <v>303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2050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945</v>
      </c>
      <c r="D44" s="33" t="s">
        <v>288</v>
      </c>
      <c r="E44" s="34" t="s">
        <v>946</v>
      </c>
      <c r="F44" s="35" t="s">
        <v>947</v>
      </c>
      <c r="G44" s="32" t="s">
        <v>91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2050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948</v>
      </c>
      <c r="D45" s="33" t="s">
        <v>949</v>
      </c>
      <c r="E45" s="34" t="s">
        <v>623</v>
      </c>
      <c r="F45" s="35" t="s">
        <v>318</v>
      </c>
      <c r="G45" s="32" t="s">
        <v>182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2050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950</v>
      </c>
      <c r="D46" s="33" t="s">
        <v>951</v>
      </c>
      <c r="E46" s="34" t="s">
        <v>627</v>
      </c>
      <c r="F46" s="35" t="s">
        <v>952</v>
      </c>
      <c r="G46" s="32" t="s">
        <v>200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2050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953</v>
      </c>
      <c r="D47" s="33" t="s">
        <v>134</v>
      </c>
      <c r="E47" s="34" t="s">
        <v>633</v>
      </c>
      <c r="F47" s="35" t="s">
        <v>954</v>
      </c>
      <c r="G47" s="32" t="s">
        <v>99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2050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955</v>
      </c>
      <c r="D48" s="33" t="s">
        <v>956</v>
      </c>
      <c r="E48" s="34" t="s">
        <v>220</v>
      </c>
      <c r="F48" s="35" t="s">
        <v>957</v>
      </c>
      <c r="G48" s="32" t="s">
        <v>303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2050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958</v>
      </c>
      <c r="D49" s="33" t="s">
        <v>159</v>
      </c>
      <c r="E49" s="34" t="s">
        <v>230</v>
      </c>
      <c r="F49" s="35" t="s">
        <v>959</v>
      </c>
      <c r="G49" s="32" t="s">
        <v>99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2050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960</v>
      </c>
      <c r="D50" s="33" t="s">
        <v>961</v>
      </c>
      <c r="E50" s="34" t="s">
        <v>230</v>
      </c>
      <c r="F50" s="35" t="s">
        <v>111</v>
      </c>
      <c r="G50" s="32" t="s">
        <v>127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2050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962</v>
      </c>
      <c r="D51" s="33" t="s">
        <v>134</v>
      </c>
      <c r="E51" s="34" t="s">
        <v>230</v>
      </c>
      <c r="F51" s="35" t="s">
        <v>144</v>
      </c>
      <c r="G51" s="32" t="s">
        <v>303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2050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963</v>
      </c>
      <c r="D52" s="33" t="s">
        <v>134</v>
      </c>
      <c r="E52" s="34" t="s">
        <v>242</v>
      </c>
      <c r="F52" s="35" t="s">
        <v>964</v>
      </c>
      <c r="G52" s="32" t="s">
        <v>583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2050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965</v>
      </c>
      <c r="D53" s="33" t="s">
        <v>966</v>
      </c>
      <c r="E53" s="34" t="s">
        <v>247</v>
      </c>
      <c r="F53" s="35" t="s">
        <v>967</v>
      </c>
      <c r="G53" s="32" t="s">
        <v>388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2050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968</v>
      </c>
      <c r="D54" s="33" t="s">
        <v>969</v>
      </c>
      <c r="E54" s="34" t="s">
        <v>247</v>
      </c>
      <c r="F54" s="35" t="s">
        <v>518</v>
      </c>
      <c r="G54" s="32" t="s">
        <v>200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2050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970</v>
      </c>
      <c r="D55" s="33" t="s">
        <v>109</v>
      </c>
      <c r="E55" s="34" t="s">
        <v>247</v>
      </c>
      <c r="F55" s="35" t="s">
        <v>971</v>
      </c>
      <c r="G55" s="32" t="s">
        <v>195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2050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972</v>
      </c>
      <c r="D56" s="33" t="s">
        <v>973</v>
      </c>
      <c r="E56" s="34" t="s">
        <v>488</v>
      </c>
      <c r="F56" s="35" t="s">
        <v>974</v>
      </c>
      <c r="G56" s="32" t="s">
        <v>195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2050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975</v>
      </c>
      <c r="D57" s="33" t="s">
        <v>976</v>
      </c>
      <c r="E57" s="34" t="s">
        <v>497</v>
      </c>
      <c r="F57" s="35" t="s">
        <v>163</v>
      </c>
      <c r="G57" s="32" t="s">
        <v>99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2050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977</v>
      </c>
      <c r="D58" s="33" t="s">
        <v>225</v>
      </c>
      <c r="E58" s="34" t="s">
        <v>497</v>
      </c>
      <c r="F58" s="35" t="s">
        <v>978</v>
      </c>
      <c r="G58" s="32" t="s">
        <v>303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2050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979</v>
      </c>
      <c r="D59" s="33" t="s">
        <v>134</v>
      </c>
      <c r="E59" s="34" t="s">
        <v>497</v>
      </c>
      <c r="F59" s="35" t="s">
        <v>980</v>
      </c>
      <c r="G59" s="32" t="s">
        <v>182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2050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981</v>
      </c>
      <c r="D60" s="33" t="s">
        <v>982</v>
      </c>
      <c r="E60" s="34" t="s">
        <v>983</v>
      </c>
      <c r="F60" s="35" t="s">
        <v>984</v>
      </c>
      <c r="G60" s="32" t="s">
        <v>95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2050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985</v>
      </c>
      <c r="D61" s="33" t="s">
        <v>986</v>
      </c>
      <c r="E61" s="34" t="s">
        <v>264</v>
      </c>
      <c r="F61" s="35" t="s">
        <v>489</v>
      </c>
      <c r="G61" s="32" t="s">
        <v>145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2050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987</v>
      </c>
      <c r="D62" s="33" t="s">
        <v>275</v>
      </c>
      <c r="E62" s="34" t="s">
        <v>988</v>
      </c>
      <c r="F62" s="35" t="s">
        <v>989</v>
      </c>
      <c r="G62" s="32" t="s">
        <v>278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2050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990</v>
      </c>
      <c r="D63" s="33" t="s">
        <v>138</v>
      </c>
      <c r="E63" s="34" t="s">
        <v>293</v>
      </c>
      <c r="F63" s="35" t="s">
        <v>991</v>
      </c>
      <c r="G63" s="32" t="s">
        <v>95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2050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992</v>
      </c>
      <c r="D64" s="33" t="s">
        <v>993</v>
      </c>
      <c r="E64" s="34" t="s">
        <v>679</v>
      </c>
      <c r="F64" s="35" t="s">
        <v>939</v>
      </c>
      <c r="G64" s="32" t="s">
        <v>303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2050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994</v>
      </c>
      <c r="D65" s="33" t="s">
        <v>206</v>
      </c>
      <c r="E65" s="34" t="s">
        <v>679</v>
      </c>
      <c r="F65" s="35" t="s">
        <v>212</v>
      </c>
      <c r="G65" s="32" t="s">
        <v>95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2050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995</v>
      </c>
      <c r="D66" s="33" t="s">
        <v>996</v>
      </c>
      <c r="E66" s="34" t="s">
        <v>685</v>
      </c>
      <c r="F66" s="35" t="s">
        <v>126</v>
      </c>
      <c r="G66" s="32" t="s">
        <v>127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2050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997</v>
      </c>
      <c r="D67" s="33" t="s">
        <v>134</v>
      </c>
      <c r="E67" s="34" t="s">
        <v>685</v>
      </c>
      <c r="F67" s="35" t="s">
        <v>380</v>
      </c>
      <c r="G67" s="32" t="s">
        <v>195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2050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998</v>
      </c>
      <c r="D68" s="33" t="s">
        <v>458</v>
      </c>
      <c r="E68" s="34" t="s">
        <v>685</v>
      </c>
      <c r="F68" s="35" t="s">
        <v>364</v>
      </c>
      <c r="G68" s="32" t="s">
        <v>266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2050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999</v>
      </c>
      <c r="D69" s="33" t="s">
        <v>1000</v>
      </c>
      <c r="E69" s="34" t="s">
        <v>685</v>
      </c>
      <c r="F69" s="35" t="s">
        <v>786</v>
      </c>
      <c r="G69" s="32" t="s">
        <v>278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2050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1001</v>
      </c>
      <c r="D70" s="33" t="s">
        <v>241</v>
      </c>
      <c r="E70" s="34" t="s">
        <v>301</v>
      </c>
      <c r="F70" s="35" t="s">
        <v>1002</v>
      </c>
      <c r="G70" s="32" t="s">
        <v>200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2050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1003</v>
      </c>
      <c r="D71" s="33" t="s">
        <v>608</v>
      </c>
      <c r="E71" s="34" t="s">
        <v>309</v>
      </c>
      <c r="F71" s="35" t="s">
        <v>1004</v>
      </c>
      <c r="G71" s="32" t="s">
        <v>1005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2050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1006</v>
      </c>
      <c r="D72" s="33" t="s">
        <v>129</v>
      </c>
      <c r="E72" s="34" t="s">
        <v>313</v>
      </c>
      <c r="F72" s="35" t="s">
        <v>537</v>
      </c>
      <c r="G72" s="32" t="s">
        <v>303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2050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1007</v>
      </c>
      <c r="D73" s="33" t="s">
        <v>1008</v>
      </c>
      <c r="E73" s="34" t="s">
        <v>1009</v>
      </c>
      <c r="F73" s="35" t="s">
        <v>1010</v>
      </c>
      <c r="G73" s="32" t="s">
        <v>95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2050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1011</v>
      </c>
      <c r="D74" s="33" t="s">
        <v>1012</v>
      </c>
      <c r="E74" s="34" t="s">
        <v>702</v>
      </c>
      <c r="F74" s="35" t="s">
        <v>1013</v>
      </c>
      <c r="G74" s="32" t="s">
        <v>99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2050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>
      <c r="A76" s="2"/>
      <c r="B76" s="121" t="s">
        <v>31</v>
      </c>
      <c r="C76" s="121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 customHeight="1">
      <c r="A77" s="2"/>
      <c r="B77" s="51" t="s">
        <v>32</v>
      </c>
      <c r="C77" s="51"/>
      <c r="D77" s="52">
        <f>+$AA$8</f>
        <v>65</v>
      </c>
      <c r="E77" s="53" t="s">
        <v>33</v>
      </c>
      <c r="F77" s="94" t="s">
        <v>34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$AA$8 -COUNTIF($T$9:$T$264,"Vắng") -COUNTIF($T$9:$T$264,"Vắng có phép") - COUNTIF($T$9:$T$264,"Đình chỉ thi") - COUNTIF($T$9:$T$264,"Không đủ ĐKDT")</f>
        <v>65</v>
      </c>
      <c r="Q77" s="54"/>
      <c r="R77" s="54"/>
      <c r="S77" s="55"/>
      <c r="T77" s="56" t="s">
        <v>33</v>
      </c>
      <c r="U77" s="55"/>
      <c r="V77" s="3"/>
    </row>
    <row r="78" spans="1:39" ht="16.5" hidden="1" customHeight="1">
      <c r="A78" s="2"/>
      <c r="B78" s="51" t="s">
        <v>35</v>
      </c>
      <c r="C78" s="51"/>
      <c r="D78" s="52">
        <f>+$AL$8</f>
        <v>0</v>
      </c>
      <c r="E78" s="53" t="s">
        <v>33</v>
      </c>
      <c r="F78" s="94" t="s">
        <v>36</v>
      </c>
      <c r="G78" s="94"/>
      <c r="H78" s="94"/>
      <c r="I78" s="94"/>
      <c r="J78" s="94"/>
      <c r="K78" s="94"/>
      <c r="L78" s="94"/>
      <c r="M78" s="94"/>
      <c r="N78" s="94"/>
      <c r="O78" s="94"/>
      <c r="P78" s="57">
        <f>COUNTIF($T$9:$T$140,"Vắng")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hidden="1" customHeight="1">
      <c r="A79" s="2"/>
      <c r="B79" s="51" t="s">
        <v>51</v>
      </c>
      <c r="C79" s="51"/>
      <c r="D79" s="67">
        <f>COUNTIF(X10:X74,"Học lại")</f>
        <v>65</v>
      </c>
      <c r="E79" s="53" t="s">
        <v>33</v>
      </c>
      <c r="F79" s="94" t="s">
        <v>52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COUNTIF($T$9:$T$140,"Vắng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hidden="1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idden="1">
      <c r="B81" s="89" t="s">
        <v>53</v>
      </c>
      <c r="C81" s="89"/>
      <c r="D81" s="90">
        <f>COUNTIF(X10:X74,"Thi lại")</f>
        <v>0</v>
      </c>
      <c r="E81" s="91" t="s">
        <v>33</v>
      </c>
      <c r="F81" s="3"/>
      <c r="G81" s="3"/>
      <c r="H81" s="3"/>
      <c r="I81" s="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t="24.75" hidden="1" customHeight="1">
      <c r="B82" s="89"/>
      <c r="C82" s="89"/>
      <c r="D82" s="90"/>
      <c r="E82" s="91"/>
      <c r="F82" s="3"/>
      <c r="G82" s="3"/>
      <c r="H82" s="3"/>
      <c r="I82" s="3"/>
      <c r="J82" s="123" t="s">
        <v>55</v>
      </c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idden="1">
      <c r="A83" s="59"/>
      <c r="B83" s="115" t="s">
        <v>37</v>
      </c>
      <c r="C83" s="115"/>
      <c r="D83" s="115"/>
      <c r="E83" s="115"/>
      <c r="F83" s="115"/>
      <c r="G83" s="115"/>
      <c r="H83" s="115"/>
      <c r="I83" s="60"/>
      <c r="J83" s="124" t="s">
        <v>38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</row>
    <row r="84" spans="1:39" ht="4.5" hidden="1" customHeight="1">
      <c r="A84" s="2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hidden="1"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18" hidden="1" customHeight="1">
      <c r="A91" s="1"/>
      <c r="B91" s="126" t="s">
        <v>41</v>
      </c>
      <c r="C91" s="126"/>
      <c r="D91" s="126" t="s">
        <v>54</v>
      </c>
      <c r="E91" s="126"/>
      <c r="F91" s="126"/>
      <c r="G91" s="126"/>
      <c r="H91" s="126"/>
      <c r="I91" s="126"/>
      <c r="J91" s="126" t="s">
        <v>42</v>
      </c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2.25" customHeight="1">
      <c r="A94" s="1"/>
      <c r="B94" s="115" t="s">
        <v>43</v>
      </c>
      <c r="C94" s="115"/>
      <c r="D94" s="115"/>
      <c r="E94" s="115"/>
      <c r="F94" s="115"/>
      <c r="G94" s="115"/>
      <c r="H94" s="115"/>
      <c r="I94" s="60"/>
      <c r="J94" s="127" t="s">
        <v>56</v>
      </c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45"/>
      <c r="C95" s="61"/>
      <c r="D95" s="61"/>
      <c r="E95" s="62"/>
      <c r="F95" s="62"/>
      <c r="G95" s="62"/>
      <c r="H95" s="63"/>
      <c r="I95" s="64"/>
      <c r="J95" s="6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115" t="s">
        <v>39</v>
      </c>
      <c r="C96" s="115"/>
      <c r="D96" s="116" t="s">
        <v>40</v>
      </c>
      <c r="E96" s="116"/>
      <c r="F96" s="116"/>
      <c r="G96" s="116"/>
      <c r="H96" s="116"/>
      <c r="I96" s="64"/>
      <c r="J96" s="64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101" spans="1:39">
      <c r="B101" s="125"/>
      <c r="C101" s="125"/>
      <c r="D101" s="125"/>
      <c r="E101" s="125"/>
      <c r="F101" s="125"/>
      <c r="G101" s="125"/>
      <c r="H101" s="125"/>
      <c r="I101" s="125"/>
      <c r="J101" s="125" t="s">
        <v>57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B101:C101"/>
    <mergeCell ref="D101:I101"/>
    <mergeCell ref="J101:U101"/>
    <mergeCell ref="B91:C91"/>
    <mergeCell ref="D91:I91"/>
    <mergeCell ref="J91:U91"/>
    <mergeCell ref="B94:H94"/>
    <mergeCell ref="J94:U94"/>
    <mergeCell ref="B96:C96"/>
    <mergeCell ref="D96:H96"/>
    <mergeCell ref="F79:O79"/>
    <mergeCell ref="J81:U81"/>
    <mergeCell ref="J82:U82"/>
    <mergeCell ref="B83:H83"/>
    <mergeCell ref="J83:U83"/>
    <mergeCell ref="B85:C85"/>
    <mergeCell ref="D85:H85"/>
    <mergeCell ref="T7:T9"/>
    <mergeCell ref="U7:U9"/>
    <mergeCell ref="B9:G9"/>
    <mergeCell ref="B76:C76"/>
    <mergeCell ref="F77:O77"/>
    <mergeCell ref="F78:O78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4 P10:P74">
    <cfRule type="cellIs" dxfId="29" priority="3" operator="greaterThan">
      <formula>10</formula>
    </cfRule>
  </conditionalFormatting>
  <conditionalFormatting sqref="O1:O1048576">
    <cfRule type="duplicateValues" dxfId="28" priority="2"/>
  </conditionalFormatting>
  <conditionalFormatting sqref="C1:C1048576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79 X10:X7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M101"/>
  <sheetViews>
    <sheetView workbookViewId="0">
      <pane ySplit="3" topLeftCell="A40" activePane="bottomLeft" state="frozen"/>
      <selection activeCell="A6" sqref="A6:XFD6"/>
      <selection pane="bottomLeft" activeCell="U43" sqref="U43:U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INT1359-04</v>
      </c>
      <c r="AA8" s="76">
        <f>+$AJ$8+$AL$8+$AH$8</f>
        <v>65</v>
      </c>
      <c r="AB8" s="70">
        <f>COUNTIF($T$9:$T$134,"Khiển trách")</f>
        <v>0</v>
      </c>
      <c r="AC8" s="70">
        <f>COUNTIF($T$9:$T$134,"Cảnh cáo")</f>
        <v>0</v>
      </c>
      <c r="AD8" s="70">
        <f>COUNTIF($T$9:$T$134,"Đình chỉ thi")</f>
        <v>0</v>
      </c>
      <c r="AE8" s="77">
        <f>+($AB$8+$AC$8+$AD$8)/$AA$8*100%</f>
        <v>0</v>
      </c>
      <c r="AF8" s="70">
        <f>SUM(COUNTIF($T$9:$T$132,"Vắng"),COUNTIF($T$9:$T$132,"Vắng có phép"))</f>
        <v>0</v>
      </c>
      <c r="AG8" s="78">
        <f>+$AF$8/$AA$8</f>
        <v>0</v>
      </c>
      <c r="AH8" s="79">
        <f>COUNTIF($X$9:$X$132,"Thi lại")</f>
        <v>0</v>
      </c>
      <c r="AI8" s="78">
        <f>+$AH$8/$AA$8</f>
        <v>0</v>
      </c>
      <c r="AJ8" s="79">
        <f>COUNTIF($X$9:$X$133,"Học lại")</f>
        <v>65</v>
      </c>
      <c r="AK8" s="78">
        <f>+$AJ$8/$AA$8</f>
        <v>1</v>
      </c>
      <c r="AL8" s="70">
        <f>COUNTIF($X$10:$X$133,"Đạt")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704</v>
      </c>
      <c r="D10" s="21" t="s">
        <v>546</v>
      </c>
      <c r="E10" s="22" t="s">
        <v>705</v>
      </c>
      <c r="F10" s="23" t="s">
        <v>706</v>
      </c>
      <c r="G10" s="20" t="s">
        <v>182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2047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707</v>
      </c>
      <c r="D11" s="33" t="s">
        <v>708</v>
      </c>
      <c r="E11" s="34" t="s">
        <v>78</v>
      </c>
      <c r="F11" s="35" t="s">
        <v>566</v>
      </c>
      <c r="G11" s="32" t="s">
        <v>95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2047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709</v>
      </c>
      <c r="D12" s="33" t="s">
        <v>710</v>
      </c>
      <c r="E12" s="34" t="s">
        <v>78</v>
      </c>
      <c r="F12" s="35" t="s">
        <v>711</v>
      </c>
      <c r="G12" s="32" t="s">
        <v>278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4" si="4">+IF(OR($H12=0,$I12=0,$J12=0,$K12=0),"Không đủ ĐKDT","")</f>
        <v/>
      </c>
      <c r="U12" s="43" t="s">
        <v>2047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712</v>
      </c>
      <c r="D13" s="33" t="s">
        <v>713</v>
      </c>
      <c r="E13" s="34" t="s">
        <v>78</v>
      </c>
      <c r="F13" s="35" t="s">
        <v>714</v>
      </c>
      <c r="G13" s="32" t="s">
        <v>91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2047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715</v>
      </c>
      <c r="D14" s="33" t="s">
        <v>225</v>
      </c>
      <c r="E14" s="34" t="s">
        <v>78</v>
      </c>
      <c r="F14" s="35" t="s">
        <v>286</v>
      </c>
      <c r="G14" s="32" t="s">
        <v>303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2047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716</v>
      </c>
      <c r="D15" s="33" t="s">
        <v>717</v>
      </c>
      <c r="E15" s="34" t="s">
        <v>102</v>
      </c>
      <c r="F15" s="35" t="s">
        <v>718</v>
      </c>
      <c r="G15" s="32" t="s">
        <v>303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2047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719</v>
      </c>
      <c r="D16" s="33" t="s">
        <v>720</v>
      </c>
      <c r="E16" s="34" t="s">
        <v>721</v>
      </c>
      <c r="F16" s="35" t="s">
        <v>87</v>
      </c>
      <c r="G16" s="32" t="s">
        <v>213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2047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722</v>
      </c>
      <c r="D17" s="33" t="s">
        <v>134</v>
      </c>
      <c r="E17" s="34" t="s">
        <v>106</v>
      </c>
      <c r="F17" s="35" t="s">
        <v>723</v>
      </c>
      <c r="G17" s="32" t="s">
        <v>182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2047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724</v>
      </c>
      <c r="D18" s="33" t="s">
        <v>138</v>
      </c>
      <c r="E18" s="34" t="s">
        <v>354</v>
      </c>
      <c r="F18" s="35" t="s">
        <v>725</v>
      </c>
      <c r="G18" s="32" t="s">
        <v>127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2047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726</v>
      </c>
      <c r="D19" s="33" t="s">
        <v>727</v>
      </c>
      <c r="E19" s="34" t="s">
        <v>728</v>
      </c>
      <c r="F19" s="35" t="s">
        <v>729</v>
      </c>
      <c r="G19" s="32" t="s">
        <v>84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2047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730</v>
      </c>
      <c r="D20" s="33" t="s">
        <v>542</v>
      </c>
      <c r="E20" s="34" t="s">
        <v>731</v>
      </c>
      <c r="F20" s="35" t="s">
        <v>732</v>
      </c>
      <c r="G20" s="32" t="s">
        <v>733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2047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734</v>
      </c>
      <c r="D21" s="33" t="s">
        <v>134</v>
      </c>
      <c r="E21" s="34" t="s">
        <v>363</v>
      </c>
      <c r="F21" s="35" t="s">
        <v>735</v>
      </c>
      <c r="G21" s="32" t="s">
        <v>182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2047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736</v>
      </c>
      <c r="D22" s="33" t="s">
        <v>737</v>
      </c>
      <c r="E22" s="34" t="s">
        <v>130</v>
      </c>
      <c r="F22" s="35" t="s">
        <v>738</v>
      </c>
      <c r="G22" s="32" t="s">
        <v>182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2047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739</v>
      </c>
      <c r="D23" s="33" t="s">
        <v>263</v>
      </c>
      <c r="E23" s="34" t="s">
        <v>367</v>
      </c>
      <c r="F23" s="35" t="s">
        <v>243</v>
      </c>
      <c r="G23" s="32" t="s">
        <v>99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2047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740</v>
      </c>
      <c r="D24" s="33" t="s">
        <v>479</v>
      </c>
      <c r="E24" s="34" t="s">
        <v>139</v>
      </c>
      <c r="F24" s="35" t="s">
        <v>741</v>
      </c>
      <c r="G24" s="32" t="s">
        <v>303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2047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742</v>
      </c>
      <c r="D25" s="33" t="s">
        <v>743</v>
      </c>
      <c r="E25" s="34" t="s">
        <v>379</v>
      </c>
      <c r="F25" s="35" t="s">
        <v>552</v>
      </c>
      <c r="G25" s="32" t="s">
        <v>200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2047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744</v>
      </c>
      <c r="D26" s="33" t="s">
        <v>727</v>
      </c>
      <c r="E26" s="34" t="s">
        <v>745</v>
      </c>
      <c r="F26" s="35" t="s">
        <v>746</v>
      </c>
      <c r="G26" s="32" t="s">
        <v>625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2047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747</v>
      </c>
      <c r="D27" s="33" t="s">
        <v>748</v>
      </c>
      <c r="E27" s="34" t="s">
        <v>143</v>
      </c>
      <c r="F27" s="35" t="s">
        <v>749</v>
      </c>
      <c r="G27" s="32" t="s">
        <v>750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2047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751</v>
      </c>
      <c r="D28" s="33" t="s">
        <v>197</v>
      </c>
      <c r="E28" s="34" t="s">
        <v>143</v>
      </c>
      <c r="F28" s="35" t="s">
        <v>752</v>
      </c>
      <c r="G28" s="32" t="s">
        <v>80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2047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753</v>
      </c>
      <c r="D29" s="33" t="s">
        <v>688</v>
      </c>
      <c r="E29" s="34" t="s">
        <v>143</v>
      </c>
      <c r="F29" s="35" t="s">
        <v>754</v>
      </c>
      <c r="G29" s="32" t="s">
        <v>266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2047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755</v>
      </c>
      <c r="D30" s="33" t="s">
        <v>517</v>
      </c>
      <c r="E30" s="34" t="s">
        <v>756</v>
      </c>
      <c r="F30" s="35" t="s">
        <v>757</v>
      </c>
      <c r="G30" s="32" t="s">
        <v>195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2047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758</v>
      </c>
      <c r="D31" s="33" t="s">
        <v>155</v>
      </c>
      <c r="E31" s="34" t="s">
        <v>756</v>
      </c>
      <c r="F31" s="35" t="s">
        <v>380</v>
      </c>
      <c r="G31" s="32" t="s">
        <v>84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2047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759</v>
      </c>
      <c r="D32" s="33" t="s">
        <v>760</v>
      </c>
      <c r="E32" s="34" t="s">
        <v>390</v>
      </c>
      <c r="F32" s="35" t="s">
        <v>239</v>
      </c>
      <c r="G32" s="32" t="s">
        <v>182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2047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761</v>
      </c>
      <c r="D33" s="33" t="s">
        <v>206</v>
      </c>
      <c r="E33" s="34" t="s">
        <v>762</v>
      </c>
      <c r="F33" s="35" t="s">
        <v>763</v>
      </c>
      <c r="G33" s="32" t="s">
        <v>95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2047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764</v>
      </c>
      <c r="D34" s="33" t="s">
        <v>765</v>
      </c>
      <c r="E34" s="34" t="s">
        <v>426</v>
      </c>
      <c r="F34" s="35" t="s">
        <v>766</v>
      </c>
      <c r="G34" s="32" t="s">
        <v>767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2047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768</v>
      </c>
      <c r="D35" s="33" t="s">
        <v>147</v>
      </c>
      <c r="E35" s="34" t="s">
        <v>769</v>
      </c>
      <c r="F35" s="35" t="s">
        <v>770</v>
      </c>
      <c r="G35" s="32" t="s">
        <v>145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2047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771</v>
      </c>
      <c r="D36" s="33" t="s">
        <v>206</v>
      </c>
      <c r="E36" s="34" t="s">
        <v>772</v>
      </c>
      <c r="F36" s="35" t="s">
        <v>408</v>
      </c>
      <c r="G36" s="32" t="s">
        <v>99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2047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773</v>
      </c>
      <c r="D37" s="33" t="s">
        <v>774</v>
      </c>
      <c r="E37" s="34" t="s">
        <v>189</v>
      </c>
      <c r="F37" s="35" t="s">
        <v>177</v>
      </c>
      <c r="G37" s="32" t="s">
        <v>303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2047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775</v>
      </c>
      <c r="D38" s="33" t="s">
        <v>776</v>
      </c>
      <c r="E38" s="34" t="s">
        <v>189</v>
      </c>
      <c r="F38" s="35" t="s">
        <v>777</v>
      </c>
      <c r="G38" s="32" t="s">
        <v>95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2047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778</v>
      </c>
      <c r="D39" s="33" t="s">
        <v>225</v>
      </c>
      <c r="E39" s="34" t="s">
        <v>779</v>
      </c>
      <c r="F39" s="35" t="s">
        <v>780</v>
      </c>
      <c r="G39" s="32" t="s">
        <v>95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2047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781</v>
      </c>
      <c r="D40" s="33" t="s">
        <v>782</v>
      </c>
      <c r="E40" s="34" t="s">
        <v>193</v>
      </c>
      <c r="F40" s="35" t="s">
        <v>348</v>
      </c>
      <c r="G40" s="32" t="s">
        <v>182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2047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783</v>
      </c>
      <c r="D41" s="33" t="s">
        <v>784</v>
      </c>
      <c r="E41" s="34" t="s">
        <v>785</v>
      </c>
      <c r="F41" s="35" t="s">
        <v>786</v>
      </c>
      <c r="G41" s="32" t="s">
        <v>278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2047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787</v>
      </c>
      <c r="D42" s="33" t="s">
        <v>788</v>
      </c>
      <c r="E42" s="34" t="s">
        <v>207</v>
      </c>
      <c r="F42" s="35" t="s">
        <v>789</v>
      </c>
      <c r="G42" s="32" t="s">
        <v>388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2047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790</v>
      </c>
      <c r="D43" s="33" t="s">
        <v>791</v>
      </c>
      <c r="E43" s="34" t="s">
        <v>792</v>
      </c>
      <c r="F43" s="35" t="s">
        <v>171</v>
      </c>
      <c r="G43" s="32" t="s">
        <v>213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2048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793</v>
      </c>
      <c r="D44" s="33" t="s">
        <v>794</v>
      </c>
      <c r="E44" s="34" t="s">
        <v>792</v>
      </c>
      <c r="F44" s="35" t="s">
        <v>795</v>
      </c>
      <c r="G44" s="32" t="s">
        <v>182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2048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796</v>
      </c>
      <c r="D45" s="33" t="s">
        <v>458</v>
      </c>
      <c r="E45" s="34" t="s">
        <v>797</v>
      </c>
      <c r="F45" s="35" t="s">
        <v>798</v>
      </c>
      <c r="G45" s="32" t="s">
        <v>80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2048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799</v>
      </c>
      <c r="D46" s="33" t="s">
        <v>554</v>
      </c>
      <c r="E46" s="34" t="s">
        <v>623</v>
      </c>
      <c r="F46" s="35" t="s">
        <v>290</v>
      </c>
      <c r="G46" s="32" t="s">
        <v>213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2048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800</v>
      </c>
      <c r="D47" s="33" t="s">
        <v>801</v>
      </c>
      <c r="E47" s="34" t="s">
        <v>633</v>
      </c>
      <c r="F47" s="35" t="s">
        <v>483</v>
      </c>
      <c r="G47" s="32" t="s">
        <v>213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2048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802</v>
      </c>
      <c r="D48" s="33" t="s">
        <v>760</v>
      </c>
      <c r="E48" s="34" t="s">
        <v>633</v>
      </c>
      <c r="F48" s="35" t="s">
        <v>649</v>
      </c>
      <c r="G48" s="32" t="s">
        <v>95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2048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803</v>
      </c>
      <c r="D49" s="33" t="s">
        <v>804</v>
      </c>
      <c r="E49" s="34" t="s">
        <v>230</v>
      </c>
      <c r="F49" s="35" t="s">
        <v>805</v>
      </c>
      <c r="G49" s="32" t="s">
        <v>625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2048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806</v>
      </c>
      <c r="D50" s="33" t="s">
        <v>241</v>
      </c>
      <c r="E50" s="34" t="s">
        <v>247</v>
      </c>
      <c r="F50" s="35" t="s">
        <v>118</v>
      </c>
      <c r="G50" s="32" t="s">
        <v>266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2048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807</v>
      </c>
      <c r="D51" s="33" t="s">
        <v>808</v>
      </c>
      <c r="E51" s="34" t="s">
        <v>497</v>
      </c>
      <c r="F51" s="35" t="s">
        <v>480</v>
      </c>
      <c r="G51" s="32" t="s">
        <v>278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2048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809</v>
      </c>
      <c r="D52" s="33" t="s">
        <v>353</v>
      </c>
      <c r="E52" s="34" t="s">
        <v>497</v>
      </c>
      <c r="F52" s="35" t="s">
        <v>258</v>
      </c>
      <c r="G52" s="32" t="s">
        <v>303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2048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810</v>
      </c>
      <c r="D53" s="33" t="s">
        <v>811</v>
      </c>
      <c r="E53" s="34" t="s">
        <v>497</v>
      </c>
      <c r="F53" s="35" t="s">
        <v>812</v>
      </c>
      <c r="G53" s="32" t="s">
        <v>625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2048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813</v>
      </c>
      <c r="D54" s="33" t="s">
        <v>814</v>
      </c>
      <c r="E54" s="34" t="s">
        <v>497</v>
      </c>
      <c r="F54" s="35" t="s">
        <v>815</v>
      </c>
      <c r="G54" s="32" t="s">
        <v>388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2048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816</v>
      </c>
      <c r="D55" s="33" t="s">
        <v>817</v>
      </c>
      <c r="E55" s="34" t="s">
        <v>497</v>
      </c>
      <c r="F55" s="35" t="s">
        <v>321</v>
      </c>
      <c r="G55" s="32" t="s">
        <v>127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2048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818</v>
      </c>
      <c r="D56" s="33" t="s">
        <v>280</v>
      </c>
      <c r="E56" s="34" t="s">
        <v>254</v>
      </c>
      <c r="F56" s="35" t="s">
        <v>819</v>
      </c>
      <c r="G56" s="32" t="s">
        <v>625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2048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820</v>
      </c>
      <c r="D57" s="33" t="s">
        <v>821</v>
      </c>
      <c r="E57" s="34" t="s">
        <v>254</v>
      </c>
      <c r="F57" s="35" t="s">
        <v>822</v>
      </c>
      <c r="G57" s="32" t="s">
        <v>84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2048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823</v>
      </c>
      <c r="D58" s="33" t="s">
        <v>824</v>
      </c>
      <c r="E58" s="34" t="s">
        <v>825</v>
      </c>
      <c r="F58" s="35" t="s">
        <v>826</v>
      </c>
      <c r="G58" s="32" t="s">
        <v>213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2048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827</v>
      </c>
      <c r="D59" s="33" t="s">
        <v>828</v>
      </c>
      <c r="E59" s="34" t="s">
        <v>272</v>
      </c>
      <c r="F59" s="35" t="s">
        <v>829</v>
      </c>
      <c r="G59" s="32" t="s">
        <v>99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2048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830</v>
      </c>
      <c r="D60" s="33" t="s">
        <v>458</v>
      </c>
      <c r="E60" s="34" t="s">
        <v>272</v>
      </c>
      <c r="F60" s="35" t="s">
        <v>454</v>
      </c>
      <c r="G60" s="32" t="s">
        <v>303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2048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831</v>
      </c>
      <c r="D61" s="33" t="s">
        <v>832</v>
      </c>
      <c r="E61" s="34" t="s">
        <v>833</v>
      </c>
      <c r="F61" s="35" t="s">
        <v>834</v>
      </c>
      <c r="G61" s="32" t="s">
        <v>145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2048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835</v>
      </c>
      <c r="D62" s="33" t="s">
        <v>155</v>
      </c>
      <c r="E62" s="34" t="s">
        <v>833</v>
      </c>
      <c r="F62" s="35" t="s">
        <v>836</v>
      </c>
      <c r="G62" s="32" t="s">
        <v>388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2048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837</v>
      </c>
      <c r="D63" s="33" t="s">
        <v>838</v>
      </c>
      <c r="E63" s="34" t="s">
        <v>281</v>
      </c>
      <c r="F63" s="35" t="s">
        <v>586</v>
      </c>
      <c r="G63" s="32" t="s">
        <v>91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2048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839</v>
      </c>
      <c r="D64" s="33" t="s">
        <v>840</v>
      </c>
      <c r="E64" s="34" t="s">
        <v>295</v>
      </c>
      <c r="F64" s="35" t="s">
        <v>841</v>
      </c>
      <c r="G64" s="32" t="s">
        <v>388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2048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842</v>
      </c>
      <c r="D65" s="33" t="s">
        <v>843</v>
      </c>
      <c r="E65" s="34" t="s">
        <v>295</v>
      </c>
      <c r="F65" s="35" t="s">
        <v>277</v>
      </c>
      <c r="G65" s="32" t="s">
        <v>278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2048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844</v>
      </c>
      <c r="D66" s="33" t="s">
        <v>435</v>
      </c>
      <c r="E66" s="34" t="s">
        <v>685</v>
      </c>
      <c r="F66" s="35" t="s">
        <v>845</v>
      </c>
      <c r="G66" s="32" t="s">
        <v>278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2048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846</v>
      </c>
      <c r="D67" s="33" t="s">
        <v>847</v>
      </c>
      <c r="E67" s="34" t="s">
        <v>301</v>
      </c>
      <c r="F67" s="35" t="s">
        <v>547</v>
      </c>
      <c r="G67" s="32" t="s">
        <v>388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2048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848</v>
      </c>
      <c r="D68" s="33" t="s">
        <v>760</v>
      </c>
      <c r="E68" s="34" t="s">
        <v>301</v>
      </c>
      <c r="F68" s="35" t="s">
        <v>631</v>
      </c>
      <c r="G68" s="32" t="s">
        <v>145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2048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849</v>
      </c>
      <c r="D69" s="33" t="s">
        <v>197</v>
      </c>
      <c r="E69" s="34" t="s">
        <v>850</v>
      </c>
      <c r="F69" s="35" t="s">
        <v>615</v>
      </c>
      <c r="G69" s="32" t="s">
        <v>278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2048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851</v>
      </c>
      <c r="D70" s="33" t="s">
        <v>852</v>
      </c>
      <c r="E70" s="34" t="s">
        <v>850</v>
      </c>
      <c r="F70" s="35" t="s">
        <v>853</v>
      </c>
      <c r="G70" s="32" t="s">
        <v>91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2048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854</v>
      </c>
      <c r="D71" s="33" t="s">
        <v>206</v>
      </c>
      <c r="E71" s="34" t="s">
        <v>855</v>
      </c>
      <c r="F71" s="35" t="s">
        <v>856</v>
      </c>
      <c r="G71" s="32" t="s">
        <v>80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2048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857</v>
      </c>
      <c r="D72" s="33" t="s">
        <v>858</v>
      </c>
      <c r="E72" s="34" t="s">
        <v>309</v>
      </c>
      <c r="F72" s="35" t="s">
        <v>440</v>
      </c>
      <c r="G72" s="32" t="s">
        <v>145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2048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859</v>
      </c>
      <c r="D73" s="33" t="s">
        <v>860</v>
      </c>
      <c r="E73" s="34" t="s">
        <v>309</v>
      </c>
      <c r="F73" s="35" t="s">
        <v>841</v>
      </c>
      <c r="G73" s="32" t="s">
        <v>200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2048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861</v>
      </c>
      <c r="D74" s="33" t="s">
        <v>636</v>
      </c>
      <c r="E74" s="34" t="s">
        <v>862</v>
      </c>
      <c r="F74" s="35" t="s">
        <v>355</v>
      </c>
      <c r="G74" s="32" t="s">
        <v>127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2048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>
      <c r="A76" s="2"/>
      <c r="B76" s="121" t="s">
        <v>31</v>
      </c>
      <c r="C76" s="121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 customHeight="1">
      <c r="A77" s="2"/>
      <c r="B77" s="51" t="s">
        <v>32</v>
      </c>
      <c r="C77" s="51"/>
      <c r="D77" s="52">
        <f>+$AA$8</f>
        <v>65</v>
      </c>
      <c r="E77" s="53" t="s">
        <v>33</v>
      </c>
      <c r="F77" s="94" t="s">
        <v>34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$AA$8 -COUNTIF($T$9:$T$264,"Vắng") -COUNTIF($T$9:$T$264,"Vắng có phép") - COUNTIF($T$9:$T$264,"Đình chỉ thi") - COUNTIF($T$9:$T$264,"Không đủ ĐKDT")</f>
        <v>65</v>
      </c>
      <c r="Q77" s="54"/>
      <c r="R77" s="54"/>
      <c r="S77" s="55"/>
      <c r="T77" s="56" t="s">
        <v>33</v>
      </c>
      <c r="U77" s="55"/>
      <c r="V77" s="3"/>
    </row>
    <row r="78" spans="1:39" ht="16.5" hidden="1" customHeight="1">
      <c r="A78" s="2"/>
      <c r="B78" s="51" t="s">
        <v>35</v>
      </c>
      <c r="C78" s="51"/>
      <c r="D78" s="52">
        <f>+$AL$8</f>
        <v>0</v>
      </c>
      <c r="E78" s="53" t="s">
        <v>33</v>
      </c>
      <c r="F78" s="94" t="s">
        <v>36</v>
      </c>
      <c r="G78" s="94"/>
      <c r="H78" s="94"/>
      <c r="I78" s="94"/>
      <c r="J78" s="94"/>
      <c r="K78" s="94"/>
      <c r="L78" s="94"/>
      <c r="M78" s="94"/>
      <c r="N78" s="94"/>
      <c r="O78" s="94"/>
      <c r="P78" s="57">
        <f>COUNTIF($T$9:$T$140,"Vắng")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hidden="1" customHeight="1">
      <c r="A79" s="2"/>
      <c r="B79" s="51" t="s">
        <v>51</v>
      </c>
      <c r="C79" s="51"/>
      <c r="D79" s="67">
        <f>COUNTIF(X10:X74,"Học lại")</f>
        <v>65</v>
      </c>
      <c r="E79" s="53" t="s">
        <v>33</v>
      </c>
      <c r="F79" s="94" t="s">
        <v>52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COUNTIF($T$9:$T$140,"Vắng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hidden="1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idden="1">
      <c r="B81" s="89" t="s">
        <v>53</v>
      </c>
      <c r="C81" s="89"/>
      <c r="D81" s="90">
        <f>COUNTIF(X10:X74,"Thi lại")</f>
        <v>0</v>
      </c>
      <c r="E81" s="91" t="s">
        <v>33</v>
      </c>
      <c r="F81" s="3"/>
      <c r="G81" s="3"/>
      <c r="H81" s="3"/>
      <c r="I81" s="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t="24.75" hidden="1" customHeight="1">
      <c r="B82" s="89"/>
      <c r="C82" s="89"/>
      <c r="D82" s="90"/>
      <c r="E82" s="91"/>
      <c r="F82" s="3"/>
      <c r="G82" s="3"/>
      <c r="H82" s="3"/>
      <c r="I82" s="3"/>
      <c r="J82" s="123" t="s">
        <v>55</v>
      </c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idden="1">
      <c r="A83" s="59"/>
      <c r="B83" s="115" t="s">
        <v>37</v>
      </c>
      <c r="C83" s="115"/>
      <c r="D83" s="115"/>
      <c r="E83" s="115"/>
      <c r="F83" s="115"/>
      <c r="G83" s="115"/>
      <c r="H83" s="115"/>
      <c r="I83" s="60"/>
      <c r="J83" s="124" t="s">
        <v>38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</row>
    <row r="84" spans="1:39" ht="4.5" hidden="1" customHeight="1">
      <c r="A84" s="2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hidden="1"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18" hidden="1" customHeight="1">
      <c r="A91" s="1"/>
      <c r="B91" s="126" t="s">
        <v>41</v>
      </c>
      <c r="C91" s="126"/>
      <c r="D91" s="126" t="s">
        <v>54</v>
      </c>
      <c r="E91" s="126"/>
      <c r="F91" s="126"/>
      <c r="G91" s="126"/>
      <c r="H91" s="126"/>
      <c r="I91" s="126"/>
      <c r="J91" s="126" t="s">
        <v>42</v>
      </c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2.25" customHeight="1">
      <c r="A94" s="1"/>
      <c r="B94" s="115" t="s">
        <v>43</v>
      </c>
      <c r="C94" s="115"/>
      <c r="D94" s="115"/>
      <c r="E94" s="115"/>
      <c r="F94" s="115"/>
      <c r="G94" s="115"/>
      <c r="H94" s="115"/>
      <c r="I94" s="60"/>
      <c r="J94" s="127" t="s">
        <v>56</v>
      </c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45"/>
      <c r="C95" s="61"/>
      <c r="D95" s="61"/>
      <c r="E95" s="62"/>
      <c r="F95" s="62"/>
      <c r="G95" s="62"/>
      <c r="H95" s="63"/>
      <c r="I95" s="64"/>
      <c r="J95" s="6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115" t="s">
        <v>39</v>
      </c>
      <c r="C96" s="115"/>
      <c r="D96" s="116" t="s">
        <v>40</v>
      </c>
      <c r="E96" s="116"/>
      <c r="F96" s="116"/>
      <c r="G96" s="116"/>
      <c r="H96" s="116"/>
      <c r="I96" s="64"/>
      <c r="J96" s="64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101" spans="1:39">
      <c r="B101" s="125"/>
      <c r="C101" s="125"/>
      <c r="D101" s="125"/>
      <c r="E101" s="125"/>
      <c r="F101" s="125"/>
      <c r="G101" s="125"/>
      <c r="H101" s="125"/>
      <c r="I101" s="125"/>
      <c r="J101" s="125" t="s">
        <v>57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B101:C101"/>
    <mergeCell ref="D101:I101"/>
    <mergeCell ref="J101:U101"/>
    <mergeCell ref="B91:C91"/>
    <mergeCell ref="D91:I91"/>
    <mergeCell ref="J91:U91"/>
    <mergeCell ref="B94:H94"/>
    <mergeCell ref="J94:U94"/>
    <mergeCell ref="B96:C96"/>
    <mergeCell ref="D96:H96"/>
    <mergeCell ref="F79:O79"/>
    <mergeCell ref="J81:U81"/>
    <mergeCell ref="J82:U82"/>
    <mergeCell ref="B83:H83"/>
    <mergeCell ref="J83:U83"/>
    <mergeCell ref="B85:C85"/>
    <mergeCell ref="D85:H85"/>
    <mergeCell ref="T7:T9"/>
    <mergeCell ref="U7:U9"/>
    <mergeCell ref="B9:G9"/>
    <mergeCell ref="B76:C76"/>
    <mergeCell ref="F77:O77"/>
    <mergeCell ref="F78:O78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4 P10:P74">
    <cfRule type="cellIs" dxfId="32" priority="3" operator="greaterThan">
      <formula>10</formula>
    </cfRule>
  </conditionalFormatting>
  <conditionalFormatting sqref="O1:O1048576">
    <cfRule type="duplicateValues" dxfId="31" priority="2"/>
  </conditionalFormatting>
  <conditionalFormatting sqref="C1:C1048576">
    <cfRule type="duplicateValues" dxfId="30" priority="1"/>
  </conditionalFormatting>
  <dataValidations count="1">
    <dataValidation allowBlank="1" showInputMessage="1" showErrorMessage="1" errorTitle="Không xóa dữ liệu" error="Không xóa dữ liệu" prompt="Không xóa dữ liệu" sqref="D79 X10:X7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M101"/>
  <sheetViews>
    <sheetView workbookViewId="0">
      <pane ySplit="3" topLeftCell="A62" activePane="bottomLeft" state="frozen"/>
      <selection activeCell="A6" sqref="A6:XFD6"/>
      <selection pane="bottomLeft" activeCell="U43" sqref="U43:U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74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INT1359-03</v>
      </c>
      <c r="AA8" s="76">
        <f>+$AJ$8+$AL$8+$AH$8</f>
        <v>65</v>
      </c>
      <c r="AB8" s="70">
        <f>COUNTIF($T$9:$T$134,"Khiển trách")</f>
        <v>0</v>
      </c>
      <c r="AC8" s="70">
        <f>COUNTIF($T$9:$T$134,"Cảnh cáo")</f>
        <v>0</v>
      </c>
      <c r="AD8" s="70">
        <f>COUNTIF($T$9:$T$134,"Đình chỉ thi")</f>
        <v>0</v>
      </c>
      <c r="AE8" s="77">
        <f>+($AB$8+$AC$8+$AD$8)/$AA$8*100%</f>
        <v>0</v>
      </c>
      <c r="AF8" s="70">
        <f>SUM(COUNTIF($T$9:$T$132,"Vắng"),COUNTIF($T$9:$T$132,"Vắng có phép"))</f>
        <v>0</v>
      </c>
      <c r="AG8" s="78">
        <f>+$AF$8/$AA$8</f>
        <v>0</v>
      </c>
      <c r="AH8" s="79">
        <f>COUNTIF($X$9:$X$132,"Thi lại")</f>
        <v>0</v>
      </c>
      <c r="AI8" s="78">
        <f>+$AH$8/$AA$8</f>
        <v>0</v>
      </c>
      <c r="AJ8" s="79">
        <f>COUNTIF($X$9:$X$133,"Học lại")</f>
        <v>65</v>
      </c>
      <c r="AK8" s="78">
        <f>+$AJ$8/$AA$8</f>
        <v>1</v>
      </c>
      <c r="AL8" s="70">
        <f>COUNTIF($X$10:$X$133,"Đạt")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516</v>
      </c>
      <c r="D10" s="21" t="s">
        <v>517</v>
      </c>
      <c r="E10" s="22" t="s">
        <v>78</v>
      </c>
      <c r="F10" s="23" t="s">
        <v>518</v>
      </c>
      <c r="G10" s="20" t="s">
        <v>266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2045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519</v>
      </c>
      <c r="D11" s="33" t="s">
        <v>520</v>
      </c>
      <c r="E11" s="34" t="s">
        <v>78</v>
      </c>
      <c r="F11" s="35" t="s">
        <v>521</v>
      </c>
      <c r="G11" s="32" t="s">
        <v>127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2045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522</v>
      </c>
      <c r="D12" s="33" t="s">
        <v>197</v>
      </c>
      <c r="E12" s="34" t="s">
        <v>78</v>
      </c>
      <c r="F12" s="35" t="s">
        <v>523</v>
      </c>
      <c r="G12" s="32" t="s">
        <v>195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4" si="4">+IF(OR($H12=0,$I12=0,$J12=0,$K12=0),"Không đủ ĐKDT","")</f>
        <v/>
      </c>
      <c r="U12" s="43" t="s">
        <v>2045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524</v>
      </c>
      <c r="D13" s="33" t="s">
        <v>225</v>
      </c>
      <c r="E13" s="34" t="s">
        <v>78</v>
      </c>
      <c r="F13" s="35" t="s">
        <v>525</v>
      </c>
      <c r="G13" s="32" t="s">
        <v>266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2045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526</v>
      </c>
      <c r="D14" s="33" t="s">
        <v>527</v>
      </c>
      <c r="E14" s="34" t="s">
        <v>78</v>
      </c>
      <c r="F14" s="35" t="s">
        <v>528</v>
      </c>
      <c r="G14" s="32" t="s">
        <v>84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2045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529</v>
      </c>
      <c r="D15" s="33" t="s">
        <v>134</v>
      </c>
      <c r="E15" s="34" t="s">
        <v>106</v>
      </c>
      <c r="F15" s="35" t="s">
        <v>530</v>
      </c>
      <c r="G15" s="32" t="s">
        <v>278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2045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531</v>
      </c>
      <c r="D16" s="33" t="s">
        <v>532</v>
      </c>
      <c r="E16" s="34" t="s">
        <v>110</v>
      </c>
      <c r="F16" s="35" t="s">
        <v>533</v>
      </c>
      <c r="G16" s="32" t="s">
        <v>303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2045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534</v>
      </c>
      <c r="D17" s="33" t="s">
        <v>535</v>
      </c>
      <c r="E17" s="34" t="s">
        <v>536</v>
      </c>
      <c r="F17" s="35" t="s">
        <v>537</v>
      </c>
      <c r="G17" s="32" t="s">
        <v>200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2045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538</v>
      </c>
      <c r="D18" s="33" t="s">
        <v>539</v>
      </c>
      <c r="E18" s="34" t="s">
        <v>354</v>
      </c>
      <c r="F18" s="35" t="s">
        <v>540</v>
      </c>
      <c r="G18" s="32" t="s">
        <v>182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2045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541</v>
      </c>
      <c r="D19" s="33" t="s">
        <v>542</v>
      </c>
      <c r="E19" s="34" t="s">
        <v>543</v>
      </c>
      <c r="F19" s="35" t="s">
        <v>544</v>
      </c>
      <c r="G19" s="32" t="s">
        <v>195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2045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545</v>
      </c>
      <c r="D20" s="33" t="s">
        <v>546</v>
      </c>
      <c r="E20" s="34" t="s">
        <v>130</v>
      </c>
      <c r="F20" s="35" t="s">
        <v>547</v>
      </c>
      <c r="G20" s="32" t="s">
        <v>127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2045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548</v>
      </c>
      <c r="D21" s="33" t="s">
        <v>517</v>
      </c>
      <c r="E21" s="34" t="s">
        <v>130</v>
      </c>
      <c r="F21" s="35" t="s">
        <v>549</v>
      </c>
      <c r="G21" s="32" t="s">
        <v>550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2045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551</v>
      </c>
      <c r="D22" s="33" t="s">
        <v>263</v>
      </c>
      <c r="E22" s="34" t="s">
        <v>367</v>
      </c>
      <c r="F22" s="35" t="s">
        <v>552</v>
      </c>
      <c r="G22" s="32" t="s">
        <v>195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2045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553</v>
      </c>
      <c r="D23" s="33" t="s">
        <v>554</v>
      </c>
      <c r="E23" s="34" t="s">
        <v>367</v>
      </c>
      <c r="F23" s="35" t="s">
        <v>555</v>
      </c>
      <c r="G23" s="32" t="s">
        <v>95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2045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556</v>
      </c>
      <c r="D24" s="33" t="s">
        <v>353</v>
      </c>
      <c r="E24" s="34" t="s">
        <v>143</v>
      </c>
      <c r="F24" s="35" t="s">
        <v>557</v>
      </c>
      <c r="G24" s="32" t="s">
        <v>127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2045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558</v>
      </c>
      <c r="D25" s="33" t="s">
        <v>225</v>
      </c>
      <c r="E25" s="34" t="s">
        <v>559</v>
      </c>
      <c r="F25" s="35" t="s">
        <v>560</v>
      </c>
      <c r="G25" s="32" t="s">
        <v>127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2045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561</v>
      </c>
      <c r="D26" s="33" t="s">
        <v>562</v>
      </c>
      <c r="E26" s="34" t="s">
        <v>563</v>
      </c>
      <c r="F26" s="35" t="s">
        <v>564</v>
      </c>
      <c r="G26" s="32" t="s">
        <v>266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2045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565</v>
      </c>
      <c r="D27" s="33" t="s">
        <v>134</v>
      </c>
      <c r="E27" s="34" t="s">
        <v>390</v>
      </c>
      <c r="F27" s="35" t="s">
        <v>566</v>
      </c>
      <c r="G27" s="32" t="s">
        <v>195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2045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567</v>
      </c>
      <c r="D28" s="33" t="s">
        <v>568</v>
      </c>
      <c r="E28" s="34" t="s">
        <v>152</v>
      </c>
      <c r="F28" s="35" t="s">
        <v>258</v>
      </c>
      <c r="G28" s="32" t="s">
        <v>91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2045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569</v>
      </c>
      <c r="D29" s="33" t="s">
        <v>570</v>
      </c>
      <c r="E29" s="34" t="s">
        <v>411</v>
      </c>
      <c r="F29" s="35" t="s">
        <v>509</v>
      </c>
      <c r="G29" s="32" t="s">
        <v>200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2045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571</v>
      </c>
      <c r="D30" s="33" t="s">
        <v>572</v>
      </c>
      <c r="E30" s="34" t="s">
        <v>411</v>
      </c>
      <c r="F30" s="35" t="s">
        <v>573</v>
      </c>
      <c r="G30" s="32" t="s">
        <v>416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2045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574</v>
      </c>
      <c r="D31" s="33" t="s">
        <v>575</v>
      </c>
      <c r="E31" s="34" t="s">
        <v>411</v>
      </c>
      <c r="F31" s="35" t="s">
        <v>576</v>
      </c>
      <c r="G31" s="32" t="s">
        <v>266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2045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577</v>
      </c>
      <c r="D32" s="33" t="s">
        <v>578</v>
      </c>
      <c r="E32" s="34" t="s">
        <v>579</v>
      </c>
      <c r="F32" s="35" t="s">
        <v>380</v>
      </c>
      <c r="G32" s="32" t="s">
        <v>303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2045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580</v>
      </c>
      <c r="D33" s="33" t="s">
        <v>581</v>
      </c>
      <c r="E33" s="34" t="s">
        <v>414</v>
      </c>
      <c r="F33" s="35" t="s">
        <v>582</v>
      </c>
      <c r="G33" s="32" t="s">
        <v>583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2045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584</v>
      </c>
      <c r="D34" s="33" t="s">
        <v>585</v>
      </c>
      <c r="E34" s="34" t="s">
        <v>414</v>
      </c>
      <c r="F34" s="35" t="s">
        <v>586</v>
      </c>
      <c r="G34" s="32" t="s">
        <v>195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2045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587</v>
      </c>
      <c r="D35" s="33" t="s">
        <v>134</v>
      </c>
      <c r="E35" s="34" t="s">
        <v>160</v>
      </c>
      <c r="F35" s="35" t="s">
        <v>588</v>
      </c>
      <c r="G35" s="32" t="s">
        <v>589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2045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590</v>
      </c>
      <c r="D36" s="33" t="s">
        <v>275</v>
      </c>
      <c r="E36" s="34" t="s">
        <v>160</v>
      </c>
      <c r="F36" s="35" t="s">
        <v>591</v>
      </c>
      <c r="G36" s="32" t="s">
        <v>266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2045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592</v>
      </c>
      <c r="D37" s="33" t="s">
        <v>263</v>
      </c>
      <c r="E37" s="34" t="s">
        <v>422</v>
      </c>
      <c r="F37" s="35" t="s">
        <v>593</v>
      </c>
      <c r="G37" s="32" t="s">
        <v>80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2045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594</v>
      </c>
      <c r="D38" s="33" t="s">
        <v>134</v>
      </c>
      <c r="E38" s="34" t="s">
        <v>426</v>
      </c>
      <c r="F38" s="35" t="s">
        <v>595</v>
      </c>
      <c r="G38" s="32" t="s">
        <v>303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2045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596</v>
      </c>
      <c r="D39" s="33" t="s">
        <v>520</v>
      </c>
      <c r="E39" s="34" t="s">
        <v>189</v>
      </c>
      <c r="F39" s="35" t="s">
        <v>597</v>
      </c>
      <c r="G39" s="32" t="s">
        <v>84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2045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598</v>
      </c>
      <c r="D40" s="33" t="s">
        <v>599</v>
      </c>
      <c r="E40" s="34" t="s">
        <v>600</v>
      </c>
      <c r="F40" s="35" t="s">
        <v>601</v>
      </c>
      <c r="G40" s="32" t="s">
        <v>145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2045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602</v>
      </c>
      <c r="D41" s="33" t="s">
        <v>603</v>
      </c>
      <c r="E41" s="34" t="s">
        <v>600</v>
      </c>
      <c r="F41" s="35" t="s">
        <v>604</v>
      </c>
      <c r="G41" s="32" t="s">
        <v>266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2045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605</v>
      </c>
      <c r="D42" s="33" t="s">
        <v>192</v>
      </c>
      <c r="E42" s="34" t="s">
        <v>193</v>
      </c>
      <c r="F42" s="35" t="s">
        <v>606</v>
      </c>
      <c r="G42" s="32" t="s">
        <v>303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2045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607</v>
      </c>
      <c r="D43" s="33" t="s">
        <v>608</v>
      </c>
      <c r="E43" s="34" t="s">
        <v>193</v>
      </c>
      <c r="F43" s="35" t="s">
        <v>609</v>
      </c>
      <c r="G43" s="32" t="s">
        <v>266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2046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610</v>
      </c>
      <c r="D44" s="33" t="s">
        <v>611</v>
      </c>
      <c r="E44" s="34" t="s">
        <v>198</v>
      </c>
      <c r="F44" s="35" t="s">
        <v>612</v>
      </c>
      <c r="G44" s="32" t="s">
        <v>195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2046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613</v>
      </c>
      <c r="D45" s="33" t="s">
        <v>614</v>
      </c>
      <c r="E45" s="34" t="s">
        <v>439</v>
      </c>
      <c r="F45" s="35" t="s">
        <v>615</v>
      </c>
      <c r="G45" s="32" t="s">
        <v>266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2046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616</v>
      </c>
      <c r="D46" s="33" t="s">
        <v>134</v>
      </c>
      <c r="E46" s="34" t="s">
        <v>439</v>
      </c>
      <c r="F46" s="35" t="s">
        <v>617</v>
      </c>
      <c r="G46" s="32" t="s">
        <v>200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2046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618</v>
      </c>
      <c r="D47" s="33" t="s">
        <v>619</v>
      </c>
      <c r="E47" s="34" t="s">
        <v>620</v>
      </c>
      <c r="F47" s="35" t="s">
        <v>612</v>
      </c>
      <c r="G47" s="32" t="s">
        <v>195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2046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621</v>
      </c>
      <c r="D48" s="33" t="s">
        <v>622</v>
      </c>
      <c r="E48" s="34" t="s">
        <v>623</v>
      </c>
      <c r="F48" s="35" t="s">
        <v>624</v>
      </c>
      <c r="G48" s="32" t="s">
        <v>625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2046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626</v>
      </c>
      <c r="D49" s="33" t="s">
        <v>134</v>
      </c>
      <c r="E49" s="34" t="s">
        <v>627</v>
      </c>
      <c r="F49" s="35" t="s">
        <v>628</v>
      </c>
      <c r="G49" s="32" t="s">
        <v>583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2046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629</v>
      </c>
      <c r="D50" s="33" t="s">
        <v>109</v>
      </c>
      <c r="E50" s="34" t="s">
        <v>630</v>
      </c>
      <c r="F50" s="35" t="s">
        <v>631</v>
      </c>
      <c r="G50" s="32" t="s">
        <v>303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2046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632</v>
      </c>
      <c r="D51" s="33" t="s">
        <v>89</v>
      </c>
      <c r="E51" s="34" t="s">
        <v>633</v>
      </c>
      <c r="F51" s="35" t="s">
        <v>634</v>
      </c>
      <c r="G51" s="32" t="s">
        <v>200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2046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635</v>
      </c>
      <c r="D52" s="33" t="s">
        <v>636</v>
      </c>
      <c r="E52" s="34" t="s">
        <v>637</v>
      </c>
      <c r="F52" s="35" t="s">
        <v>384</v>
      </c>
      <c r="G52" s="32" t="s">
        <v>235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2046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638</v>
      </c>
      <c r="D53" s="33" t="s">
        <v>639</v>
      </c>
      <c r="E53" s="34" t="s">
        <v>640</v>
      </c>
      <c r="F53" s="35" t="s">
        <v>641</v>
      </c>
      <c r="G53" s="32" t="s">
        <v>642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2046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643</v>
      </c>
      <c r="D54" s="33" t="s">
        <v>644</v>
      </c>
      <c r="E54" s="34" t="s">
        <v>230</v>
      </c>
      <c r="F54" s="35" t="s">
        <v>645</v>
      </c>
      <c r="G54" s="32" t="s">
        <v>646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2046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647</v>
      </c>
      <c r="D55" s="33" t="s">
        <v>648</v>
      </c>
      <c r="E55" s="34" t="s">
        <v>497</v>
      </c>
      <c r="F55" s="35" t="s">
        <v>649</v>
      </c>
      <c r="G55" s="32" t="s">
        <v>266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2046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650</v>
      </c>
      <c r="D56" s="33" t="s">
        <v>651</v>
      </c>
      <c r="E56" s="34" t="s">
        <v>497</v>
      </c>
      <c r="F56" s="35" t="s">
        <v>368</v>
      </c>
      <c r="G56" s="32" t="s">
        <v>213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2046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652</v>
      </c>
      <c r="D57" s="33" t="s">
        <v>653</v>
      </c>
      <c r="E57" s="34" t="s">
        <v>497</v>
      </c>
      <c r="F57" s="35" t="s">
        <v>654</v>
      </c>
      <c r="G57" s="32" t="s">
        <v>213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2046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655</v>
      </c>
      <c r="D58" s="33" t="s">
        <v>656</v>
      </c>
      <c r="E58" s="34" t="s">
        <v>254</v>
      </c>
      <c r="F58" s="35" t="s">
        <v>657</v>
      </c>
      <c r="G58" s="32" t="s">
        <v>127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2046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658</v>
      </c>
      <c r="D59" s="33" t="s">
        <v>134</v>
      </c>
      <c r="E59" s="34" t="s">
        <v>659</v>
      </c>
      <c r="F59" s="35" t="s">
        <v>111</v>
      </c>
      <c r="G59" s="32" t="s">
        <v>91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2046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660</v>
      </c>
      <c r="D60" s="33" t="s">
        <v>155</v>
      </c>
      <c r="E60" s="34" t="s">
        <v>661</v>
      </c>
      <c r="F60" s="35" t="s">
        <v>261</v>
      </c>
      <c r="G60" s="32" t="s">
        <v>99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2046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662</v>
      </c>
      <c r="D61" s="33" t="s">
        <v>280</v>
      </c>
      <c r="E61" s="34" t="s">
        <v>663</v>
      </c>
      <c r="F61" s="35" t="s">
        <v>664</v>
      </c>
      <c r="G61" s="32" t="s">
        <v>84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2046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665</v>
      </c>
      <c r="D62" s="33" t="s">
        <v>263</v>
      </c>
      <c r="E62" s="34" t="s">
        <v>666</v>
      </c>
      <c r="F62" s="35" t="s">
        <v>483</v>
      </c>
      <c r="G62" s="32" t="s">
        <v>84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2046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667</v>
      </c>
      <c r="D63" s="33" t="s">
        <v>668</v>
      </c>
      <c r="E63" s="34" t="s">
        <v>293</v>
      </c>
      <c r="F63" s="35" t="s">
        <v>669</v>
      </c>
      <c r="G63" s="32" t="s">
        <v>388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2046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670</v>
      </c>
      <c r="D64" s="33" t="s">
        <v>671</v>
      </c>
      <c r="E64" s="34" t="s">
        <v>293</v>
      </c>
      <c r="F64" s="35" t="s">
        <v>149</v>
      </c>
      <c r="G64" s="32" t="s">
        <v>266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2046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672</v>
      </c>
      <c r="D65" s="33" t="s">
        <v>673</v>
      </c>
      <c r="E65" s="34" t="s">
        <v>293</v>
      </c>
      <c r="F65" s="35" t="s">
        <v>144</v>
      </c>
      <c r="G65" s="32" t="s">
        <v>213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2046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674</v>
      </c>
      <c r="D66" s="33" t="s">
        <v>675</v>
      </c>
      <c r="E66" s="34" t="s">
        <v>293</v>
      </c>
      <c r="F66" s="35" t="s">
        <v>676</v>
      </c>
      <c r="G66" s="32" t="s">
        <v>80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2046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677</v>
      </c>
      <c r="D67" s="33" t="s">
        <v>678</v>
      </c>
      <c r="E67" s="34" t="s">
        <v>679</v>
      </c>
      <c r="F67" s="35" t="s">
        <v>680</v>
      </c>
      <c r="G67" s="32" t="s">
        <v>195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2046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681</v>
      </c>
      <c r="D68" s="33" t="s">
        <v>682</v>
      </c>
      <c r="E68" s="34" t="s">
        <v>295</v>
      </c>
      <c r="F68" s="35" t="s">
        <v>683</v>
      </c>
      <c r="G68" s="32" t="s">
        <v>127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2046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684</v>
      </c>
      <c r="D69" s="33" t="s">
        <v>241</v>
      </c>
      <c r="E69" s="34" t="s">
        <v>685</v>
      </c>
      <c r="F69" s="35" t="s">
        <v>686</v>
      </c>
      <c r="G69" s="32" t="s">
        <v>80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2046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687</v>
      </c>
      <c r="D70" s="33" t="s">
        <v>688</v>
      </c>
      <c r="E70" s="34" t="s">
        <v>685</v>
      </c>
      <c r="F70" s="35" t="s">
        <v>689</v>
      </c>
      <c r="G70" s="32" t="s">
        <v>84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2046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690</v>
      </c>
      <c r="D71" s="33" t="s">
        <v>691</v>
      </c>
      <c r="E71" s="34" t="s">
        <v>685</v>
      </c>
      <c r="F71" s="35" t="s">
        <v>394</v>
      </c>
      <c r="G71" s="32" t="s">
        <v>303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2046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692</v>
      </c>
      <c r="D72" s="33" t="s">
        <v>693</v>
      </c>
      <c r="E72" s="34" t="s">
        <v>301</v>
      </c>
      <c r="F72" s="35" t="s">
        <v>694</v>
      </c>
      <c r="G72" s="32" t="s">
        <v>695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2046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696</v>
      </c>
      <c r="D73" s="33" t="s">
        <v>697</v>
      </c>
      <c r="E73" s="34" t="s">
        <v>698</v>
      </c>
      <c r="F73" s="35" t="s">
        <v>699</v>
      </c>
      <c r="G73" s="32" t="s">
        <v>95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2046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700</v>
      </c>
      <c r="D74" s="33" t="s">
        <v>701</v>
      </c>
      <c r="E74" s="34" t="s">
        <v>702</v>
      </c>
      <c r="F74" s="35" t="s">
        <v>703</v>
      </c>
      <c r="G74" s="32" t="s">
        <v>303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2046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>
      <c r="A76" s="2"/>
      <c r="B76" s="121" t="s">
        <v>31</v>
      </c>
      <c r="C76" s="121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 customHeight="1">
      <c r="A77" s="2"/>
      <c r="B77" s="51" t="s">
        <v>32</v>
      </c>
      <c r="C77" s="51"/>
      <c r="D77" s="52">
        <f>+$AA$8</f>
        <v>65</v>
      </c>
      <c r="E77" s="53" t="s">
        <v>33</v>
      </c>
      <c r="F77" s="94" t="s">
        <v>34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$AA$8 -COUNTIF($T$9:$T$264,"Vắng") -COUNTIF($T$9:$T$264,"Vắng có phép") - COUNTIF($T$9:$T$264,"Đình chỉ thi") - COUNTIF($T$9:$T$264,"Không đủ ĐKDT")</f>
        <v>65</v>
      </c>
      <c r="Q77" s="54"/>
      <c r="R77" s="54"/>
      <c r="S77" s="55"/>
      <c r="T77" s="56" t="s">
        <v>33</v>
      </c>
      <c r="U77" s="55"/>
      <c r="V77" s="3"/>
    </row>
    <row r="78" spans="1:39" ht="16.5" hidden="1" customHeight="1">
      <c r="A78" s="2"/>
      <c r="B78" s="51" t="s">
        <v>35</v>
      </c>
      <c r="C78" s="51"/>
      <c r="D78" s="52">
        <f>+$AL$8</f>
        <v>0</v>
      </c>
      <c r="E78" s="53" t="s">
        <v>33</v>
      </c>
      <c r="F78" s="94" t="s">
        <v>36</v>
      </c>
      <c r="G78" s="94"/>
      <c r="H78" s="94"/>
      <c r="I78" s="94"/>
      <c r="J78" s="94"/>
      <c r="K78" s="94"/>
      <c r="L78" s="94"/>
      <c r="M78" s="94"/>
      <c r="N78" s="94"/>
      <c r="O78" s="94"/>
      <c r="P78" s="57">
        <f>COUNTIF($T$9:$T$140,"Vắng")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hidden="1" customHeight="1">
      <c r="A79" s="2"/>
      <c r="B79" s="51" t="s">
        <v>51</v>
      </c>
      <c r="C79" s="51"/>
      <c r="D79" s="67">
        <f>COUNTIF(X10:X74,"Học lại")</f>
        <v>65</v>
      </c>
      <c r="E79" s="53" t="s">
        <v>33</v>
      </c>
      <c r="F79" s="94" t="s">
        <v>52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COUNTIF($T$9:$T$140,"Vắng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hidden="1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idden="1">
      <c r="B81" s="89" t="s">
        <v>53</v>
      </c>
      <c r="C81" s="89"/>
      <c r="D81" s="90">
        <f>COUNTIF(X10:X74,"Thi lại")</f>
        <v>0</v>
      </c>
      <c r="E81" s="91" t="s">
        <v>33</v>
      </c>
      <c r="F81" s="3"/>
      <c r="G81" s="3"/>
      <c r="H81" s="3"/>
      <c r="I81" s="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t="24.75" hidden="1" customHeight="1">
      <c r="B82" s="89"/>
      <c r="C82" s="89"/>
      <c r="D82" s="90"/>
      <c r="E82" s="91"/>
      <c r="F82" s="3"/>
      <c r="G82" s="3"/>
      <c r="H82" s="3"/>
      <c r="I82" s="3"/>
      <c r="J82" s="123" t="s">
        <v>55</v>
      </c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idden="1">
      <c r="A83" s="59"/>
      <c r="B83" s="115" t="s">
        <v>37</v>
      </c>
      <c r="C83" s="115"/>
      <c r="D83" s="115"/>
      <c r="E83" s="115"/>
      <c r="F83" s="115"/>
      <c r="G83" s="115"/>
      <c r="H83" s="115"/>
      <c r="I83" s="60"/>
      <c r="J83" s="124" t="s">
        <v>38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</row>
    <row r="84" spans="1:39" ht="4.5" hidden="1" customHeight="1">
      <c r="A84" s="2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hidden="1"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18" hidden="1" customHeight="1">
      <c r="A91" s="1"/>
      <c r="B91" s="126" t="s">
        <v>41</v>
      </c>
      <c r="C91" s="126"/>
      <c r="D91" s="126" t="s">
        <v>54</v>
      </c>
      <c r="E91" s="126"/>
      <c r="F91" s="126"/>
      <c r="G91" s="126"/>
      <c r="H91" s="126"/>
      <c r="I91" s="126"/>
      <c r="J91" s="126" t="s">
        <v>42</v>
      </c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2.25" customHeight="1">
      <c r="A94" s="1"/>
      <c r="B94" s="115" t="s">
        <v>43</v>
      </c>
      <c r="C94" s="115"/>
      <c r="D94" s="115"/>
      <c r="E94" s="115"/>
      <c r="F94" s="115"/>
      <c r="G94" s="115"/>
      <c r="H94" s="115"/>
      <c r="I94" s="60"/>
      <c r="J94" s="127" t="s">
        <v>56</v>
      </c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45"/>
      <c r="C95" s="61"/>
      <c r="D95" s="61"/>
      <c r="E95" s="62"/>
      <c r="F95" s="62"/>
      <c r="G95" s="62"/>
      <c r="H95" s="63"/>
      <c r="I95" s="64"/>
      <c r="J95" s="6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115" t="s">
        <v>39</v>
      </c>
      <c r="C96" s="115"/>
      <c r="D96" s="116" t="s">
        <v>40</v>
      </c>
      <c r="E96" s="116"/>
      <c r="F96" s="116"/>
      <c r="G96" s="116"/>
      <c r="H96" s="116"/>
      <c r="I96" s="64"/>
      <c r="J96" s="64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101" spans="1:39">
      <c r="B101" s="125"/>
      <c r="C101" s="125"/>
      <c r="D101" s="125"/>
      <c r="E101" s="125"/>
      <c r="F101" s="125"/>
      <c r="G101" s="125"/>
      <c r="H101" s="125"/>
      <c r="I101" s="125"/>
      <c r="J101" s="125" t="s">
        <v>57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B101:C101"/>
    <mergeCell ref="D101:I101"/>
    <mergeCell ref="J101:U101"/>
    <mergeCell ref="B91:C91"/>
    <mergeCell ref="D91:I91"/>
    <mergeCell ref="J91:U91"/>
    <mergeCell ref="B94:H94"/>
    <mergeCell ref="J94:U94"/>
    <mergeCell ref="B96:C96"/>
    <mergeCell ref="D96:H96"/>
    <mergeCell ref="F79:O79"/>
    <mergeCell ref="J81:U81"/>
    <mergeCell ref="J82:U82"/>
    <mergeCell ref="B83:H83"/>
    <mergeCell ref="J83:U83"/>
    <mergeCell ref="B85:C85"/>
    <mergeCell ref="D85:H85"/>
    <mergeCell ref="T7:T9"/>
    <mergeCell ref="U7:U9"/>
    <mergeCell ref="B9:G9"/>
    <mergeCell ref="B76:C76"/>
    <mergeCell ref="F77:O77"/>
    <mergeCell ref="F78:O78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4 P10:P74">
    <cfRule type="cellIs" dxfId="35" priority="3" operator="greaterThan">
      <formula>10</formula>
    </cfRule>
  </conditionalFormatting>
  <conditionalFormatting sqref="O1:O1048576">
    <cfRule type="duplicateValues" dxfId="34" priority="2"/>
  </conditionalFormatting>
  <conditionalFormatting sqref="C1:C1048576">
    <cfRule type="duplicateValues" dxfId="33" priority="1"/>
  </conditionalFormatting>
  <dataValidations count="1">
    <dataValidation allowBlank="1" showInputMessage="1" showErrorMessage="1" errorTitle="Không xóa dữ liệu" error="Không xóa dữ liệu" prompt="Không xóa dữ liệu" sqref="D79 X10:X7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M101"/>
  <sheetViews>
    <sheetView workbookViewId="0">
      <pane ySplit="3" topLeftCell="A34" activePane="bottomLeft" state="frozen"/>
      <selection activeCell="A6" sqref="A6:XFD6"/>
      <selection pane="bottomLeft" activeCell="U43" sqref="U43:U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75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INT1359-02</v>
      </c>
      <c r="AA8" s="76">
        <f>+$AJ$8+$AL$8+$AH$8</f>
        <v>65</v>
      </c>
      <c r="AB8" s="70">
        <f>COUNTIF($T$9:$T$134,"Khiển trách")</f>
        <v>0</v>
      </c>
      <c r="AC8" s="70">
        <f>COUNTIF($T$9:$T$134,"Cảnh cáo")</f>
        <v>0</v>
      </c>
      <c r="AD8" s="70">
        <f>COUNTIF($T$9:$T$134,"Đình chỉ thi")</f>
        <v>0</v>
      </c>
      <c r="AE8" s="77">
        <f>+($AB$8+$AC$8+$AD$8)/$AA$8*100%</f>
        <v>0</v>
      </c>
      <c r="AF8" s="70">
        <f>SUM(COUNTIF($T$9:$T$132,"Vắng"),COUNTIF($T$9:$T$132,"Vắng có phép"))</f>
        <v>0</v>
      </c>
      <c r="AG8" s="78">
        <f>+$AF$8/$AA$8</f>
        <v>0</v>
      </c>
      <c r="AH8" s="79">
        <f>COUNTIF($X$9:$X$132,"Thi lại")</f>
        <v>0</v>
      </c>
      <c r="AI8" s="78">
        <f>+$AH$8/$AA$8</f>
        <v>0</v>
      </c>
      <c r="AJ8" s="79">
        <f>COUNTIF($X$9:$X$133,"Học lại")</f>
        <v>65</v>
      </c>
      <c r="AK8" s="78">
        <f>+$AJ$8/$AA$8</f>
        <v>1</v>
      </c>
      <c r="AL8" s="70">
        <f>COUNTIF($X$10:$X$133,"Đạt")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319</v>
      </c>
      <c r="D10" s="21" t="s">
        <v>320</v>
      </c>
      <c r="E10" s="22" t="s">
        <v>78</v>
      </c>
      <c r="F10" s="23" t="s">
        <v>321</v>
      </c>
      <c r="G10" s="20" t="s">
        <v>127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2043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322</v>
      </c>
      <c r="D11" s="33" t="s">
        <v>323</v>
      </c>
      <c r="E11" s="34" t="s">
        <v>78</v>
      </c>
      <c r="F11" s="35" t="s">
        <v>324</v>
      </c>
      <c r="G11" s="32" t="s">
        <v>127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2043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325</v>
      </c>
      <c r="D12" s="33" t="s">
        <v>326</v>
      </c>
      <c r="E12" s="34" t="s">
        <v>78</v>
      </c>
      <c r="F12" s="35" t="s">
        <v>290</v>
      </c>
      <c r="G12" s="32" t="s">
        <v>278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4" si="4">+IF(OR($H12=0,$I12=0,$J12=0,$K12=0),"Không đủ ĐKDT","")</f>
        <v/>
      </c>
      <c r="U12" s="43" t="s">
        <v>2043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327</v>
      </c>
      <c r="D13" s="33" t="s">
        <v>155</v>
      </c>
      <c r="E13" s="34" t="s">
        <v>328</v>
      </c>
      <c r="F13" s="35" t="s">
        <v>329</v>
      </c>
      <c r="G13" s="32" t="s">
        <v>278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2043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330</v>
      </c>
      <c r="D14" s="33" t="s">
        <v>241</v>
      </c>
      <c r="E14" s="34" t="s">
        <v>331</v>
      </c>
      <c r="F14" s="35" t="s">
        <v>332</v>
      </c>
      <c r="G14" s="32" t="s">
        <v>95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2043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333</v>
      </c>
      <c r="D15" s="33" t="s">
        <v>334</v>
      </c>
      <c r="E15" s="34" t="s">
        <v>335</v>
      </c>
      <c r="F15" s="35" t="s">
        <v>336</v>
      </c>
      <c r="G15" s="32" t="s">
        <v>127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2043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337</v>
      </c>
      <c r="D16" s="33" t="s">
        <v>292</v>
      </c>
      <c r="E16" s="34" t="s">
        <v>335</v>
      </c>
      <c r="F16" s="35" t="s">
        <v>338</v>
      </c>
      <c r="G16" s="32" t="s">
        <v>95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2043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339</v>
      </c>
      <c r="D17" s="33" t="s">
        <v>340</v>
      </c>
      <c r="E17" s="34" t="s">
        <v>341</v>
      </c>
      <c r="F17" s="35" t="s">
        <v>342</v>
      </c>
      <c r="G17" s="32" t="s">
        <v>145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2043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343</v>
      </c>
      <c r="D18" s="33" t="s">
        <v>344</v>
      </c>
      <c r="E18" s="34" t="s">
        <v>114</v>
      </c>
      <c r="F18" s="35" t="s">
        <v>345</v>
      </c>
      <c r="G18" s="32" t="s">
        <v>266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2043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346</v>
      </c>
      <c r="D19" s="33" t="s">
        <v>347</v>
      </c>
      <c r="E19" s="34" t="s">
        <v>114</v>
      </c>
      <c r="F19" s="35" t="s">
        <v>348</v>
      </c>
      <c r="G19" s="32" t="s">
        <v>278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2043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349</v>
      </c>
      <c r="D20" s="33" t="s">
        <v>350</v>
      </c>
      <c r="E20" s="34" t="s">
        <v>114</v>
      </c>
      <c r="F20" s="35" t="s">
        <v>351</v>
      </c>
      <c r="G20" s="32" t="s">
        <v>145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2043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352</v>
      </c>
      <c r="D21" s="33" t="s">
        <v>353</v>
      </c>
      <c r="E21" s="34" t="s">
        <v>354</v>
      </c>
      <c r="F21" s="35" t="s">
        <v>355</v>
      </c>
      <c r="G21" s="32" t="s">
        <v>266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2043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356</v>
      </c>
      <c r="D22" s="33" t="s">
        <v>357</v>
      </c>
      <c r="E22" s="34" t="s">
        <v>354</v>
      </c>
      <c r="F22" s="35" t="s">
        <v>358</v>
      </c>
      <c r="G22" s="32" t="s">
        <v>278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2043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359</v>
      </c>
      <c r="D23" s="33" t="s">
        <v>360</v>
      </c>
      <c r="E23" s="34" t="s">
        <v>354</v>
      </c>
      <c r="F23" s="35" t="s">
        <v>361</v>
      </c>
      <c r="G23" s="32" t="s">
        <v>266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2043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362</v>
      </c>
      <c r="D24" s="33" t="s">
        <v>138</v>
      </c>
      <c r="E24" s="34" t="s">
        <v>363</v>
      </c>
      <c r="F24" s="35" t="s">
        <v>364</v>
      </c>
      <c r="G24" s="32" t="s">
        <v>200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2043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365</v>
      </c>
      <c r="D25" s="33" t="s">
        <v>366</v>
      </c>
      <c r="E25" s="34" t="s">
        <v>367</v>
      </c>
      <c r="F25" s="35" t="s">
        <v>368</v>
      </c>
      <c r="G25" s="32" t="s">
        <v>303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2043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369</v>
      </c>
      <c r="D26" s="33" t="s">
        <v>206</v>
      </c>
      <c r="E26" s="34" t="s">
        <v>367</v>
      </c>
      <c r="F26" s="35" t="s">
        <v>370</v>
      </c>
      <c r="G26" s="32" t="s">
        <v>266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2043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371</v>
      </c>
      <c r="D27" s="33" t="s">
        <v>353</v>
      </c>
      <c r="E27" s="34" t="s">
        <v>367</v>
      </c>
      <c r="F27" s="35" t="s">
        <v>372</v>
      </c>
      <c r="G27" s="32" t="s">
        <v>213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2043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373</v>
      </c>
      <c r="D28" s="33" t="s">
        <v>374</v>
      </c>
      <c r="E28" s="34" t="s">
        <v>135</v>
      </c>
      <c r="F28" s="35" t="s">
        <v>375</v>
      </c>
      <c r="G28" s="32" t="s">
        <v>376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2043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377</v>
      </c>
      <c r="D29" s="33" t="s">
        <v>378</v>
      </c>
      <c r="E29" s="34" t="s">
        <v>379</v>
      </c>
      <c r="F29" s="35" t="s">
        <v>380</v>
      </c>
      <c r="G29" s="32" t="s">
        <v>266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2043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381</v>
      </c>
      <c r="D30" s="33" t="s">
        <v>382</v>
      </c>
      <c r="E30" s="34" t="s">
        <v>383</v>
      </c>
      <c r="F30" s="35" t="s">
        <v>384</v>
      </c>
      <c r="G30" s="32" t="s">
        <v>213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2043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385</v>
      </c>
      <c r="D31" s="33" t="s">
        <v>386</v>
      </c>
      <c r="E31" s="34" t="s">
        <v>143</v>
      </c>
      <c r="F31" s="35" t="s">
        <v>387</v>
      </c>
      <c r="G31" s="32" t="s">
        <v>388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2043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389</v>
      </c>
      <c r="D32" s="33" t="s">
        <v>129</v>
      </c>
      <c r="E32" s="34" t="s">
        <v>390</v>
      </c>
      <c r="F32" s="35" t="s">
        <v>391</v>
      </c>
      <c r="G32" s="32" t="s">
        <v>95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2043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392</v>
      </c>
      <c r="D33" s="33" t="s">
        <v>393</v>
      </c>
      <c r="E33" s="34" t="s">
        <v>390</v>
      </c>
      <c r="F33" s="35" t="s">
        <v>394</v>
      </c>
      <c r="G33" s="32" t="s">
        <v>266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2043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395</v>
      </c>
      <c r="D34" s="33" t="s">
        <v>134</v>
      </c>
      <c r="E34" s="34" t="s">
        <v>396</v>
      </c>
      <c r="F34" s="35" t="s">
        <v>397</v>
      </c>
      <c r="G34" s="32" t="s">
        <v>278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2043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398</v>
      </c>
      <c r="D35" s="33" t="s">
        <v>399</v>
      </c>
      <c r="E35" s="34" t="s">
        <v>148</v>
      </c>
      <c r="F35" s="35" t="s">
        <v>370</v>
      </c>
      <c r="G35" s="32" t="s">
        <v>266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2043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400</v>
      </c>
      <c r="D36" s="33" t="s">
        <v>401</v>
      </c>
      <c r="E36" s="34" t="s">
        <v>152</v>
      </c>
      <c r="F36" s="35" t="s">
        <v>140</v>
      </c>
      <c r="G36" s="32" t="s">
        <v>145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2043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402</v>
      </c>
      <c r="D37" s="33" t="s">
        <v>403</v>
      </c>
      <c r="E37" s="34" t="s">
        <v>152</v>
      </c>
      <c r="F37" s="35" t="s">
        <v>404</v>
      </c>
      <c r="G37" s="32" t="s">
        <v>303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2043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405</v>
      </c>
      <c r="D38" s="33" t="s">
        <v>406</v>
      </c>
      <c r="E38" s="34" t="s">
        <v>407</v>
      </c>
      <c r="F38" s="35" t="s">
        <v>408</v>
      </c>
      <c r="G38" s="32" t="s">
        <v>213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2043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409</v>
      </c>
      <c r="D39" s="33" t="s">
        <v>410</v>
      </c>
      <c r="E39" s="34" t="s">
        <v>411</v>
      </c>
      <c r="F39" s="35" t="s">
        <v>412</v>
      </c>
      <c r="G39" s="32" t="s">
        <v>91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2043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413</v>
      </c>
      <c r="D40" s="33" t="s">
        <v>350</v>
      </c>
      <c r="E40" s="34" t="s">
        <v>414</v>
      </c>
      <c r="F40" s="35" t="s">
        <v>415</v>
      </c>
      <c r="G40" s="32" t="s">
        <v>416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2043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417</v>
      </c>
      <c r="D41" s="33" t="s">
        <v>105</v>
      </c>
      <c r="E41" s="34" t="s">
        <v>414</v>
      </c>
      <c r="F41" s="35" t="s">
        <v>358</v>
      </c>
      <c r="G41" s="32" t="s">
        <v>266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2043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418</v>
      </c>
      <c r="D42" s="33" t="s">
        <v>419</v>
      </c>
      <c r="E42" s="34" t="s">
        <v>160</v>
      </c>
      <c r="F42" s="35" t="s">
        <v>290</v>
      </c>
      <c r="G42" s="32" t="s">
        <v>80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2043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420</v>
      </c>
      <c r="D43" s="33" t="s">
        <v>421</v>
      </c>
      <c r="E43" s="34" t="s">
        <v>422</v>
      </c>
      <c r="F43" s="35" t="s">
        <v>423</v>
      </c>
      <c r="G43" s="32" t="s">
        <v>266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2044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424</v>
      </c>
      <c r="D44" s="33" t="s">
        <v>425</v>
      </c>
      <c r="E44" s="34" t="s">
        <v>426</v>
      </c>
      <c r="F44" s="35" t="s">
        <v>136</v>
      </c>
      <c r="G44" s="32" t="s">
        <v>266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2044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427</v>
      </c>
      <c r="D45" s="33" t="s">
        <v>428</v>
      </c>
      <c r="E45" s="34" t="s">
        <v>189</v>
      </c>
      <c r="F45" s="35" t="s">
        <v>429</v>
      </c>
      <c r="G45" s="32" t="s">
        <v>127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2044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430</v>
      </c>
      <c r="D46" s="33" t="s">
        <v>431</v>
      </c>
      <c r="E46" s="34" t="s">
        <v>432</v>
      </c>
      <c r="F46" s="35" t="s">
        <v>433</v>
      </c>
      <c r="G46" s="32" t="s">
        <v>213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2044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434</v>
      </c>
      <c r="D47" s="33" t="s">
        <v>435</v>
      </c>
      <c r="E47" s="34" t="s">
        <v>193</v>
      </c>
      <c r="F47" s="35" t="s">
        <v>436</v>
      </c>
      <c r="G47" s="32" t="s">
        <v>145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2044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437</v>
      </c>
      <c r="D48" s="33" t="s">
        <v>438</v>
      </c>
      <c r="E48" s="34" t="s">
        <v>439</v>
      </c>
      <c r="F48" s="35" t="s">
        <v>440</v>
      </c>
      <c r="G48" s="32" t="s">
        <v>200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2044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441</v>
      </c>
      <c r="D49" s="33" t="s">
        <v>442</v>
      </c>
      <c r="E49" s="34" t="s">
        <v>439</v>
      </c>
      <c r="F49" s="35" t="s">
        <v>443</v>
      </c>
      <c r="G49" s="32" t="s">
        <v>127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2044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444</v>
      </c>
      <c r="D50" s="33" t="s">
        <v>292</v>
      </c>
      <c r="E50" s="34" t="s">
        <v>439</v>
      </c>
      <c r="F50" s="35" t="s">
        <v>445</v>
      </c>
      <c r="G50" s="32" t="s">
        <v>416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2044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446</v>
      </c>
      <c r="D51" s="33" t="s">
        <v>447</v>
      </c>
      <c r="E51" s="34" t="s">
        <v>439</v>
      </c>
      <c r="F51" s="35" t="s">
        <v>448</v>
      </c>
      <c r="G51" s="32" t="s">
        <v>278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2044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449</v>
      </c>
      <c r="D52" s="33" t="s">
        <v>129</v>
      </c>
      <c r="E52" s="34" t="s">
        <v>207</v>
      </c>
      <c r="F52" s="35" t="s">
        <v>450</v>
      </c>
      <c r="G52" s="32" t="s">
        <v>303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2044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451</v>
      </c>
      <c r="D53" s="33" t="s">
        <v>452</v>
      </c>
      <c r="E53" s="34" t="s">
        <v>453</v>
      </c>
      <c r="F53" s="35" t="s">
        <v>454</v>
      </c>
      <c r="G53" s="32" t="s">
        <v>84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2044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455</v>
      </c>
      <c r="D54" s="33" t="s">
        <v>456</v>
      </c>
      <c r="E54" s="34" t="s">
        <v>453</v>
      </c>
      <c r="F54" s="35" t="s">
        <v>79</v>
      </c>
      <c r="G54" s="32" t="s">
        <v>278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2044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457</v>
      </c>
      <c r="D55" s="33" t="s">
        <v>458</v>
      </c>
      <c r="E55" s="34" t="s">
        <v>459</v>
      </c>
      <c r="F55" s="35" t="s">
        <v>460</v>
      </c>
      <c r="G55" s="32" t="s">
        <v>200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2044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461</v>
      </c>
      <c r="D56" s="33" t="s">
        <v>378</v>
      </c>
      <c r="E56" s="34" t="s">
        <v>462</v>
      </c>
      <c r="F56" s="35" t="s">
        <v>463</v>
      </c>
      <c r="G56" s="32" t="s">
        <v>266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2044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464</v>
      </c>
      <c r="D57" s="33" t="s">
        <v>465</v>
      </c>
      <c r="E57" s="34" t="s">
        <v>216</v>
      </c>
      <c r="F57" s="35" t="s">
        <v>466</v>
      </c>
      <c r="G57" s="32" t="s">
        <v>80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2044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467</v>
      </c>
      <c r="D58" s="33" t="s">
        <v>275</v>
      </c>
      <c r="E58" s="34" t="s">
        <v>216</v>
      </c>
      <c r="F58" s="35" t="s">
        <v>468</v>
      </c>
      <c r="G58" s="32" t="s">
        <v>266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2044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469</v>
      </c>
      <c r="D59" s="33" t="s">
        <v>470</v>
      </c>
      <c r="E59" s="34" t="s">
        <v>216</v>
      </c>
      <c r="F59" s="35" t="s">
        <v>471</v>
      </c>
      <c r="G59" s="32" t="s">
        <v>145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2044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472</v>
      </c>
      <c r="D60" s="33" t="s">
        <v>109</v>
      </c>
      <c r="E60" s="34" t="s">
        <v>473</v>
      </c>
      <c r="F60" s="35" t="s">
        <v>111</v>
      </c>
      <c r="G60" s="32" t="s">
        <v>84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2044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474</v>
      </c>
      <c r="D61" s="33" t="s">
        <v>475</v>
      </c>
      <c r="E61" s="34" t="s">
        <v>476</v>
      </c>
      <c r="F61" s="35" t="s">
        <v>477</v>
      </c>
      <c r="G61" s="32" t="s">
        <v>266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2044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478</v>
      </c>
      <c r="D62" s="33" t="s">
        <v>479</v>
      </c>
      <c r="E62" s="34" t="s">
        <v>230</v>
      </c>
      <c r="F62" s="35" t="s">
        <v>480</v>
      </c>
      <c r="G62" s="32" t="s">
        <v>278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2044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481</v>
      </c>
      <c r="D63" s="33" t="s">
        <v>482</v>
      </c>
      <c r="E63" s="34" t="s">
        <v>230</v>
      </c>
      <c r="F63" s="35" t="s">
        <v>483</v>
      </c>
      <c r="G63" s="32" t="s">
        <v>95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2044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484</v>
      </c>
      <c r="D64" s="33" t="s">
        <v>485</v>
      </c>
      <c r="E64" s="34" t="s">
        <v>247</v>
      </c>
      <c r="F64" s="35" t="s">
        <v>355</v>
      </c>
      <c r="G64" s="32" t="s">
        <v>127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2044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486</v>
      </c>
      <c r="D65" s="33" t="s">
        <v>487</v>
      </c>
      <c r="E65" s="34" t="s">
        <v>488</v>
      </c>
      <c r="F65" s="35" t="s">
        <v>489</v>
      </c>
      <c r="G65" s="32" t="s">
        <v>145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2044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490</v>
      </c>
      <c r="D66" s="33" t="s">
        <v>491</v>
      </c>
      <c r="E66" s="34" t="s">
        <v>488</v>
      </c>
      <c r="F66" s="35" t="s">
        <v>492</v>
      </c>
      <c r="G66" s="32" t="s">
        <v>95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2044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493</v>
      </c>
      <c r="D67" s="33" t="s">
        <v>494</v>
      </c>
      <c r="E67" s="34" t="s">
        <v>488</v>
      </c>
      <c r="F67" s="35" t="s">
        <v>495</v>
      </c>
      <c r="G67" s="32" t="s">
        <v>91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2044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496</v>
      </c>
      <c r="D68" s="33" t="s">
        <v>129</v>
      </c>
      <c r="E68" s="34" t="s">
        <v>497</v>
      </c>
      <c r="F68" s="35" t="s">
        <v>498</v>
      </c>
      <c r="G68" s="32" t="s">
        <v>95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2044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499</v>
      </c>
      <c r="D69" s="33" t="s">
        <v>134</v>
      </c>
      <c r="E69" s="34" t="s">
        <v>500</v>
      </c>
      <c r="F69" s="35" t="s">
        <v>501</v>
      </c>
      <c r="G69" s="32" t="s">
        <v>145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2044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502</v>
      </c>
      <c r="D70" s="33" t="s">
        <v>503</v>
      </c>
      <c r="E70" s="34" t="s">
        <v>293</v>
      </c>
      <c r="F70" s="35" t="s">
        <v>504</v>
      </c>
      <c r="G70" s="32" t="s">
        <v>266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2044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505</v>
      </c>
      <c r="D71" s="33" t="s">
        <v>506</v>
      </c>
      <c r="E71" s="34" t="s">
        <v>295</v>
      </c>
      <c r="F71" s="35" t="s">
        <v>243</v>
      </c>
      <c r="G71" s="32" t="s">
        <v>145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2044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507</v>
      </c>
      <c r="D72" s="33" t="s">
        <v>508</v>
      </c>
      <c r="E72" s="34" t="s">
        <v>301</v>
      </c>
      <c r="F72" s="35" t="s">
        <v>509</v>
      </c>
      <c r="G72" s="32" t="s">
        <v>195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2044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510</v>
      </c>
      <c r="D73" s="33" t="s">
        <v>511</v>
      </c>
      <c r="E73" s="34" t="s">
        <v>512</v>
      </c>
      <c r="F73" s="35" t="s">
        <v>513</v>
      </c>
      <c r="G73" s="32" t="s">
        <v>200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2044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514</v>
      </c>
      <c r="D74" s="33" t="s">
        <v>515</v>
      </c>
      <c r="E74" s="34" t="s">
        <v>309</v>
      </c>
      <c r="F74" s="35" t="s">
        <v>177</v>
      </c>
      <c r="G74" s="32" t="s">
        <v>388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2044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>
      <c r="A76" s="2"/>
      <c r="B76" s="121" t="s">
        <v>31</v>
      </c>
      <c r="C76" s="121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 customHeight="1">
      <c r="A77" s="2"/>
      <c r="B77" s="51" t="s">
        <v>32</v>
      </c>
      <c r="C77" s="51"/>
      <c r="D77" s="52">
        <f>+$AA$8</f>
        <v>65</v>
      </c>
      <c r="E77" s="53" t="s">
        <v>33</v>
      </c>
      <c r="F77" s="94" t="s">
        <v>34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$AA$8 -COUNTIF($T$9:$T$264,"Vắng") -COUNTIF($T$9:$T$264,"Vắng có phép") - COUNTIF($T$9:$T$264,"Đình chỉ thi") - COUNTIF($T$9:$T$264,"Không đủ ĐKDT")</f>
        <v>65</v>
      </c>
      <c r="Q77" s="54"/>
      <c r="R77" s="54"/>
      <c r="S77" s="55"/>
      <c r="T77" s="56" t="s">
        <v>33</v>
      </c>
      <c r="U77" s="55"/>
      <c r="V77" s="3"/>
    </row>
    <row r="78" spans="1:39" ht="16.5" hidden="1" customHeight="1">
      <c r="A78" s="2"/>
      <c r="B78" s="51" t="s">
        <v>35</v>
      </c>
      <c r="C78" s="51"/>
      <c r="D78" s="52">
        <f>+$AL$8</f>
        <v>0</v>
      </c>
      <c r="E78" s="53" t="s">
        <v>33</v>
      </c>
      <c r="F78" s="94" t="s">
        <v>36</v>
      </c>
      <c r="G78" s="94"/>
      <c r="H78" s="94"/>
      <c r="I78" s="94"/>
      <c r="J78" s="94"/>
      <c r="K78" s="94"/>
      <c r="L78" s="94"/>
      <c r="M78" s="94"/>
      <c r="N78" s="94"/>
      <c r="O78" s="94"/>
      <c r="P78" s="57">
        <f>COUNTIF($T$9:$T$140,"Vắng")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hidden="1" customHeight="1">
      <c r="A79" s="2"/>
      <c r="B79" s="51" t="s">
        <v>51</v>
      </c>
      <c r="C79" s="51"/>
      <c r="D79" s="67">
        <f>COUNTIF(X10:X74,"Học lại")</f>
        <v>65</v>
      </c>
      <c r="E79" s="53" t="s">
        <v>33</v>
      </c>
      <c r="F79" s="94" t="s">
        <v>52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COUNTIF($T$9:$T$140,"Vắng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hidden="1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idden="1">
      <c r="B81" s="89" t="s">
        <v>53</v>
      </c>
      <c r="C81" s="89"/>
      <c r="D81" s="90">
        <f>COUNTIF(X10:X74,"Thi lại")</f>
        <v>0</v>
      </c>
      <c r="E81" s="91" t="s">
        <v>33</v>
      </c>
      <c r="F81" s="3"/>
      <c r="G81" s="3"/>
      <c r="H81" s="3"/>
      <c r="I81" s="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t="24.75" hidden="1" customHeight="1">
      <c r="B82" s="89"/>
      <c r="C82" s="89"/>
      <c r="D82" s="90"/>
      <c r="E82" s="91"/>
      <c r="F82" s="3"/>
      <c r="G82" s="3"/>
      <c r="H82" s="3"/>
      <c r="I82" s="3"/>
      <c r="J82" s="123" t="s">
        <v>55</v>
      </c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idden="1">
      <c r="A83" s="59"/>
      <c r="B83" s="115" t="s">
        <v>37</v>
      </c>
      <c r="C83" s="115"/>
      <c r="D83" s="115"/>
      <c r="E83" s="115"/>
      <c r="F83" s="115"/>
      <c r="G83" s="115"/>
      <c r="H83" s="115"/>
      <c r="I83" s="60"/>
      <c r="J83" s="124" t="s">
        <v>38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</row>
    <row r="84" spans="1:39" ht="4.5" hidden="1" customHeight="1">
      <c r="A84" s="2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hidden="1"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18" hidden="1" customHeight="1">
      <c r="A91" s="1"/>
      <c r="B91" s="126" t="s">
        <v>41</v>
      </c>
      <c r="C91" s="126"/>
      <c r="D91" s="126" t="s">
        <v>54</v>
      </c>
      <c r="E91" s="126"/>
      <c r="F91" s="126"/>
      <c r="G91" s="126"/>
      <c r="H91" s="126"/>
      <c r="I91" s="126"/>
      <c r="J91" s="126" t="s">
        <v>42</v>
      </c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2.25" customHeight="1">
      <c r="A94" s="1"/>
      <c r="B94" s="115" t="s">
        <v>43</v>
      </c>
      <c r="C94" s="115"/>
      <c r="D94" s="115"/>
      <c r="E94" s="115"/>
      <c r="F94" s="115"/>
      <c r="G94" s="115"/>
      <c r="H94" s="115"/>
      <c r="I94" s="60"/>
      <c r="J94" s="127" t="s">
        <v>56</v>
      </c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45"/>
      <c r="C95" s="61"/>
      <c r="D95" s="61"/>
      <c r="E95" s="62"/>
      <c r="F95" s="62"/>
      <c r="G95" s="62"/>
      <c r="H95" s="63"/>
      <c r="I95" s="64"/>
      <c r="J95" s="6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115" t="s">
        <v>39</v>
      </c>
      <c r="C96" s="115"/>
      <c r="D96" s="116" t="s">
        <v>40</v>
      </c>
      <c r="E96" s="116"/>
      <c r="F96" s="116"/>
      <c r="G96" s="116"/>
      <c r="H96" s="116"/>
      <c r="I96" s="64"/>
      <c r="J96" s="64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101" spans="1:39">
      <c r="B101" s="125"/>
      <c r="C101" s="125"/>
      <c r="D101" s="125"/>
      <c r="E101" s="125"/>
      <c r="F101" s="125"/>
      <c r="G101" s="125"/>
      <c r="H101" s="125"/>
      <c r="I101" s="125"/>
      <c r="J101" s="125" t="s">
        <v>57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B101:C101"/>
    <mergeCell ref="D101:I101"/>
    <mergeCell ref="J101:U101"/>
    <mergeCell ref="B91:C91"/>
    <mergeCell ref="D91:I91"/>
    <mergeCell ref="J91:U91"/>
    <mergeCell ref="B94:H94"/>
    <mergeCell ref="J94:U94"/>
    <mergeCell ref="B96:C96"/>
    <mergeCell ref="D96:H96"/>
    <mergeCell ref="F79:O79"/>
    <mergeCell ref="J81:U81"/>
    <mergeCell ref="J82:U82"/>
    <mergeCell ref="B83:H83"/>
    <mergeCell ref="J83:U83"/>
    <mergeCell ref="B85:C85"/>
    <mergeCell ref="D85:H85"/>
    <mergeCell ref="T7:T9"/>
    <mergeCell ref="U7:U9"/>
    <mergeCell ref="B9:G9"/>
    <mergeCell ref="B76:C76"/>
    <mergeCell ref="F77:O77"/>
    <mergeCell ref="F78:O78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4 P10:P74">
    <cfRule type="cellIs" dxfId="38" priority="3" operator="greaterThan">
      <formula>10</formula>
    </cfRule>
  </conditionalFormatting>
  <conditionalFormatting sqref="O1:O1048576">
    <cfRule type="duplicateValues" dxfId="37" priority="2"/>
  </conditionalFormatting>
  <conditionalFormatting sqref="C1:C1048576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79 X10:X7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AM99"/>
  <sheetViews>
    <sheetView workbookViewId="0">
      <pane ySplit="3" topLeftCell="A34" activePane="bottomLeft" state="frozen"/>
      <selection activeCell="A6" sqref="A6:XFD6"/>
      <selection pane="bottomLeft" activeCell="U41" sqref="U41:U7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62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INT1359-01</v>
      </c>
      <c r="AA8" s="76">
        <f>+$AJ$8+$AL$8+$AH$8</f>
        <v>63</v>
      </c>
      <c r="AB8" s="70">
        <f>COUNTIF($T$9:$T$132,"Khiển trách")</f>
        <v>0</v>
      </c>
      <c r="AC8" s="70">
        <f>COUNTIF($T$9:$T$132,"Cảnh cáo")</f>
        <v>0</v>
      </c>
      <c r="AD8" s="70">
        <f>COUNTIF($T$9:$T$132,"Đình chỉ thi")</f>
        <v>0</v>
      </c>
      <c r="AE8" s="77">
        <f>+($AB$8+$AC$8+$AD$8)/$AA$8*100%</f>
        <v>0</v>
      </c>
      <c r="AF8" s="70">
        <f>SUM(COUNTIF($T$9:$T$130,"Vắng"),COUNTIF($T$9:$T$130,"Vắng có phép"))</f>
        <v>0</v>
      </c>
      <c r="AG8" s="78">
        <f>+$AF$8/$AA$8</f>
        <v>0</v>
      </c>
      <c r="AH8" s="79">
        <f>COUNTIF($X$9:$X$130,"Thi lại")</f>
        <v>0</v>
      </c>
      <c r="AI8" s="78">
        <f>+$AH$8/$AA$8</f>
        <v>0</v>
      </c>
      <c r="AJ8" s="79">
        <f>COUNTIF($X$9:$X$131,"Học lại")</f>
        <v>63</v>
      </c>
      <c r="AK8" s="78">
        <f>+$AJ$8/$AA$8</f>
        <v>1</v>
      </c>
      <c r="AL8" s="70">
        <f>COUNTIF($X$10:$X$131,"Đạt")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76</v>
      </c>
      <c r="D10" s="21" t="s">
        <v>77</v>
      </c>
      <c r="E10" s="22" t="s">
        <v>78</v>
      </c>
      <c r="F10" s="23" t="s">
        <v>79</v>
      </c>
      <c r="G10" s="20" t="s">
        <v>80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2041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81</v>
      </c>
      <c r="D11" s="33" t="s">
        <v>82</v>
      </c>
      <c r="E11" s="34" t="s">
        <v>78</v>
      </c>
      <c r="F11" s="35" t="s">
        <v>83</v>
      </c>
      <c r="G11" s="32" t="s">
        <v>84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2041</v>
      </c>
      <c r="V11" s="3"/>
      <c r="W11" s="30"/>
      <c r="X11" s="81" t="str">
        <f t="shared" ref="X11:X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85</v>
      </c>
      <c r="D12" s="33" t="s">
        <v>86</v>
      </c>
      <c r="E12" s="34" t="s">
        <v>78</v>
      </c>
      <c r="F12" s="35" t="s">
        <v>87</v>
      </c>
      <c r="G12" s="32" t="s">
        <v>80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2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2" si="4">+IF(OR($H12=0,$I12=0,$J12=0,$K12=0),"Không đủ ĐKDT","")</f>
        <v/>
      </c>
      <c r="U12" s="43" t="s">
        <v>2041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88</v>
      </c>
      <c r="D13" s="33" t="s">
        <v>89</v>
      </c>
      <c r="E13" s="34" t="s">
        <v>78</v>
      </c>
      <c r="F13" s="35" t="s">
        <v>90</v>
      </c>
      <c r="G13" s="32" t="s">
        <v>91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2041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92</v>
      </c>
      <c r="D14" s="33" t="s">
        <v>93</v>
      </c>
      <c r="E14" s="34" t="s">
        <v>78</v>
      </c>
      <c r="F14" s="35" t="s">
        <v>94</v>
      </c>
      <c r="G14" s="32" t="s">
        <v>95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2041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96</v>
      </c>
      <c r="D15" s="33" t="s">
        <v>97</v>
      </c>
      <c r="E15" s="34" t="s">
        <v>78</v>
      </c>
      <c r="F15" s="35" t="s">
        <v>98</v>
      </c>
      <c r="G15" s="32" t="s">
        <v>99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2041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100</v>
      </c>
      <c r="D16" s="33" t="s">
        <v>101</v>
      </c>
      <c r="E16" s="34" t="s">
        <v>102</v>
      </c>
      <c r="F16" s="35" t="s">
        <v>103</v>
      </c>
      <c r="G16" s="32" t="s">
        <v>80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2041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104</v>
      </c>
      <c r="D17" s="33" t="s">
        <v>105</v>
      </c>
      <c r="E17" s="34" t="s">
        <v>106</v>
      </c>
      <c r="F17" s="35" t="s">
        <v>107</v>
      </c>
      <c r="G17" s="32" t="s">
        <v>99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2041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108</v>
      </c>
      <c r="D18" s="33" t="s">
        <v>109</v>
      </c>
      <c r="E18" s="34" t="s">
        <v>110</v>
      </c>
      <c r="F18" s="35" t="s">
        <v>111</v>
      </c>
      <c r="G18" s="32" t="s">
        <v>95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2041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112</v>
      </c>
      <c r="D19" s="33" t="s">
        <v>113</v>
      </c>
      <c r="E19" s="34" t="s">
        <v>114</v>
      </c>
      <c r="F19" s="35" t="s">
        <v>115</v>
      </c>
      <c r="G19" s="32" t="s">
        <v>95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2041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116</v>
      </c>
      <c r="D20" s="33" t="s">
        <v>117</v>
      </c>
      <c r="E20" s="34" t="s">
        <v>114</v>
      </c>
      <c r="F20" s="35" t="s">
        <v>118</v>
      </c>
      <c r="G20" s="32" t="s">
        <v>91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2041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119</v>
      </c>
      <c r="D21" s="33" t="s">
        <v>120</v>
      </c>
      <c r="E21" s="34" t="s">
        <v>121</v>
      </c>
      <c r="F21" s="35" t="s">
        <v>122</v>
      </c>
      <c r="G21" s="32" t="s">
        <v>99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2041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123</v>
      </c>
      <c r="D22" s="33" t="s">
        <v>124</v>
      </c>
      <c r="E22" s="34" t="s">
        <v>125</v>
      </c>
      <c r="F22" s="35" t="s">
        <v>126</v>
      </c>
      <c r="G22" s="32" t="s">
        <v>127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2041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128</v>
      </c>
      <c r="D23" s="33" t="s">
        <v>129</v>
      </c>
      <c r="E23" s="34" t="s">
        <v>130</v>
      </c>
      <c r="F23" s="35" t="s">
        <v>131</v>
      </c>
      <c r="G23" s="32" t="s">
        <v>132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2041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133</v>
      </c>
      <c r="D24" s="33" t="s">
        <v>134</v>
      </c>
      <c r="E24" s="34" t="s">
        <v>135</v>
      </c>
      <c r="F24" s="35" t="s">
        <v>136</v>
      </c>
      <c r="G24" s="32" t="s">
        <v>80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2041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137</v>
      </c>
      <c r="D25" s="33" t="s">
        <v>138</v>
      </c>
      <c r="E25" s="34" t="s">
        <v>139</v>
      </c>
      <c r="F25" s="35" t="s">
        <v>140</v>
      </c>
      <c r="G25" s="32" t="s">
        <v>99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2041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141</v>
      </c>
      <c r="D26" s="33" t="s">
        <v>142</v>
      </c>
      <c r="E26" s="34" t="s">
        <v>143</v>
      </c>
      <c r="F26" s="35" t="s">
        <v>144</v>
      </c>
      <c r="G26" s="32" t="s">
        <v>145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2041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146</v>
      </c>
      <c r="D27" s="33" t="s">
        <v>147</v>
      </c>
      <c r="E27" s="34" t="s">
        <v>148</v>
      </c>
      <c r="F27" s="35" t="s">
        <v>149</v>
      </c>
      <c r="G27" s="32" t="s">
        <v>99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2041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150</v>
      </c>
      <c r="D28" s="33" t="s">
        <v>151</v>
      </c>
      <c r="E28" s="34" t="s">
        <v>152</v>
      </c>
      <c r="F28" s="35" t="s">
        <v>153</v>
      </c>
      <c r="G28" s="32" t="s">
        <v>132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2041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154</v>
      </c>
      <c r="D29" s="33" t="s">
        <v>155</v>
      </c>
      <c r="E29" s="34" t="s">
        <v>156</v>
      </c>
      <c r="F29" s="35" t="s">
        <v>157</v>
      </c>
      <c r="G29" s="32" t="s">
        <v>132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2041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158</v>
      </c>
      <c r="D30" s="33" t="s">
        <v>159</v>
      </c>
      <c r="E30" s="34" t="s">
        <v>160</v>
      </c>
      <c r="F30" s="35" t="s">
        <v>161</v>
      </c>
      <c r="G30" s="32" t="s">
        <v>145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2041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162</v>
      </c>
      <c r="D31" s="33" t="s">
        <v>155</v>
      </c>
      <c r="E31" s="34" t="s">
        <v>160</v>
      </c>
      <c r="F31" s="35" t="s">
        <v>163</v>
      </c>
      <c r="G31" s="32" t="s">
        <v>91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2041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164</v>
      </c>
      <c r="D32" s="33" t="s">
        <v>165</v>
      </c>
      <c r="E32" s="34" t="s">
        <v>166</v>
      </c>
      <c r="F32" s="35" t="s">
        <v>167</v>
      </c>
      <c r="G32" s="32" t="s">
        <v>95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2041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168</v>
      </c>
      <c r="D33" s="33" t="s">
        <v>169</v>
      </c>
      <c r="E33" s="34" t="s">
        <v>170</v>
      </c>
      <c r="F33" s="35" t="s">
        <v>171</v>
      </c>
      <c r="G33" s="32" t="s">
        <v>99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2041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172</v>
      </c>
      <c r="D34" s="33" t="s">
        <v>173</v>
      </c>
      <c r="E34" s="34" t="s">
        <v>170</v>
      </c>
      <c r="F34" s="35" t="s">
        <v>174</v>
      </c>
      <c r="G34" s="32" t="s">
        <v>91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2041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175</v>
      </c>
      <c r="D35" s="33" t="s">
        <v>134</v>
      </c>
      <c r="E35" s="34" t="s">
        <v>176</v>
      </c>
      <c r="F35" s="35" t="s">
        <v>177</v>
      </c>
      <c r="G35" s="32" t="s">
        <v>80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2041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178</v>
      </c>
      <c r="D36" s="33" t="s">
        <v>179</v>
      </c>
      <c r="E36" s="34" t="s">
        <v>180</v>
      </c>
      <c r="F36" s="35" t="s">
        <v>181</v>
      </c>
      <c r="G36" s="32" t="s">
        <v>182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2041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183</v>
      </c>
      <c r="D37" s="33" t="s">
        <v>184</v>
      </c>
      <c r="E37" s="34" t="s">
        <v>185</v>
      </c>
      <c r="F37" s="35" t="s">
        <v>186</v>
      </c>
      <c r="G37" s="32" t="s">
        <v>132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2041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187</v>
      </c>
      <c r="D38" s="33" t="s">
        <v>188</v>
      </c>
      <c r="E38" s="34" t="s">
        <v>189</v>
      </c>
      <c r="F38" s="35" t="s">
        <v>190</v>
      </c>
      <c r="G38" s="32" t="s">
        <v>132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2041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191</v>
      </c>
      <c r="D39" s="33" t="s">
        <v>192</v>
      </c>
      <c r="E39" s="34" t="s">
        <v>193</v>
      </c>
      <c r="F39" s="35" t="s">
        <v>194</v>
      </c>
      <c r="G39" s="32" t="s">
        <v>195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2041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196</v>
      </c>
      <c r="D40" s="33" t="s">
        <v>197</v>
      </c>
      <c r="E40" s="34" t="s">
        <v>198</v>
      </c>
      <c r="F40" s="35" t="s">
        <v>199</v>
      </c>
      <c r="G40" s="32" t="s">
        <v>200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2041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201</v>
      </c>
      <c r="D41" s="33" t="s">
        <v>202</v>
      </c>
      <c r="E41" s="34" t="s">
        <v>203</v>
      </c>
      <c r="F41" s="35" t="s">
        <v>204</v>
      </c>
      <c r="G41" s="32" t="s">
        <v>95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2042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205</v>
      </c>
      <c r="D42" s="33" t="s">
        <v>206</v>
      </c>
      <c r="E42" s="34" t="s">
        <v>207</v>
      </c>
      <c r="F42" s="35" t="s">
        <v>208</v>
      </c>
      <c r="G42" s="32" t="s">
        <v>200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2042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209</v>
      </c>
      <c r="D43" s="33" t="s">
        <v>210</v>
      </c>
      <c r="E43" s="34" t="s">
        <v>211</v>
      </c>
      <c r="F43" s="35" t="s">
        <v>212</v>
      </c>
      <c r="G43" s="32" t="s">
        <v>213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2042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214</v>
      </c>
      <c r="D44" s="33" t="s">
        <v>215</v>
      </c>
      <c r="E44" s="34" t="s">
        <v>216</v>
      </c>
      <c r="F44" s="35" t="s">
        <v>217</v>
      </c>
      <c r="G44" s="32" t="s">
        <v>132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2042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218</v>
      </c>
      <c r="D45" s="33" t="s">
        <v>219</v>
      </c>
      <c r="E45" s="34" t="s">
        <v>220</v>
      </c>
      <c r="F45" s="35" t="s">
        <v>115</v>
      </c>
      <c r="G45" s="32" t="s">
        <v>145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2042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221</v>
      </c>
      <c r="D46" s="33" t="s">
        <v>222</v>
      </c>
      <c r="E46" s="34" t="s">
        <v>220</v>
      </c>
      <c r="F46" s="35" t="s">
        <v>223</v>
      </c>
      <c r="G46" s="32" t="s">
        <v>84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2042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224</v>
      </c>
      <c r="D47" s="33" t="s">
        <v>225</v>
      </c>
      <c r="E47" s="34" t="s">
        <v>226</v>
      </c>
      <c r="F47" s="35" t="s">
        <v>227</v>
      </c>
      <c r="G47" s="32" t="s">
        <v>200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2042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228</v>
      </c>
      <c r="D48" s="33" t="s">
        <v>229</v>
      </c>
      <c r="E48" s="34" t="s">
        <v>230</v>
      </c>
      <c r="F48" s="35" t="s">
        <v>231</v>
      </c>
      <c r="G48" s="32" t="s">
        <v>132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2042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232</v>
      </c>
      <c r="D49" s="33" t="s">
        <v>233</v>
      </c>
      <c r="E49" s="34" t="s">
        <v>230</v>
      </c>
      <c r="F49" s="35" t="s">
        <v>234</v>
      </c>
      <c r="G49" s="32" t="s">
        <v>235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2042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236</v>
      </c>
      <c r="D50" s="33" t="s">
        <v>237</v>
      </c>
      <c r="E50" s="34" t="s">
        <v>238</v>
      </c>
      <c r="F50" s="35" t="s">
        <v>239</v>
      </c>
      <c r="G50" s="32" t="s">
        <v>195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2042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240</v>
      </c>
      <c r="D51" s="33" t="s">
        <v>241</v>
      </c>
      <c r="E51" s="34" t="s">
        <v>242</v>
      </c>
      <c r="F51" s="35" t="s">
        <v>243</v>
      </c>
      <c r="G51" s="32" t="s">
        <v>99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2042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244</v>
      </c>
      <c r="D52" s="33" t="s">
        <v>206</v>
      </c>
      <c r="E52" s="34" t="s">
        <v>242</v>
      </c>
      <c r="F52" s="35" t="s">
        <v>243</v>
      </c>
      <c r="G52" s="32" t="s">
        <v>200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2042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245</v>
      </c>
      <c r="D53" s="33" t="s">
        <v>246</v>
      </c>
      <c r="E53" s="34" t="s">
        <v>247</v>
      </c>
      <c r="F53" s="35" t="s">
        <v>248</v>
      </c>
      <c r="G53" s="32" t="s">
        <v>80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2042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249</v>
      </c>
      <c r="D54" s="33" t="s">
        <v>124</v>
      </c>
      <c r="E54" s="34" t="s">
        <v>250</v>
      </c>
      <c r="F54" s="35" t="s">
        <v>251</v>
      </c>
      <c r="G54" s="32" t="s">
        <v>200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2042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252</v>
      </c>
      <c r="D55" s="33" t="s">
        <v>253</v>
      </c>
      <c r="E55" s="34" t="s">
        <v>254</v>
      </c>
      <c r="F55" s="35" t="s">
        <v>255</v>
      </c>
      <c r="G55" s="32" t="s">
        <v>80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2042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256</v>
      </c>
      <c r="D56" s="33" t="s">
        <v>257</v>
      </c>
      <c r="E56" s="34" t="s">
        <v>254</v>
      </c>
      <c r="F56" s="35" t="s">
        <v>258</v>
      </c>
      <c r="G56" s="32" t="s">
        <v>145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2042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259</v>
      </c>
      <c r="D57" s="33" t="s">
        <v>159</v>
      </c>
      <c r="E57" s="34" t="s">
        <v>260</v>
      </c>
      <c r="F57" s="35" t="s">
        <v>261</v>
      </c>
      <c r="G57" s="32" t="s">
        <v>200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2042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262</v>
      </c>
      <c r="D58" s="33" t="s">
        <v>263</v>
      </c>
      <c r="E58" s="34" t="s">
        <v>264</v>
      </c>
      <c r="F58" s="35" t="s">
        <v>265</v>
      </c>
      <c r="G58" s="32" t="s">
        <v>266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2042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267</v>
      </c>
      <c r="D59" s="33" t="s">
        <v>268</v>
      </c>
      <c r="E59" s="34" t="s">
        <v>269</v>
      </c>
      <c r="F59" s="35" t="s">
        <v>270</v>
      </c>
      <c r="G59" s="32" t="s">
        <v>127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2042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271</v>
      </c>
      <c r="D60" s="33" t="s">
        <v>134</v>
      </c>
      <c r="E60" s="34" t="s">
        <v>272</v>
      </c>
      <c r="F60" s="35" t="s">
        <v>273</v>
      </c>
      <c r="G60" s="32" t="s">
        <v>200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2042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274</v>
      </c>
      <c r="D61" s="33" t="s">
        <v>275</v>
      </c>
      <c r="E61" s="34" t="s">
        <v>276</v>
      </c>
      <c r="F61" s="35" t="s">
        <v>277</v>
      </c>
      <c r="G61" s="32" t="s">
        <v>278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2042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279</v>
      </c>
      <c r="D62" s="33" t="s">
        <v>280</v>
      </c>
      <c r="E62" s="34" t="s">
        <v>281</v>
      </c>
      <c r="F62" s="35" t="s">
        <v>282</v>
      </c>
      <c r="G62" s="32" t="s">
        <v>80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2042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283</v>
      </c>
      <c r="D63" s="33" t="s">
        <v>284</v>
      </c>
      <c r="E63" s="34" t="s">
        <v>285</v>
      </c>
      <c r="F63" s="35" t="s">
        <v>286</v>
      </c>
      <c r="G63" s="32" t="s">
        <v>95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2042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287</v>
      </c>
      <c r="D64" s="33" t="s">
        <v>288</v>
      </c>
      <c r="E64" s="34" t="s">
        <v>289</v>
      </c>
      <c r="F64" s="35" t="s">
        <v>290</v>
      </c>
      <c r="G64" s="32" t="s">
        <v>200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2042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291</v>
      </c>
      <c r="D65" s="33" t="s">
        <v>292</v>
      </c>
      <c r="E65" s="34" t="s">
        <v>293</v>
      </c>
      <c r="F65" s="35" t="s">
        <v>239</v>
      </c>
      <c r="G65" s="32" t="s">
        <v>200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2042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294</v>
      </c>
      <c r="D66" s="33" t="s">
        <v>197</v>
      </c>
      <c r="E66" s="34" t="s">
        <v>295</v>
      </c>
      <c r="F66" s="35" t="s">
        <v>296</v>
      </c>
      <c r="G66" s="32" t="s">
        <v>91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2042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297</v>
      </c>
      <c r="D67" s="33" t="s">
        <v>77</v>
      </c>
      <c r="E67" s="34" t="s">
        <v>298</v>
      </c>
      <c r="F67" s="35" t="s">
        <v>299</v>
      </c>
      <c r="G67" s="32" t="s">
        <v>200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2042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300</v>
      </c>
      <c r="D68" s="33" t="s">
        <v>134</v>
      </c>
      <c r="E68" s="34" t="s">
        <v>301</v>
      </c>
      <c r="F68" s="35" t="s">
        <v>302</v>
      </c>
      <c r="G68" s="32" t="s">
        <v>303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2042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304</v>
      </c>
      <c r="D69" s="33" t="s">
        <v>305</v>
      </c>
      <c r="E69" s="34" t="s">
        <v>301</v>
      </c>
      <c r="F69" s="35" t="s">
        <v>306</v>
      </c>
      <c r="G69" s="32" t="s">
        <v>213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2042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307</v>
      </c>
      <c r="D70" s="33" t="s">
        <v>308</v>
      </c>
      <c r="E70" s="34" t="s">
        <v>309</v>
      </c>
      <c r="F70" s="35" t="s">
        <v>310</v>
      </c>
      <c r="G70" s="32" t="s">
        <v>80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2042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311</v>
      </c>
      <c r="D71" s="33" t="s">
        <v>312</v>
      </c>
      <c r="E71" s="34" t="s">
        <v>313</v>
      </c>
      <c r="F71" s="35" t="s">
        <v>314</v>
      </c>
      <c r="G71" s="32" t="s">
        <v>132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2042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315</v>
      </c>
      <c r="D72" s="33" t="s">
        <v>316</v>
      </c>
      <c r="E72" s="34" t="s">
        <v>317</v>
      </c>
      <c r="F72" s="35" t="s">
        <v>318</v>
      </c>
      <c r="G72" s="32" t="s">
        <v>91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2042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9" customHeight="1">
      <c r="A73" s="2"/>
      <c r="B73" s="45"/>
      <c r="C73" s="46"/>
      <c r="D73" s="46"/>
      <c r="E73" s="47"/>
      <c r="F73" s="47"/>
      <c r="G73" s="47"/>
      <c r="H73" s="48"/>
      <c r="I73" s="49"/>
      <c r="J73" s="49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</row>
    <row r="74" spans="1:39" ht="16.5" hidden="1">
      <c r="A74" s="2"/>
      <c r="B74" s="121" t="s">
        <v>31</v>
      </c>
      <c r="C74" s="121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 customHeight="1">
      <c r="A75" s="2"/>
      <c r="B75" s="51" t="s">
        <v>32</v>
      </c>
      <c r="C75" s="51"/>
      <c r="D75" s="52">
        <f>+$AA$8</f>
        <v>63</v>
      </c>
      <c r="E75" s="53" t="s">
        <v>33</v>
      </c>
      <c r="F75" s="94" t="s">
        <v>34</v>
      </c>
      <c r="G75" s="94"/>
      <c r="H75" s="94"/>
      <c r="I75" s="94"/>
      <c r="J75" s="94"/>
      <c r="K75" s="94"/>
      <c r="L75" s="94"/>
      <c r="M75" s="94"/>
      <c r="N75" s="94"/>
      <c r="O75" s="94"/>
      <c r="P75" s="54">
        <f>$AA$8 -COUNTIF($T$9:$T$262,"Vắng") -COUNTIF($T$9:$T$262,"Vắng có phép") - COUNTIF($T$9:$T$262,"Đình chỉ thi") - COUNTIF($T$9:$T$262,"Không đủ ĐKDT")</f>
        <v>63</v>
      </c>
      <c r="Q75" s="54"/>
      <c r="R75" s="54"/>
      <c r="S75" s="55"/>
      <c r="T75" s="56" t="s">
        <v>33</v>
      </c>
      <c r="U75" s="55"/>
      <c r="V75" s="3"/>
    </row>
    <row r="76" spans="1:39" ht="16.5" hidden="1" customHeight="1">
      <c r="A76" s="2"/>
      <c r="B76" s="51" t="s">
        <v>35</v>
      </c>
      <c r="C76" s="51"/>
      <c r="D76" s="52">
        <f>+$AL$8</f>
        <v>0</v>
      </c>
      <c r="E76" s="53" t="s">
        <v>33</v>
      </c>
      <c r="F76" s="94" t="s">
        <v>36</v>
      </c>
      <c r="G76" s="94"/>
      <c r="H76" s="94"/>
      <c r="I76" s="94"/>
      <c r="J76" s="94"/>
      <c r="K76" s="94"/>
      <c r="L76" s="94"/>
      <c r="M76" s="94"/>
      <c r="N76" s="94"/>
      <c r="O76" s="94"/>
      <c r="P76" s="57">
        <f>COUNTIF($T$9:$T$138,"Vắng")</f>
        <v>0</v>
      </c>
      <c r="Q76" s="57"/>
      <c r="R76" s="57"/>
      <c r="S76" s="58"/>
      <c r="T76" s="56" t="s">
        <v>33</v>
      </c>
      <c r="U76" s="58"/>
      <c r="V76" s="3"/>
    </row>
    <row r="77" spans="1:39" ht="16.5" hidden="1" customHeight="1">
      <c r="A77" s="2"/>
      <c r="B77" s="51" t="s">
        <v>51</v>
      </c>
      <c r="C77" s="51"/>
      <c r="D77" s="67">
        <f>COUNTIF(X10:X72,"Học lại")</f>
        <v>63</v>
      </c>
      <c r="E77" s="53" t="s">
        <v>33</v>
      </c>
      <c r="F77" s="94" t="s">
        <v>52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COUNTIF($T$9:$T$138,"Vắng có phép")</f>
        <v>0</v>
      </c>
      <c r="Q77" s="54"/>
      <c r="R77" s="54"/>
      <c r="S77" s="55"/>
      <c r="T77" s="56" t="s">
        <v>33</v>
      </c>
      <c r="U77" s="55"/>
      <c r="V77" s="3"/>
    </row>
    <row r="78" spans="1:39" ht="3" hidden="1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idden="1">
      <c r="B79" s="89" t="s">
        <v>53</v>
      </c>
      <c r="C79" s="89"/>
      <c r="D79" s="90">
        <f>COUNTIF(X10:X72,"Thi lại")</f>
        <v>0</v>
      </c>
      <c r="E79" s="91" t="s">
        <v>33</v>
      </c>
      <c r="F79" s="3"/>
      <c r="G79" s="3"/>
      <c r="H79" s="3"/>
      <c r="I79" s="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3"/>
    </row>
    <row r="80" spans="1:39" ht="24.75" hidden="1" customHeight="1">
      <c r="B80" s="89"/>
      <c r="C80" s="89"/>
      <c r="D80" s="90"/>
      <c r="E80" s="91"/>
      <c r="F80" s="3"/>
      <c r="G80" s="3"/>
      <c r="H80" s="3"/>
      <c r="I80" s="3"/>
      <c r="J80" s="123" t="s">
        <v>55</v>
      </c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idden="1">
      <c r="A81" s="59"/>
      <c r="B81" s="115" t="s">
        <v>37</v>
      </c>
      <c r="C81" s="115"/>
      <c r="D81" s="115"/>
      <c r="E81" s="115"/>
      <c r="F81" s="115"/>
      <c r="G81" s="115"/>
      <c r="H81" s="115"/>
      <c r="I81" s="60"/>
      <c r="J81" s="124" t="s">
        <v>38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3"/>
    </row>
    <row r="82" spans="1:39" ht="4.5" hidden="1" customHeight="1">
      <c r="A82" s="2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39" s="2" customFormat="1" hidden="1">
      <c r="B83" s="115" t="s">
        <v>39</v>
      </c>
      <c r="C83" s="115"/>
      <c r="D83" s="116" t="s">
        <v>40</v>
      </c>
      <c r="E83" s="116"/>
      <c r="F83" s="116"/>
      <c r="G83" s="116"/>
      <c r="H83" s="116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18" hidden="1" customHeight="1">
      <c r="A89" s="1"/>
      <c r="B89" s="126" t="s">
        <v>41</v>
      </c>
      <c r="C89" s="126"/>
      <c r="D89" s="126" t="s">
        <v>54</v>
      </c>
      <c r="E89" s="126"/>
      <c r="F89" s="126"/>
      <c r="G89" s="126"/>
      <c r="H89" s="126"/>
      <c r="I89" s="126"/>
      <c r="J89" s="126" t="s">
        <v>42</v>
      </c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2.25" customHeight="1">
      <c r="A92" s="1"/>
      <c r="B92" s="115" t="s">
        <v>43</v>
      </c>
      <c r="C92" s="115"/>
      <c r="D92" s="115"/>
      <c r="E92" s="115"/>
      <c r="F92" s="115"/>
      <c r="G92" s="115"/>
      <c r="H92" s="115"/>
      <c r="I92" s="60"/>
      <c r="J92" s="127" t="s">
        <v>56</v>
      </c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>
      <c r="A93" s="1"/>
      <c r="B93" s="45"/>
      <c r="C93" s="61"/>
      <c r="D93" s="61"/>
      <c r="E93" s="62"/>
      <c r="F93" s="62"/>
      <c r="G93" s="62"/>
      <c r="H93" s="63"/>
      <c r="I93" s="64"/>
      <c r="J93" s="6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115" t="s">
        <v>39</v>
      </c>
      <c r="C94" s="115"/>
      <c r="D94" s="116" t="s">
        <v>40</v>
      </c>
      <c r="E94" s="116"/>
      <c r="F94" s="116"/>
      <c r="G94" s="116"/>
      <c r="H94" s="116"/>
      <c r="I94" s="64"/>
      <c r="J94" s="64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9" spans="2:21">
      <c r="B99" s="125"/>
      <c r="C99" s="125"/>
      <c r="D99" s="125"/>
      <c r="E99" s="125"/>
      <c r="F99" s="125"/>
      <c r="G99" s="125"/>
      <c r="H99" s="125"/>
      <c r="I99" s="125"/>
      <c r="J99" s="125" t="s">
        <v>57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mergeCells count="58">
    <mergeCell ref="B81:H81"/>
    <mergeCell ref="J81:U81"/>
    <mergeCell ref="F77:O77"/>
    <mergeCell ref="B99:C99"/>
    <mergeCell ref="D99:I99"/>
    <mergeCell ref="J99:U99"/>
    <mergeCell ref="B89:C89"/>
    <mergeCell ref="D89:I89"/>
    <mergeCell ref="J89:U89"/>
    <mergeCell ref="B92:H92"/>
    <mergeCell ref="J92:U92"/>
    <mergeCell ref="B94:C94"/>
    <mergeCell ref="D94:H94"/>
    <mergeCell ref="J80:U80"/>
    <mergeCell ref="AB4:AE6"/>
    <mergeCell ref="B83:C83"/>
    <mergeCell ref="D83:H83"/>
    <mergeCell ref="S7:S8"/>
    <mergeCell ref="T7:T9"/>
    <mergeCell ref="U7:U9"/>
    <mergeCell ref="B9:G9"/>
    <mergeCell ref="B74:C74"/>
    <mergeCell ref="M7:M8"/>
    <mergeCell ref="N7:N8"/>
    <mergeCell ref="O7:O8"/>
    <mergeCell ref="P7:P8"/>
    <mergeCell ref="Q7:Q9"/>
    <mergeCell ref="R7:R8"/>
    <mergeCell ref="G7:G8"/>
    <mergeCell ref="J79:U79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75:O75"/>
    <mergeCell ref="F76:O76"/>
    <mergeCell ref="L7:L8"/>
    <mergeCell ref="H7:H8"/>
    <mergeCell ref="D4:O4"/>
    <mergeCell ref="G5:O5"/>
  </mergeCells>
  <conditionalFormatting sqref="H10:N72 P10:P72">
    <cfRule type="cellIs" dxfId="41" priority="10" operator="greaterThan">
      <formula>10</formula>
    </cfRule>
  </conditionalFormatting>
  <conditionalFormatting sqref="O1:O1048576">
    <cfRule type="duplicateValues" dxfId="40" priority="2"/>
  </conditionalFormatting>
  <conditionalFormatting sqref="C1:C1048576">
    <cfRule type="duplicateValues" dxfId="39" priority="1"/>
  </conditionalFormatting>
  <dataValidations count="1">
    <dataValidation allowBlank="1" showInputMessage="1" showErrorMessage="1" errorTitle="Không xóa dữ liệu" error="Không xóa dữ liệu" prompt="Không xóa dữ liệu" sqref="D77 X10:X7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74"/>
  <sheetViews>
    <sheetView workbookViewId="0">
      <pane ySplit="3" topLeftCell="A34" activePane="bottomLeft" state="frozen"/>
      <selection activeCell="A6" sqref="A6:XFD6"/>
      <selection pane="bottomLeft" activeCell="U11" sqref="U11:U4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64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INT1359-13</v>
      </c>
      <c r="AA8" s="76">
        <f>+$AJ$8+$AL$8+$AH$8</f>
        <v>38</v>
      </c>
      <c r="AB8" s="70">
        <f>COUNTIF($T$9:$T$107,"Khiển trách")</f>
        <v>0</v>
      </c>
      <c r="AC8" s="70">
        <f>COUNTIF($T$9:$T$107,"Cảnh cáo")</f>
        <v>0</v>
      </c>
      <c r="AD8" s="70">
        <f>COUNTIF($T$9:$T$107,"Đình chỉ thi")</f>
        <v>0</v>
      </c>
      <c r="AE8" s="77">
        <f>+($AB$8+$AC$8+$AD$8)/$AA$8*100%</f>
        <v>0</v>
      </c>
      <c r="AF8" s="70">
        <f>SUM(COUNTIF($T$9:$T$105,"Vắng"),COUNTIF($T$9:$T$105,"Vắng có phép"))</f>
        <v>0</v>
      </c>
      <c r="AG8" s="78">
        <f>+$AF$8/$AA$8</f>
        <v>0</v>
      </c>
      <c r="AH8" s="79">
        <f>COUNTIF($X$9:$X$105,"Thi lại")</f>
        <v>0</v>
      </c>
      <c r="AI8" s="78">
        <f>+$AH$8/$AA$8</f>
        <v>0</v>
      </c>
      <c r="AJ8" s="79">
        <f>COUNTIF($X$9:$X$106,"Học lại")</f>
        <v>38</v>
      </c>
      <c r="AK8" s="78">
        <f>+$AJ$8/$AA$8</f>
        <v>1</v>
      </c>
      <c r="AL8" s="70">
        <f>COUNTIF($X$10:$X$106,"Đạt")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1914</v>
      </c>
      <c r="D10" s="21" t="s">
        <v>517</v>
      </c>
      <c r="E10" s="22" t="s">
        <v>78</v>
      </c>
      <c r="F10" s="23" t="s">
        <v>1915</v>
      </c>
      <c r="G10" s="20" t="s">
        <v>1916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47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47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2065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1917</v>
      </c>
      <c r="D11" s="33" t="s">
        <v>263</v>
      </c>
      <c r="E11" s="34" t="s">
        <v>78</v>
      </c>
      <c r="F11" s="35" t="s">
        <v>1024</v>
      </c>
      <c r="G11" s="32" t="s">
        <v>1916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2065</v>
      </c>
      <c r="V11" s="3"/>
      <c r="W11" s="30"/>
      <c r="X11" s="81" t="str">
        <f t="shared" ref="X11:X4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1918</v>
      </c>
      <c r="D12" s="33" t="s">
        <v>215</v>
      </c>
      <c r="E12" s="34" t="s">
        <v>78</v>
      </c>
      <c r="F12" s="35" t="s">
        <v>1578</v>
      </c>
      <c r="G12" s="32" t="s">
        <v>1916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47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47" si="4">+IF(OR($H12=0,$I12=0,$J12=0,$K12=0),"Không đủ ĐKDT","")</f>
        <v/>
      </c>
      <c r="U12" s="43" t="s">
        <v>2065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1919</v>
      </c>
      <c r="D13" s="33" t="s">
        <v>89</v>
      </c>
      <c r="E13" s="34" t="s">
        <v>78</v>
      </c>
      <c r="F13" s="35" t="s">
        <v>871</v>
      </c>
      <c r="G13" s="32" t="s">
        <v>1916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2065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1920</v>
      </c>
      <c r="D14" s="33" t="s">
        <v>1921</v>
      </c>
      <c r="E14" s="34" t="s">
        <v>78</v>
      </c>
      <c r="F14" s="35" t="s">
        <v>991</v>
      </c>
      <c r="G14" s="32" t="s">
        <v>1916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2065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1922</v>
      </c>
      <c r="D15" s="33" t="s">
        <v>1923</v>
      </c>
      <c r="E15" s="34" t="s">
        <v>78</v>
      </c>
      <c r="F15" s="35" t="s">
        <v>954</v>
      </c>
      <c r="G15" s="32" t="s">
        <v>1916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2065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1924</v>
      </c>
      <c r="D16" s="33" t="s">
        <v>852</v>
      </c>
      <c r="E16" s="34" t="s">
        <v>1925</v>
      </c>
      <c r="F16" s="35" t="s">
        <v>904</v>
      </c>
      <c r="G16" s="32" t="s">
        <v>1916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2065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1926</v>
      </c>
      <c r="D17" s="33" t="s">
        <v>155</v>
      </c>
      <c r="E17" s="34" t="s">
        <v>1927</v>
      </c>
      <c r="F17" s="35" t="s">
        <v>1521</v>
      </c>
      <c r="G17" s="32" t="s">
        <v>1916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2065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1928</v>
      </c>
      <c r="D18" s="33" t="s">
        <v>1929</v>
      </c>
      <c r="E18" s="34" t="s">
        <v>1038</v>
      </c>
      <c r="F18" s="35" t="s">
        <v>891</v>
      </c>
      <c r="G18" s="32" t="s">
        <v>1916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2065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1930</v>
      </c>
      <c r="D19" s="33" t="s">
        <v>1334</v>
      </c>
      <c r="E19" s="34" t="s">
        <v>543</v>
      </c>
      <c r="F19" s="35" t="s">
        <v>1092</v>
      </c>
      <c r="G19" s="32" t="s">
        <v>1916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2065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1931</v>
      </c>
      <c r="D20" s="33" t="s">
        <v>1932</v>
      </c>
      <c r="E20" s="34" t="s">
        <v>130</v>
      </c>
      <c r="F20" s="35" t="s">
        <v>321</v>
      </c>
      <c r="G20" s="32" t="s">
        <v>1916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2065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1933</v>
      </c>
      <c r="D21" s="33" t="s">
        <v>1612</v>
      </c>
      <c r="E21" s="34" t="s">
        <v>130</v>
      </c>
      <c r="F21" s="35" t="s">
        <v>770</v>
      </c>
      <c r="G21" s="32" t="s">
        <v>1916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2065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1934</v>
      </c>
      <c r="D22" s="33" t="s">
        <v>155</v>
      </c>
      <c r="E22" s="34" t="s">
        <v>130</v>
      </c>
      <c r="F22" s="35" t="s">
        <v>615</v>
      </c>
      <c r="G22" s="32" t="s">
        <v>1916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2065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1935</v>
      </c>
      <c r="D23" s="33" t="s">
        <v>943</v>
      </c>
      <c r="E23" s="34" t="s">
        <v>745</v>
      </c>
      <c r="F23" s="35" t="s">
        <v>1936</v>
      </c>
      <c r="G23" s="32" t="s">
        <v>1916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2065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1937</v>
      </c>
      <c r="D24" s="33" t="s">
        <v>1938</v>
      </c>
      <c r="E24" s="34" t="s">
        <v>745</v>
      </c>
      <c r="F24" s="35" t="s">
        <v>227</v>
      </c>
      <c r="G24" s="32" t="s">
        <v>1916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2065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1939</v>
      </c>
      <c r="D25" s="33" t="s">
        <v>210</v>
      </c>
      <c r="E25" s="34" t="s">
        <v>1215</v>
      </c>
      <c r="F25" s="35" t="s">
        <v>606</v>
      </c>
      <c r="G25" s="32" t="s">
        <v>1916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2065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1940</v>
      </c>
      <c r="D26" s="33" t="s">
        <v>1941</v>
      </c>
      <c r="E26" s="34" t="s">
        <v>563</v>
      </c>
      <c r="F26" s="35" t="s">
        <v>471</v>
      </c>
      <c r="G26" s="32" t="s">
        <v>1916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2065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1942</v>
      </c>
      <c r="D27" s="33" t="s">
        <v>1247</v>
      </c>
      <c r="E27" s="34" t="s">
        <v>756</v>
      </c>
      <c r="F27" s="35" t="s">
        <v>1830</v>
      </c>
      <c r="G27" s="32" t="s">
        <v>1916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2065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1943</v>
      </c>
      <c r="D28" s="33" t="s">
        <v>129</v>
      </c>
      <c r="E28" s="34" t="s">
        <v>390</v>
      </c>
      <c r="F28" s="35" t="s">
        <v>174</v>
      </c>
      <c r="G28" s="32" t="s">
        <v>1916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2065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1944</v>
      </c>
      <c r="D29" s="33" t="s">
        <v>688</v>
      </c>
      <c r="E29" s="34" t="s">
        <v>390</v>
      </c>
      <c r="F29" s="35" t="s">
        <v>934</v>
      </c>
      <c r="G29" s="32" t="s">
        <v>1916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2065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1945</v>
      </c>
      <c r="D30" s="33" t="s">
        <v>1946</v>
      </c>
      <c r="E30" s="34" t="s">
        <v>411</v>
      </c>
      <c r="F30" s="35" t="s">
        <v>612</v>
      </c>
      <c r="G30" s="32" t="s">
        <v>1916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2065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1947</v>
      </c>
      <c r="D31" s="33" t="s">
        <v>410</v>
      </c>
      <c r="E31" s="34" t="s">
        <v>1948</v>
      </c>
      <c r="F31" s="35" t="s">
        <v>1949</v>
      </c>
      <c r="G31" s="32" t="s">
        <v>1916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2065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1950</v>
      </c>
      <c r="D32" s="33" t="s">
        <v>1951</v>
      </c>
      <c r="E32" s="34" t="s">
        <v>426</v>
      </c>
      <c r="F32" s="35" t="s">
        <v>1874</v>
      </c>
      <c r="G32" s="32" t="s">
        <v>1916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2065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1:39" ht="18.75" customHeight="1">
      <c r="B33" s="31">
        <v>24</v>
      </c>
      <c r="C33" s="32" t="s">
        <v>1952</v>
      </c>
      <c r="D33" s="33" t="s">
        <v>1953</v>
      </c>
      <c r="E33" s="34" t="s">
        <v>189</v>
      </c>
      <c r="F33" s="35" t="s">
        <v>358</v>
      </c>
      <c r="G33" s="32" t="s">
        <v>1916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2065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1:39" ht="18.75" customHeight="1">
      <c r="B34" s="31">
        <v>25</v>
      </c>
      <c r="C34" s="32" t="s">
        <v>1954</v>
      </c>
      <c r="D34" s="33" t="s">
        <v>263</v>
      </c>
      <c r="E34" s="34" t="s">
        <v>439</v>
      </c>
      <c r="F34" s="35" t="s">
        <v>1955</v>
      </c>
      <c r="G34" s="32" t="s">
        <v>1916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2065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1:39" ht="18.75" customHeight="1">
      <c r="B35" s="31">
        <v>26</v>
      </c>
      <c r="C35" s="32" t="s">
        <v>1956</v>
      </c>
      <c r="D35" s="33" t="s">
        <v>503</v>
      </c>
      <c r="E35" s="34" t="s">
        <v>623</v>
      </c>
      <c r="F35" s="35" t="s">
        <v>1546</v>
      </c>
      <c r="G35" s="32" t="s">
        <v>1916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2065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1:39" ht="18.75" customHeight="1">
      <c r="B36" s="31">
        <v>27</v>
      </c>
      <c r="C36" s="32" t="s">
        <v>1957</v>
      </c>
      <c r="D36" s="33" t="s">
        <v>134</v>
      </c>
      <c r="E36" s="34" t="s">
        <v>230</v>
      </c>
      <c r="F36" s="35" t="s">
        <v>364</v>
      </c>
      <c r="G36" s="32" t="s">
        <v>1916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2065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1:39" ht="18.75" customHeight="1">
      <c r="B37" s="31">
        <v>28</v>
      </c>
      <c r="C37" s="32" t="s">
        <v>1958</v>
      </c>
      <c r="D37" s="33" t="s">
        <v>1959</v>
      </c>
      <c r="E37" s="34" t="s">
        <v>1960</v>
      </c>
      <c r="F37" s="35" t="s">
        <v>1032</v>
      </c>
      <c r="G37" s="32" t="s">
        <v>1916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2065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1:39" ht="18.75" customHeight="1">
      <c r="B38" s="31">
        <v>29</v>
      </c>
      <c r="C38" s="32" t="s">
        <v>1961</v>
      </c>
      <c r="D38" s="33" t="s">
        <v>1962</v>
      </c>
      <c r="E38" s="34" t="s">
        <v>1258</v>
      </c>
      <c r="F38" s="35" t="s">
        <v>1610</v>
      </c>
      <c r="G38" s="32" t="s">
        <v>1916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2065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1:39" ht="18.75" customHeight="1">
      <c r="B39" s="31">
        <v>30</v>
      </c>
      <c r="C39" s="32" t="s">
        <v>1963</v>
      </c>
      <c r="D39" s="33" t="s">
        <v>1964</v>
      </c>
      <c r="E39" s="34" t="s">
        <v>1397</v>
      </c>
      <c r="F39" s="35" t="s">
        <v>321</v>
      </c>
      <c r="G39" s="32" t="s">
        <v>1916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2065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1:39" ht="18.75" customHeight="1">
      <c r="B40" s="31">
        <v>31</v>
      </c>
      <c r="C40" s="32" t="s">
        <v>1965</v>
      </c>
      <c r="D40" s="33" t="s">
        <v>263</v>
      </c>
      <c r="E40" s="34" t="s">
        <v>1263</v>
      </c>
      <c r="F40" s="35" t="s">
        <v>718</v>
      </c>
      <c r="G40" s="32" t="s">
        <v>1916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2065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1:39" ht="18.75" customHeight="1">
      <c r="B41" s="31">
        <v>32</v>
      </c>
      <c r="C41" s="32" t="s">
        <v>1966</v>
      </c>
      <c r="D41" s="33" t="s">
        <v>134</v>
      </c>
      <c r="E41" s="34" t="s">
        <v>1967</v>
      </c>
      <c r="F41" s="35" t="s">
        <v>606</v>
      </c>
      <c r="G41" s="32" t="s">
        <v>1916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2065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1:39" ht="18.75" customHeight="1">
      <c r="B42" s="31">
        <v>33</v>
      </c>
      <c r="C42" s="32" t="s">
        <v>1968</v>
      </c>
      <c r="D42" s="33" t="s">
        <v>1969</v>
      </c>
      <c r="E42" s="34" t="s">
        <v>293</v>
      </c>
      <c r="F42" s="35" t="s">
        <v>277</v>
      </c>
      <c r="G42" s="32" t="s">
        <v>1916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2065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1:39" ht="18.75" customHeight="1">
      <c r="B43" s="31">
        <v>34</v>
      </c>
      <c r="C43" s="32" t="s">
        <v>1970</v>
      </c>
      <c r="D43" s="33" t="s">
        <v>1971</v>
      </c>
      <c r="E43" s="34" t="s">
        <v>295</v>
      </c>
      <c r="F43" s="35" t="s">
        <v>1284</v>
      </c>
      <c r="G43" s="32" t="s">
        <v>1916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2065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1:39" ht="18.75" customHeight="1">
      <c r="B44" s="31">
        <v>35</v>
      </c>
      <c r="C44" s="32" t="s">
        <v>1972</v>
      </c>
      <c r="D44" s="33" t="s">
        <v>1973</v>
      </c>
      <c r="E44" s="34" t="s">
        <v>301</v>
      </c>
      <c r="F44" s="35" t="s">
        <v>654</v>
      </c>
      <c r="G44" s="32" t="s">
        <v>1916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2065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1:39" ht="18.75" customHeight="1">
      <c r="B45" s="31">
        <v>36</v>
      </c>
      <c r="C45" s="32" t="s">
        <v>1974</v>
      </c>
      <c r="D45" s="33" t="s">
        <v>760</v>
      </c>
      <c r="E45" s="34" t="s">
        <v>301</v>
      </c>
      <c r="F45" s="35" t="s">
        <v>649</v>
      </c>
      <c r="G45" s="32" t="s">
        <v>1916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2065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1:39" ht="18.75" customHeight="1">
      <c r="B46" s="31">
        <v>37</v>
      </c>
      <c r="C46" s="32" t="s">
        <v>1975</v>
      </c>
      <c r="D46" s="33" t="s">
        <v>760</v>
      </c>
      <c r="E46" s="34" t="s">
        <v>301</v>
      </c>
      <c r="F46" s="35" t="s">
        <v>714</v>
      </c>
      <c r="G46" s="32" t="s">
        <v>1916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2065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1:39" ht="18.75" customHeight="1">
      <c r="B47" s="31">
        <v>38</v>
      </c>
      <c r="C47" s="32" t="s">
        <v>1976</v>
      </c>
      <c r="D47" s="33" t="s">
        <v>147</v>
      </c>
      <c r="E47" s="34" t="s">
        <v>1977</v>
      </c>
      <c r="F47" s="35" t="s">
        <v>118</v>
      </c>
      <c r="G47" s="32" t="s">
        <v>1916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2065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1:39" ht="9" customHeight="1">
      <c r="A48" s="2"/>
      <c r="B48" s="45"/>
      <c r="C48" s="46"/>
      <c r="D48" s="46"/>
      <c r="E48" s="47"/>
      <c r="F48" s="47"/>
      <c r="G48" s="47"/>
      <c r="H48" s="48"/>
      <c r="I48" s="49"/>
      <c r="J48" s="49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3"/>
    </row>
    <row r="49" spans="1:39" ht="16.5" hidden="1">
      <c r="A49" s="2"/>
      <c r="B49" s="121" t="s">
        <v>31</v>
      </c>
      <c r="C49" s="121"/>
      <c r="D49" s="46"/>
      <c r="E49" s="47"/>
      <c r="F49" s="47"/>
      <c r="G49" s="47"/>
      <c r="H49" s="48"/>
      <c r="I49" s="49"/>
      <c r="J49" s="49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3"/>
    </row>
    <row r="50" spans="1:39" ht="16.5" hidden="1" customHeight="1">
      <c r="A50" s="2"/>
      <c r="B50" s="51" t="s">
        <v>32</v>
      </c>
      <c r="C50" s="51"/>
      <c r="D50" s="52">
        <f>+$AA$8</f>
        <v>38</v>
      </c>
      <c r="E50" s="53" t="s">
        <v>33</v>
      </c>
      <c r="F50" s="94" t="s">
        <v>34</v>
      </c>
      <c r="G50" s="94"/>
      <c r="H50" s="94"/>
      <c r="I50" s="94"/>
      <c r="J50" s="94"/>
      <c r="K50" s="94"/>
      <c r="L50" s="94"/>
      <c r="M50" s="94"/>
      <c r="N50" s="94"/>
      <c r="O50" s="94"/>
      <c r="P50" s="54">
        <f>$AA$8 -COUNTIF($T$9:$T$237,"Vắng") -COUNTIF($T$9:$T$237,"Vắng có phép") - COUNTIF($T$9:$T$237,"Đình chỉ thi") - COUNTIF($T$9:$T$237,"Không đủ ĐKDT")</f>
        <v>38</v>
      </c>
      <c r="Q50" s="54"/>
      <c r="R50" s="54"/>
      <c r="S50" s="55"/>
      <c r="T50" s="56" t="s">
        <v>33</v>
      </c>
      <c r="U50" s="55"/>
      <c r="V50" s="3"/>
    </row>
    <row r="51" spans="1:39" ht="16.5" hidden="1" customHeight="1">
      <c r="A51" s="2"/>
      <c r="B51" s="51" t="s">
        <v>35</v>
      </c>
      <c r="C51" s="51"/>
      <c r="D51" s="52">
        <f>+$AL$8</f>
        <v>0</v>
      </c>
      <c r="E51" s="53" t="s">
        <v>33</v>
      </c>
      <c r="F51" s="94" t="s">
        <v>36</v>
      </c>
      <c r="G51" s="94"/>
      <c r="H51" s="94"/>
      <c r="I51" s="94"/>
      <c r="J51" s="94"/>
      <c r="K51" s="94"/>
      <c r="L51" s="94"/>
      <c r="M51" s="94"/>
      <c r="N51" s="94"/>
      <c r="O51" s="94"/>
      <c r="P51" s="57">
        <f>COUNTIF($T$9:$T$113,"Vắng")</f>
        <v>0</v>
      </c>
      <c r="Q51" s="57"/>
      <c r="R51" s="57"/>
      <c r="S51" s="58"/>
      <c r="T51" s="56" t="s">
        <v>33</v>
      </c>
      <c r="U51" s="58"/>
      <c r="V51" s="3"/>
    </row>
    <row r="52" spans="1:39" ht="16.5" hidden="1" customHeight="1">
      <c r="A52" s="2"/>
      <c r="B52" s="51" t="s">
        <v>51</v>
      </c>
      <c r="C52" s="51"/>
      <c r="D52" s="67">
        <f>COUNTIF(X10:X47,"Học lại")</f>
        <v>38</v>
      </c>
      <c r="E52" s="53" t="s">
        <v>33</v>
      </c>
      <c r="F52" s="94" t="s">
        <v>52</v>
      </c>
      <c r="G52" s="94"/>
      <c r="H52" s="94"/>
      <c r="I52" s="94"/>
      <c r="J52" s="94"/>
      <c r="K52" s="94"/>
      <c r="L52" s="94"/>
      <c r="M52" s="94"/>
      <c r="N52" s="94"/>
      <c r="O52" s="94"/>
      <c r="P52" s="54">
        <f>COUNTIF($T$9:$T$113,"Vắng có phép")</f>
        <v>0</v>
      </c>
      <c r="Q52" s="54"/>
      <c r="R52" s="54"/>
      <c r="S52" s="55"/>
      <c r="T52" s="56" t="s">
        <v>33</v>
      </c>
      <c r="U52" s="55"/>
      <c r="V52" s="3"/>
    </row>
    <row r="53" spans="1:39" ht="3" hidden="1" customHeight="1">
      <c r="A53" s="2"/>
      <c r="B53" s="45"/>
      <c r="C53" s="46"/>
      <c r="D53" s="46"/>
      <c r="E53" s="47"/>
      <c r="F53" s="47"/>
      <c r="G53" s="47"/>
      <c r="H53" s="48"/>
      <c r="I53" s="49"/>
      <c r="J53" s="49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3"/>
    </row>
    <row r="54" spans="1:39" hidden="1">
      <c r="B54" s="89" t="s">
        <v>53</v>
      </c>
      <c r="C54" s="89"/>
      <c r="D54" s="90">
        <f>COUNTIF(X10:X47,"Thi lại")</f>
        <v>0</v>
      </c>
      <c r="E54" s="91" t="s">
        <v>33</v>
      </c>
      <c r="F54" s="3"/>
      <c r="G54" s="3"/>
      <c r="H54" s="3"/>
      <c r="I54" s="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3"/>
    </row>
    <row r="55" spans="1:39" ht="24.75" hidden="1" customHeight="1">
      <c r="B55" s="89"/>
      <c r="C55" s="89"/>
      <c r="D55" s="90"/>
      <c r="E55" s="91"/>
      <c r="F55" s="3"/>
      <c r="G55" s="3"/>
      <c r="H55" s="3"/>
      <c r="I55" s="3"/>
      <c r="J55" s="123" t="s">
        <v>55</v>
      </c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3"/>
    </row>
    <row r="56" spans="1:39" hidden="1">
      <c r="A56" s="59"/>
      <c r="B56" s="115" t="s">
        <v>37</v>
      </c>
      <c r="C56" s="115"/>
      <c r="D56" s="115"/>
      <c r="E56" s="115"/>
      <c r="F56" s="115"/>
      <c r="G56" s="115"/>
      <c r="H56" s="115"/>
      <c r="I56" s="60"/>
      <c r="J56" s="124" t="s">
        <v>38</v>
      </c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3"/>
    </row>
    <row r="57" spans="1:39" ht="4.5" hidden="1" customHeight="1">
      <c r="A57" s="2"/>
      <c r="B57" s="45"/>
      <c r="C57" s="61"/>
      <c r="D57" s="61"/>
      <c r="E57" s="62"/>
      <c r="F57" s="62"/>
      <c r="G57" s="62"/>
      <c r="H57" s="63"/>
      <c r="I57" s="64"/>
      <c r="J57" s="6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39" s="2" customFormat="1" hidden="1">
      <c r="B58" s="115" t="s">
        <v>39</v>
      </c>
      <c r="C58" s="115"/>
      <c r="D58" s="116" t="s">
        <v>40</v>
      </c>
      <c r="E58" s="116"/>
      <c r="F58" s="116"/>
      <c r="G58" s="116"/>
      <c r="H58" s="116"/>
      <c r="I58" s="64"/>
      <c r="J58" s="64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3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</row>
    <row r="59" spans="1:39" s="2" customFormat="1" hidden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</row>
    <row r="60" spans="1:39" s="2" customFormat="1" hidden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</row>
    <row r="61" spans="1:39" s="2" customFormat="1" hidden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</row>
    <row r="62" spans="1:39" s="2" customFormat="1" ht="9.75" hidden="1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</row>
    <row r="63" spans="1:39" s="2" customFormat="1" ht="3.75" hidden="1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</row>
    <row r="64" spans="1:39" s="2" customFormat="1" ht="18" hidden="1" customHeight="1">
      <c r="A64" s="1"/>
      <c r="B64" s="126" t="s">
        <v>41</v>
      </c>
      <c r="C64" s="126"/>
      <c r="D64" s="126" t="s">
        <v>54</v>
      </c>
      <c r="E64" s="126"/>
      <c r="F64" s="126"/>
      <c r="G64" s="126"/>
      <c r="H64" s="126"/>
      <c r="I64" s="126"/>
      <c r="J64" s="126" t="s">
        <v>42</v>
      </c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3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</row>
    <row r="65" spans="1:39" s="2" customFormat="1" ht="4.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</row>
    <row r="66" spans="1:39" s="2" customFormat="1" ht="36.75" hidden="1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</row>
    <row r="67" spans="1:39" s="2" customFormat="1" ht="32.25" customHeight="1">
      <c r="A67" s="1"/>
      <c r="B67" s="115" t="s">
        <v>43</v>
      </c>
      <c r="C67" s="115"/>
      <c r="D67" s="115"/>
      <c r="E67" s="115"/>
      <c r="F67" s="115"/>
      <c r="G67" s="115"/>
      <c r="H67" s="115"/>
      <c r="I67" s="60"/>
      <c r="J67" s="127" t="s">
        <v>56</v>
      </c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3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</row>
    <row r="68" spans="1:39" s="2" customFormat="1">
      <c r="A68" s="1"/>
      <c r="B68" s="45"/>
      <c r="C68" s="61"/>
      <c r="D68" s="61"/>
      <c r="E68" s="62"/>
      <c r="F68" s="62"/>
      <c r="G68" s="62"/>
      <c r="H68" s="63"/>
      <c r="I68" s="64"/>
      <c r="J68" s="6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</row>
    <row r="69" spans="1:39" s="2" customFormat="1">
      <c r="A69" s="1"/>
      <c r="B69" s="115" t="s">
        <v>39</v>
      </c>
      <c r="C69" s="115"/>
      <c r="D69" s="116" t="s">
        <v>40</v>
      </c>
      <c r="E69" s="116"/>
      <c r="F69" s="116"/>
      <c r="G69" s="116"/>
      <c r="H69" s="116"/>
      <c r="I69" s="64"/>
      <c r="J69" s="64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1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4" spans="1:39">
      <c r="B74" s="125"/>
      <c r="C74" s="125"/>
      <c r="D74" s="125"/>
      <c r="E74" s="125"/>
      <c r="F74" s="125"/>
      <c r="G74" s="125"/>
      <c r="H74" s="125"/>
      <c r="I74" s="125"/>
      <c r="J74" s="125" t="s">
        <v>57</v>
      </c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</row>
  </sheetData>
  <sheetProtection formatCells="0" formatColumns="0" formatRows="0" insertColumns="0" insertRows="0" insertHyperlinks="0" deleteColumns="0" deleteRows="0" sort="0" autoFilter="0" pivotTables="0"/>
  <autoFilter ref="A8:AM47">
    <filterColumn colId="3" showButton="0"/>
  </autoFilter>
  <mergeCells count="58">
    <mergeCell ref="B74:C74"/>
    <mergeCell ref="D74:I74"/>
    <mergeCell ref="J74:U74"/>
    <mergeCell ref="B64:C64"/>
    <mergeCell ref="D64:I64"/>
    <mergeCell ref="J64:U64"/>
    <mergeCell ref="B67:H67"/>
    <mergeCell ref="J67:U67"/>
    <mergeCell ref="B69:C69"/>
    <mergeCell ref="D69:H69"/>
    <mergeCell ref="F52:O52"/>
    <mergeCell ref="J54:U54"/>
    <mergeCell ref="J55:U55"/>
    <mergeCell ref="B56:H56"/>
    <mergeCell ref="J56:U56"/>
    <mergeCell ref="B58:C58"/>
    <mergeCell ref="D58:H58"/>
    <mergeCell ref="T7:T9"/>
    <mergeCell ref="U7:U9"/>
    <mergeCell ref="B9:G9"/>
    <mergeCell ref="B49:C49"/>
    <mergeCell ref="F50:O50"/>
    <mergeCell ref="F51:O5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47 P10:P47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52 X10:X4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100"/>
  <sheetViews>
    <sheetView workbookViewId="0">
      <pane ySplit="3" topLeftCell="A64" activePane="bottomLeft" state="frozen"/>
      <selection activeCell="A6" sqref="A6:XFD6"/>
      <selection pane="bottomLeft" activeCell="U42" sqref="U42:U7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65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INT1359-12</v>
      </c>
      <c r="AA8" s="76">
        <f>+$AJ$8+$AL$8+$AH$8</f>
        <v>64</v>
      </c>
      <c r="AB8" s="70">
        <f>COUNTIF($T$9:$T$133,"Khiển trách")</f>
        <v>0</v>
      </c>
      <c r="AC8" s="70">
        <f>COUNTIF($T$9:$T$133,"Cảnh cáo")</f>
        <v>0</v>
      </c>
      <c r="AD8" s="70">
        <f>COUNTIF($T$9:$T$133,"Đình chỉ thi")</f>
        <v>0</v>
      </c>
      <c r="AE8" s="77">
        <f>+($AB$8+$AC$8+$AD$8)/$AA$8*100%</f>
        <v>0</v>
      </c>
      <c r="AF8" s="70">
        <f>SUM(COUNTIF($T$9:$T$131,"Vắng"),COUNTIF($T$9:$T$131,"Vắng có phép"))</f>
        <v>0</v>
      </c>
      <c r="AG8" s="78">
        <f>+$AF$8/$AA$8</f>
        <v>0</v>
      </c>
      <c r="AH8" s="79">
        <f>COUNTIF($X$9:$X$131,"Thi lại")</f>
        <v>1</v>
      </c>
      <c r="AI8" s="78">
        <f>+$AH$8/$AA$8</f>
        <v>1.5625E-2</v>
      </c>
      <c r="AJ8" s="79">
        <f>COUNTIF($X$9:$X$132,"Học lại")</f>
        <v>63</v>
      </c>
      <c r="AK8" s="78">
        <f>+$AJ$8/$AA$8</f>
        <v>0.984375</v>
      </c>
      <c r="AL8" s="70">
        <f>COUNTIF($X$10:$X$132,"Đạt")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1792</v>
      </c>
      <c r="D10" s="21" t="s">
        <v>1793</v>
      </c>
      <c r="E10" s="22" t="s">
        <v>78</v>
      </c>
      <c r="F10" s="23" t="s">
        <v>959</v>
      </c>
      <c r="G10" s="20" t="s">
        <v>200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2063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1794</v>
      </c>
      <c r="D11" s="33" t="s">
        <v>1247</v>
      </c>
      <c r="E11" s="34" t="s">
        <v>78</v>
      </c>
      <c r="F11" s="35" t="s">
        <v>1795</v>
      </c>
      <c r="G11" s="32" t="s">
        <v>95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2063</v>
      </c>
      <c r="V11" s="3"/>
      <c r="W11" s="30"/>
      <c r="X11" s="81" t="str">
        <f t="shared" ref="X11:X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1796</v>
      </c>
      <c r="D12" s="33" t="s">
        <v>1797</v>
      </c>
      <c r="E12" s="34" t="s">
        <v>1798</v>
      </c>
      <c r="F12" s="35" t="s">
        <v>495</v>
      </c>
      <c r="G12" s="32" t="s">
        <v>200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3" si="4">+IF(OR($H12=0,$I12=0,$J12=0,$K12=0),"Không đủ ĐKDT","")</f>
        <v/>
      </c>
      <c r="U12" s="43" t="s">
        <v>2063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1799</v>
      </c>
      <c r="D13" s="33" t="s">
        <v>105</v>
      </c>
      <c r="E13" s="34" t="s">
        <v>114</v>
      </c>
      <c r="F13" s="35" t="s">
        <v>912</v>
      </c>
      <c r="G13" s="32" t="s">
        <v>195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2063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1800</v>
      </c>
      <c r="D14" s="33" t="s">
        <v>1378</v>
      </c>
      <c r="E14" s="34" t="s">
        <v>114</v>
      </c>
      <c r="F14" s="35" t="s">
        <v>358</v>
      </c>
      <c r="G14" s="32" t="s">
        <v>80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2063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1801</v>
      </c>
      <c r="D15" s="33" t="s">
        <v>138</v>
      </c>
      <c r="E15" s="34" t="s">
        <v>354</v>
      </c>
      <c r="F15" s="35" t="s">
        <v>1254</v>
      </c>
      <c r="G15" s="32" t="s">
        <v>91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2063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1802</v>
      </c>
      <c r="D16" s="33" t="s">
        <v>644</v>
      </c>
      <c r="E16" s="34" t="s">
        <v>130</v>
      </c>
      <c r="F16" s="35" t="s">
        <v>1765</v>
      </c>
      <c r="G16" s="32" t="s">
        <v>388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2063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1803</v>
      </c>
      <c r="D17" s="33" t="s">
        <v>403</v>
      </c>
      <c r="E17" s="34" t="s">
        <v>130</v>
      </c>
      <c r="F17" s="35" t="s">
        <v>1804</v>
      </c>
      <c r="G17" s="32" t="s">
        <v>95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2063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1805</v>
      </c>
      <c r="D18" s="33" t="s">
        <v>458</v>
      </c>
      <c r="E18" s="34" t="s">
        <v>130</v>
      </c>
      <c r="F18" s="35" t="s">
        <v>1298</v>
      </c>
      <c r="G18" s="32" t="s">
        <v>213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2063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1806</v>
      </c>
      <c r="D19" s="33" t="s">
        <v>1807</v>
      </c>
      <c r="E19" s="34" t="s">
        <v>130</v>
      </c>
      <c r="F19" s="35" t="s">
        <v>1808</v>
      </c>
      <c r="G19" s="32" t="s">
        <v>91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2063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1809</v>
      </c>
      <c r="D20" s="33" t="s">
        <v>1526</v>
      </c>
      <c r="E20" s="34" t="s">
        <v>367</v>
      </c>
      <c r="F20" s="35" t="s">
        <v>1221</v>
      </c>
      <c r="G20" s="32" t="s">
        <v>182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2063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1810</v>
      </c>
      <c r="D21" s="33" t="s">
        <v>1811</v>
      </c>
      <c r="E21" s="34" t="s">
        <v>367</v>
      </c>
      <c r="F21" s="35" t="s">
        <v>884</v>
      </c>
      <c r="G21" s="32" t="s">
        <v>80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2063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1812</v>
      </c>
      <c r="D22" s="33" t="s">
        <v>155</v>
      </c>
      <c r="E22" s="34" t="s">
        <v>367</v>
      </c>
      <c r="F22" s="35" t="s">
        <v>1077</v>
      </c>
      <c r="G22" s="32" t="s">
        <v>127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2063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1813</v>
      </c>
      <c r="D23" s="33" t="s">
        <v>1814</v>
      </c>
      <c r="E23" s="34" t="s">
        <v>135</v>
      </c>
      <c r="F23" s="35" t="s">
        <v>909</v>
      </c>
      <c r="G23" s="32" t="s">
        <v>182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2063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1815</v>
      </c>
      <c r="D24" s="33" t="s">
        <v>105</v>
      </c>
      <c r="E24" s="34" t="s">
        <v>139</v>
      </c>
      <c r="F24" s="35" t="s">
        <v>1816</v>
      </c>
      <c r="G24" s="32" t="s">
        <v>182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2063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1817</v>
      </c>
      <c r="D25" s="33" t="s">
        <v>1818</v>
      </c>
      <c r="E25" s="34" t="s">
        <v>745</v>
      </c>
      <c r="F25" s="35" t="s">
        <v>925</v>
      </c>
      <c r="G25" s="32" t="s">
        <v>145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2063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1819</v>
      </c>
      <c r="D26" s="33" t="s">
        <v>1820</v>
      </c>
      <c r="E26" s="34" t="s">
        <v>143</v>
      </c>
      <c r="F26" s="35" t="s">
        <v>1249</v>
      </c>
      <c r="G26" s="32" t="s">
        <v>99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2063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1821</v>
      </c>
      <c r="D27" s="33" t="s">
        <v>280</v>
      </c>
      <c r="E27" s="34" t="s">
        <v>1710</v>
      </c>
      <c r="F27" s="35" t="s">
        <v>94</v>
      </c>
      <c r="G27" s="32" t="s">
        <v>388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2063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1822</v>
      </c>
      <c r="D28" s="33" t="s">
        <v>428</v>
      </c>
      <c r="E28" s="34" t="s">
        <v>756</v>
      </c>
      <c r="F28" s="35" t="s">
        <v>471</v>
      </c>
      <c r="G28" s="32" t="s">
        <v>95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2063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1823</v>
      </c>
      <c r="D29" s="33" t="s">
        <v>1247</v>
      </c>
      <c r="E29" s="34" t="s">
        <v>390</v>
      </c>
      <c r="F29" s="35" t="s">
        <v>248</v>
      </c>
      <c r="G29" s="32" t="s">
        <v>99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2063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1824</v>
      </c>
      <c r="D30" s="33" t="s">
        <v>644</v>
      </c>
      <c r="E30" s="34" t="s">
        <v>390</v>
      </c>
      <c r="F30" s="35" t="s">
        <v>1825</v>
      </c>
      <c r="G30" s="32" t="s">
        <v>182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2063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1826</v>
      </c>
      <c r="D31" s="33" t="s">
        <v>776</v>
      </c>
      <c r="E31" s="34" t="s">
        <v>407</v>
      </c>
      <c r="F31" s="35" t="s">
        <v>777</v>
      </c>
      <c r="G31" s="32" t="s">
        <v>95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2063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1827</v>
      </c>
      <c r="D32" s="33" t="s">
        <v>1526</v>
      </c>
      <c r="E32" s="34" t="s">
        <v>411</v>
      </c>
      <c r="F32" s="35" t="s">
        <v>255</v>
      </c>
      <c r="G32" s="32" t="s">
        <v>99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2063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1828</v>
      </c>
      <c r="D33" s="33" t="s">
        <v>280</v>
      </c>
      <c r="E33" s="34" t="s">
        <v>1829</v>
      </c>
      <c r="F33" s="35" t="s">
        <v>1830</v>
      </c>
      <c r="G33" s="32" t="s">
        <v>213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2063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1831</v>
      </c>
      <c r="D34" s="33" t="s">
        <v>241</v>
      </c>
      <c r="E34" s="34" t="s">
        <v>414</v>
      </c>
      <c r="F34" s="35" t="s">
        <v>1325</v>
      </c>
      <c r="G34" s="32" t="s">
        <v>95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2063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1832</v>
      </c>
      <c r="D35" s="33" t="s">
        <v>1833</v>
      </c>
      <c r="E35" s="34" t="s">
        <v>414</v>
      </c>
      <c r="F35" s="35" t="s">
        <v>348</v>
      </c>
      <c r="G35" s="32" t="s">
        <v>278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2063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1834</v>
      </c>
      <c r="D36" s="33" t="s">
        <v>313</v>
      </c>
      <c r="E36" s="34" t="s">
        <v>414</v>
      </c>
      <c r="F36" s="35" t="s">
        <v>290</v>
      </c>
      <c r="G36" s="32" t="s">
        <v>99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2063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1835</v>
      </c>
      <c r="D37" s="33" t="s">
        <v>1577</v>
      </c>
      <c r="E37" s="34" t="s">
        <v>160</v>
      </c>
      <c r="F37" s="35" t="s">
        <v>1105</v>
      </c>
      <c r="G37" s="32" t="s">
        <v>195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2063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1836</v>
      </c>
      <c r="D38" s="33" t="s">
        <v>1837</v>
      </c>
      <c r="E38" s="34" t="s">
        <v>170</v>
      </c>
      <c r="F38" s="35" t="s">
        <v>1838</v>
      </c>
      <c r="G38" s="32" t="s">
        <v>1839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2063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1840</v>
      </c>
      <c r="D39" s="33" t="s">
        <v>1841</v>
      </c>
      <c r="E39" s="34" t="s">
        <v>1083</v>
      </c>
      <c r="F39" s="35" t="s">
        <v>1089</v>
      </c>
      <c r="G39" s="32" t="s">
        <v>80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2063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1842</v>
      </c>
      <c r="D40" s="33" t="s">
        <v>210</v>
      </c>
      <c r="E40" s="34" t="s">
        <v>1083</v>
      </c>
      <c r="F40" s="35" t="s">
        <v>1166</v>
      </c>
      <c r="G40" s="32" t="s">
        <v>145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2063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1843</v>
      </c>
      <c r="D41" s="33" t="s">
        <v>134</v>
      </c>
      <c r="E41" s="34" t="s">
        <v>426</v>
      </c>
      <c r="F41" s="35" t="s">
        <v>1475</v>
      </c>
      <c r="G41" s="32" t="s">
        <v>200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2063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1844</v>
      </c>
      <c r="D42" s="33" t="s">
        <v>1845</v>
      </c>
      <c r="E42" s="34" t="s">
        <v>180</v>
      </c>
      <c r="F42" s="35" t="s">
        <v>1846</v>
      </c>
      <c r="G42" s="32" t="s">
        <v>95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2064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1847</v>
      </c>
      <c r="D43" s="33" t="s">
        <v>1451</v>
      </c>
      <c r="E43" s="34" t="s">
        <v>1848</v>
      </c>
      <c r="F43" s="35" t="s">
        <v>1849</v>
      </c>
      <c r="G43" s="32" t="s">
        <v>266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2064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1850</v>
      </c>
      <c r="D44" s="33" t="s">
        <v>1851</v>
      </c>
      <c r="E44" s="34" t="s">
        <v>185</v>
      </c>
      <c r="F44" s="35" t="s">
        <v>111</v>
      </c>
      <c r="G44" s="32" t="s">
        <v>195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2064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1852</v>
      </c>
      <c r="D45" s="33" t="s">
        <v>1853</v>
      </c>
      <c r="E45" s="34" t="s">
        <v>772</v>
      </c>
      <c r="F45" s="35" t="s">
        <v>391</v>
      </c>
      <c r="G45" s="32" t="s">
        <v>182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2064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1854</v>
      </c>
      <c r="D46" s="33" t="s">
        <v>1855</v>
      </c>
      <c r="E46" s="34" t="s">
        <v>193</v>
      </c>
      <c r="F46" s="35" t="s">
        <v>358</v>
      </c>
      <c r="G46" s="32" t="s">
        <v>200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2064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1856</v>
      </c>
      <c r="D47" s="33" t="s">
        <v>973</v>
      </c>
      <c r="E47" s="34" t="s">
        <v>193</v>
      </c>
      <c r="F47" s="35" t="s">
        <v>98</v>
      </c>
      <c r="G47" s="32" t="s">
        <v>95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2064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1857</v>
      </c>
      <c r="D48" s="33" t="s">
        <v>1858</v>
      </c>
      <c r="E48" s="34" t="s">
        <v>198</v>
      </c>
      <c r="F48" s="35" t="s">
        <v>1648</v>
      </c>
      <c r="G48" s="32" t="s">
        <v>95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2064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1859</v>
      </c>
      <c r="D49" s="33" t="s">
        <v>470</v>
      </c>
      <c r="E49" s="34" t="s">
        <v>1357</v>
      </c>
      <c r="F49" s="35" t="s">
        <v>1860</v>
      </c>
      <c r="G49" s="32" t="s">
        <v>213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2064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1861</v>
      </c>
      <c r="D50" s="33" t="s">
        <v>1862</v>
      </c>
      <c r="E50" s="34" t="s">
        <v>439</v>
      </c>
      <c r="F50" s="35" t="s">
        <v>1863</v>
      </c>
      <c r="G50" s="32" t="s">
        <v>589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2064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1864</v>
      </c>
      <c r="D51" s="33" t="s">
        <v>1865</v>
      </c>
      <c r="E51" s="34" t="s">
        <v>439</v>
      </c>
      <c r="F51" s="35" t="s">
        <v>533</v>
      </c>
      <c r="G51" s="32" t="s">
        <v>213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2064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1866</v>
      </c>
      <c r="D52" s="33" t="s">
        <v>1867</v>
      </c>
      <c r="E52" s="34" t="s">
        <v>439</v>
      </c>
      <c r="F52" s="35" t="s">
        <v>270</v>
      </c>
      <c r="G52" s="32" t="s">
        <v>84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2064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1868</v>
      </c>
      <c r="D53" s="33" t="s">
        <v>1869</v>
      </c>
      <c r="E53" s="34" t="s">
        <v>1111</v>
      </c>
      <c r="F53" s="35" t="s">
        <v>1870</v>
      </c>
      <c r="G53" s="32" t="s">
        <v>84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2064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1871</v>
      </c>
      <c r="D54" s="33" t="s">
        <v>1247</v>
      </c>
      <c r="E54" s="34" t="s">
        <v>1872</v>
      </c>
      <c r="F54" s="35" t="s">
        <v>1721</v>
      </c>
      <c r="G54" s="32" t="s">
        <v>99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2064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1873</v>
      </c>
      <c r="D55" s="33" t="s">
        <v>275</v>
      </c>
      <c r="E55" s="34" t="s">
        <v>627</v>
      </c>
      <c r="F55" s="35" t="s">
        <v>1874</v>
      </c>
      <c r="G55" s="32" t="s">
        <v>99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2064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1875</v>
      </c>
      <c r="D56" s="33" t="s">
        <v>280</v>
      </c>
      <c r="E56" s="34" t="s">
        <v>1876</v>
      </c>
      <c r="F56" s="35" t="s">
        <v>107</v>
      </c>
      <c r="G56" s="32" t="s">
        <v>266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2064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1877</v>
      </c>
      <c r="D57" s="33" t="s">
        <v>1878</v>
      </c>
      <c r="E57" s="34" t="s">
        <v>211</v>
      </c>
      <c r="F57" s="35" t="s">
        <v>261</v>
      </c>
      <c r="G57" s="32" t="s">
        <v>182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2064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1879</v>
      </c>
      <c r="D58" s="33" t="s">
        <v>678</v>
      </c>
      <c r="E58" s="34" t="s">
        <v>216</v>
      </c>
      <c r="F58" s="35" t="s">
        <v>1880</v>
      </c>
      <c r="G58" s="32" t="s">
        <v>1881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2064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1882</v>
      </c>
      <c r="D59" s="33" t="s">
        <v>1883</v>
      </c>
      <c r="E59" s="34" t="s">
        <v>1884</v>
      </c>
      <c r="F59" s="35" t="s">
        <v>1885</v>
      </c>
      <c r="G59" s="32" t="s">
        <v>1886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2064</v>
      </c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1887</v>
      </c>
      <c r="D60" s="33" t="s">
        <v>1888</v>
      </c>
      <c r="E60" s="34" t="s">
        <v>230</v>
      </c>
      <c r="F60" s="35" t="s">
        <v>615</v>
      </c>
      <c r="G60" s="32" t="s">
        <v>200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2064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1889</v>
      </c>
      <c r="D61" s="33" t="s">
        <v>1890</v>
      </c>
      <c r="E61" s="34" t="s">
        <v>230</v>
      </c>
      <c r="F61" s="35" t="s">
        <v>1284</v>
      </c>
      <c r="G61" s="32" t="s">
        <v>182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2064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1891</v>
      </c>
      <c r="D62" s="33" t="s">
        <v>1892</v>
      </c>
      <c r="E62" s="34" t="s">
        <v>1893</v>
      </c>
      <c r="F62" s="35" t="s">
        <v>1894</v>
      </c>
      <c r="G62" s="32" t="s">
        <v>95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2064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1895</v>
      </c>
      <c r="D63" s="33" t="s">
        <v>210</v>
      </c>
      <c r="E63" s="34" t="s">
        <v>247</v>
      </c>
      <c r="F63" s="35" t="s">
        <v>1896</v>
      </c>
      <c r="G63" s="32" t="s">
        <v>182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2064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1897</v>
      </c>
      <c r="D64" s="33" t="s">
        <v>280</v>
      </c>
      <c r="E64" s="34" t="s">
        <v>488</v>
      </c>
      <c r="F64" s="35" t="s">
        <v>1635</v>
      </c>
      <c r="G64" s="32" t="s">
        <v>266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2064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1898</v>
      </c>
      <c r="D65" s="33" t="s">
        <v>134</v>
      </c>
      <c r="E65" s="34" t="s">
        <v>488</v>
      </c>
      <c r="F65" s="35" t="s">
        <v>1241</v>
      </c>
      <c r="G65" s="32" t="s">
        <v>388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2064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1899</v>
      </c>
      <c r="D66" s="33" t="s">
        <v>1900</v>
      </c>
      <c r="E66" s="34" t="s">
        <v>497</v>
      </c>
      <c r="F66" s="35" t="s">
        <v>1264</v>
      </c>
      <c r="G66" s="32" t="s">
        <v>80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2064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1901</v>
      </c>
      <c r="D67" s="33" t="s">
        <v>506</v>
      </c>
      <c r="E67" s="34" t="s">
        <v>497</v>
      </c>
      <c r="F67" s="35" t="s">
        <v>1902</v>
      </c>
      <c r="G67" s="32" t="s">
        <v>84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2064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1903</v>
      </c>
      <c r="D68" s="33" t="s">
        <v>1904</v>
      </c>
      <c r="E68" s="34" t="s">
        <v>254</v>
      </c>
      <c r="F68" s="35" t="s">
        <v>1905</v>
      </c>
      <c r="G68" s="32" t="s">
        <v>266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2064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1906</v>
      </c>
      <c r="D69" s="33" t="s">
        <v>1907</v>
      </c>
      <c r="E69" s="34" t="s">
        <v>289</v>
      </c>
      <c r="F69" s="35" t="s">
        <v>223</v>
      </c>
      <c r="G69" s="32" t="s">
        <v>99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2064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1908</v>
      </c>
      <c r="D70" s="33" t="s">
        <v>581</v>
      </c>
      <c r="E70" s="34" t="s">
        <v>293</v>
      </c>
      <c r="F70" s="35" t="s">
        <v>649</v>
      </c>
      <c r="G70" s="32" t="s">
        <v>84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2064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1909</v>
      </c>
      <c r="D71" s="33" t="s">
        <v>1910</v>
      </c>
      <c r="E71" s="34" t="s">
        <v>301</v>
      </c>
      <c r="F71" s="35" t="s">
        <v>348</v>
      </c>
      <c r="G71" s="32" t="s">
        <v>195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2064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1911</v>
      </c>
      <c r="D72" s="33" t="s">
        <v>1688</v>
      </c>
      <c r="E72" s="34" t="s">
        <v>1912</v>
      </c>
      <c r="F72" s="35" t="s">
        <v>477</v>
      </c>
      <c r="G72" s="32" t="s">
        <v>182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2064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1913</v>
      </c>
      <c r="D73" s="33" t="s">
        <v>949</v>
      </c>
      <c r="E73" s="34" t="s">
        <v>313</v>
      </c>
      <c r="F73" s="35" t="s">
        <v>934</v>
      </c>
      <c r="G73" s="32" t="s">
        <v>200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2064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9" customHeight="1">
      <c r="A74" s="2"/>
      <c r="B74" s="45"/>
      <c r="C74" s="46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>
      <c r="A75" s="2"/>
      <c r="B75" s="121" t="s">
        <v>31</v>
      </c>
      <c r="C75" s="121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 customHeight="1">
      <c r="A76" s="2"/>
      <c r="B76" s="51" t="s">
        <v>32</v>
      </c>
      <c r="C76" s="51"/>
      <c r="D76" s="52">
        <f>+$AA$8</f>
        <v>64</v>
      </c>
      <c r="E76" s="53" t="s">
        <v>33</v>
      </c>
      <c r="F76" s="94" t="s">
        <v>34</v>
      </c>
      <c r="G76" s="94"/>
      <c r="H76" s="94"/>
      <c r="I76" s="94"/>
      <c r="J76" s="94"/>
      <c r="K76" s="94"/>
      <c r="L76" s="94"/>
      <c r="M76" s="94"/>
      <c r="N76" s="94"/>
      <c r="O76" s="94"/>
      <c r="P76" s="54">
        <f>$AA$8 -COUNTIF($T$9:$T$263,"Vắng") -COUNTIF($T$9:$T$263,"Vắng có phép") - COUNTIF($T$9:$T$263,"Đình chỉ thi") - COUNTIF($T$9:$T$263,"Không đủ ĐKDT")</f>
        <v>64</v>
      </c>
      <c r="Q76" s="54"/>
      <c r="R76" s="54"/>
      <c r="S76" s="55"/>
      <c r="T76" s="56" t="s">
        <v>33</v>
      </c>
      <c r="U76" s="55"/>
      <c r="V76" s="3"/>
    </row>
    <row r="77" spans="1:39" ht="16.5" hidden="1" customHeight="1">
      <c r="A77" s="2"/>
      <c r="B77" s="51" t="s">
        <v>35</v>
      </c>
      <c r="C77" s="51"/>
      <c r="D77" s="52">
        <f>+$AL$8</f>
        <v>0</v>
      </c>
      <c r="E77" s="53" t="s">
        <v>33</v>
      </c>
      <c r="F77" s="94" t="s">
        <v>36</v>
      </c>
      <c r="G77" s="94"/>
      <c r="H77" s="94"/>
      <c r="I77" s="94"/>
      <c r="J77" s="94"/>
      <c r="K77" s="94"/>
      <c r="L77" s="94"/>
      <c r="M77" s="94"/>
      <c r="N77" s="94"/>
      <c r="O77" s="94"/>
      <c r="P77" s="57">
        <f>COUNTIF($T$9:$T$139,"Vắng")</f>
        <v>0</v>
      </c>
      <c r="Q77" s="57"/>
      <c r="R77" s="57"/>
      <c r="S77" s="58"/>
      <c r="T77" s="56" t="s">
        <v>33</v>
      </c>
      <c r="U77" s="58"/>
      <c r="V77" s="3"/>
    </row>
    <row r="78" spans="1:39" ht="16.5" hidden="1" customHeight="1">
      <c r="A78" s="2"/>
      <c r="B78" s="51" t="s">
        <v>51</v>
      </c>
      <c r="C78" s="51"/>
      <c r="D78" s="67">
        <f>COUNTIF(X10:X73,"Học lại")</f>
        <v>63</v>
      </c>
      <c r="E78" s="53" t="s">
        <v>33</v>
      </c>
      <c r="F78" s="94" t="s">
        <v>52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COUNTIF($T$9:$T$139,"Vắng có phép")</f>
        <v>0</v>
      </c>
      <c r="Q78" s="54"/>
      <c r="R78" s="54"/>
      <c r="S78" s="55"/>
      <c r="T78" s="56" t="s">
        <v>33</v>
      </c>
      <c r="U78" s="55"/>
      <c r="V78" s="3"/>
    </row>
    <row r="79" spans="1:39" ht="3" hidden="1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idden="1">
      <c r="B80" s="89" t="s">
        <v>53</v>
      </c>
      <c r="C80" s="89"/>
      <c r="D80" s="90">
        <f>COUNTIF(X10:X73,"Thi lại")</f>
        <v>1</v>
      </c>
      <c r="E80" s="91" t="s">
        <v>33</v>
      </c>
      <c r="F80" s="3"/>
      <c r="G80" s="3"/>
      <c r="H80" s="3"/>
      <c r="I80" s="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t="24.75" hidden="1" customHeight="1">
      <c r="B81" s="89"/>
      <c r="C81" s="89"/>
      <c r="D81" s="90"/>
      <c r="E81" s="91"/>
      <c r="F81" s="3"/>
      <c r="G81" s="3"/>
      <c r="H81" s="3"/>
      <c r="I81" s="3"/>
      <c r="J81" s="123" t="s">
        <v>55</v>
      </c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idden="1">
      <c r="A82" s="59"/>
      <c r="B82" s="115" t="s">
        <v>37</v>
      </c>
      <c r="C82" s="115"/>
      <c r="D82" s="115"/>
      <c r="E82" s="115"/>
      <c r="F82" s="115"/>
      <c r="G82" s="115"/>
      <c r="H82" s="115"/>
      <c r="I82" s="60"/>
      <c r="J82" s="124" t="s">
        <v>38</v>
      </c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3"/>
    </row>
    <row r="83" spans="1:39" ht="4.5" hidden="1" customHeight="1">
      <c r="A83" s="2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39" s="2" customFormat="1" hidden="1">
      <c r="B84" s="115" t="s">
        <v>39</v>
      </c>
      <c r="C84" s="115"/>
      <c r="D84" s="116" t="s">
        <v>40</v>
      </c>
      <c r="E84" s="116"/>
      <c r="F84" s="116"/>
      <c r="G84" s="116"/>
      <c r="H84" s="116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18" hidden="1" customHeight="1">
      <c r="A90" s="1"/>
      <c r="B90" s="126" t="s">
        <v>41</v>
      </c>
      <c r="C90" s="126"/>
      <c r="D90" s="126" t="s">
        <v>54</v>
      </c>
      <c r="E90" s="126"/>
      <c r="F90" s="126"/>
      <c r="G90" s="126"/>
      <c r="H90" s="126"/>
      <c r="I90" s="126"/>
      <c r="J90" s="126" t="s">
        <v>42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2.25" customHeight="1">
      <c r="A93" s="1"/>
      <c r="B93" s="115" t="s">
        <v>43</v>
      </c>
      <c r="C93" s="115"/>
      <c r="D93" s="115"/>
      <c r="E93" s="115"/>
      <c r="F93" s="115"/>
      <c r="G93" s="115"/>
      <c r="H93" s="115"/>
      <c r="I93" s="60"/>
      <c r="J93" s="127" t="s">
        <v>56</v>
      </c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45"/>
      <c r="C94" s="61"/>
      <c r="D94" s="61"/>
      <c r="E94" s="62"/>
      <c r="F94" s="62"/>
      <c r="G94" s="62"/>
      <c r="H94" s="63"/>
      <c r="I94" s="64"/>
      <c r="J94" s="6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115" t="s">
        <v>39</v>
      </c>
      <c r="C95" s="115"/>
      <c r="D95" s="116" t="s">
        <v>40</v>
      </c>
      <c r="E95" s="116"/>
      <c r="F95" s="116"/>
      <c r="G95" s="116"/>
      <c r="H95" s="116"/>
      <c r="I95" s="64"/>
      <c r="J95" s="64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100" spans="2:21">
      <c r="B100" s="125"/>
      <c r="C100" s="125"/>
      <c r="D100" s="125"/>
      <c r="E100" s="125"/>
      <c r="F100" s="125"/>
      <c r="G100" s="125"/>
      <c r="H100" s="125"/>
      <c r="I100" s="125"/>
      <c r="J100" s="125" t="s">
        <v>57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</row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mergeCells count="58">
    <mergeCell ref="B100:C100"/>
    <mergeCell ref="D100:I100"/>
    <mergeCell ref="J100:U100"/>
    <mergeCell ref="B90:C90"/>
    <mergeCell ref="D90:I90"/>
    <mergeCell ref="J90:U90"/>
    <mergeCell ref="B93:H93"/>
    <mergeCell ref="J93:U93"/>
    <mergeCell ref="B95:C95"/>
    <mergeCell ref="D95:H95"/>
    <mergeCell ref="F78:O78"/>
    <mergeCell ref="J80:U80"/>
    <mergeCell ref="J81:U81"/>
    <mergeCell ref="B82:H82"/>
    <mergeCell ref="J82:U82"/>
    <mergeCell ref="B84:C84"/>
    <mergeCell ref="D84:H84"/>
    <mergeCell ref="T7:T9"/>
    <mergeCell ref="U7:U9"/>
    <mergeCell ref="B9:G9"/>
    <mergeCell ref="B75:C75"/>
    <mergeCell ref="F76:O76"/>
    <mergeCell ref="F77:O77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3 P10:P73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8 X10:X7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99"/>
  <sheetViews>
    <sheetView workbookViewId="0">
      <pane ySplit="3" topLeftCell="A29" activePane="bottomLeft" state="frozen"/>
      <selection activeCell="A6" sqref="A6:XFD6"/>
      <selection pane="bottomLeft" activeCell="U42" sqref="U42:U7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66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INT1359-11</v>
      </c>
      <c r="AA8" s="76">
        <f>+$AJ$8+$AL$8+$AH$8</f>
        <v>63</v>
      </c>
      <c r="AB8" s="70">
        <f>COUNTIF($T$9:$T$132,"Khiển trách")</f>
        <v>0</v>
      </c>
      <c r="AC8" s="70">
        <f>COUNTIF($T$9:$T$132,"Cảnh cáo")</f>
        <v>0</v>
      </c>
      <c r="AD8" s="70">
        <f>COUNTIF($T$9:$T$132,"Đình chỉ thi")</f>
        <v>0</v>
      </c>
      <c r="AE8" s="77">
        <f>+($AB$8+$AC$8+$AD$8)/$AA$8*100%</f>
        <v>0</v>
      </c>
      <c r="AF8" s="70">
        <f>SUM(COUNTIF($T$9:$T$130,"Vắng"),COUNTIF($T$9:$T$130,"Vắng có phép"))</f>
        <v>0</v>
      </c>
      <c r="AG8" s="78">
        <f>+$AF$8/$AA$8</f>
        <v>0</v>
      </c>
      <c r="AH8" s="79">
        <f>COUNTIF($X$9:$X$130,"Thi lại")</f>
        <v>0</v>
      </c>
      <c r="AI8" s="78">
        <f>+$AH$8/$AA$8</f>
        <v>0</v>
      </c>
      <c r="AJ8" s="79">
        <f>COUNTIF($X$9:$X$131,"Học lại")</f>
        <v>63</v>
      </c>
      <c r="AK8" s="78">
        <f>+$AJ$8/$AA$8</f>
        <v>1</v>
      </c>
      <c r="AL8" s="70">
        <f>COUNTIF($X$10:$X$131,"Đạt")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1674</v>
      </c>
      <c r="D10" s="21" t="s">
        <v>1675</v>
      </c>
      <c r="E10" s="22" t="s">
        <v>78</v>
      </c>
      <c r="F10" s="23" t="s">
        <v>1052</v>
      </c>
      <c r="G10" s="20" t="s">
        <v>200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2061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1676</v>
      </c>
      <c r="D11" s="33" t="s">
        <v>263</v>
      </c>
      <c r="E11" s="34" t="s">
        <v>78</v>
      </c>
      <c r="F11" s="35" t="s">
        <v>1071</v>
      </c>
      <c r="G11" s="32" t="s">
        <v>145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2061</v>
      </c>
      <c r="V11" s="3"/>
      <c r="W11" s="30"/>
      <c r="X11" s="81" t="str">
        <f t="shared" ref="X11:X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1677</v>
      </c>
      <c r="D12" s="33" t="s">
        <v>653</v>
      </c>
      <c r="E12" s="34" t="s">
        <v>78</v>
      </c>
      <c r="F12" s="35" t="s">
        <v>248</v>
      </c>
      <c r="G12" s="32" t="s">
        <v>213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2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2" si="4">+IF(OR($H12=0,$I12=0,$J12=0,$K12=0),"Không đủ ĐKDT","")</f>
        <v/>
      </c>
      <c r="U12" s="43" t="s">
        <v>2061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1678</v>
      </c>
      <c r="D13" s="33" t="s">
        <v>852</v>
      </c>
      <c r="E13" s="34" t="s">
        <v>78</v>
      </c>
      <c r="F13" s="35" t="s">
        <v>1626</v>
      </c>
      <c r="G13" s="32" t="s">
        <v>182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2061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1679</v>
      </c>
      <c r="D14" s="33" t="s">
        <v>852</v>
      </c>
      <c r="E14" s="34" t="s">
        <v>78</v>
      </c>
      <c r="F14" s="35" t="s">
        <v>597</v>
      </c>
      <c r="G14" s="32" t="s">
        <v>388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2061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1680</v>
      </c>
      <c r="D15" s="33" t="s">
        <v>887</v>
      </c>
      <c r="E15" s="34" t="s">
        <v>328</v>
      </c>
      <c r="F15" s="35" t="s">
        <v>171</v>
      </c>
      <c r="G15" s="32" t="s">
        <v>388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2061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1681</v>
      </c>
      <c r="D16" s="33" t="s">
        <v>1396</v>
      </c>
      <c r="E16" s="34" t="s">
        <v>1682</v>
      </c>
      <c r="F16" s="35" t="s">
        <v>1398</v>
      </c>
      <c r="G16" s="32" t="s">
        <v>80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2061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1683</v>
      </c>
      <c r="D17" s="33" t="s">
        <v>487</v>
      </c>
      <c r="E17" s="34" t="s">
        <v>106</v>
      </c>
      <c r="F17" s="35" t="s">
        <v>780</v>
      </c>
      <c r="G17" s="32" t="s">
        <v>266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2061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1684</v>
      </c>
      <c r="D18" s="33" t="s">
        <v>1685</v>
      </c>
      <c r="E18" s="34" t="s">
        <v>1686</v>
      </c>
      <c r="F18" s="35" t="s">
        <v>1109</v>
      </c>
      <c r="G18" s="32" t="s">
        <v>213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2061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1687</v>
      </c>
      <c r="D19" s="33" t="s">
        <v>1688</v>
      </c>
      <c r="E19" s="34" t="s">
        <v>114</v>
      </c>
      <c r="F19" s="35" t="s">
        <v>1689</v>
      </c>
      <c r="G19" s="32" t="s">
        <v>278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2061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1690</v>
      </c>
      <c r="D20" s="33" t="s">
        <v>197</v>
      </c>
      <c r="E20" s="34" t="s">
        <v>536</v>
      </c>
      <c r="F20" s="35" t="s">
        <v>1138</v>
      </c>
      <c r="G20" s="32" t="s">
        <v>80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2061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1691</v>
      </c>
      <c r="D21" s="33" t="s">
        <v>134</v>
      </c>
      <c r="E21" s="34" t="s">
        <v>1692</v>
      </c>
      <c r="F21" s="35" t="s">
        <v>615</v>
      </c>
      <c r="G21" s="32" t="s">
        <v>200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2061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1693</v>
      </c>
      <c r="D22" s="33" t="s">
        <v>1694</v>
      </c>
      <c r="E22" s="34" t="s">
        <v>354</v>
      </c>
      <c r="F22" s="35" t="s">
        <v>1695</v>
      </c>
      <c r="G22" s="32" t="s">
        <v>80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2061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1696</v>
      </c>
      <c r="D23" s="33" t="s">
        <v>353</v>
      </c>
      <c r="E23" s="34" t="s">
        <v>354</v>
      </c>
      <c r="F23" s="35" t="s">
        <v>79</v>
      </c>
      <c r="G23" s="32" t="s">
        <v>145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2061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1697</v>
      </c>
      <c r="D24" s="33" t="s">
        <v>1698</v>
      </c>
      <c r="E24" s="34" t="s">
        <v>1699</v>
      </c>
      <c r="F24" s="35" t="s">
        <v>423</v>
      </c>
      <c r="G24" s="32" t="s">
        <v>80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2061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1700</v>
      </c>
      <c r="D25" s="33" t="s">
        <v>1701</v>
      </c>
      <c r="E25" s="34" t="s">
        <v>135</v>
      </c>
      <c r="F25" s="35" t="s">
        <v>1702</v>
      </c>
      <c r="G25" s="32" t="s">
        <v>213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2061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1703</v>
      </c>
      <c r="D26" s="33" t="s">
        <v>292</v>
      </c>
      <c r="E26" s="34" t="s">
        <v>139</v>
      </c>
      <c r="F26" s="35" t="s">
        <v>1704</v>
      </c>
      <c r="G26" s="32" t="s">
        <v>213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2061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1705</v>
      </c>
      <c r="D27" s="33" t="s">
        <v>275</v>
      </c>
      <c r="E27" s="34" t="s">
        <v>1706</v>
      </c>
      <c r="F27" s="35" t="s">
        <v>1707</v>
      </c>
      <c r="G27" s="32" t="s">
        <v>278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2061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1708</v>
      </c>
      <c r="D28" s="33" t="s">
        <v>1709</v>
      </c>
      <c r="E28" s="34" t="s">
        <v>1710</v>
      </c>
      <c r="F28" s="35" t="s">
        <v>1128</v>
      </c>
      <c r="G28" s="32" t="s">
        <v>266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2061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1711</v>
      </c>
      <c r="D29" s="33" t="s">
        <v>1712</v>
      </c>
      <c r="E29" s="34" t="s">
        <v>1713</v>
      </c>
      <c r="F29" s="35" t="s">
        <v>87</v>
      </c>
      <c r="G29" s="32" t="s">
        <v>278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2061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1714</v>
      </c>
      <c r="D30" s="33" t="s">
        <v>1715</v>
      </c>
      <c r="E30" s="34" t="s">
        <v>563</v>
      </c>
      <c r="F30" s="35" t="s">
        <v>1254</v>
      </c>
      <c r="G30" s="32" t="s">
        <v>200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2061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1716</v>
      </c>
      <c r="D31" s="33" t="s">
        <v>350</v>
      </c>
      <c r="E31" s="34" t="s">
        <v>390</v>
      </c>
      <c r="F31" s="35" t="s">
        <v>654</v>
      </c>
      <c r="G31" s="32" t="s">
        <v>127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2061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1717</v>
      </c>
      <c r="D32" s="33" t="s">
        <v>1718</v>
      </c>
      <c r="E32" s="34" t="s">
        <v>390</v>
      </c>
      <c r="F32" s="35" t="s">
        <v>90</v>
      </c>
      <c r="G32" s="32" t="s">
        <v>388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2061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1719</v>
      </c>
      <c r="D33" s="33" t="s">
        <v>452</v>
      </c>
      <c r="E33" s="34" t="s">
        <v>1720</v>
      </c>
      <c r="F33" s="35" t="s">
        <v>1721</v>
      </c>
      <c r="G33" s="32" t="s">
        <v>278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2061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1722</v>
      </c>
      <c r="D34" s="33" t="s">
        <v>671</v>
      </c>
      <c r="E34" s="34" t="s">
        <v>407</v>
      </c>
      <c r="F34" s="35" t="s">
        <v>509</v>
      </c>
      <c r="G34" s="32" t="s">
        <v>195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2061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1723</v>
      </c>
      <c r="D35" s="33" t="s">
        <v>134</v>
      </c>
      <c r="E35" s="34" t="s">
        <v>411</v>
      </c>
      <c r="F35" s="35" t="s">
        <v>1724</v>
      </c>
      <c r="G35" s="32" t="s">
        <v>127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2061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1725</v>
      </c>
      <c r="D36" s="33" t="s">
        <v>263</v>
      </c>
      <c r="E36" s="34" t="s">
        <v>1597</v>
      </c>
      <c r="F36" s="35" t="s">
        <v>723</v>
      </c>
      <c r="G36" s="32" t="s">
        <v>84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2061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1726</v>
      </c>
      <c r="D37" s="33" t="s">
        <v>1727</v>
      </c>
      <c r="E37" s="34" t="s">
        <v>414</v>
      </c>
      <c r="F37" s="35" t="s">
        <v>163</v>
      </c>
      <c r="G37" s="32" t="s">
        <v>145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2061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1728</v>
      </c>
      <c r="D38" s="33" t="s">
        <v>350</v>
      </c>
      <c r="E38" s="34" t="s">
        <v>414</v>
      </c>
      <c r="F38" s="35" t="s">
        <v>669</v>
      </c>
      <c r="G38" s="32" t="s">
        <v>127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2061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1729</v>
      </c>
      <c r="D39" s="33" t="s">
        <v>1730</v>
      </c>
      <c r="E39" s="34" t="s">
        <v>166</v>
      </c>
      <c r="F39" s="35" t="s">
        <v>896</v>
      </c>
      <c r="G39" s="32" t="s">
        <v>213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2061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1731</v>
      </c>
      <c r="D40" s="33" t="s">
        <v>1732</v>
      </c>
      <c r="E40" s="34" t="s">
        <v>422</v>
      </c>
      <c r="F40" s="35" t="s">
        <v>829</v>
      </c>
      <c r="G40" s="32" t="s">
        <v>213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2061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1733</v>
      </c>
      <c r="D41" s="33" t="s">
        <v>1734</v>
      </c>
      <c r="E41" s="34" t="s">
        <v>422</v>
      </c>
      <c r="F41" s="35" t="s">
        <v>1213</v>
      </c>
      <c r="G41" s="32" t="s">
        <v>145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2061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1735</v>
      </c>
      <c r="D42" s="33" t="s">
        <v>852</v>
      </c>
      <c r="E42" s="34" t="s">
        <v>422</v>
      </c>
      <c r="F42" s="35" t="s">
        <v>974</v>
      </c>
      <c r="G42" s="32" t="s">
        <v>84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2062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1736</v>
      </c>
      <c r="D43" s="33" t="s">
        <v>215</v>
      </c>
      <c r="E43" s="34" t="s">
        <v>1737</v>
      </c>
      <c r="F43" s="35" t="s">
        <v>1738</v>
      </c>
      <c r="G43" s="32" t="s">
        <v>646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2062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1739</v>
      </c>
      <c r="D44" s="33" t="s">
        <v>1740</v>
      </c>
      <c r="E44" s="34" t="s">
        <v>1741</v>
      </c>
      <c r="F44" s="35" t="s">
        <v>939</v>
      </c>
      <c r="G44" s="32" t="s">
        <v>388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2062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1742</v>
      </c>
      <c r="D45" s="33" t="s">
        <v>1743</v>
      </c>
      <c r="E45" s="34" t="s">
        <v>185</v>
      </c>
      <c r="F45" s="35" t="s">
        <v>1744</v>
      </c>
      <c r="G45" s="32" t="s">
        <v>213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2062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1745</v>
      </c>
      <c r="D46" s="33" t="s">
        <v>1746</v>
      </c>
      <c r="E46" s="34" t="s">
        <v>1608</v>
      </c>
      <c r="F46" s="35" t="s">
        <v>258</v>
      </c>
      <c r="G46" s="32" t="s">
        <v>127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2062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1747</v>
      </c>
      <c r="D47" s="33" t="s">
        <v>1748</v>
      </c>
      <c r="E47" s="34" t="s">
        <v>193</v>
      </c>
      <c r="F47" s="35" t="s">
        <v>798</v>
      </c>
      <c r="G47" s="32" t="s">
        <v>213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2062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1749</v>
      </c>
      <c r="D48" s="33" t="s">
        <v>1750</v>
      </c>
      <c r="E48" s="34" t="s">
        <v>198</v>
      </c>
      <c r="F48" s="35" t="s">
        <v>1751</v>
      </c>
      <c r="G48" s="32" t="s">
        <v>1752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2062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1753</v>
      </c>
      <c r="D49" s="33" t="s">
        <v>215</v>
      </c>
      <c r="E49" s="34" t="s">
        <v>198</v>
      </c>
      <c r="F49" s="35" t="s">
        <v>523</v>
      </c>
      <c r="G49" s="32" t="s">
        <v>213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2062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1754</v>
      </c>
      <c r="D50" s="33" t="s">
        <v>280</v>
      </c>
      <c r="E50" s="34" t="s">
        <v>207</v>
      </c>
      <c r="F50" s="35" t="s">
        <v>576</v>
      </c>
      <c r="G50" s="32" t="s">
        <v>99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2062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1755</v>
      </c>
      <c r="D51" s="33" t="s">
        <v>1069</v>
      </c>
      <c r="E51" s="34" t="s">
        <v>1756</v>
      </c>
      <c r="F51" s="35" t="s">
        <v>290</v>
      </c>
      <c r="G51" s="32" t="s">
        <v>388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2062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1757</v>
      </c>
      <c r="D52" s="33" t="s">
        <v>458</v>
      </c>
      <c r="E52" s="34" t="s">
        <v>1758</v>
      </c>
      <c r="F52" s="35" t="s">
        <v>504</v>
      </c>
      <c r="G52" s="32" t="s">
        <v>388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2062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1759</v>
      </c>
      <c r="D53" s="33" t="s">
        <v>873</v>
      </c>
      <c r="E53" s="34" t="s">
        <v>633</v>
      </c>
      <c r="F53" s="35" t="s">
        <v>871</v>
      </c>
      <c r="G53" s="32" t="s">
        <v>84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2062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1760</v>
      </c>
      <c r="D54" s="33" t="s">
        <v>636</v>
      </c>
      <c r="E54" s="34" t="s">
        <v>633</v>
      </c>
      <c r="F54" s="35" t="s">
        <v>372</v>
      </c>
      <c r="G54" s="32" t="s">
        <v>195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2062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1761</v>
      </c>
      <c r="D55" s="33" t="s">
        <v>1054</v>
      </c>
      <c r="E55" s="34" t="s">
        <v>211</v>
      </c>
      <c r="F55" s="35" t="s">
        <v>1410</v>
      </c>
      <c r="G55" s="32" t="s">
        <v>145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2062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1762</v>
      </c>
      <c r="D56" s="33" t="s">
        <v>1763</v>
      </c>
      <c r="E56" s="34" t="s">
        <v>216</v>
      </c>
      <c r="F56" s="35" t="s">
        <v>1143</v>
      </c>
      <c r="G56" s="32" t="s">
        <v>388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2062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1764</v>
      </c>
      <c r="D57" s="33" t="s">
        <v>280</v>
      </c>
      <c r="E57" s="34" t="s">
        <v>220</v>
      </c>
      <c r="F57" s="35" t="s">
        <v>1765</v>
      </c>
      <c r="G57" s="32" t="s">
        <v>388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2062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1766</v>
      </c>
      <c r="D58" s="33" t="s">
        <v>280</v>
      </c>
      <c r="E58" s="34" t="s">
        <v>1125</v>
      </c>
      <c r="F58" s="35" t="s">
        <v>1615</v>
      </c>
      <c r="G58" s="32" t="s">
        <v>388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2062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1767</v>
      </c>
      <c r="D59" s="33" t="s">
        <v>1768</v>
      </c>
      <c r="E59" s="34" t="s">
        <v>230</v>
      </c>
      <c r="F59" s="35" t="s">
        <v>867</v>
      </c>
      <c r="G59" s="32" t="s">
        <v>388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2062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1769</v>
      </c>
      <c r="D60" s="33" t="s">
        <v>748</v>
      </c>
      <c r="E60" s="34" t="s">
        <v>230</v>
      </c>
      <c r="F60" s="35" t="s">
        <v>248</v>
      </c>
      <c r="G60" s="32" t="s">
        <v>145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2062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1770</v>
      </c>
      <c r="D61" s="33" t="s">
        <v>197</v>
      </c>
      <c r="E61" s="34" t="s">
        <v>1771</v>
      </c>
      <c r="F61" s="35" t="s">
        <v>423</v>
      </c>
      <c r="G61" s="32" t="s">
        <v>388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2062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1772</v>
      </c>
      <c r="D62" s="33" t="s">
        <v>458</v>
      </c>
      <c r="E62" s="34" t="s">
        <v>1773</v>
      </c>
      <c r="F62" s="35" t="s">
        <v>1774</v>
      </c>
      <c r="G62" s="32" t="s">
        <v>145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2062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1775</v>
      </c>
      <c r="D63" s="33" t="s">
        <v>1776</v>
      </c>
      <c r="E63" s="34" t="s">
        <v>497</v>
      </c>
      <c r="F63" s="35" t="s">
        <v>1777</v>
      </c>
      <c r="G63" s="32" t="s">
        <v>1752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2062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1778</v>
      </c>
      <c r="D64" s="33" t="s">
        <v>542</v>
      </c>
      <c r="E64" s="34" t="s">
        <v>1779</v>
      </c>
      <c r="F64" s="35" t="s">
        <v>738</v>
      </c>
      <c r="G64" s="32" t="s">
        <v>213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2062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1780</v>
      </c>
      <c r="D65" s="33" t="s">
        <v>275</v>
      </c>
      <c r="E65" s="34" t="s">
        <v>293</v>
      </c>
      <c r="F65" s="35" t="s">
        <v>1781</v>
      </c>
      <c r="G65" s="32" t="s">
        <v>1424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2062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1782</v>
      </c>
      <c r="D66" s="33" t="s">
        <v>1783</v>
      </c>
      <c r="E66" s="34" t="s">
        <v>685</v>
      </c>
      <c r="F66" s="35" t="s">
        <v>654</v>
      </c>
      <c r="G66" s="32" t="s">
        <v>145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2062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1784</v>
      </c>
      <c r="D67" s="33" t="s">
        <v>619</v>
      </c>
      <c r="E67" s="34" t="s">
        <v>685</v>
      </c>
      <c r="F67" s="35" t="s">
        <v>586</v>
      </c>
      <c r="G67" s="32" t="s">
        <v>213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2062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1785</v>
      </c>
      <c r="D68" s="33" t="s">
        <v>1196</v>
      </c>
      <c r="E68" s="34" t="s">
        <v>685</v>
      </c>
      <c r="F68" s="35" t="s">
        <v>664</v>
      </c>
      <c r="G68" s="32" t="s">
        <v>80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2062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1786</v>
      </c>
      <c r="D69" s="33" t="s">
        <v>903</v>
      </c>
      <c r="E69" s="34" t="s">
        <v>850</v>
      </c>
      <c r="F69" s="35" t="s">
        <v>1787</v>
      </c>
      <c r="G69" s="32" t="s">
        <v>750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2062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1788</v>
      </c>
      <c r="D70" s="33" t="s">
        <v>280</v>
      </c>
      <c r="E70" s="34" t="s">
        <v>1290</v>
      </c>
      <c r="F70" s="35" t="s">
        <v>483</v>
      </c>
      <c r="G70" s="32" t="s">
        <v>213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2062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1789</v>
      </c>
      <c r="D71" s="33" t="s">
        <v>1062</v>
      </c>
      <c r="E71" s="34" t="s">
        <v>1552</v>
      </c>
      <c r="F71" s="35" t="s">
        <v>1790</v>
      </c>
      <c r="G71" s="32" t="s">
        <v>195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2062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1791</v>
      </c>
      <c r="D72" s="33" t="s">
        <v>134</v>
      </c>
      <c r="E72" s="34" t="s">
        <v>1552</v>
      </c>
      <c r="F72" s="35" t="s">
        <v>991</v>
      </c>
      <c r="G72" s="32" t="s">
        <v>127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2062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9" customHeight="1">
      <c r="A73" s="2"/>
      <c r="B73" s="45"/>
      <c r="C73" s="46"/>
      <c r="D73" s="46"/>
      <c r="E73" s="47"/>
      <c r="F73" s="47"/>
      <c r="G73" s="47"/>
      <c r="H73" s="48"/>
      <c r="I73" s="49"/>
      <c r="J73" s="49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</row>
    <row r="74" spans="1:39" ht="16.5" hidden="1">
      <c r="A74" s="2"/>
      <c r="B74" s="121" t="s">
        <v>31</v>
      </c>
      <c r="C74" s="121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 customHeight="1">
      <c r="A75" s="2"/>
      <c r="B75" s="51" t="s">
        <v>32</v>
      </c>
      <c r="C75" s="51"/>
      <c r="D75" s="52">
        <f>+$AA$8</f>
        <v>63</v>
      </c>
      <c r="E75" s="53" t="s">
        <v>33</v>
      </c>
      <c r="F75" s="94" t="s">
        <v>34</v>
      </c>
      <c r="G75" s="94"/>
      <c r="H75" s="94"/>
      <c r="I75" s="94"/>
      <c r="J75" s="94"/>
      <c r="K75" s="94"/>
      <c r="L75" s="94"/>
      <c r="M75" s="94"/>
      <c r="N75" s="94"/>
      <c r="O75" s="94"/>
      <c r="P75" s="54">
        <f>$AA$8 -COUNTIF($T$9:$T$262,"Vắng") -COUNTIF($T$9:$T$262,"Vắng có phép") - COUNTIF($T$9:$T$262,"Đình chỉ thi") - COUNTIF($T$9:$T$262,"Không đủ ĐKDT")</f>
        <v>63</v>
      </c>
      <c r="Q75" s="54"/>
      <c r="R75" s="54"/>
      <c r="S75" s="55"/>
      <c r="T75" s="56" t="s">
        <v>33</v>
      </c>
      <c r="U75" s="55"/>
      <c r="V75" s="3"/>
    </row>
    <row r="76" spans="1:39" ht="16.5" hidden="1" customHeight="1">
      <c r="A76" s="2"/>
      <c r="B76" s="51" t="s">
        <v>35</v>
      </c>
      <c r="C76" s="51"/>
      <c r="D76" s="52">
        <f>+$AL$8</f>
        <v>0</v>
      </c>
      <c r="E76" s="53" t="s">
        <v>33</v>
      </c>
      <c r="F76" s="94" t="s">
        <v>36</v>
      </c>
      <c r="G76" s="94"/>
      <c r="H76" s="94"/>
      <c r="I76" s="94"/>
      <c r="J76" s="94"/>
      <c r="K76" s="94"/>
      <c r="L76" s="94"/>
      <c r="M76" s="94"/>
      <c r="N76" s="94"/>
      <c r="O76" s="94"/>
      <c r="P76" s="57">
        <f>COUNTIF($T$9:$T$138,"Vắng")</f>
        <v>0</v>
      </c>
      <c r="Q76" s="57"/>
      <c r="R76" s="57"/>
      <c r="S76" s="58"/>
      <c r="T76" s="56" t="s">
        <v>33</v>
      </c>
      <c r="U76" s="58"/>
      <c r="V76" s="3"/>
    </row>
    <row r="77" spans="1:39" ht="16.5" hidden="1" customHeight="1">
      <c r="A77" s="2"/>
      <c r="B77" s="51" t="s">
        <v>51</v>
      </c>
      <c r="C77" s="51"/>
      <c r="D77" s="67">
        <f>COUNTIF(X10:X72,"Học lại")</f>
        <v>63</v>
      </c>
      <c r="E77" s="53" t="s">
        <v>33</v>
      </c>
      <c r="F77" s="94" t="s">
        <v>52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COUNTIF($T$9:$T$138,"Vắng có phép")</f>
        <v>0</v>
      </c>
      <c r="Q77" s="54"/>
      <c r="R77" s="54"/>
      <c r="S77" s="55"/>
      <c r="T77" s="56" t="s">
        <v>33</v>
      </c>
      <c r="U77" s="55"/>
      <c r="V77" s="3"/>
    </row>
    <row r="78" spans="1:39" ht="3" hidden="1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idden="1">
      <c r="B79" s="89" t="s">
        <v>53</v>
      </c>
      <c r="C79" s="89"/>
      <c r="D79" s="90">
        <f>COUNTIF(X10:X72,"Thi lại")</f>
        <v>0</v>
      </c>
      <c r="E79" s="91" t="s">
        <v>33</v>
      </c>
      <c r="F79" s="3"/>
      <c r="G79" s="3"/>
      <c r="H79" s="3"/>
      <c r="I79" s="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3"/>
    </row>
    <row r="80" spans="1:39" ht="24.75" hidden="1" customHeight="1">
      <c r="B80" s="89"/>
      <c r="C80" s="89"/>
      <c r="D80" s="90"/>
      <c r="E80" s="91"/>
      <c r="F80" s="3"/>
      <c r="G80" s="3"/>
      <c r="H80" s="3"/>
      <c r="I80" s="3"/>
      <c r="J80" s="123" t="s">
        <v>55</v>
      </c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idden="1">
      <c r="A81" s="59"/>
      <c r="B81" s="115" t="s">
        <v>37</v>
      </c>
      <c r="C81" s="115"/>
      <c r="D81" s="115"/>
      <c r="E81" s="115"/>
      <c r="F81" s="115"/>
      <c r="G81" s="115"/>
      <c r="H81" s="115"/>
      <c r="I81" s="60"/>
      <c r="J81" s="124" t="s">
        <v>38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3"/>
    </row>
    <row r="82" spans="1:39" ht="4.5" hidden="1" customHeight="1">
      <c r="A82" s="2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39" s="2" customFormat="1" hidden="1">
      <c r="B83" s="115" t="s">
        <v>39</v>
      </c>
      <c r="C83" s="115"/>
      <c r="D83" s="116" t="s">
        <v>40</v>
      </c>
      <c r="E83" s="116"/>
      <c r="F83" s="116"/>
      <c r="G83" s="116"/>
      <c r="H83" s="116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18" hidden="1" customHeight="1">
      <c r="A89" s="1"/>
      <c r="B89" s="126" t="s">
        <v>41</v>
      </c>
      <c r="C89" s="126"/>
      <c r="D89" s="126" t="s">
        <v>54</v>
      </c>
      <c r="E89" s="126"/>
      <c r="F89" s="126"/>
      <c r="G89" s="126"/>
      <c r="H89" s="126"/>
      <c r="I89" s="126"/>
      <c r="J89" s="126" t="s">
        <v>42</v>
      </c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2.25" customHeight="1">
      <c r="A92" s="1"/>
      <c r="B92" s="115" t="s">
        <v>43</v>
      </c>
      <c r="C92" s="115"/>
      <c r="D92" s="115"/>
      <c r="E92" s="115"/>
      <c r="F92" s="115"/>
      <c r="G92" s="115"/>
      <c r="H92" s="115"/>
      <c r="I92" s="60"/>
      <c r="J92" s="127" t="s">
        <v>56</v>
      </c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>
      <c r="A93" s="1"/>
      <c r="B93" s="45"/>
      <c r="C93" s="61"/>
      <c r="D93" s="61"/>
      <c r="E93" s="62"/>
      <c r="F93" s="62"/>
      <c r="G93" s="62"/>
      <c r="H93" s="63"/>
      <c r="I93" s="64"/>
      <c r="J93" s="6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115" t="s">
        <v>39</v>
      </c>
      <c r="C94" s="115"/>
      <c r="D94" s="116" t="s">
        <v>40</v>
      </c>
      <c r="E94" s="116"/>
      <c r="F94" s="116"/>
      <c r="G94" s="116"/>
      <c r="H94" s="116"/>
      <c r="I94" s="64"/>
      <c r="J94" s="64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9" spans="2:21">
      <c r="B99" s="125"/>
      <c r="C99" s="125"/>
      <c r="D99" s="125"/>
      <c r="E99" s="125"/>
      <c r="F99" s="125"/>
      <c r="G99" s="125"/>
      <c r="H99" s="125"/>
      <c r="I99" s="125"/>
      <c r="J99" s="125" t="s">
        <v>57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mergeCells count="58">
    <mergeCell ref="B99:C99"/>
    <mergeCell ref="D99:I99"/>
    <mergeCell ref="J99:U99"/>
    <mergeCell ref="B89:C89"/>
    <mergeCell ref="D89:I89"/>
    <mergeCell ref="J89:U89"/>
    <mergeCell ref="B92:H92"/>
    <mergeCell ref="J92:U92"/>
    <mergeCell ref="B94:C94"/>
    <mergeCell ref="D94:H94"/>
    <mergeCell ref="F77:O77"/>
    <mergeCell ref="J79:U79"/>
    <mergeCell ref="J80:U80"/>
    <mergeCell ref="B81:H81"/>
    <mergeCell ref="J81:U81"/>
    <mergeCell ref="B83:C83"/>
    <mergeCell ref="D83:H83"/>
    <mergeCell ref="T7:T9"/>
    <mergeCell ref="U7:U9"/>
    <mergeCell ref="B9:G9"/>
    <mergeCell ref="B74:C74"/>
    <mergeCell ref="F75:O75"/>
    <mergeCell ref="F76:O76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2 P10:P72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77 X10:X7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99"/>
  <sheetViews>
    <sheetView workbookViewId="0">
      <pane ySplit="3" topLeftCell="A29" activePane="bottomLeft" state="frozen"/>
      <selection activeCell="A6" sqref="A6:XFD6"/>
      <selection pane="bottomLeft" activeCell="U42" sqref="U42:U7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67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INT1359-10</v>
      </c>
      <c r="AA8" s="76">
        <f>+$AJ$8+$AL$8+$AH$8</f>
        <v>63</v>
      </c>
      <c r="AB8" s="70">
        <f>COUNTIF($T$9:$T$132,"Khiển trách")</f>
        <v>0</v>
      </c>
      <c r="AC8" s="70">
        <f>COUNTIF($T$9:$T$132,"Cảnh cáo")</f>
        <v>0</v>
      </c>
      <c r="AD8" s="70">
        <f>COUNTIF($T$9:$T$132,"Đình chỉ thi")</f>
        <v>0</v>
      </c>
      <c r="AE8" s="77">
        <f>+($AB$8+$AC$8+$AD$8)/$AA$8*100%</f>
        <v>0</v>
      </c>
      <c r="AF8" s="70">
        <f>SUM(COUNTIF($T$9:$T$130,"Vắng"),COUNTIF($T$9:$T$130,"Vắng có phép"))</f>
        <v>0</v>
      </c>
      <c r="AG8" s="78">
        <f>+$AF$8/$AA$8</f>
        <v>0</v>
      </c>
      <c r="AH8" s="79">
        <f>COUNTIF($X$9:$X$130,"Thi lại")</f>
        <v>0</v>
      </c>
      <c r="AI8" s="78">
        <f>+$AH$8/$AA$8</f>
        <v>0</v>
      </c>
      <c r="AJ8" s="79">
        <f>COUNTIF($X$9:$X$131,"Học lại")</f>
        <v>63</v>
      </c>
      <c r="AK8" s="78">
        <f>+$AJ$8/$AA$8</f>
        <v>1</v>
      </c>
      <c r="AL8" s="70">
        <f>COUNTIF($X$10:$X$131,"Đạt")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1558</v>
      </c>
      <c r="D10" s="21" t="s">
        <v>1341</v>
      </c>
      <c r="E10" s="22" t="s">
        <v>705</v>
      </c>
      <c r="F10" s="23" t="s">
        <v>683</v>
      </c>
      <c r="G10" s="20" t="s">
        <v>91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2059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1559</v>
      </c>
      <c r="D11" s="33" t="s">
        <v>1560</v>
      </c>
      <c r="E11" s="34" t="s">
        <v>78</v>
      </c>
      <c r="F11" s="35" t="s">
        <v>1561</v>
      </c>
      <c r="G11" s="32" t="s">
        <v>195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2059</v>
      </c>
      <c r="V11" s="3"/>
      <c r="W11" s="30"/>
      <c r="X11" s="81" t="str">
        <f t="shared" ref="X11:X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1562</v>
      </c>
      <c r="D12" s="33" t="s">
        <v>1563</v>
      </c>
      <c r="E12" s="34" t="s">
        <v>78</v>
      </c>
      <c r="F12" s="35" t="s">
        <v>1564</v>
      </c>
      <c r="G12" s="32" t="s">
        <v>91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2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2" si="4">+IF(OR($H12=0,$I12=0,$J12=0,$K12=0),"Không đủ ĐKDT","")</f>
        <v/>
      </c>
      <c r="U12" s="43" t="s">
        <v>2059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1565</v>
      </c>
      <c r="D13" s="33" t="s">
        <v>1566</v>
      </c>
      <c r="E13" s="34" t="s">
        <v>78</v>
      </c>
      <c r="F13" s="35" t="s">
        <v>1077</v>
      </c>
      <c r="G13" s="32" t="s">
        <v>213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2059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1567</v>
      </c>
      <c r="D14" s="33" t="s">
        <v>1568</v>
      </c>
      <c r="E14" s="34" t="s">
        <v>78</v>
      </c>
      <c r="F14" s="35" t="s">
        <v>94</v>
      </c>
      <c r="G14" s="32" t="s">
        <v>182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2059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1569</v>
      </c>
      <c r="D15" s="33" t="s">
        <v>1247</v>
      </c>
      <c r="E15" s="34" t="s">
        <v>106</v>
      </c>
      <c r="F15" s="35" t="s">
        <v>1041</v>
      </c>
      <c r="G15" s="32" t="s">
        <v>91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2059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1570</v>
      </c>
      <c r="D16" s="33" t="s">
        <v>350</v>
      </c>
      <c r="E16" s="34" t="s">
        <v>114</v>
      </c>
      <c r="F16" s="35" t="s">
        <v>181</v>
      </c>
      <c r="G16" s="32" t="s">
        <v>84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2059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1571</v>
      </c>
      <c r="D17" s="33" t="s">
        <v>134</v>
      </c>
      <c r="E17" s="34" t="s">
        <v>536</v>
      </c>
      <c r="F17" s="35" t="s">
        <v>1572</v>
      </c>
      <c r="G17" s="32" t="s">
        <v>91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2059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1573</v>
      </c>
      <c r="D18" s="33" t="s">
        <v>727</v>
      </c>
      <c r="E18" s="34" t="s">
        <v>1038</v>
      </c>
      <c r="F18" s="35" t="s">
        <v>1574</v>
      </c>
      <c r="G18" s="32" t="s">
        <v>767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2059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1575</v>
      </c>
      <c r="D19" s="33" t="s">
        <v>546</v>
      </c>
      <c r="E19" s="34" t="s">
        <v>354</v>
      </c>
      <c r="F19" s="35" t="s">
        <v>1355</v>
      </c>
      <c r="G19" s="32" t="s">
        <v>213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2059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1576</v>
      </c>
      <c r="D20" s="33" t="s">
        <v>1577</v>
      </c>
      <c r="E20" s="34" t="s">
        <v>354</v>
      </c>
      <c r="F20" s="35" t="s">
        <v>1578</v>
      </c>
      <c r="G20" s="32" t="s">
        <v>195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2059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1579</v>
      </c>
      <c r="D21" s="33" t="s">
        <v>608</v>
      </c>
      <c r="E21" s="34" t="s">
        <v>880</v>
      </c>
      <c r="F21" s="35" t="s">
        <v>450</v>
      </c>
      <c r="G21" s="32" t="s">
        <v>278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2059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1580</v>
      </c>
      <c r="D22" s="33" t="s">
        <v>192</v>
      </c>
      <c r="E22" s="34" t="s">
        <v>1581</v>
      </c>
      <c r="F22" s="35" t="s">
        <v>440</v>
      </c>
      <c r="G22" s="32" t="s">
        <v>213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2059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1582</v>
      </c>
      <c r="D23" s="33" t="s">
        <v>1245</v>
      </c>
      <c r="E23" s="34" t="s">
        <v>130</v>
      </c>
      <c r="F23" s="35" t="s">
        <v>448</v>
      </c>
      <c r="G23" s="32" t="s">
        <v>80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2059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1583</v>
      </c>
      <c r="D24" s="33" t="s">
        <v>1584</v>
      </c>
      <c r="E24" s="34" t="s">
        <v>135</v>
      </c>
      <c r="F24" s="35" t="s">
        <v>364</v>
      </c>
      <c r="G24" s="32" t="s">
        <v>84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2059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1585</v>
      </c>
      <c r="D25" s="33" t="s">
        <v>1586</v>
      </c>
      <c r="E25" s="34" t="s">
        <v>135</v>
      </c>
      <c r="F25" s="35" t="s">
        <v>163</v>
      </c>
      <c r="G25" s="32" t="s">
        <v>200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2059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1587</v>
      </c>
      <c r="D26" s="33" t="s">
        <v>1588</v>
      </c>
      <c r="E26" s="34" t="s">
        <v>139</v>
      </c>
      <c r="F26" s="35" t="s">
        <v>1052</v>
      </c>
      <c r="G26" s="32" t="s">
        <v>91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2059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1589</v>
      </c>
      <c r="D27" s="33" t="s">
        <v>210</v>
      </c>
      <c r="E27" s="34" t="s">
        <v>1215</v>
      </c>
      <c r="F27" s="35" t="s">
        <v>1310</v>
      </c>
      <c r="G27" s="32" t="s">
        <v>91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2059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1590</v>
      </c>
      <c r="D28" s="33" t="s">
        <v>1591</v>
      </c>
      <c r="E28" s="34" t="s">
        <v>756</v>
      </c>
      <c r="F28" s="35" t="s">
        <v>1592</v>
      </c>
      <c r="G28" s="32" t="s">
        <v>127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2059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1593</v>
      </c>
      <c r="D29" s="33" t="s">
        <v>936</v>
      </c>
      <c r="E29" s="34" t="s">
        <v>756</v>
      </c>
      <c r="F29" s="35" t="s">
        <v>171</v>
      </c>
      <c r="G29" s="32" t="s">
        <v>278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2059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1594</v>
      </c>
      <c r="D30" s="33" t="s">
        <v>1595</v>
      </c>
      <c r="E30" s="34" t="s">
        <v>152</v>
      </c>
      <c r="F30" s="35" t="s">
        <v>1310</v>
      </c>
      <c r="G30" s="32" t="s">
        <v>84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2059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1596</v>
      </c>
      <c r="D31" s="33" t="s">
        <v>1556</v>
      </c>
      <c r="E31" s="34" t="s">
        <v>1597</v>
      </c>
      <c r="F31" s="35" t="s">
        <v>1414</v>
      </c>
      <c r="G31" s="32" t="s">
        <v>91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2059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1598</v>
      </c>
      <c r="D32" s="33" t="s">
        <v>1599</v>
      </c>
      <c r="E32" s="34" t="s">
        <v>160</v>
      </c>
      <c r="F32" s="35" t="s">
        <v>329</v>
      </c>
      <c r="G32" s="32" t="s">
        <v>182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2059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1600</v>
      </c>
      <c r="D33" s="33" t="s">
        <v>554</v>
      </c>
      <c r="E33" s="34" t="s">
        <v>160</v>
      </c>
      <c r="F33" s="35" t="s">
        <v>959</v>
      </c>
      <c r="G33" s="32" t="s">
        <v>84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2059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1601</v>
      </c>
      <c r="D34" s="33" t="s">
        <v>1602</v>
      </c>
      <c r="E34" s="34" t="s">
        <v>1083</v>
      </c>
      <c r="F34" s="35" t="s">
        <v>1507</v>
      </c>
      <c r="G34" s="32" t="s">
        <v>91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2059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1603</v>
      </c>
      <c r="D35" s="33" t="s">
        <v>1200</v>
      </c>
      <c r="E35" s="34" t="s">
        <v>426</v>
      </c>
      <c r="F35" s="35" t="s">
        <v>1249</v>
      </c>
      <c r="G35" s="32" t="s">
        <v>99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2059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1604</v>
      </c>
      <c r="D36" s="33" t="s">
        <v>1605</v>
      </c>
      <c r="E36" s="34" t="s">
        <v>185</v>
      </c>
      <c r="F36" s="35" t="s">
        <v>355</v>
      </c>
      <c r="G36" s="32" t="s">
        <v>145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2059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1606</v>
      </c>
      <c r="D37" s="33" t="s">
        <v>1196</v>
      </c>
      <c r="E37" s="34" t="s">
        <v>189</v>
      </c>
      <c r="F37" s="35" t="s">
        <v>537</v>
      </c>
      <c r="G37" s="32" t="s">
        <v>195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2059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1607</v>
      </c>
      <c r="D38" s="33" t="s">
        <v>482</v>
      </c>
      <c r="E38" s="34" t="s">
        <v>1608</v>
      </c>
      <c r="F38" s="35" t="s">
        <v>1077</v>
      </c>
      <c r="G38" s="32" t="s">
        <v>80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2059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1609</v>
      </c>
      <c r="D39" s="33" t="s">
        <v>225</v>
      </c>
      <c r="E39" s="34" t="s">
        <v>193</v>
      </c>
      <c r="F39" s="35" t="s">
        <v>1610</v>
      </c>
      <c r="G39" s="32" t="s">
        <v>80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2059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1611</v>
      </c>
      <c r="D40" s="33" t="s">
        <v>1612</v>
      </c>
      <c r="E40" s="34" t="s">
        <v>198</v>
      </c>
      <c r="F40" s="35" t="s">
        <v>1613</v>
      </c>
      <c r="G40" s="32" t="s">
        <v>145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2059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1614</v>
      </c>
      <c r="D41" s="33" t="s">
        <v>263</v>
      </c>
      <c r="E41" s="34" t="s">
        <v>198</v>
      </c>
      <c r="F41" s="35" t="s">
        <v>1615</v>
      </c>
      <c r="G41" s="32" t="s">
        <v>182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2059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1616</v>
      </c>
      <c r="D42" s="33" t="s">
        <v>760</v>
      </c>
      <c r="E42" s="34" t="s">
        <v>198</v>
      </c>
      <c r="F42" s="35" t="s">
        <v>223</v>
      </c>
      <c r="G42" s="32" t="s">
        <v>80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2060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1617</v>
      </c>
      <c r="D43" s="33" t="s">
        <v>1618</v>
      </c>
      <c r="E43" s="34" t="s">
        <v>439</v>
      </c>
      <c r="F43" s="35" t="s">
        <v>891</v>
      </c>
      <c r="G43" s="32" t="s">
        <v>80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2060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1619</v>
      </c>
      <c r="D44" s="33" t="s">
        <v>401</v>
      </c>
      <c r="E44" s="34" t="s">
        <v>439</v>
      </c>
      <c r="F44" s="35" t="s">
        <v>1620</v>
      </c>
      <c r="G44" s="32" t="s">
        <v>80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2060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1621</v>
      </c>
      <c r="D45" s="33" t="s">
        <v>1622</v>
      </c>
      <c r="E45" s="34" t="s">
        <v>439</v>
      </c>
      <c r="F45" s="35" t="s">
        <v>338</v>
      </c>
      <c r="G45" s="32" t="s">
        <v>182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2060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1623</v>
      </c>
      <c r="D46" s="33" t="s">
        <v>134</v>
      </c>
      <c r="E46" s="34" t="s">
        <v>439</v>
      </c>
      <c r="F46" s="35" t="s">
        <v>336</v>
      </c>
      <c r="G46" s="32" t="s">
        <v>99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2060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1624</v>
      </c>
      <c r="D47" s="33" t="s">
        <v>1625</v>
      </c>
      <c r="E47" s="34" t="s">
        <v>1501</v>
      </c>
      <c r="F47" s="35" t="s">
        <v>1626</v>
      </c>
      <c r="G47" s="32" t="s">
        <v>91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2060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1627</v>
      </c>
      <c r="D48" s="33" t="s">
        <v>1628</v>
      </c>
      <c r="E48" s="34" t="s">
        <v>207</v>
      </c>
      <c r="F48" s="35" t="s">
        <v>1561</v>
      </c>
      <c r="G48" s="32" t="s">
        <v>182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2060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1629</v>
      </c>
      <c r="D49" s="33" t="s">
        <v>215</v>
      </c>
      <c r="E49" s="34" t="s">
        <v>623</v>
      </c>
      <c r="F49" s="35" t="s">
        <v>1630</v>
      </c>
      <c r="G49" s="32" t="s">
        <v>278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2060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1631</v>
      </c>
      <c r="D50" s="33" t="s">
        <v>155</v>
      </c>
      <c r="E50" s="34" t="s">
        <v>623</v>
      </c>
      <c r="F50" s="35" t="s">
        <v>1632</v>
      </c>
      <c r="G50" s="32" t="s">
        <v>127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2060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1633</v>
      </c>
      <c r="D51" s="33" t="s">
        <v>1634</v>
      </c>
      <c r="E51" s="34" t="s">
        <v>211</v>
      </c>
      <c r="F51" s="35" t="s">
        <v>1635</v>
      </c>
      <c r="G51" s="32" t="s">
        <v>195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2060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1636</v>
      </c>
      <c r="D52" s="33" t="s">
        <v>1637</v>
      </c>
      <c r="E52" s="34" t="s">
        <v>216</v>
      </c>
      <c r="F52" s="35" t="s">
        <v>329</v>
      </c>
      <c r="G52" s="32" t="s">
        <v>195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2060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1638</v>
      </c>
      <c r="D53" s="33" t="s">
        <v>1639</v>
      </c>
      <c r="E53" s="34" t="s">
        <v>476</v>
      </c>
      <c r="F53" s="35" t="s">
        <v>525</v>
      </c>
      <c r="G53" s="32" t="s">
        <v>91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2060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1640</v>
      </c>
      <c r="D54" s="33" t="s">
        <v>1641</v>
      </c>
      <c r="E54" s="34" t="s">
        <v>220</v>
      </c>
      <c r="F54" s="35" t="s">
        <v>1642</v>
      </c>
      <c r="G54" s="32" t="s">
        <v>95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2060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1643</v>
      </c>
      <c r="D55" s="33" t="s">
        <v>1644</v>
      </c>
      <c r="E55" s="34" t="s">
        <v>1252</v>
      </c>
      <c r="F55" s="35" t="s">
        <v>1592</v>
      </c>
      <c r="G55" s="32" t="s">
        <v>213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2060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1645</v>
      </c>
      <c r="D56" s="33" t="s">
        <v>428</v>
      </c>
      <c r="E56" s="34" t="s">
        <v>230</v>
      </c>
      <c r="F56" s="35" t="s">
        <v>1646</v>
      </c>
      <c r="G56" s="32" t="s">
        <v>91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2060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1647</v>
      </c>
      <c r="D57" s="33" t="s">
        <v>109</v>
      </c>
      <c r="E57" s="34" t="s">
        <v>242</v>
      </c>
      <c r="F57" s="35" t="s">
        <v>1648</v>
      </c>
      <c r="G57" s="32" t="s">
        <v>182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2060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1649</v>
      </c>
      <c r="D58" s="33" t="s">
        <v>241</v>
      </c>
      <c r="E58" s="34" t="s">
        <v>1384</v>
      </c>
      <c r="F58" s="35" t="s">
        <v>1298</v>
      </c>
      <c r="G58" s="32" t="s">
        <v>127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2060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1650</v>
      </c>
      <c r="D59" s="33" t="s">
        <v>215</v>
      </c>
      <c r="E59" s="34" t="s">
        <v>1258</v>
      </c>
      <c r="F59" s="35" t="s">
        <v>463</v>
      </c>
      <c r="G59" s="32" t="s">
        <v>182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2060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1651</v>
      </c>
      <c r="D60" s="33" t="s">
        <v>911</v>
      </c>
      <c r="E60" s="34" t="s">
        <v>1258</v>
      </c>
      <c r="F60" s="35" t="s">
        <v>358</v>
      </c>
      <c r="G60" s="32" t="s">
        <v>195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2060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1652</v>
      </c>
      <c r="D61" s="33" t="s">
        <v>1653</v>
      </c>
      <c r="E61" s="34" t="s">
        <v>247</v>
      </c>
      <c r="F61" s="35" t="s">
        <v>258</v>
      </c>
      <c r="G61" s="32" t="s">
        <v>303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2060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1654</v>
      </c>
      <c r="D62" s="33" t="s">
        <v>210</v>
      </c>
      <c r="E62" s="34" t="s">
        <v>497</v>
      </c>
      <c r="F62" s="35" t="s">
        <v>440</v>
      </c>
      <c r="G62" s="32" t="s">
        <v>200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2060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1655</v>
      </c>
      <c r="D63" s="33" t="s">
        <v>1656</v>
      </c>
      <c r="E63" s="34" t="s">
        <v>1657</v>
      </c>
      <c r="F63" s="35" t="s">
        <v>624</v>
      </c>
      <c r="G63" s="32" t="s">
        <v>95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2060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1658</v>
      </c>
      <c r="D64" s="33" t="s">
        <v>288</v>
      </c>
      <c r="E64" s="34" t="s">
        <v>685</v>
      </c>
      <c r="F64" s="35" t="s">
        <v>1351</v>
      </c>
      <c r="G64" s="32" t="s">
        <v>388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2060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1659</v>
      </c>
      <c r="D65" s="33" t="s">
        <v>532</v>
      </c>
      <c r="E65" s="34" t="s">
        <v>685</v>
      </c>
      <c r="F65" s="35" t="s">
        <v>443</v>
      </c>
      <c r="G65" s="32" t="s">
        <v>91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2060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1660</v>
      </c>
      <c r="D66" s="33" t="s">
        <v>129</v>
      </c>
      <c r="E66" s="34" t="s">
        <v>685</v>
      </c>
      <c r="F66" s="35" t="s">
        <v>891</v>
      </c>
      <c r="G66" s="32" t="s">
        <v>182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2060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1661</v>
      </c>
      <c r="D67" s="33" t="s">
        <v>129</v>
      </c>
      <c r="E67" s="34" t="s">
        <v>685</v>
      </c>
      <c r="F67" s="35" t="s">
        <v>265</v>
      </c>
      <c r="G67" s="32" t="s">
        <v>388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2060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1662</v>
      </c>
      <c r="D68" s="33" t="s">
        <v>1663</v>
      </c>
      <c r="E68" s="34" t="s">
        <v>1664</v>
      </c>
      <c r="F68" s="35" t="s">
        <v>1665</v>
      </c>
      <c r="G68" s="32" t="s">
        <v>95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2060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1666</v>
      </c>
      <c r="D69" s="33" t="s">
        <v>1667</v>
      </c>
      <c r="E69" s="34" t="s">
        <v>313</v>
      </c>
      <c r="F69" s="35" t="s">
        <v>90</v>
      </c>
      <c r="G69" s="32" t="s">
        <v>266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2060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1668</v>
      </c>
      <c r="D70" s="33" t="s">
        <v>1669</v>
      </c>
      <c r="E70" s="34" t="s">
        <v>317</v>
      </c>
      <c r="F70" s="35" t="s">
        <v>971</v>
      </c>
      <c r="G70" s="32" t="s">
        <v>95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2060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1670</v>
      </c>
      <c r="D71" s="33" t="s">
        <v>206</v>
      </c>
      <c r="E71" s="34" t="s">
        <v>1671</v>
      </c>
      <c r="F71" s="35" t="s">
        <v>199</v>
      </c>
      <c r="G71" s="32" t="s">
        <v>278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2060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1672</v>
      </c>
      <c r="D72" s="33" t="s">
        <v>1332</v>
      </c>
      <c r="E72" s="34" t="s">
        <v>1673</v>
      </c>
      <c r="F72" s="35" t="s">
        <v>483</v>
      </c>
      <c r="G72" s="32" t="s">
        <v>182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2060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9" customHeight="1">
      <c r="A73" s="2"/>
      <c r="B73" s="45"/>
      <c r="C73" s="46"/>
      <c r="D73" s="46"/>
      <c r="E73" s="47"/>
      <c r="F73" s="47"/>
      <c r="G73" s="47"/>
      <c r="H73" s="48"/>
      <c r="I73" s="49"/>
      <c r="J73" s="49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</row>
    <row r="74" spans="1:39" ht="16.5" hidden="1">
      <c r="A74" s="2"/>
      <c r="B74" s="121" t="s">
        <v>31</v>
      </c>
      <c r="C74" s="121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 customHeight="1">
      <c r="A75" s="2"/>
      <c r="B75" s="51" t="s">
        <v>32</v>
      </c>
      <c r="C75" s="51"/>
      <c r="D75" s="52">
        <f>+$AA$8</f>
        <v>63</v>
      </c>
      <c r="E75" s="53" t="s">
        <v>33</v>
      </c>
      <c r="F75" s="94" t="s">
        <v>34</v>
      </c>
      <c r="G75" s="94"/>
      <c r="H75" s="94"/>
      <c r="I75" s="94"/>
      <c r="J75" s="94"/>
      <c r="K75" s="94"/>
      <c r="L75" s="94"/>
      <c r="M75" s="94"/>
      <c r="N75" s="94"/>
      <c r="O75" s="94"/>
      <c r="P75" s="54">
        <f>$AA$8 -COUNTIF($T$9:$T$262,"Vắng") -COUNTIF($T$9:$T$262,"Vắng có phép") - COUNTIF($T$9:$T$262,"Đình chỉ thi") - COUNTIF($T$9:$T$262,"Không đủ ĐKDT")</f>
        <v>63</v>
      </c>
      <c r="Q75" s="54"/>
      <c r="R75" s="54"/>
      <c r="S75" s="55"/>
      <c r="T75" s="56" t="s">
        <v>33</v>
      </c>
      <c r="U75" s="55"/>
      <c r="V75" s="3"/>
    </row>
    <row r="76" spans="1:39" ht="16.5" hidden="1" customHeight="1">
      <c r="A76" s="2"/>
      <c r="B76" s="51" t="s">
        <v>35</v>
      </c>
      <c r="C76" s="51"/>
      <c r="D76" s="52">
        <f>+$AL$8</f>
        <v>0</v>
      </c>
      <c r="E76" s="53" t="s">
        <v>33</v>
      </c>
      <c r="F76" s="94" t="s">
        <v>36</v>
      </c>
      <c r="G76" s="94"/>
      <c r="H76" s="94"/>
      <c r="I76" s="94"/>
      <c r="J76" s="94"/>
      <c r="K76" s="94"/>
      <c r="L76" s="94"/>
      <c r="M76" s="94"/>
      <c r="N76" s="94"/>
      <c r="O76" s="94"/>
      <c r="P76" s="57">
        <f>COUNTIF($T$9:$T$138,"Vắng")</f>
        <v>0</v>
      </c>
      <c r="Q76" s="57"/>
      <c r="R76" s="57"/>
      <c r="S76" s="58"/>
      <c r="T76" s="56" t="s">
        <v>33</v>
      </c>
      <c r="U76" s="58"/>
      <c r="V76" s="3"/>
    </row>
    <row r="77" spans="1:39" ht="16.5" hidden="1" customHeight="1">
      <c r="A77" s="2"/>
      <c r="B77" s="51" t="s">
        <v>51</v>
      </c>
      <c r="C77" s="51"/>
      <c r="D77" s="67">
        <f>COUNTIF(X10:X72,"Học lại")</f>
        <v>63</v>
      </c>
      <c r="E77" s="53" t="s">
        <v>33</v>
      </c>
      <c r="F77" s="94" t="s">
        <v>52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COUNTIF($T$9:$T$138,"Vắng có phép")</f>
        <v>0</v>
      </c>
      <c r="Q77" s="54"/>
      <c r="R77" s="54"/>
      <c r="S77" s="55"/>
      <c r="T77" s="56" t="s">
        <v>33</v>
      </c>
      <c r="U77" s="55"/>
      <c r="V77" s="3"/>
    </row>
    <row r="78" spans="1:39" ht="3" hidden="1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idden="1">
      <c r="B79" s="89" t="s">
        <v>53</v>
      </c>
      <c r="C79" s="89"/>
      <c r="D79" s="90">
        <f>COUNTIF(X10:X72,"Thi lại")</f>
        <v>0</v>
      </c>
      <c r="E79" s="91" t="s">
        <v>33</v>
      </c>
      <c r="F79" s="3"/>
      <c r="G79" s="3"/>
      <c r="H79" s="3"/>
      <c r="I79" s="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3"/>
    </row>
    <row r="80" spans="1:39" ht="24.75" hidden="1" customHeight="1">
      <c r="B80" s="89"/>
      <c r="C80" s="89"/>
      <c r="D80" s="90"/>
      <c r="E80" s="91"/>
      <c r="F80" s="3"/>
      <c r="G80" s="3"/>
      <c r="H80" s="3"/>
      <c r="I80" s="3"/>
      <c r="J80" s="123" t="s">
        <v>55</v>
      </c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idden="1">
      <c r="A81" s="59"/>
      <c r="B81" s="115" t="s">
        <v>37</v>
      </c>
      <c r="C81" s="115"/>
      <c r="D81" s="115"/>
      <c r="E81" s="115"/>
      <c r="F81" s="115"/>
      <c r="G81" s="115"/>
      <c r="H81" s="115"/>
      <c r="I81" s="60"/>
      <c r="J81" s="124" t="s">
        <v>38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3"/>
    </row>
    <row r="82" spans="1:39" ht="4.5" hidden="1" customHeight="1">
      <c r="A82" s="2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39" s="2" customFormat="1" hidden="1">
      <c r="B83" s="115" t="s">
        <v>39</v>
      </c>
      <c r="C83" s="115"/>
      <c r="D83" s="116" t="s">
        <v>40</v>
      </c>
      <c r="E83" s="116"/>
      <c r="F83" s="116"/>
      <c r="G83" s="116"/>
      <c r="H83" s="116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18" hidden="1" customHeight="1">
      <c r="A89" s="1"/>
      <c r="B89" s="126" t="s">
        <v>41</v>
      </c>
      <c r="C89" s="126"/>
      <c r="D89" s="126" t="s">
        <v>54</v>
      </c>
      <c r="E89" s="126"/>
      <c r="F89" s="126"/>
      <c r="G89" s="126"/>
      <c r="H89" s="126"/>
      <c r="I89" s="126"/>
      <c r="J89" s="126" t="s">
        <v>42</v>
      </c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2.25" customHeight="1">
      <c r="A92" s="1"/>
      <c r="B92" s="115" t="s">
        <v>43</v>
      </c>
      <c r="C92" s="115"/>
      <c r="D92" s="115"/>
      <c r="E92" s="115"/>
      <c r="F92" s="115"/>
      <c r="G92" s="115"/>
      <c r="H92" s="115"/>
      <c r="I92" s="60"/>
      <c r="J92" s="127" t="s">
        <v>56</v>
      </c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>
      <c r="A93" s="1"/>
      <c r="B93" s="45"/>
      <c r="C93" s="61"/>
      <c r="D93" s="61"/>
      <c r="E93" s="62"/>
      <c r="F93" s="62"/>
      <c r="G93" s="62"/>
      <c r="H93" s="63"/>
      <c r="I93" s="64"/>
      <c r="J93" s="6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115" t="s">
        <v>39</v>
      </c>
      <c r="C94" s="115"/>
      <c r="D94" s="116" t="s">
        <v>40</v>
      </c>
      <c r="E94" s="116"/>
      <c r="F94" s="116"/>
      <c r="G94" s="116"/>
      <c r="H94" s="116"/>
      <c r="I94" s="64"/>
      <c r="J94" s="64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9" spans="2:21">
      <c r="B99" s="125"/>
      <c r="C99" s="125"/>
      <c r="D99" s="125"/>
      <c r="E99" s="125"/>
      <c r="F99" s="125"/>
      <c r="G99" s="125"/>
      <c r="H99" s="125"/>
      <c r="I99" s="125"/>
      <c r="J99" s="125" t="s">
        <v>57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mergeCells count="58">
    <mergeCell ref="B99:C99"/>
    <mergeCell ref="D99:I99"/>
    <mergeCell ref="J99:U99"/>
    <mergeCell ref="B89:C89"/>
    <mergeCell ref="D89:I89"/>
    <mergeCell ref="J89:U89"/>
    <mergeCell ref="B92:H92"/>
    <mergeCell ref="J92:U92"/>
    <mergeCell ref="B94:C94"/>
    <mergeCell ref="D94:H94"/>
    <mergeCell ref="F77:O77"/>
    <mergeCell ref="J79:U79"/>
    <mergeCell ref="J80:U80"/>
    <mergeCell ref="B81:H81"/>
    <mergeCell ref="J81:U81"/>
    <mergeCell ref="B83:C83"/>
    <mergeCell ref="D83:H83"/>
    <mergeCell ref="T7:T9"/>
    <mergeCell ref="U7:U9"/>
    <mergeCell ref="B9:G9"/>
    <mergeCell ref="B74:C74"/>
    <mergeCell ref="F75:O75"/>
    <mergeCell ref="F76:O76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2 P10:P72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77 X10:X7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99"/>
  <sheetViews>
    <sheetView workbookViewId="0">
      <pane ySplit="3" topLeftCell="A37" activePane="bottomLeft" state="frozen"/>
      <selection activeCell="A6" sqref="A6:XFD6"/>
      <selection pane="bottomLeft" activeCell="U42" sqref="U42:U7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68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INT1359-09</v>
      </c>
      <c r="AA8" s="76">
        <f>+$AJ$8+$AL$8+$AH$8</f>
        <v>63</v>
      </c>
      <c r="AB8" s="70">
        <f>COUNTIF($T$9:$T$132,"Khiển trách")</f>
        <v>0</v>
      </c>
      <c r="AC8" s="70">
        <f>COUNTIF($T$9:$T$132,"Cảnh cáo")</f>
        <v>0</v>
      </c>
      <c r="AD8" s="70">
        <f>COUNTIF($T$9:$T$132,"Đình chỉ thi")</f>
        <v>0</v>
      </c>
      <c r="AE8" s="77">
        <f>+($AB$8+$AC$8+$AD$8)/$AA$8*100%</f>
        <v>0</v>
      </c>
      <c r="AF8" s="70">
        <f>SUM(COUNTIF($T$9:$T$130,"Vắng"),COUNTIF($T$9:$T$130,"Vắng có phép"))</f>
        <v>0</v>
      </c>
      <c r="AG8" s="78">
        <f>+$AF$8/$AA$8</f>
        <v>0</v>
      </c>
      <c r="AH8" s="79">
        <f>COUNTIF($X$9:$X$130,"Thi lại")</f>
        <v>0</v>
      </c>
      <c r="AI8" s="78">
        <f>+$AH$8/$AA$8</f>
        <v>0</v>
      </c>
      <c r="AJ8" s="79">
        <f>COUNTIF($X$9:$X$131,"Học lại")</f>
        <v>63</v>
      </c>
      <c r="AK8" s="78">
        <f>+$AJ$8/$AA$8</f>
        <v>1</v>
      </c>
      <c r="AL8" s="70">
        <f>COUNTIF($X$10:$X$131,"Đạt")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1437</v>
      </c>
      <c r="D10" s="21" t="s">
        <v>1438</v>
      </c>
      <c r="E10" s="22" t="s">
        <v>78</v>
      </c>
      <c r="F10" s="23" t="s">
        <v>649</v>
      </c>
      <c r="G10" s="20" t="s">
        <v>195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2057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1439</v>
      </c>
      <c r="D11" s="33" t="s">
        <v>869</v>
      </c>
      <c r="E11" s="34" t="s">
        <v>78</v>
      </c>
      <c r="F11" s="35" t="s">
        <v>248</v>
      </c>
      <c r="G11" s="32" t="s">
        <v>388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2057</v>
      </c>
      <c r="V11" s="3"/>
      <c r="W11" s="30"/>
      <c r="X11" s="81" t="str">
        <f t="shared" ref="X11:X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1440</v>
      </c>
      <c r="D12" s="33" t="s">
        <v>644</v>
      </c>
      <c r="E12" s="34" t="s">
        <v>78</v>
      </c>
      <c r="F12" s="35" t="s">
        <v>277</v>
      </c>
      <c r="G12" s="32" t="s">
        <v>145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2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2" si="4">+IF(OR($H12=0,$I12=0,$J12=0,$K12=0),"Không đủ ĐKDT","")</f>
        <v/>
      </c>
      <c r="U12" s="43" t="s">
        <v>2057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1441</v>
      </c>
      <c r="D13" s="33" t="s">
        <v>105</v>
      </c>
      <c r="E13" s="34" t="s">
        <v>1165</v>
      </c>
      <c r="F13" s="35" t="s">
        <v>1060</v>
      </c>
      <c r="G13" s="32" t="s">
        <v>99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2057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1442</v>
      </c>
      <c r="D14" s="33" t="s">
        <v>1443</v>
      </c>
      <c r="E14" s="34" t="s">
        <v>110</v>
      </c>
      <c r="F14" s="35" t="s">
        <v>1264</v>
      </c>
      <c r="G14" s="32" t="s">
        <v>127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2057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1444</v>
      </c>
      <c r="D15" s="33" t="s">
        <v>532</v>
      </c>
      <c r="E15" s="34" t="s">
        <v>536</v>
      </c>
      <c r="F15" s="35" t="s">
        <v>243</v>
      </c>
      <c r="G15" s="32" t="s">
        <v>266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2057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1445</v>
      </c>
      <c r="D16" s="33" t="s">
        <v>1446</v>
      </c>
      <c r="E16" s="34" t="s">
        <v>536</v>
      </c>
      <c r="F16" s="35" t="s">
        <v>689</v>
      </c>
      <c r="G16" s="32" t="s">
        <v>84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2057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1447</v>
      </c>
      <c r="D17" s="33" t="s">
        <v>1332</v>
      </c>
      <c r="E17" s="34" t="s">
        <v>354</v>
      </c>
      <c r="F17" s="35" t="s">
        <v>1448</v>
      </c>
      <c r="G17" s="32" t="s">
        <v>95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2057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1449</v>
      </c>
      <c r="D18" s="33" t="s">
        <v>129</v>
      </c>
      <c r="E18" s="34" t="s">
        <v>130</v>
      </c>
      <c r="F18" s="35" t="s">
        <v>199</v>
      </c>
      <c r="G18" s="32" t="s">
        <v>278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2057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1450</v>
      </c>
      <c r="D19" s="33" t="s">
        <v>1451</v>
      </c>
      <c r="E19" s="34" t="s">
        <v>1452</v>
      </c>
      <c r="F19" s="35" t="s">
        <v>450</v>
      </c>
      <c r="G19" s="32" t="s">
        <v>127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2057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1453</v>
      </c>
      <c r="D20" s="33" t="s">
        <v>1454</v>
      </c>
      <c r="E20" s="34" t="s">
        <v>367</v>
      </c>
      <c r="F20" s="35" t="s">
        <v>871</v>
      </c>
      <c r="G20" s="32" t="s">
        <v>91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2057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1455</v>
      </c>
      <c r="D21" s="33" t="s">
        <v>1456</v>
      </c>
      <c r="E21" s="34" t="s">
        <v>367</v>
      </c>
      <c r="F21" s="35" t="s">
        <v>1457</v>
      </c>
      <c r="G21" s="32" t="s">
        <v>84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2057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1458</v>
      </c>
      <c r="D22" s="33" t="s">
        <v>1459</v>
      </c>
      <c r="E22" s="34" t="s">
        <v>367</v>
      </c>
      <c r="F22" s="35" t="s">
        <v>1427</v>
      </c>
      <c r="G22" s="32" t="s">
        <v>278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2057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1460</v>
      </c>
      <c r="D23" s="33" t="s">
        <v>1461</v>
      </c>
      <c r="E23" s="34" t="s">
        <v>139</v>
      </c>
      <c r="F23" s="35" t="s">
        <v>904</v>
      </c>
      <c r="G23" s="32" t="s">
        <v>278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2057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1462</v>
      </c>
      <c r="D24" s="33" t="s">
        <v>1463</v>
      </c>
      <c r="E24" s="34" t="s">
        <v>745</v>
      </c>
      <c r="F24" s="35" t="s">
        <v>1464</v>
      </c>
      <c r="G24" s="32" t="s">
        <v>195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2057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1465</v>
      </c>
      <c r="D25" s="33" t="s">
        <v>1466</v>
      </c>
      <c r="E25" s="34" t="s">
        <v>1212</v>
      </c>
      <c r="F25" s="35" t="s">
        <v>1467</v>
      </c>
      <c r="G25" s="32" t="s">
        <v>200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2057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1468</v>
      </c>
      <c r="D26" s="33" t="s">
        <v>546</v>
      </c>
      <c r="E26" s="34" t="s">
        <v>756</v>
      </c>
      <c r="F26" s="35" t="s">
        <v>443</v>
      </c>
      <c r="G26" s="32" t="s">
        <v>80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2057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1469</v>
      </c>
      <c r="D27" s="33" t="s">
        <v>1470</v>
      </c>
      <c r="E27" s="34" t="s">
        <v>390</v>
      </c>
      <c r="F27" s="35" t="s">
        <v>1229</v>
      </c>
      <c r="G27" s="32" t="s">
        <v>80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2057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1471</v>
      </c>
      <c r="D28" s="33" t="s">
        <v>1472</v>
      </c>
      <c r="E28" s="34" t="s">
        <v>390</v>
      </c>
      <c r="F28" s="35" t="s">
        <v>925</v>
      </c>
      <c r="G28" s="32" t="s">
        <v>213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2057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1473</v>
      </c>
      <c r="D29" s="33" t="s">
        <v>134</v>
      </c>
      <c r="E29" s="34" t="s">
        <v>390</v>
      </c>
      <c r="F29" s="35" t="s">
        <v>609</v>
      </c>
      <c r="G29" s="32" t="s">
        <v>200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2057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1474</v>
      </c>
      <c r="D30" s="33" t="s">
        <v>1451</v>
      </c>
      <c r="E30" s="34" t="s">
        <v>148</v>
      </c>
      <c r="F30" s="35" t="s">
        <v>1475</v>
      </c>
      <c r="G30" s="32" t="s">
        <v>200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2057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1476</v>
      </c>
      <c r="D31" s="33" t="s">
        <v>1477</v>
      </c>
      <c r="E31" s="34" t="s">
        <v>1478</v>
      </c>
      <c r="F31" s="35" t="s">
        <v>1479</v>
      </c>
      <c r="G31" s="32" t="s">
        <v>99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2057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1480</v>
      </c>
      <c r="D32" s="33" t="s">
        <v>366</v>
      </c>
      <c r="E32" s="34" t="s">
        <v>422</v>
      </c>
      <c r="F32" s="35" t="s">
        <v>1481</v>
      </c>
      <c r="G32" s="32" t="s">
        <v>91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2057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1482</v>
      </c>
      <c r="D33" s="33" t="s">
        <v>1483</v>
      </c>
      <c r="E33" s="34" t="s">
        <v>1083</v>
      </c>
      <c r="F33" s="35" t="s">
        <v>310</v>
      </c>
      <c r="G33" s="32" t="s">
        <v>388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2057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1484</v>
      </c>
      <c r="D34" s="33" t="s">
        <v>241</v>
      </c>
      <c r="E34" s="34" t="s">
        <v>180</v>
      </c>
      <c r="F34" s="35" t="s">
        <v>1485</v>
      </c>
      <c r="G34" s="32" t="s">
        <v>213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2057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1486</v>
      </c>
      <c r="D35" s="33" t="s">
        <v>1233</v>
      </c>
      <c r="E35" s="34" t="s">
        <v>180</v>
      </c>
      <c r="F35" s="35" t="s">
        <v>1362</v>
      </c>
      <c r="G35" s="32" t="s">
        <v>99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2057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1487</v>
      </c>
      <c r="D36" s="33" t="s">
        <v>411</v>
      </c>
      <c r="E36" s="34" t="s">
        <v>189</v>
      </c>
      <c r="F36" s="35" t="s">
        <v>1488</v>
      </c>
      <c r="G36" s="32" t="s">
        <v>213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2057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1489</v>
      </c>
      <c r="D37" s="33" t="s">
        <v>1490</v>
      </c>
      <c r="E37" s="34" t="s">
        <v>600</v>
      </c>
      <c r="F37" s="35" t="s">
        <v>408</v>
      </c>
      <c r="G37" s="32" t="s">
        <v>91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2057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1491</v>
      </c>
      <c r="D38" s="33" t="s">
        <v>1492</v>
      </c>
      <c r="E38" s="34" t="s">
        <v>193</v>
      </c>
      <c r="F38" s="35" t="s">
        <v>1493</v>
      </c>
      <c r="G38" s="32" t="s">
        <v>127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2057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1494</v>
      </c>
      <c r="D39" s="33" t="s">
        <v>1495</v>
      </c>
      <c r="E39" s="34" t="s">
        <v>198</v>
      </c>
      <c r="F39" s="35" t="s">
        <v>1046</v>
      </c>
      <c r="G39" s="32" t="s">
        <v>266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2057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1496</v>
      </c>
      <c r="D40" s="33" t="s">
        <v>542</v>
      </c>
      <c r="E40" s="34" t="s">
        <v>198</v>
      </c>
      <c r="F40" s="35" t="s">
        <v>239</v>
      </c>
      <c r="G40" s="32" t="s">
        <v>388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2057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1497</v>
      </c>
      <c r="D41" s="33" t="s">
        <v>134</v>
      </c>
      <c r="E41" s="34" t="s">
        <v>198</v>
      </c>
      <c r="F41" s="35" t="s">
        <v>1493</v>
      </c>
      <c r="G41" s="32" t="s">
        <v>80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2057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1498</v>
      </c>
      <c r="D42" s="33" t="s">
        <v>675</v>
      </c>
      <c r="E42" s="34" t="s">
        <v>439</v>
      </c>
      <c r="F42" s="35" t="s">
        <v>856</v>
      </c>
      <c r="G42" s="32" t="s">
        <v>266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2058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1499</v>
      </c>
      <c r="D43" s="33" t="s">
        <v>1500</v>
      </c>
      <c r="E43" s="34" t="s">
        <v>1501</v>
      </c>
      <c r="F43" s="35" t="s">
        <v>978</v>
      </c>
      <c r="G43" s="32" t="s">
        <v>127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2058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1502</v>
      </c>
      <c r="D44" s="33" t="s">
        <v>644</v>
      </c>
      <c r="E44" s="34" t="s">
        <v>1503</v>
      </c>
      <c r="F44" s="35" t="s">
        <v>1504</v>
      </c>
      <c r="G44" s="32" t="s">
        <v>95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2058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1505</v>
      </c>
      <c r="D45" s="33" t="s">
        <v>1506</v>
      </c>
      <c r="E45" s="34" t="s">
        <v>1111</v>
      </c>
      <c r="F45" s="35" t="s">
        <v>1507</v>
      </c>
      <c r="G45" s="32" t="s">
        <v>195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2058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1508</v>
      </c>
      <c r="D46" s="33" t="s">
        <v>1509</v>
      </c>
      <c r="E46" s="34" t="s">
        <v>1111</v>
      </c>
      <c r="F46" s="35" t="s">
        <v>723</v>
      </c>
      <c r="G46" s="32" t="s">
        <v>388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2058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1510</v>
      </c>
      <c r="D47" s="33" t="s">
        <v>1511</v>
      </c>
      <c r="E47" s="34" t="s">
        <v>630</v>
      </c>
      <c r="F47" s="35" t="s">
        <v>1512</v>
      </c>
      <c r="G47" s="32" t="s">
        <v>145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2058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1513</v>
      </c>
      <c r="D48" s="33" t="s">
        <v>147</v>
      </c>
      <c r="E48" s="34" t="s">
        <v>633</v>
      </c>
      <c r="F48" s="35" t="s">
        <v>277</v>
      </c>
      <c r="G48" s="32" t="s">
        <v>127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2058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1514</v>
      </c>
      <c r="D49" s="33" t="s">
        <v>280</v>
      </c>
      <c r="E49" s="34" t="s">
        <v>633</v>
      </c>
      <c r="F49" s="35" t="s">
        <v>649</v>
      </c>
      <c r="G49" s="32" t="s">
        <v>80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2058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1515</v>
      </c>
      <c r="D50" s="33" t="s">
        <v>134</v>
      </c>
      <c r="E50" s="34" t="s">
        <v>211</v>
      </c>
      <c r="F50" s="35" t="s">
        <v>368</v>
      </c>
      <c r="G50" s="32" t="s">
        <v>95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2058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1516</v>
      </c>
      <c r="D51" s="33" t="s">
        <v>215</v>
      </c>
      <c r="E51" s="34" t="s">
        <v>216</v>
      </c>
      <c r="F51" s="35" t="s">
        <v>1517</v>
      </c>
      <c r="G51" s="32" t="s">
        <v>303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2058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1518</v>
      </c>
      <c r="D52" s="33" t="s">
        <v>1519</v>
      </c>
      <c r="E52" s="34" t="s">
        <v>220</v>
      </c>
      <c r="F52" s="35" t="s">
        <v>1307</v>
      </c>
      <c r="G52" s="32" t="s">
        <v>278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2058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1520</v>
      </c>
      <c r="D53" s="33" t="s">
        <v>1451</v>
      </c>
      <c r="E53" s="34" t="s">
        <v>220</v>
      </c>
      <c r="F53" s="35" t="s">
        <v>1521</v>
      </c>
      <c r="G53" s="32" t="s">
        <v>127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2058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1522</v>
      </c>
      <c r="D54" s="33" t="s">
        <v>206</v>
      </c>
      <c r="E54" s="34" t="s">
        <v>242</v>
      </c>
      <c r="F54" s="35" t="s">
        <v>683</v>
      </c>
      <c r="G54" s="32" t="s">
        <v>266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2058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1523</v>
      </c>
      <c r="D55" s="33" t="s">
        <v>1524</v>
      </c>
      <c r="E55" s="34" t="s">
        <v>247</v>
      </c>
      <c r="F55" s="35" t="s">
        <v>597</v>
      </c>
      <c r="G55" s="32" t="s">
        <v>213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2058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1525</v>
      </c>
      <c r="D56" s="33" t="s">
        <v>1526</v>
      </c>
      <c r="E56" s="34" t="s">
        <v>247</v>
      </c>
      <c r="F56" s="35" t="s">
        <v>1527</v>
      </c>
      <c r="G56" s="32" t="s">
        <v>695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2058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1528</v>
      </c>
      <c r="D57" s="33" t="s">
        <v>147</v>
      </c>
      <c r="E57" s="34" t="s">
        <v>488</v>
      </c>
      <c r="F57" s="35" t="s">
        <v>680</v>
      </c>
      <c r="G57" s="32" t="s">
        <v>80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2058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1529</v>
      </c>
      <c r="D58" s="33" t="s">
        <v>678</v>
      </c>
      <c r="E58" s="34" t="s">
        <v>1397</v>
      </c>
      <c r="F58" s="35" t="s">
        <v>609</v>
      </c>
      <c r="G58" s="32" t="s">
        <v>303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2058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1530</v>
      </c>
      <c r="D59" s="33" t="s">
        <v>1196</v>
      </c>
      <c r="E59" s="34" t="s">
        <v>1531</v>
      </c>
      <c r="F59" s="35" t="s">
        <v>199</v>
      </c>
      <c r="G59" s="32" t="s">
        <v>80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2058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1532</v>
      </c>
      <c r="D60" s="33" t="s">
        <v>241</v>
      </c>
      <c r="E60" s="34" t="s">
        <v>825</v>
      </c>
      <c r="F60" s="35" t="s">
        <v>380</v>
      </c>
      <c r="G60" s="32" t="s">
        <v>95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2058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1533</v>
      </c>
      <c r="D61" s="33" t="s">
        <v>1451</v>
      </c>
      <c r="E61" s="34" t="s">
        <v>1534</v>
      </c>
      <c r="F61" s="35" t="s">
        <v>1535</v>
      </c>
      <c r="G61" s="32" t="s">
        <v>80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2058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1536</v>
      </c>
      <c r="D62" s="33" t="s">
        <v>288</v>
      </c>
      <c r="E62" s="34" t="s">
        <v>1537</v>
      </c>
      <c r="F62" s="35" t="s">
        <v>1535</v>
      </c>
      <c r="G62" s="32" t="s">
        <v>303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2058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1538</v>
      </c>
      <c r="D63" s="33" t="s">
        <v>986</v>
      </c>
      <c r="E63" s="34" t="s">
        <v>293</v>
      </c>
      <c r="F63" s="35" t="s">
        <v>871</v>
      </c>
      <c r="G63" s="32" t="s">
        <v>80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2058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1539</v>
      </c>
      <c r="D64" s="33" t="s">
        <v>485</v>
      </c>
      <c r="E64" s="34" t="s">
        <v>293</v>
      </c>
      <c r="F64" s="35" t="s">
        <v>841</v>
      </c>
      <c r="G64" s="32" t="s">
        <v>91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2058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1540</v>
      </c>
      <c r="D65" s="33" t="s">
        <v>1541</v>
      </c>
      <c r="E65" s="34" t="s">
        <v>295</v>
      </c>
      <c r="F65" s="35" t="s">
        <v>1542</v>
      </c>
      <c r="G65" s="32" t="s">
        <v>84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2058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1543</v>
      </c>
      <c r="D66" s="33" t="s">
        <v>1245</v>
      </c>
      <c r="E66" s="34" t="s">
        <v>685</v>
      </c>
      <c r="F66" s="35" t="s">
        <v>177</v>
      </c>
      <c r="G66" s="32" t="s">
        <v>95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2058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1544</v>
      </c>
      <c r="D67" s="33" t="s">
        <v>1545</v>
      </c>
      <c r="E67" s="34" t="s">
        <v>301</v>
      </c>
      <c r="F67" s="35" t="s">
        <v>1546</v>
      </c>
      <c r="G67" s="32" t="s">
        <v>182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2058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1547</v>
      </c>
      <c r="D68" s="33" t="s">
        <v>1548</v>
      </c>
      <c r="E68" s="34" t="s">
        <v>512</v>
      </c>
      <c r="F68" s="35" t="s">
        <v>489</v>
      </c>
      <c r="G68" s="32" t="s">
        <v>266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2058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1549</v>
      </c>
      <c r="D69" s="33" t="s">
        <v>129</v>
      </c>
      <c r="E69" s="34" t="s">
        <v>309</v>
      </c>
      <c r="F69" s="35" t="s">
        <v>1550</v>
      </c>
      <c r="G69" s="32" t="s">
        <v>266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2058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1551</v>
      </c>
      <c r="D70" s="33" t="s">
        <v>458</v>
      </c>
      <c r="E70" s="34" t="s">
        <v>1552</v>
      </c>
      <c r="F70" s="35" t="s">
        <v>1553</v>
      </c>
      <c r="G70" s="32" t="s">
        <v>95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2058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1554</v>
      </c>
      <c r="D71" s="33" t="s">
        <v>241</v>
      </c>
      <c r="E71" s="34" t="s">
        <v>313</v>
      </c>
      <c r="F71" s="35" t="s">
        <v>140</v>
      </c>
      <c r="G71" s="32" t="s">
        <v>145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2058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1555</v>
      </c>
      <c r="D72" s="33" t="s">
        <v>1556</v>
      </c>
      <c r="E72" s="34" t="s">
        <v>1557</v>
      </c>
      <c r="F72" s="35" t="s">
        <v>757</v>
      </c>
      <c r="G72" s="32" t="s">
        <v>80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2058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9" customHeight="1">
      <c r="A73" s="2"/>
      <c r="B73" s="45"/>
      <c r="C73" s="46"/>
      <c r="D73" s="46"/>
      <c r="E73" s="47"/>
      <c r="F73" s="47"/>
      <c r="G73" s="47"/>
      <c r="H73" s="48"/>
      <c r="I73" s="49"/>
      <c r="J73" s="49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</row>
    <row r="74" spans="1:39" ht="16.5" hidden="1">
      <c r="A74" s="2"/>
      <c r="B74" s="121" t="s">
        <v>31</v>
      </c>
      <c r="C74" s="121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 customHeight="1">
      <c r="A75" s="2"/>
      <c r="B75" s="51" t="s">
        <v>32</v>
      </c>
      <c r="C75" s="51"/>
      <c r="D75" s="52">
        <f>+$AA$8</f>
        <v>63</v>
      </c>
      <c r="E75" s="53" t="s">
        <v>33</v>
      </c>
      <c r="F75" s="94" t="s">
        <v>34</v>
      </c>
      <c r="G75" s="94"/>
      <c r="H75" s="94"/>
      <c r="I75" s="94"/>
      <c r="J75" s="94"/>
      <c r="K75" s="94"/>
      <c r="L75" s="94"/>
      <c r="M75" s="94"/>
      <c r="N75" s="94"/>
      <c r="O75" s="94"/>
      <c r="P75" s="54">
        <f>$AA$8 -COUNTIF($T$9:$T$262,"Vắng") -COUNTIF($T$9:$T$262,"Vắng có phép") - COUNTIF($T$9:$T$262,"Đình chỉ thi") - COUNTIF($T$9:$T$262,"Không đủ ĐKDT")</f>
        <v>63</v>
      </c>
      <c r="Q75" s="54"/>
      <c r="R75" s="54"/>
      <c r="S75" s="55"/>
      <c r="T75" s="56" t="s">
        <v>33</v>
      </c>
      <c r="U75" s="55"/>
      <c r="V75" s="3"/>
    </row>
    <row r="76" spans="1:39" ht="16.5" hidden="1" customHeight="1">
      <c r="A76" s="2"/>
      <c r="B76" s="51" t="s">
        <v>35</v>
      </c>
      <c r="C76" s="51"/>
      <c r="D76" s="52">
        <f>+$AL$8</f>
        <v>0</v>
      </c>
      <c r="E76" s="53" t="s">
        <v>33</v>
      </c>
      <c r="F76" s="94" t="s">
        <v>36</v>
      </c>
      <c r="G76" s="94"/>
      <c r="H76" s="94"/>
      <c r="I76" s="94"/>
      <c r="J76" s="94"/>
      <c r="K76" s="94"/>
      <c r="L76" s="94"/>
      <c r="M76" s="94"/>
      <c r="N76" s="94"/>
      <c r="O76" s="94"/>
      <c r="P76" s="57">
        <f>COUNTIF($T$9:$T$138,"Vắng")</f>
        <v>0</v>
      </c>
      <c r="Q76" s="57"/>
      <c r="R76" s="57"/>
      <c r="S76" s="58"/>
      <c r="T76" s="56" t="s">
        <v>33</v>
      </c>
      <c r="U76" s="58"/>
      <c r="V76" s="3"/>
    </row>
    <row r="77" spans="1:39" ht="16.5" hidden="1" customHeight="1">
      <c r="A77" s="2"/>
      <c r="B77" s="51" t="s">
        <v>51</v>
      </c>
      <c r="C77" s="51"/>
      <c r="D77" s="67">
        <f>COUNTIF(X10:X72,"Học lại")</f>
        <v>63</v>
      </c>
      <c r="E77" s="53" t="s">
        <v>33</v>
      </c>
      <c r="F77" s="94" t="s">
        <v>52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COUNTIF($T$9:$T$138,"Vắng có phép")</f>
        <v>0</v>
      </c>
      <c r="Q77" s="54"/>
      <c r="R77" s="54"/>
      <c r="S77" s="55"/>
      <c r="T77" s="56" t="s">
        <v>33</v>
      </c>
      <c r="U77" s="55"/>
      <c r="V77" s="3"/>
    </row>
    <row r="78" spans="1:39" ht="3" hidden="1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idden="1">
      <c r="B79" s="89" t="s">
        <v>53</v>
      </c>
      <c r="C79" s="89"/>
      <c r="D79" s="90">
        <f>COUNTIF(X10:X72,"Thi lại")</f>
        <v>0</v>
      </c>
      <c r="E79" s="91" t="s">
        <v>33</v>
      </c>
      <c r="F79" s="3"/>
      <c r="G79" s="3"/>
      <c r="H79" s="3"/>
      <c r="I79" s="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3"/>
    </row>
    <row r="80" spans="1:39" ht="24.75" hidden="1" customHeight="1">
      <c r="B80" s="89"/>
      <c r="C80" s="89"/>
      <c r="D80" s="90"/>
      <c r="E80" s="91"/>
      <c r="F80" s="3"/>
      <c r="G80" s="3"/>
      <c r="H80" s="3"/>
      <c r="I80" s="3"/>
      <c r="J80" s="123" t="s">
        <v>55</v>
      </c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idden="1">
      <c r="A81" s="59"/>
      <c r="B81" s="115" t="s">
        <v>37</v>
      </c>
      <c r="C81" s="115"/>
      <c r="D81" s="115"/>
      <c r="E81" s="115"/>
      <c r="F81" s="115"/>
      <c r="G81" s="115"/>
      <c r="H81" s="115"/>
      <c r="I81" s="60"/>
      <c r="J81" s="124" t="s">
        <v>38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3"/>
    </row>
    <row r="82" spans="1:39" ht="4.5" hidden="1" customHeight="1">
      <c r="A82" s="2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39" s="2" customFormat="1" hidden="1">
      <c r="B83" s="115" t="s">
        <v>39</v>
      </c>
      <c r="C83" s="115"/>
      <c r="D83" s="116" t="s">
        <v>40</v>
      </c>
      <c r="E83" s="116"/>
      <c r="F83" s="116"/>
      <c r="G83" s="116"/>
      <c r="H83" s="116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18" hidden="1" customHeight="1">
      <c r="A89" s="1"/>
      <c r="B89" s="126" t="s">
        <v>41</v>
      </c>
      <c r="C89" s="126"/>
      <c r="D89" s="126" t="s">
        <v>54</v>
      </c>
      <c r="E89" s="126"/>
      <c r="F89" s="126"/>
      <c r="G89" s="126"/>
      <c r="H89" s="126"/>
      <c r="I89" s="126"/>
      <c r="J89" s="126" t="s">
        <v>42</v>
      </c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2.25" customHeight="1">
      <c r="A92" s="1"/>
      <c r="B92" s="115" t="s">
        <v>43</v>
      </c>
      <c r="C92" s="115"/>
      <c r="D92" s="115"/>
      <c r="E92" s="115"/>
      <c r="F92" s="115"/>
      <c r="G92" s="115"/>
      <c r="H92" s="115"/>
      <c r="I92" s="60"/>
      <c r="J92" s="127" t="s">
        <v>56</v>
      </c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>
      <c r="A93" s="1"/>
      <c r="B93" s="45"/>
      <c r="C93" s="61"/>
      <c r="D93" s="61"/>
      <c r="E93" s="62"/>
      <c r="F93" s="62"/>
      <c r="G93" s="62"/>
      <c r="H93" s="63"/>
      <c r="I93" s="64"/>
      <c r="J93" s="6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115" t="s">
        <v>39</v>
      </c>
      <c r="C94" s="115"/>
      <c r="D94" s="116" t="s">
        <v>40</v>
      </c>
      <c r="E94" s="116"/>
      <c r="F94" s="116"/>
      <c r="G94" s="116"/>
      <c r="H94" s="116"/>
      <c r="I94" s="64"/>
      <c r="J94" s="64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9" spans="2:21">
      <c r="B99" s="125"/>
      <c r="C99" s="125"/>
      <c r="D99" s="125"/>
      <c r="E99" s="125"/>
      <c r="F99" s="125"/>
      <c r="G99" s="125"/>
      <c r="H99" s="125"/>
      <c r="I99" s="125"/>
      <c r="J99" s="125" t="s">
        <v>57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mergeCells count="58">
    <mergeCell ref="B99:C99"/>
    <mergeCell ref="D99:I99"/>
    <mergeCell ref="J99:U99"/>
    <mergeCell ref="B89:C89"/>
    <mergeCell ref="D89:I89"/>
    <mergeCell ref="J89:U89"/>
    <mergeCell ref="B92:H92"/>
    <mergeCell ref="J92:U92"/>
    <mergeCell ref="B94:C94"/>
    <mergeCell ref="D94:H94"/>
    <mergeCell ref="F77:O77"/>
    <mergeCell ref="J79:U79"/>
    <mergeCell ref="J80:U80"/>
    <mergeCell ref="B81:H81"/>
    <mergeCell ref="J81:U81"/>
    <mergeCell ref="B83:C83"/>
    <mergeCell ref="D83:H83"/>
    <mergeCell ref="T7:T9"/>
    <mergeCell ref="U7:U9"/>
    <mergeCell ref="B9:G9"/>
    <mergeCell ref="B74:C74"/>
    <mergeCell ref="F75:O75"/>
    <mergeCell ref="F76:O76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2 P10:P72">
    <cfRule type="cellIs" dxfId="17" priority="3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77 X10:X7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M99"/>
  <sheetViews>
    <sheetView workbookViewId="0">
      <pane ySplit="3" topLeftCell="A31" activePane="bottomLeft" state="frozen"/>
      <selection activeCell="A6" sqref="A6:XFD6"/>
      <selection pane="bottomLeft" activeCell="U42" sqref="U42:U7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69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INT1359-08</v>
      </c>
      <c r="AA8" s="76">
        <f>+$AJ$8+$AL$8+$AH$8</f>
        <v>63</v>
      </c>
      <c r="AB8" s="70">
        <f>COUNTIF($T$9:$T$132,"Khiển trách")</f>
        <v>0</v>
      </c>
      <c r="AC8" s="70">
        <f>COUNTIF($T$9:$T$132,"Cảnh cáo")</f>
        <v>0</v>
      </c>
      <c r="AD8" s="70">
        <f>COUNTIF($T$9:$T$132,"Đình chỉ thi")</f>
        <v>0</v>
      </c>
      <c r="AE8" s="77">
        <f>+($AB$8+$AC$8+$AD$8)/$AA$8*100%</f>
        <v>0</v>
      </c>
      <c r="AF8" s="70">
        <f>SUM(COUNTIF($T$9:$T$130,"Vắng"),COUNTIF($T$9:$T$130,"Vắng có phép"))</f>
        <v>0</v>
      </c>
      <c r="AG8" s="78">
        <f>+$AF$8/$AA$8</f>
        <v>0</v>
      </c>
      <c r="AH8" s="79">
        <f>COUNTIF($X$9:$X$130,"Thi lại")</f>
        <v>0</v>
      </c>
      <c r="AI8" s="78">
        <f>+$AH$8/$AA$8</f>
        <v>0</v>
      </c>
      <c r="AJ8" s="79">
        <f>COUNTIF($X$9:$X$131,"Học lại")</f>
        <v>63</v>
      </c>
      <c r="AK8" s="78">
        <f>+$AJ$8/$AA$8</f>
        <v>1</v>
      </c>
      <c r="AL8" s="70">
        <f>COUNTIF($X$10:$X$131,"Đạt")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1294</v>
      </c>
      <c r="D10" s="21" t="s">
        <v>1295</v>
      </c>
      <c r="E10" s="22" t="s">
        <v>78</v>
      </c>
      <c r="F10" s="23" t="s">
        <v>380</v>
      </c>
      <c r="G10" s="20" t="s">
        <v>200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2055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1296</v>
      </c>
      <c r="D11" s="33" t="s">
        <v>1297</v>
      </c>
      <c r="E11" s="34" t="s">
        <v>78</v>
      </c>
      <c r="F11" s="35" t="s">
        <v>1298</v>
      </c>
      <c r="G11" s="32" t="s">
        <v>388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2055</v>
      </c>
      <c r="V11" s="3"/>
      <c r="W11" s="30"/>
      <c r="X11" s="81" t="str">
        <f t="shared" ref="X11:X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1299</v>
      </c>
      <c r="D12" s="33" t="s">
        <v>1300</v>
      </c>
      <c r="E12" s="34" t="s">
        <v>78</v>
      </c>
      <c r="F12" s="35" t="s">
        <v>1301</v>
      </c>
      <c r="G12" s="32" t="s">
        <v>1302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2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2" si="4">+IF(OR($H12=0,$I12=0,$J12=0,$K12=0),"Không đủ ĐKDT","")</f>
        <v/>
      </c>
      <c r="U12" s="43" t="s">
        <v>2055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1303</v>
      </c>
      <c r="D13" s="33" t="s">
        <v>546</v>
      </c>
      <c r="E13" s="34" t="s">
        <v>331</v>
      </c>
      <c r="F13" s="35" t="s">
        <v>518</v>
      </c>
      <c r="G13" s="32" t="s">
        <v>195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2055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1304</v>
      </c>
      <c r="D14" s="33" t="s">
        <v>1305</v>
      </c>
      <c r="E14" s="34" t="s">
        <v>1306</v>
      </c>
      <c r="F14" s="35" t="s">
        <v>1307</v>
      </c>
      <c r="G14" s="32" t="s">
        <v>388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2055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1308</v>
      </c>
      <c r="D15" s="33" t="s">
        <v>1309</v>
      </c>
      <c r="E15" s="34" t="s">
        <v>114</v>
      </c>
      <c r="F15" s="35" t="s">
        <v>1310</v>
      </c>
      <c r="G15" s="32" t="s">
        <v>388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2055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1311</v>
      </c>
      <c r="D16" s="33" t="s">
        <v>215</v>
      </c>
      <c r="E16" s="34" t="s">
        <v>536</v>
      </c>
      <c r="F16" s="35" t="s">
        <v>1312</v>
      </c>
      <c r="G16" s="32" t="s">
        <v>99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2055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1313</v>
      </c>
      <c r="D17" s="33" t="s">
        <v>1314</v>
      </c>
      <c r="E17" s="34" t="s">
        <v>536</v>
      </c>
      <c r="F17" s="35" t="s">
        <v>1315</v>
      </c>
      <c r="G17" s="32" t="s">
        <v>145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2055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1316</v>
      </c>
      <c r="D18" s="33" t="s">
        <v>1317</v>
      </c>
      <c r="E18" s="34" t="s">
        <v>1038</v>
      </c>
      <c r="F18" s="35" t="s">
        <v>408</v>
      </c>
      <c r="G18" s="32" t="s">
        <v>213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2055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1318</v>
      </c>
      <c r="D19" s="33" t="s">
        <v>134</v>
      </c>
      <c r="E19" s="34" t="s">
        <v>1319</v>
      </c>
      <c r="F19" s="35" t="s">
        <v>1320</v>
      </c>
      <c r="G19" s="32" t="s">
        <v>1321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2055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1322</v>
      </c>
      <c r="D20" s="33" t="s">
        <v>288</v>
      </c>
      <c r="E20" s="34" t="s">
        <v>354</v>
      </c>
      <c r="F20" s="35" t="s">
        <v>738</v>
      </c>
      <c r="G20" s="32" t="s">
        <v>388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2055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1323</v>
      </c>
      <c r="D21" s="33" t="s">
        <v>105</v>
      </c>
      <c r="E21" s="34" t="s">
        <v>354</v>
      </c>
      <c r="F21" s="35" t="s">
        <v>1194</v>
      </c>
      <c r="G21" s="32" t="s">
        <v>303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2055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1324</v>
      </c>
      <c r="D22" s="33" t="s">
        <v>155</v>
      </c>
      <c r="E22" s="34" t="s">
        <v>135</v>
      </c>
      <c r="F22" s="35" t="s">
        <v>1325</v>
      </c>
      <c r="G22" s="32" t="s">
        <v>388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2055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1326</v>
      </c>
      <c r="D23" s="33" t="s">
        <v>1327</v>
      </c>
      <c r="E23" s="34" t="s">
        <v>139</v>
      </c>
      <c r="F23" s="35" t="s">
        <v>227</v>
      </c>
      <c r="G23" s="32" t="s">
        <v>127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2055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1328</v>
      </c>
      <c r="D24" s="33" t="s">
        <v>1329</v>
      </c>
      <c r="E24" s="34" t="s">
        <v>143</v>
      </c>
      <c r="F24" s="35" t="s">
        <v>1330</v>
      </c>
      <c r="G24" s="32" t="s">
        <v>1302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2055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1331</v>
      </c>
      <c r="D25" s="33" t="s">
        <v>1332</v>
      </c>
      <c r="E25" s="34" t="s">
        <v>143</v>
      </c>
      <c r="F25" s="35" t="s">
        <v>1026</v>
      </c>
      <c r="G25" s="32" t="s">
        <v>213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2055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1333</v>
      </c>
      <c r="D26" s="33" t="s">
        <v>1334</v>
      </c>
      <c r="E26" s="34" t="s">
        <v>563</v>
      </c>
      <c r="F26" s="35" t="s">
        <v>991</v>
      </c>
      <c r="G26" s="32" t="s">
        <v>303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2055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1335</v>
      </c>
      <c r="D27" s="33" t="s">
        <v>134</v>
      </c>
      <c r="E27" s="34" t="s">
        <v>414</v>
      </c>
      <c r="F27" s="35" t="s">
        <v>528</v>
      </c>
      <c r="G27" s="32" t="s">
        <v>80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2055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1336</v>
      </c>
      <c r="D28" s="33" t="s">
        <v>215</v>
      </c>
      <c r="E28" s="34" t="s">
        <v>160</v>
      </c>
      <c r="F28" s="35" t="s">
        <v>1132</v>
      </c>
      <c r="G28" s="32" t="s">
        <v>99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2055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1337</v>
      </c>
      <c r="D29" s="33" t="s">
        <v>458</v>
      </c>
      <c r="E29" s="34" t="s">
        <v>160</v>
      </c>
      <c r="F29" s="35" t="s">
        <v>989</v>
      </c>
      <c r="G29" s="32" t="s">
        <v>200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2055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1338</v>
      </c>
      <c r="D30" s="33" t="s">
        <v>1339</v>
      </c>
      <c r="E30" s="34" t="s">
        <v>422</v>
      </c>
      <c r="F30" s="35" t="s">
        <v>466</v>
      </c>
      <c r="G30" s="32" t="s">
        <v>388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2055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1340</v>
      </c>
      <c r="D31" s="33" t="s">
        <v>1341</v>
      </c>
      <c r="E31" s="34" t="s">
        <v>422</v>
      </c>
      <c r="F31" s="35" t="s">
        <v>79</v>
      </c>
      <c r="G31" s="32" t="s">
        <v>84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2055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1342</v>
      </c>
      <c r="D32" s="33" t="s">
        <v>1343</v>
      </c>
      <c r="E32" s="34" t="s">
        <v>170</v>
      </c>
      <c r="F32" s="35" t="s">
        <v>699</v>
      </c>
      <c r="G32" s="32" t="s">
        <v>200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2055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1344</v>
      </c>
      <c r="D33" s="33" t="s">
        <v>1345</v>
      </c>
      <c r="E33" s="34" t="s">
        <v>1346</v>
      </c>
      <c r="F33" s="35" t="s">
        <v>1347</v>
      </c>
      <c r="G33" s="32" t="s">
        <v>95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2055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1348</v>
      </c>
      <c r="D34" s="33" t="s">
        <v>1349</v>
      </c>
      <c r="E34" s="34" t="s">
        <v>1350</v>
      </c>
      <c r="F34" s="35" t="s">
        <v>1351</v>
      </c>
      <c r="G34" s="32" t="s">
        <v>213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2055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1352</v>
      </c>
      <c r="D35" s="33" t="s">
        <v>344</v>
      </c>
      <c r="E35" s="34" t="s">
        <v>924</v>
      </c>
      <c r="F35" s="35" t="s">
        <v>372</v>
      </c>
      <c r="G35" s="32" t="s">
        <v>388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2055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1353</v>
      </c>
      <c r="D36" s="33" t="s">
        <v>1354</v>
      </c>
      <c r="E36" s="34" t="s">
        <v>1098</v>
      </c>
      <c r="F36" s="35" t="s">
        <v>1355</v>
      </c>
      <c r="G36" s="32" t="s">
        <v>200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2055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1356</v>
      </c>
      <c r="D37" s="33" t="s">
        <v>1056</v>
      </c>
      <c r="E37" s="34" t="s">
        <v>1357</v>
      </c>
      <c r="F37" s="35" t="s">
        <v>1358</v>
      </c>
      <c r="G37" s="32" t="s">
        <v>182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2055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1359</v>
      </c>
      <c r="D38" s="33" t="s">
        <v>340</v>
      </c>
      <c r="E38" s="34" t="s">
        <v>439</v>
      </c>
      <c r="F38" s="35" t="s">
        <v>884</v>
      </c>
      <c r="G38" s="32" t="s">
        <v>388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2055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1360</v>
      </c>
      <c r="D39" s="33" t="s">
        <v>1361</v>
      </c>
      <c r="E39" s="34" t="s">
        <v>439</v>
      </c>
      <c r="F39" s="35" t="s">
        <v>1362</v>
      </c>
      <c r="G39" s="32" t="s">
        <v>303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2055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1363</v>
      </c>
      <c r="D40" s="33" t="s">
        <v>1364</v>
      </c>
      <c r="E40" s="34" t="s">
        <v>439</v>
      </c>
      <c r="F40" s="35" t="s">
        <v>1365</v>
      </c>
      <c r="G40" s="32" t="s">
        <v>145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2055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1366</v>
      </c>
      <c r="D41" s="33" t="s">
        <v>1367</v>
      </c>
      <c r="E41" s="34" t="s">
        <v>439</v>
      </c>
      <c r="F41" s="35" t="s">
        <v>1368</v>
      </c>
      <c r="G41" s="32" t="s">
        <v>1369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2055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1370</v>
      </c>
      <c r="D42" s="33" t="s">
        <v>288</v>
      </c>
      <c r="E42" s="34" t="s">
        <v>1111</v>
      </c>
      <c r="F42" s="35" t="s">
        <v>368</v>
      </c>
      <c r="G42" s="32" t="s">
        <v>80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2056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1371</v>
      </c>
      <c r="D43" s="33" t="s">
        <v>1372</v>
      </c>
      <c r="E43" s="34" t="s">
        <v>211</v>
      </c>
      <c r="F43" s="35" t="s">
        <v>270</v>
      </c>
      <c r="G43" s="32" t="s">
        <v>127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2056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1373</v>
      </c>
      <c r="D44" s="33" t="s">
        <v>748</v>
      </c>
      <c r="E44" s="34" t="s">
        <v>211</v>
      </c>
      <c r="F44" s="35" t="s">
        <v>1374</v>
      </c>
      <c r="G44" s="32" t="s">
        <v>99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2056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1375</v>
      </c>
      <c r="D45" s="33" t="s">
        <v>1376</v>
      </c>
      <c r="E45" s="34" t="s">
        <v>216</v>
      </c>
      <c r="F45" s="35" t="s">
        <v>841</v>
      </c>
      <c r="G45" s="32" t="s">
        <v>95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2056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1377</v>
      </c>
      <c r="D46" s="33" t="s">
        <v>1378</v>
      </c>
      <c r="E46" s="34" t="s">
        <v>216</v>
      </c>
      <c r="F46" s="35" t="s">
        <v>898</v>
      </c>
      <c r="G46" s="32" t="s">
        <v>235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2056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1379</v>
      </c>
      <c r="D47" s="33" t="s">
        <v>1380</v>
      </c>
      <c r="E47" s="34" t="s">
        <v>230</v>
      </c>
      <c r="F47" s="35" t="s">
        <v>609</v>
      </c>
      <c r="G47" s="32" t="s">
        <v>213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2056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1381</v>
      </c>
      <c r="D48" s="33" t="s">
        <v>210</v>
      </c>
      <c r="E48" s="34" t="s">
        <v>238</v>
      </c>
      <c r="F48" s="35" t="s">
        <v>1254</v>
      </c>
      <c r="G48" s="32" t="s">
        <v>95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2056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1382</v>
      </c>
      <c r="D49" s="33" t="s">
        <v>1383</v>
      </c>
      <c r="E49" s="34" t="s">
        <v>1384</v>
      </c>
      <c r="F49" s="35" t="s">
        <v>1385</v>
      </c>
      <c r="G49" s="32" t="s">
        <v>80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2056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1386</v>
      </c>
      <c r="D50" s="33" t="s">
        <v>1387</v>
      </c>
      <c r="E50" s="34" t="s">
        <v>247</v>
      </c>
      <c r="F50" s="35" t="s">
        <v>1388</v>
      </c>
      <c r="G50" s="32" t="s">
        <v>1018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2056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1389</v>
      </c>
      <c r="D51" s="33" t="s">
        <v>1200</v>
      </c>
      <c r="E51" s="34" t="s">
        <v>497</v>
      </c>
      <c r="F51" s="35" t="s">
        <v>934</v>
      </c>
      <c r="G51" s="32" t="s">
        <v>278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2056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1390</v>
      </c>
      <c r="D52" s="33" t="s">
        <v>1391</v>
      </c>
      <c r="E52" s="34" t="s">
        <v>497</v>
      </c>
      <c r="F52" s="35" t="s">
        <v>537</v>
      </c>
      <c r="G52" s="32" t="s">
        <v>182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2056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1392</v>
      </c>
      <c r="D53" s="33" t="s">
        <v>1393</v>
      </c>
      <c r="E53" s="34" t="s">
        <v>1394</v>
      </c>
      <c r="F53" s="35" t="s">
        <v>738</v>
      </c>
      <c r="G53" s="32" t="s">
        <v>278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2056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1395</v>
      </c>
      <c r="D54" s="33" t="s">
        <v>1396</v>
      </c>
      <c r="E54" s="34" t="s">
        <v>1397</v>
      </c>
      <c r="F54" s="35" t="s">
        <v>1398</v>
      </c>
      <c r="G54" s="32" t="s">
        <v>213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2056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1399</v>
      </c>
      <c r="D55" s="33" t="s">
        <v>1400</v>
      </c>
      <c r="E55" s="34" t="s">
        <v>663</v>
      </c>
      <c r="F55" s="35" t="s">
        <v>277</v>
      </c>
      <c r="G55" s="32" t="s">
        <v>91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2056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1401</v>
      </c>
      <c r="D56" s="33" t="s">
        <v>1402</v>
      </c>
      <c r="E56" s="34" t="s">
        <v>272</v>
      </c>
      <c r="F56" s="35" t="s">
        <v>1403</v>
      </c>
      <c r="G56" s="32" t="s">
        <v>550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2056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1404</v>
      </c>
      <c r="D57" s="33" t="s">
        <v>1405</v>
      </c>
      <c r="E57" s="34" t="s">
        <v>272</v>
      </c>
      <c r="F57" s="35" t="s">
        <v>1406</v>
      </c>
      <c r="G57" s="32" t="s">
        <v>182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2056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1407</v>
      </c>
      <c r="D58" s="33" t="s">
        <v>288</v>
      </c>
      <c r="E58" s="34" t="s">
        <v>833</v>
      </c>
      <c r="F58" s="35" t="s">
        <v>1408</v>
      </c>
      <c r="G58" s="32" t="s">
        <v>91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2056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1409</v>
      </c>
      <c r="D59" s="33" t="s">
        <v>288</v>
      </c>
      <c r="E59" s="34" t="s">
        <v>293</v>
      </c>
      <c r="F59" s="35" t="s">
        <v>1410</v>
      </c>
      <c r="G59" s="32" t="s">
        <v>145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2056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1411</v>
      </c>
      <c r="D60" s="33" t="s">
        <v>263</v>
      </c>
      <c r="E60" s="34" t="s">
        <v>293</v>
      </c>
      <c r="F60" s="35" t="s">
        <v>273</v>
      </c>
      <c r="G60" s="32" t="s">
        <v>99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2056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1412</v>
      </c>
      <c r="D61" s="33" t="s">
        <v>1413</v>
      </c>
      <c r="E61" s="34" t="s">
        <v>293</v>
      </c>
      <c r="F61" s="35" t="s">
        <v>1414</v>
      </c>
      <c r="G61" s="32" t="s">
        <v>91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2056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1415</v>
      </c>
      <c r="D62" s="33" t="s">
        <v>134</v>
      </c>
      <c r="E62" s="34" t="s">
        <v>679</v>
      </c>
      <c r="F62" s="35" t="s">
        <v>336</v>
      </c>
      <c r="G62" s="32" t="s">
        <v>213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2056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1416</v>
      </c>
      <c r="D63" s="33" t="s">
        <v>1196</v>
      </c>
      <c r="E63" s="34" t="s">
        <v>295</v>
      </c>
      <c r="F63" s="35" t="s">
        <v>1417</v>
      </c>
      <c r="G63" s="32" t="s">
        <v>1418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2056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1419</v>
      </c>
      <c r="D64" s="33" t="s">
        <v>1420</v>
      </c>
      <c r="E64" s="34" t="s">
        <v>685</v>
      </c>
      <c r="F64" s="35" t="s">
        <v>564</v>
      </c>
      <c r="G64" s="32" t="s">
        <v>99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2056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1421</v>
      </c>
      <c r="D65" s="33" t="s">
        <v>1422</v>
      </c>
      <c r="E65" s="34" t="s">
        <v>301</v>
      </c>
      <c r="F65" s="35" t="s">
        <v>1423</v>
      </c>
      <c r="G65" s="32" t="s">
        <v>1424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2056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1425</v>
      </c>
      <c r="D66" s="33" t="s">
        <v>554</v>
      </c>
      <c r="E66" s="34" t="s">
        <v>301</v>
      </c>
      <c r="F66" s="35" t="s">
        <v>1194</v>
      </c>
      <c r="G66" s="32" t="s">
        <v>182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2056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1426</v>
      </c>
      <c r="D67" s="33" t="s">
        <v>760</v>
      </c>
      <c r="E67" s="34" t="s">
        <v>301</v>
      </c>
      <c r="F67" s="35" t="s">
        <v>1427</v>
      </c>
      <c r="G67" s="32" t="s">
        <v>80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2056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1428</v>
      </c>
      <c r="D68" s="33" t="s">
        <v>134</v>
      </c>
      <c r="E68" s="34" t="s">
        <v>855</v>
      </c>
      <c r="F68" s="35" t="s">
        <v>1429</v>
      </c>
      <c r="G68" s="32" t="s">
        <v>145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2056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1430</v>
      </c>
      <c r="D69" s="33" t="s">
        <v>109</v>
      </c>
      <c r="E69" s="34" t="s">
        <v>1431</v>
      </c>
      <c r="F69" s="35" t="s">
        <v>1432</v>
      </c>
      <c r="G69" s="32" t="s">
        <v>195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2056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1433</v>
      </c>
      <c r="D70" s="33" t="s">
        <v>458</v>
      </c>
      <c r="E70" s="34" t="s">
        <v>313</v>
      </c>
      <c r="F70" s="35" t="s">
        <v>1166</v>
      </c>
      <c r="G70" s="32" t="s">
        <v>99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2056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1434</v>
      </c>
      <c r="D71" s="33" t="s">
        <v>1062</v>
      </c>
      <c r="E71" s="34" t="s">
        <v>317</v>
      </c>
      <c r="F71" s="35" t="s">
        <v>1435</v>
      </c>
      <c r="G71" s="32" t="s">
        <v>195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2056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1436</v>
      </c>
      <c r="D72" s="33" t="s">
        <v>206</v>
      </c>
      <c r="E72" s="34" t="s">
        <v>317</v>
      </c>
      <c r="F72" s="35" t="s">
        <v>181</v>
      </c>
      <c r="G72" s="32" t="s">
        <v>84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2056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9" customHeight="1">
      <c r="A73" s="2"/>
      <c r="B73" s="45"/>
      <c r="C73" s="46"/>
      <c r="D73" s="46"/>
      <c r="E73" s="47"/>
      <c r="F73" s="47"/>
      <c r="G73" s="47"/>
      <c r="H73" s="48"/>
      <c r="I73" s="49"/>
      <c r="J73" s="49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</row>
    <row r="74" spans="1:39" ht="16.5" hidden="1">
      <c r="A74" s="2"/>
      <c r="B74" s="121" t="s">
        <v>31</v>
      </c>
      <c r="C74" s="121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 customHeight="1">
      <c r="A75" s="2"/>
      <c r="B75" s="51" t="s">
        <v>32</v>
      </c>
      <c r="C75" s="51"/>
      <c r="D75" s="52">
        <f>+$AA$8</f>
        <v>63</v>
      </c>
      <c r="E75" s="53" t="s">
        <v>33</v>
      </c>
      <c r="F75" s="94" t="s">
        <v>34</v>
      </c>
      <c r="G75" s="94"/>
      <c r="H75" s="94"/>
      <c r="I75" s="94"/>
      <c r="J75" s="94"/>
      <c r="K75" s="94"/>
      <c r="L75" s="94"/>
      <c r="M75" s="94"/>
      <c r="N75" s="94"/>
      <c r="O75" s="94"/>
      <c r="P75" s="54">
        <f>$AA$8 -COUNTIF($T$9:$T$262,"Vắng") -COUNTIF($T$9:$T$262,"Vắng có phép") - COUNTIF($T$9:$T$262,"Đình chỉ thi") - COUNTIF($T$9:$T$262,"Không đủ ĐKDT")</f>
        <v>63</v>
      </c>
      <c r="Q75" s="54"/>
      <c r="R75" s="54"/>
      <c r="S75" s="55"/>
      <c r="T75" s="56" t="s">
        <v>33</v>
      </c>
      <c r="U75" s="55"/>
      <c r="V75" s="3"/>
    </row>
    <row r="76" spans="1:39" ht="16.5" hidden="1" customHeight="1">
      <c r="A76" s="2"/>
      <c r="B76" s="51" t="s">
        <v>35</v>
      </c>
      <c r="C76" s="51"/>
      <c r="D76" s="52">
        <f>+$AL$8</f>
        <v>0</v>
      </c>
      <c r="E76" s="53" t="s">
        <v>33</v>
      </c>
      <c r="F76" s="94" t="s">
        <v>36</v>
      </c>
      <c r="G76" s="94"/>
      <c r="H76" s="94"/>
      <c r="I76" s="94"/>
      <c r="J76" s="94"/>
      <c r="K76" s="94"/>
      <c r="L76" s="94"/>
      <c r="M76" s="94"/>
      <c r="N76" s="94"/>
      <c r="O76" s="94"/>
      <c r="P76" s="57">
        <f>COUNTIF($T$9:$T$138,"Vắng")</f>
        <v>0</v>
      </c>
      <c r="Q76" s="57"/>
      <c r="R76" s="57"/>
      <c r="S76" s="58"/>
      <c r="T76" s="56" t="s">
        <v>33</v>
      </c>
      <c r="U76" s="58"/>
      <c r="V76" s="3"/>
    </row>
    <row r="77" spans="1:39" ht="16.5" hidden="1" customHeight="1">
      <c r="A77" s="2"/>
      <c r="B77" s="51" t="s">
        <v>51</v>
      </c>
      <c r="C77" s="51"/>
      <c r="D77" s="67">
        <f>COUNTIF(X10:X72,"Học lại")</f>
        <v>63</v>
      </c>
      <c r="E77" s="53" t="s">
        <v>33</v>
      </c>
      <c r="F77" s="94" t="s">
        <v>52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COUNTIF($T$9:$T$138,"Vắng có phép")</f>
        <v>0</v>
      </c>
      <c r="Q77" s="54"/>
      <c r="R77" s="54"/>
      <c r="S77" s="55"/>
      <c r="T77" s="56" t="s">
        <v>33</v>
      </c>
      <c r="U77" s="55"/>
      <c r="V77" s="3"/>
    </row>
    <row r="78" spans="1:39" ht="3" hidden="1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idden="1">
      <c r="B79" s="89" t="s">
        <v>53</v>
      </c>
      <c r="C79" s="89"/>
      <c r="D79" s="90">
        <f>COUNTIF(X10:X72,"Thi lại")</f>
        <v>0</v>
      </c>
      <c r="E79" s="91" t="s">
        <v>33</v>
      </c>
      <c r="F79" s="3"/>
      <c r="G79" s="3"/>
      <c r="H79" s="3"/>
      <c r="I79" s="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3"/>
    </row>
    <row r="80" spans="1:39" ht="24.75" hidden="1" customHeight="1">
      <c r="B80" s="89"/>
      <c r="C80" s="89"/>
      <c r="D80" s="90"/>
      <c r="E80" s="91"/>
      <c r="F80" s="3"/>
      <c r="G80" s="3"/>
      <c r="H80" s="3"/>
      <c r="I80" s="3"/>
      <c r="J80" s="123" t="s">
        <v>55</v>
      </c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idden="1">
      <c r="A81" s="59"/>
      <c r="B81" s="115" t="s">
        <v>37</v>
      </c>
      <c r="C81" s="115"/>
      <c r="D81" s="115"/>
      <c r="E81" s="115"/>
      <c r="F81" s="115"/>
      <c r="G81" s="115"/>
      <c r="H81" s="115"/>
      <c r="I81" s="60"/>
      <c r="J81" s="124" t="s">
        <v>38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3"/>
    </row>
    <row r="82" spans="1:39" ht="4.5" hidden="1" customHeight="1">
      <c r="A82" s="2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39" s="2" customFormat="1" hidden="1">
      <c r="B83" s="115" t="s">
        <v>39</v>
      </c>
      <c r="C83" s="115"/>
      <c r="D83" s="116" t="s">
        <v>40</v>
      </c>
      <c r="E83" s="116"/>
      <c r="F83" s="116"/>
      <c r="G83" s="116"/>
      <c r="H83" s="116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18" hidden="1" customHeight="1">
      <c r="A89" s="1"/>
      <c r="B89" s="126" t="s">
        <v>41</v>
      </c>
      <c r="C89" s="126"/>
      <c r="D89" s="126" t="s">
        <v>54</v>
      </c>
      <c r="E89" s="126"/>
      <c r="F89" s="126"/>
      <c r="G89" s="126"/>
      <c r="H89" s="126"/>
      <c r="I89" s="126"/>
      <c r="J89" s="126" t="s">
        <v>42</v>
      </c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2.25" customHeight="1">
      <c r="A92" s="1"/>
      <c r="B92" s="115" t="s">
        <v>43</v>
      </c>
      <c r="C92" s="115"/>
      <c r="D92" s="115"/>
      <c r="E92" s="115"/>
      <c r="F92" s="115"/>
      <c r="G92" s="115"/>
      <c r="H92" s="115"/>
      <c r="I92" s="60"/>
      <c r="J92" s="127" t="s">
        <v>56</v>
      </c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>
      <c r="A93" s="1"/>
      <c r="B93" s="45"/>
      <c r="C93" s="61"/>
      <c r="D93" s="61"/>
      <c r="E93" s="62"/>
      <c r="F93" s="62"/>
      <c r="G93" s="62"/>
      <c r="H93" s="63"/>
      <c r="I93" s="64"/>
      <c r="J93" s="6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115" t="s">
        <v>39</v>
      </c>
      <c r="C94" s="115"/>
      <c r="D94" s="116" t="s">
        <v>40</v>
      </c>
      <c r="E94" s="116"/>
      <c r="F94" s="116"/>
      <c r="G94" s="116"/>
      <c r="H94" s="116"/>
      <c r="I94" s="64"/>
      <c r="J94" s="64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9" spans="2:21">
      <c r="B99" s="125"/>
      <c r="C99" s="125"/>
      <c r="D99" s="125"/>
      <c r="E99" s="125"/>
      <c r="F99" s="125"/>
      <c r="G99" s="125"/>
      <c r="H99" s="125"/>
      <c r="I99" s="125"/>
      <c r="J99" s="125" t="s">
        <v>57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mergeCells count="58">
    <mergeCell ref="B99:C99"/>
    <mergeCell ref="D99:I99"/>
    <mergeCell ref="J99:U99"/>
    <mergeCell ref="B89:C89"/>
    <mergeCell ref="D89:I89"/>
    <mergeCell ref="J89:U89"/>
    <mergeCell ref="B92:H92"/>
    <mergeCell ref="J92:U92"/>
    <mergeCell ref="B94:C94"/>
    <mergeCell ref="D94:H94"/>
    <mergeCell ref="F77:O77"/>
    <mergeCell ref="J79:U79"/>
    <mergeCell ref="J80:U80"/>
    <mergeCell ref="B81:H81"/>
    <mergeCell ref="J81:U81"/>
    <mergeCell ref="B83:C83"/>
    <mergeCell ref="D83:H83"/>
    <mergeCell ref="T7:T9"/>
    <mergeCell ref="U7:U9"/>
    <mergeCell ref="B9:G9"/>
    <mergeCell ref="B74:C74"/>
    <mergeCell ref="F75:O75"/>
    <mergeCell ref="F76:O76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2 P10:P72">
    <cfRule type="cellIs" dxfId="20" priority="3" operator="greaterThan">
      <formula>10</formula>
    </cfRule>
  </conditionalFormatting>
  <conditionalFormatting sqref="O1:O1048576">
    <cfRule type="duplicateValues" dxfId="19" priority="2"/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77 X10:X7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M100"/>
  <sheetViews>
    <sheetView workbookViewId="0">
      <pane ySplit="3" topLeftCell="A64" activePane="bottomLeft" state="frozen"/>
      <selection activeCell="A6" sqref="A6:XFD6"/>
      <selection pane="bottomLeft" activeCell="U42" sqref="U42:U7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INT1359-07</v>
      </c>
      <c r="AA8" s="76">
        <f>+$AJ$8+$AL$8+$AH$8</f>
        <v>64</v>
      </c>
      <c r="AB8" s="70">
        <f>COUNTIF($T$9:$T$133,"Khiển trách")</f>
        <v>0</v>
      </c>
      <c r="AC8" s="70">
        <f>COUNTIF($T$9:$T$133,"Cảnh cáo")</f>
        <v>0</v>
      </c>
      <c r="AD8" s="70">
        <f>COUNTIF($T$9:$T$133,"Đình chỉ thi")</f>
        <v>0</v>
      </c>
      <c r="AE8" s="77">
        <f>+($AB$8+$AC$8+$AD$8)/$AA$8*100%</f>
        <v>0</v>
      </c>
      <c r="AF8" s="70">
        <f>SUM(COUNTIF($T$9:$T$131,"Vắng"),COUNTIF($T$9:$T$131,"Vắng có phép"))</f>
        <v>0</v>
      </c>
      <c r="AG8" s="78">
        <f>+$AF$8/$AA$8</f>
        <v>0</v>
      </c>
      <c r="AH8" s="79">
        <f>COUNTIF($X$9:$X$131,"Thi lại")</f>
        <v>0</v>
      </c>
      <c r="AI8" s="78">
        <f>+$AH$8/$AA$8</f>
        <v>0</v>
      </c>
      <c r="AJ8" s="79">
        <f>COUNTIF($X$9:$X$132,"Học lại")</f>
        <v>64</v>
      </c>
      <c r="AK8" s="78">
        <f>+$AJ$8/$AA$8</f>
        <v>1</v>
      </c>
      <c r="AL8" s="70">
        <f>COUNTIF($X$10:$X$132,"Đạt")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1155</v>
      </c>
      <c r="D10" s="21" t="s">
        <v>410</v>
      </c>
      <c r="E10" s="22" t="s">
        <v>705</v>
      </c>
      <c r="F10" s="23" t="s">
        <v>1156</v>
      </c>
      <c r="G10" s="20" t="s">
        <v>213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2053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1157</v>
      </c>
      <c r="D11" s="33" t="s">
        <v>155</v>
      </c>
      <c r="E11" s="34" t="s">
        <v>705</v>
      </c>
      <c r="F11" s="35" t="s">
        <v>1158</v>
      </c>
      <c r="G11" s="32" t="s">
        <v>278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2053</v>
      </c>
      <c r="V11" s="3"/>
      <c r="W11" s="30"/>
      <c r="X11" s="81" t="str">
        <f t="shared" ref="X11:X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1159</v>
      </c>
      <c r="D12" s="33" t="s">
        <v>1160</v>
      </c>
      <c r="E12" s="34" t="s">
        <v>78</v>
      </c>
      <c r="F12" s="35" t="s">
        <v>248</v>
      </c>
      <c r="G12" s="32" t="s">
        <v>303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3" si="4">+IF(OR($H12=0,$I12=0,$J12=0,$K12=0),"Không đủ ĐKDT","")</f>
        <v/>
      </c>
      <c r="U12" s="43" t="s">
        <v>2053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1161</v>
      </c>
      <c r="D13" s="33" t="s">
        <v>210</v>
      </c>
      <c r="E13" s="34" t="s">
        <v>78</v>
      </c>
      <c r="F13" s="35" t="s">
        <v>723</v>
      </c>
      <c r="G13" s="32" t="s">
        <v>145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2053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1162</v>
      </c>
      <c r="D14" s="33" t="s">
        <v>542</v>
      </c>
      <c r="E14" s="34" t="s">
        <v>78</v>
      </c>
      <c r="F14" s="35" t="s">
        <v>595</v>
      </c>
      <c r="G14" s="32" t="s">
        <v>195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2053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1163</v>
      </c>
      <c r="D15" s="33" t="s">
        <v>653</v>
      </c>
      <c r="E15" s="34" t="s">
        <v>78</v>
      </c>
      <c r="F15" s="35" t="s">
        <v>448</v>
      </c>
      <c r="G15" s="32" t="s">
        <v>99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2053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1164</v>
      </c>
      <c r="D16" s="33" t="s">
        <v>134</v>
      </c>
      <c r="E16" s="34" t="s">
        <v>1165</v>
      </c>
      <c r="F16" s="35" t="s">
        <v>1166</v>
      </c>
      <c r="G16" s="32" t="s">
        <v>278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2053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1167</v>
      </c>
      <c r="D17" s="33" t="s">
        <v>288</v>
      </c>
      <c r="E17" s="34" t="s">
        <v>1168</v>
      </c>
      <c r="F17" s="35" t="s">
        <v>664</v>
      </c>
      <c r="G17" s="32" t="s">
        <v>200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2053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1169</v>
      </c>
      <c r="D18" s="33" t="s">
        <v>1170</v>
      </c>
      <c r="E18" s="34" t="s">
        <v>1171</v>
      </c>
      <c r="F18" s="35" t="s">
        <v>738</v>
      </c>
      <c r="G18" s="32" t="s">
        <v>303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2053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1172</v>
      </c>
      <c r="D19" s="33" t="s">
        <v>1173</v>
      </c>
      <c r="E19" s="34" t="s">
        <v>1174</v>
      </c>
      <c r="F19" s="35" t="s">
        <v>463</v>
      </c>
      <c r="G19" s="32" t="s">
        <v>84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2053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1175</v>
      </c>
      <c r="D20" s="33" t="s">
        <v>1176</v>
      </c>
      <c r="E20" s="34" t="s">
        <v>1174</v>
      </c>
      <c r="F20" s="35" t="s">
        <v>194</v>
      </c>
      <c r="G20" s="32" t="s">
        <v>145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2053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1177</v>
      </c>
      <c r="D21" s="33" t="s">
        <v>619</v>
      </c>
      <c r="E21" s="34" t="s">
        <v>106</v>
      </c>
      <c r="F21" s="35" t="s">
        <v>1178</v>
      </c>
      <c r="G21" s="32" t="s">
        <v>200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2053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1179</v>
      </c>
      <c r="D22" s="33" t="s">
        <v>1180</v>
      </c>
      <c r="E22" s="34" t="s">
        <v>1181</v>
      </c>
      <c r="F22" s="35" t="s">
        <v>509</v>
      </c>
      <c r="G22" s="32" t="s">
        <v>80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2053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1182</v>
      </c>
      <c r="D23" s="33" t="s">
        <v>129</v>
      </c>
      <c r="E23" s="34" t="s">
        <v>110</v>
      </c>
      <c r="F23" s="35" t="s">
        <v>780</v>
      </c>
      <c r="G23" s="32" t="s">
        <v>195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2053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1183</v>
      </c>
      <c r="D24" s="33" t="s">
        <v>1184</v>
      </c>
      <c r="E24" s="34" t="s">
        <v>1038</v>
      </c>
      <c r="F24" s="35" t="s">
        <v>255</v>
      </c>
      <c r="G24" s="32" t="s">
        <v>195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2053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1185</v>
      </c>
      <c r="D25" s="33" t="s">
        <v>900</v>
      </c>
      <c r="E25" s="34" t="s">
        <v>1186</v>
      </c>
      <c r="F25" s="35" t="s">
        <v>609</v>
      </c>
      <c r="G25" s="32" t="s">
        <v>182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2053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1187</v>
      </c>
      <c r="D26" s="33" t="s">
        <v>1188</v>
      </c>
      <c r="E26" s="34" t="s">
        <v>354</v>
      </c>
      <c r="F26" s="35" t="s">
        <v>1189</v>
      </c>
      <c r="G26" s="32" t="s">
        <v>388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2053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1190</v>
      </c>
      <c r="D27" s="33" t="s">
        <v>1191</v>
      </c>
      <c r="E27" s="34" t="s">
        <v>354</v>
      </c>
      <c r="F27" s="35" t="s">
        <v>978</v>
      </c>
      <c r="G27" s="32" t="s">
        <v>200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2053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1192</v>
      </c>
      <c r="D28" s="33" t="s">
        <v>1193</v>
      </c>
      <c r="E28" s="34" t="s">
        <v>130</v>
      </c>
      <c r="F28" s="35" t="s">
        <v>1194</v>
      </c>
      <c r="G28" s="32" t="s">
        <v>145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2053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1195</v>
      </c>
      <c r="D29" s="33" t="s">
        <v>1196</v>
      </c>
      <c r="E29" s="34" t="s">
        <v>130</v>
      </c>
      <c r="F29" s="35" t="s">
        <v>348</v>
      </c>
      <c r="G29" s="32" t="s">
        <v>195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2053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1197</v>
      </c>
      <c r="D30" s="33" t="s">
        <v>1198</v>
      </c>
      <c r="E30" s="34" t="s">
        <v>130</v>
      </c>
      <c r="F30" s="35" t="s">
        <v>251</v>
      </c>
      <c r="G30" s="32" t="s">
        <v>84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2053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1199</v>
      </c>
      <c r="D31" s="33" t="s">
        <v>1200</v>
      </c>
      <c r="E31" s="34" t="s">
        <v>367</v>
      </c>
      <c r="F31" s="35" t="s">
        <v>780</v>
      </c>
      <c r="G31" s="32" t="s">
        <v>195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2053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1201</v>
      </c>
      <c r="D32" s="33" t="s">
        <v>263</v>
      </c>
      <c r="E32" s="34" t="s">
        <v>367</v>
      </c>
      <c r="F32" s="35" t="s">
        <v>1202</v>
      </c>
      <c r="G32" s="32" t="s">
        <v>145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2053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1203</v>
      </c>
      <c r="D33" s="33" t="s">
        <v>1204</v>
      </c>
      <c r="E33" s="34" t="s">
        <v>139</v>
      </c>
      <c r="F33" s="35" t="s">
        <v>1205</v>
      </c>
      <c r="G33" s="32" t="s">
        <v>195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2053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1206</v>
      </c>
      <c r="D34" s="33" t="s">
        <v>263</v>
      </c>
      <c r="E34" s="34" t="s">
        <v>379</v>
      </c>
      <c r="F34" s="35" t="s">
        <v>1207</v>
      </c>
      <c r="G34" s="32" t="s">
        <v>91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2053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1208</v>
      </c>
      <c r="D35" s="33" t="s">
        <v>1209</v>
      </c>
      <c r="E35" s="34" t="s">
        <v>143</v>
      </c>
      <c r="F35" s="35" t="s">
        <v>255</v>
      </c>
      <c r="G35" s="32" t="s">
        <v>95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2053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1210</v>
      </c>
      <c r="D36" s="33" t="s">
        <v>1211</v>
      </c>
      <c r="E36" s="34" t="s">
        <v>1212</v>
      </c>
      <c r="F36" s="35" t="s">
        <v>1213</v>
      </c>
      <c r="G36" s="32" t="s">
        <v>99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2053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1214</v>
      </c>
      <c r="D37" s="33" t="s">
        <v>210</v>
      </c>
      <c r="E37" s="34" t="s">
        <v>1215</v>
      </c>
      <c r="F37" s="35" t="s">
        <v>397</v>
      </c>
      <c r="G37" s="32" t="s">
        <v>95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2053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1216</v>
      </c>
      <c r="D38" s="33" t="s">
        <v>403</v>
      </c>
      <c r="E38" s="34" t="s">
        <v>1215</v>
      </c>
      <c r="F38" s="35" t="s">
        <v>372</v>
      </c>
      <c r="G38" s="32" t="s">
        <v>84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2053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1217</v>
      </c>
      <c r="D39" s="33" t="s">
        <v>410</v>
      </c>
      <c r="E39" s="34" t="s">
        <v>756</v>
      </c>
      <c r="F39" s="35" t="s">
        <v>944</v>
      </c>
      <c r="G39" s="32" t="s">
        <v>145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2053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1218</v>
      </c>
      <c r="D40" s="33" t="s">
        <v>109</v>
      </c>
      <c r="E40" s="34" t="s">
        <v>390</v>
      </c>
      <c r="F40" s="35" t="s">
        <v>1219</v>
      </c>
      <c r="G40" s="32" t="s">
        <v>213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2053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1220</v>
      </c>
      <c r="D41" s="33" t="s">
        <v>688</v>
      </c>
      <c r="E41" s="34" t="s">
        <v>390</v>
      </c>
      <c r="F41" s="35" t="s">
        <v>1221</v>
      </c>
      <c r="G41" s="32" t="s">
        <v>84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2053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1222</v>
      </c>
      <c r="D42" s="33" t="s">
        <v>1223</v>
      </c>
      <c r="E42" s="34" t="s">
        <v>422</v>
      </c>
      <c r="F42" s="35" t="s">
        <v>1224</v>
      </c>
      <c r="G42" s="32" t="s">
        <v>182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2054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1225</v>
      </c>
      <c r="D43" s="33" t="s">
        <v>1226</v>
      </c>
      <c r="E43" s="34" t="s">
        <v>1083</v>
      </c>
      <c r="F43" s="35" t="s">
        <v>657</v>
      </c>
      <c r="G43" s="32" t="s">
        <v>195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2054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1227</v>
      </c>
      <c r="D44" s="33" t="s">
        <v>949</v>
      </c>
      <c r="E44" s="34" t="s">
        <v>1083</v>
      </c>
      <c r="F44" s="35" t="s">
        <v>361</v>
      </c>
      <c r="G44" s="32" t="s">
        <v>95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2054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1228</v>
      </c>
      <c r="D45" s="33" t="s">
        <v>105</v>
      </c>
      <c r="E45" s="34" t="s">
        <v>1083</v>
      </c>
      <c r="F45" s="35" t="s">
        <v>1229</v>
      </c>
      <c r="G45" s="32" t="s">
        <v>278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2054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1230</v>
      </c>
      <c r="D46" s="33" t="s">
        <v>1231</v>
      </c>
      <c r="E46" s="34" t="s">
        <v>180</v>
      </c>
      <c r="F46" s="35" t="s">
        <v>223</v>
      </c>
      <c r="G46" s="32" t="s">
        <v>127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2054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1232</v>
      </c>
      <c r="D47" s="33" t="s">
        <v>1233</v>
      </c>
      <c r="E47" s="34" t="s">
        <v>1234</v>
      </c>
      <c r="F47" s="35" t="s">
        <v>1235</v>
      </c>
      <c r="G47" s="32" t="s">
        <v>200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2054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1236</v>
      </c>
      <c r="D48" s="33" t="s">
        <v>847</v>
      </c>
      <c r="E48" s="34" t="s">
        <v>189</v>
      </c>
      <c r="F48" s="35" t="s">
        <v>1237</v>
      </c>
      <c r="G48" s="32" t="s">
        <v>182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2054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1238</v>
      </c>
      <c r="D49" s="33" t="s">
        <v>138</v>
      </c>
      <c r="E49" s="34" t="s">
        <v>189</v>
      </c>
      <c r="F49" s="35" t="s">
        <v>1239</v>
      </c>
      <c r="G49" s="32" t="s">
        <v>80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2054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1240</v>
      </c>
      <c r="D50" s="33" t="s">
        <v>656</v>
      </c>
      <c r="E50" s="34" t="s">
        <v>1098</v>
      </c>
      <c r="F50" s="35" t="s">
        <v>1241</v>
      </c>
      <c r="G50" s="32" t="s">
        <v>266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2054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1242</v>
      </c>
      <c r="D51" s="33" t="s">
        <v>1243</v>
      </c>
      <c r="E51" s="34" t="s">
        <v>1098</v>
      </c>
      <c r="F51" s="35" t="s">
        <v>103</v>
      </c>
      <c r="G51" s="32" t="s">
        <v>388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2054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1244</v>
      </c>
      <c r="D52" s="33" t="s">
        <v>1245</v>
      </c>
      <c r="E52" s="34" t="s">
        <v>633</v>
      </c>
      <c r="F52" s="35" t="s">
        <v>372</v>
      </c>
      <c r="G52" s="32" t="s">
        <v>182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2054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1246</v>
      </c>
      <c r="D53" s="33" t="s">
        <v>1247</v>
      </c>
      <c r="E53" s="34" t="s">
        <v>1248</v>
      </c>
      <c r="F53" s="35" t="s">
        <v>1249</v>
      </c>
      <c r="G53" s="32" t="s">
        <v>91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2054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1250</v>
      </c>
      <c r="D54" s="33" t="s">
        <v>109</v>
      </c>
      <c r="E54" s="34" t="s">
        <v>220</v>
      </c>
      <c r="F54" s="35" t="s">
        <v>489</v>
      </c>
      <c r="G54" s="32" t="s">
        <v>80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2054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1251</v>
      </c>
      <c r="D55" s="33" t="s">
        <v>1054</v>
      </c>
      <c r="E55" s="34" t="s">
        <v>1252</v>
      </c>
      <c r="F55" s="35" t="s">
        <v>937</v>
      </c>
      <c r="G55" s="32" t="s">
        <v>182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2054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1253</v>
      </c>
      <c r="D56" s="33" t="s">
        <v>503</v>
      </c>
      <c r="E56" s="34" t="s">
        <v>1252</v>
      </c>
      <c r="F56" s="35" t="s">
        <v>1254</v>
      </c>
      <c r="G56" s="32" t="s">
        <v>99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2054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1255</v>
      </c>
      <c r="D57" s="33" t="s">
        <v>1256</v>
      </c>
      <c r="E57" s="34" t="s">
        <v>230</v>
      </c>
      <c r="F57" s="35" t="s">
        <v>939</v>
      </c>
      <c r="G57" s="32" t="s">
        <v>80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2054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1257</v>
      </c>
      <c r="D58" s="33" t="s">
        <v>1034</v>
      </c>
      <c r="E58" s="34" t="s">
        <v>1258</v>
      </c>
      <c r="F58" s="35" t="s">
        <v>729</v>
      </c>
      <c r="G58" s="32" t="s">
        <v>213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2054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1259</v>
      </c>
      <c r="D59" s="33" t="s">
        <v>482</v>
      </c>
      <c r="E59" s="34" t="s">
        <v>497</v>
      </c>
      <c r="F59" s="35" t="s">
        <v>1260</v>
      </c>
      <c r="G59" s="32" t="s">
        <v>1261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2054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1262</v>
      </c>
      <c r="D60" s="33" t="s">
        <v>105</v>
      </c>
      <c r="E60" s="34" t="s">
        <v>1263</v>
      </c>
      <c r="F60" s="35" t="s">
        <v>1264</v>
      </c>
      <c r="G60" s="32" t="s">
        <v>145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2054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1265</v>
      </c>
      <c r="D61" s="33" t="s">
        <v>280</v>
      </c>
      <c r="E61" s="34" t="s">
        <v>663</v>
      </c>
      <c r="F61" s="35" t="s">
        <v>1229</v>
      </c>
      <c r="G61" s="32" t="s">
        <v>182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2054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1266</v>
      </c>
      <c r="D62" s="33" t="s">
        <v>458</v>
      </c>
      <c r="E62" s="34" t="s">
        <v>1267</v>
      </c>
      <c r="F62" s="35" t="s">
        <v>1268</v>
      </c>
      <c r="G62" s="32" t="s">
        <v>646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2054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1269</v>
      </c>
      <c r="D63" s="33" t="s">
        <v>134</v>
      </c>
      <c r="E63" s="34" t="s">
        <v>1270</v>
      </c>
      <c r="F63" s="35" t="s">
        <v>348</v>
      </c>
      <c r="G63" s="32" t="s">
        <v>84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2054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1271</v>
      </c>
      <c r="D64" s="33" t="s">
        <v>1272</v>
      </c>
      <c r="E64" s="34" t="s">
        <v>293</v>
      </c>
      <c r="F64" s="35" t="s">
        <v>1273</v>
      </c>
      <c r="G64" s="32" t="s">
        <v>84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2054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1274</v>
      </c>
      <c r="D65" s="33" t="s">
        <v>206</v>
      </c>
      <c r="E65" s="34" t="s">
        <v>293</v>
      </c>
      <c r="F65" s="35" t="s">
        <v>1275</v>
      </c>
      <c r="G65" s="32" t="s">
        <v>195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2054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1276</v>
      </c>
      <c r="D66" s="33" t="s">
        <v>1277</v>
      </c>
      <c r="E66" s="34" t="s">
        <v>293</v>
      </c>
      <c r="F66" s="35" t="s">
        <v>669</v>
      </c>
      <c r="G66" s="32" t="s">
        <v>145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2054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1278</v>
      </c>
      <c r="D67" s="33" t="s">
        <v>1279</v>
      </c>
      <c r="E67" s="34" t="s">
        <v>679</v>
      </c>
      <c r="F67" s="35" t="s">
        <v>601</v>
      </c>
      <c r="G67" s="32" t="s">
        <v>127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2054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1280</v>
      </c>
      <c r="D68" s="33" t="s">
        <v>129</v>
      </c>
      <c r="E68" s="34" t="s">
        <v>679</v>
      </c>
      <c r="F68" s="35" t="s">
        <v>1281</v>
      </c>
      <c r="G68" s="32" t="s">
        <v>182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2054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1282</v>
      </c>
      <c r="D69" s="33" t="s">
        <v>1283</v>
      </c>
      <c r="E69" s="34" t="s">
        <v>295</v>
      </c>
      <c r="F69" s="35" t="s">
        <v>1284</v>
      </c>
      <c r="G69" s="32" t="s">
        <v>80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2054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1285</v>
      </c>
      <c r="D70" s="33" t="s">
        <v>210</v>
      </c>
      <c r="E70" s="34" t="s">
        <v>685</v>
      </c>
      <c r="F70" s="35" t="s">
        <v>1286</v>
      </c>
      <c r="G70" s="32" t="s">
        <v>91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2054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1287</v>
      </c>
      <c r="D71" s="33" t="s">
        <v>1288</v>
      </c>
      <c r="E71" s="34" t="s">
        <v>301</v>
      </c>
      <c r="F71" s="35" t="s">
        <v>564</v>
      </c>
      <c r="G71" s="32" t="s">
        <v>95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2054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1289</v>
      </c>
      <c r="D72" s="33" t="s">
        <v>129</v>
      </c>
      <c r="E72" s="34" t="s">
        <v>1290</v>
      </c>
      <c r="F72" s="35" t="s">
        <v>412</v>
      </c>
      <c r="G72" s="32" t="s">
        <v>182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2054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1291</v>
      </c>
      <c r="D73" s="33" t="s">
        <v>1292</v>
      </c>
      <c r="E73" s="34" t="s">
        <v>702</v>
      </c>
      <c r="F73" s="35" t="s">
        <v>1293</v>
      </c>
      <c r="G73" s="32" t="s">
        <v>646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2054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9" customHeight="1">
      <c r="A74" s="2"/>
      <c r="B74" s="45"/>
      <c r="C74" s="46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>
      <c r="A75" s="2"/>
      <c r="B75" s="121" t="s">
        <v>31</v>
      </c>
      <c r="C75" s="121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 customHeight="1">
      <c r="A76" s="2"/>
      <c r="B76" s="51" t="s">
        <v>32</v>
      </c>
      <c r="C76" s="51"/>
      <c r="D76" s="52">
        <f>+$AA$8</f>
        <v>64</v>
      </c>
      <c r="E76" s="53" t="s">
        <v>33</v>
      </c>
      <c r="F76" s="94" t="s">
        <v>34</v>
      </c>
      <c r="G76" s="94"/>
      <c r="H76" s="94"/>
      <c r="I76" s="94"/>
      <c r="J76" s="94"/>
      <c r="K76" s="94"/>
      <c r="L76" s="94"/>
      <c r="M76" s="94"/>
      <c r="N76" s="94"/>
      <c r="O76" s="94"/>
      <c r="P76" s="54">
        <f>$AA$8 -COUNTIF($T$9:$T$263,"Vắng") -COUNTIF($T$9:$T$263,"Vắng có phép") - COUNTIF($T$9:$T$263,"Đình chỉ thi") - COUNTIF($T$9:$T$263,"Không đủ ĐKDT")</f>
        <v>64</v>
      </c>
      <c r="Q76" s="54"/>
      <c r="R76" s="54"/>
      <c r="S76" s="55"/>
      <c r="T76" s="56" t="s">
        <v>33</v>
      </c>
      <c r="U76" s="55"/>
      <c r="V76" s="3"/>
    </row>
    <row r="77" spans="1:39" ht="16.5" hidden="1" customHeight="1">
      <c r="A77" s="2"/>
      <c r="B77" s="51" t="s">
        <v>35</v>
      </c>
      <c r="C77" s="51"/>
      <c r="D77" s="52">
        <f>+$AL$8</f>
        <v>0</v>
      </c>
      <c r="E77" s="53" t="s">
        <v>33</v>
      </c>
      <c r="F77" s="94" t="s">
        <v>36</v>
      </c>
      <c r="G77" s="94"/>
      <c r="H77" s="94"/>
      <c r="I77" s="94"/>
      <c r="J77" s="94"/>
      <c r="K77" s="94"/>
      <c r="L77" s="94"/>
      <c r="M77" s="94"/>
      <c r="N77" s="94"/>
      <c r="O77" s="94"/>
      <c r="P77" s="57">
        <f>COUNTIF($T$9:$T$139,"Vắng")</f>
        <v>0</v>
      </c>
      <c r="Q77" s="57"/>
      <c r="R77" s="57"/>
      <c r="S77" s="58"/>
      <c r="T77" s="56" t="s">
        <v>33</v>
      </c>
      <c r="U77" s="58"/>
      <c r="V77" s="3"/>
    </row>
    <row r="78" spans="1:39" ht="16.5" hidden="1" customHeight="1">
      <c r="A78" s="2"/>
      <c r="B78" s="51" t="s">
        <v>51</v>
      </c>
      <c r="C78" s="51"/>
      <c r="D78" s="67">
        <f>COUNTIF(X10:X73,"Học lại")</f>
        <v>64</v>
      </c>
      <c r="E78" s="53" t="s">
        <v>33</v>
      </c>
      <c r="F78" s="94" t="s">
        <v>52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COUNTIF($T$9:$T$139,"Vắng có phép")</f>
        <v>0</v>
      </c>
      <c r="Q78" s="54"/>
      <c r="R78" s="54"/>
      <c r="S78" s="55"/>
      <c r="T78" s="56" t="s">
        <v>33</v>
      </c>
      <c r="U78" s="55"/>
      <c r="V78" s="3"/>
    </row>
    <row r="79" spans="1:39" ht="3" hidden="1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idden="1">
      <c r="B80" s="89" t="s">
        <v>53</v>
      </c>
      <c r="C80" s="89"/>
      <c r="D80" s="90">
        <f>COUNTIF(X10:X73,"Thi lại")</f>
        <v>0</v>
      </c>
      <c r="E80" s="91" t="s">
        <v>33</v>
      </c>
      <c r="F80" s="3"/>
      <c r="G80" s="3"/>
      <c r="H80" s="3"/>
      <c r="I80" s="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t="24.75" hidden="1" customHeight="1">
      <c r="B81" s="89"/>
      <c r="C81" s="89"/>
      <c r="D81" s="90"/>
      <c r="E81" s="91"/>
      <c r="F81" s="3"/>
      <c r="G81" s="3"/>
      <c r="H81" s="3"/>
      <c r="I81" s="3"/>
      <c r="J81" s="123" t="s">
        <v>55</v>
      </c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idden="1">
      <c r="A82" s="59"/>
      <c r="B82" s="115" t="s">
        <v>37</v>
      </c>
      <c r="C82" s="115"/>
      <c r="D82" s="115"/>
      <c r="E82" s="115"/>
      <c r="F82" s="115"/>
      <c r="G82" s="115"/>
      <c r="H82" s="115"/>
      <c r="I82" s="60"/>
      <c r="J82" s="124" t="s">
        <v>38</v>
      </c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3"/>
    </row>
    <row r="83" spans="1:39" ht="4.5" hidden="1" customHeight="1">
      <c r="A83" s="2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39" s="2" customFormat="1" hidden="1">
      <c r="B84" s="115" t="s">
        <v>39</v>
      </c>
      <c r="C84" s="115"/>
      <c r="D84" s="116" t="s">
        <v>40</v>
      </c>
      <c r="E84" s="116"/>
      <c r="F84" s="116"/>
      <c r="G84" s="116"/>
      <c r="H84" s="116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18" hidden="1" customHeight="1">
      <c r="A90" s="1"/>
      <c r="B90" s="126" t="s">
        <v>41</v>
      </c>
      <c r="C90" s="126"/>
      <c r="D90" s="126" t="s">
        <v>54</v>
      </c>
      <c r="E90" s="126"/>
      <c r="F90" s="126"/>
      <c r="G90" s="126"/>
      <c r="H90" s="126"/>
      <c r="I90" s="126"/>
      <c r="J90" s="126" t="s">
        <v>42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2.25" customHeight="1">
      <c r="A93" s="1"/>
      <c r="B93" s="115" t="s">
        <v>43</v>
      </c>
      <c r="C93" s="115"/>
      <c r="D93" s="115"/>
      <c r="E93" s="115"/>
      <c r="F93" s="115"/>
      <c r="G93" s="115"/>
      <c r="H93" s="115"/>
      <c r="I93" s="60"/>
      <c r="J93" s="127" t="s">
        <v>56</v>
      </c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45"/>
      <c r="C94" s="61"/>
      <c r="D94" s="61"/>
      <c r="E94" s="62"/>
      <c r="F94" s="62"/>
      <c r="G94" s="62"/>
      <c r="H94" s="63"/>
      <c r="I94" s="64"/>
      <c r="J94" s="6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115" t="s">
        <v>39</v>
      </c>
      <c r="C95" s="115"/>
      <c r="D95" s="116" t="s">
        <v>40</v>
      </c>
      <c r="E95" s="116"/>
      <c r="F95" s="116"/>
      <c r="G95" s="116"/>
      <c r="H95" s="116"/>
      <c r="I95" s="64"/>
      <c r="J95" s="64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100" spans="2:21">
      <c r="B100" s="125"/>
      <c r="C100" s="125"/>
      <c r="D100" s="125"/>
      <c r="E100" s="125"/>
      <c r="F100" s="125"/>
      <c r="G100" s="125"/>
      <c r="H100" s="125"/>
      <c r="I100" s="125"/>
      <c r="J100" s="125" t="s">
        <v>57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</row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mergeCells count="58">
    <mergeCell ref="B100:C100"/>
    <mergeCell ref="D100:I100"/>
    <mergeCell ref="J100:U100"/>
    <mergeCell ref="B90:C90"/>
    <mergeCell ref="D90:I90"/>
    <mergeCell ref="J90:U90"/>
    <mergeCell ref="B93:H93"/>
    <mergeCell ref="J93:U93"/>
    <mergeCell ref="B95:C95"/>
    <mergeCell ref="D95:H95"/>
    <mergeCell ref="F78:O78"/>
    <mergeCell ref="J80:U80"/>
    <mergeCell ref="J81:U81"/>
    <mergeCell ref="B82:H82"/>
    <mergeCell ref="J82:U82"/>
    <mergeCell ref="B84:C84"/>
    <mergeCell ref="D84:H84"/>
    <mergeCell ref="T7:T9"/>
    <mergeCell ref="U7:U9"/>
    <mergeCell ref="B9:G9"/>
    <mergeCell ref="B75:C75"/>
    <mergeCell ref="F76:O76"/>
    <mergeCell ref="F77:O77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3 P10:P73">
    <cfRule type="cellIs" dxfId="23" priority="3" operator="greaterThan">
      <formula>10</formula>
    </cfRule>
  </conditionalFormatting>
  <conditionalFormatting sqref="O1:O1048576">
    <cfRule type="duplicateValues" dxfId="22" priority="2"/>
  </conditionalFormatting>
  <conditionalFormatting sqref="C1:C1048576">
    <cfRule type="duplicateValues" dxfId="21" priority="1"/>
  </conditionalFormatting>
  <dataValidations count="1">
    <dataValidation allowBlank="1" showInputMessage="1" showErrorMessage="1" errorTitle="Không xóa dữ liệu" error="Không xóa dữ liệu" prompt="Không xóa dữ liệu" sqref="D78 X10:X7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M101"/>
  <sheetViews>
    <sheetView workbookViewId="0">
      <pane ySplit="3" topLeftCell="A43" activePane="bottomLeft" state="frozen"/>
      <selection activeCell="A6" sqref="A6:XFD6"/>
      <selection pane="bottomLeft" activeCell="U43" sqref="U43:U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71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Toán rời rạc 2</v>
      </c>
      <c r="Z8" s="75" t="str">
        <f>+P4</f>
        <v>Nhóm: INT1359-06</v>
      </c>
      <c r="AA8" s="76">
        <f>+$AJ$8+$AL$8+$AH$8</f>
        <v>65</v>
      </c>
      <c r="AB8" s="70">
        <f>COUNTIF($T$9:$T$134,"Khiển trách")</f>
        <v>0</v>
      </c>
      <c r="AC8" s="70">
        <f>COUNTIF($T$9:$T$134,"Cảnh cáo")</f>
        <v>0</v>
      </c>
      <c r="AD8" s="70">
        <f>COUNTIF($T$9:$T$134,"Đình chỉ thi")</f>
        <v>0</v>
      </c>
      <c r="AE8" s="77">
        <f>+($AB$8+$AC$8+$AD$8)/$AA$8*100%</f>
        <v>0</v>
      </c>
      <c r="AF8" s="70">
        <f>SUM(COUNTIF($T$9:$T$132,"Vắng"),COUNTIF($T$9:$T$132,"Vắng có phép"))</f>
        <v>0</v>
      </c>
      <c r="AG8" s="78">
        <f>+$AF$8/$AA$8</f>
        <v>0</v>
      </c>
      <c r="AH8" s="79">
        <f>COUNTIF($X$9:$X$132,"Thi lại")</f>
        <v>1</v>
      </c>
      <c r="AI8" s="78">
        <f>+$AH$8/$AA$8</f>
        <v>1.5384615384615385E-2</v>
      </c>
      <c r="AJ8" s="79">
        <f>COUNTIF($X$9:$X$133,"Học lại")</f>
        <v>64</v>
      </c>
      <c r="AK8" s="78">
        <f>+$AJ$8/$AA$8</f>
        <v>0.98461538461538467</v>
      </c>
      <c r="AL8" s="70">
        <f>COUNTIF($X$10:$X$133,"Đạt")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1014</v>
      </c>
      <c r="D10" s="21" t="s">
        <v>192</v>
      </c>
      <c r="E10" s="22" t="s">
        <v>78</v>
      </c>
      <c r="F10" s="23" t="s">
        <v>1015</v>
      </c>
      <c r="G10" s="20" t="s">
        <v>266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2051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1016</v>
      </c>
      <c r="D11" s="33" t="s">
        <v>192</v>
      </c>
      <c r="E11" s="34" t="s">
        <v>78</v>
      </c>
      <c r="F11" s="35" t="s">
        <v>1017</v>
      </c>
      <c r="G11" s="32" t="s">
        <v>1018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2051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1019</v>
      </c>
      <c r="D12" s="33" t="s">
        <v>1020</v>
      </c>
      <c r="E12" s="34" t="s">
        <v>78</v>
      </c>
      <c r="F12" s="35" t="s">
        <v>815</v>
      </c>
      <c r="G12" s="32" t="s">
        <v>99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4" si="4">+IF(OR($H12=0,$I12=0,$J12=0,$K12=0),"Không đủ ĐKDT","")</f>
        <v/>
      </c>
      <c r="U12" s="43" t="s">
        <v>2051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1021</v>
      </c>
      <c r="D13" s="33" t="s">
        <v>776</v>
      </c>
      <c r="E13" s="34" t="s">
        <v>78</v>
      </c>
      <c r="F13" s="35" t="s">
        <v>440</v>
      </c>
      <c r="G13" s="32" t="s">
        <v>99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2051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1022</v>
      </c>
      <c r="D14" s="33" t="s">
        <v>1023</v>
      </c>
      <c r="E14" s="34" t="s">
        <v>78</v>
      </c>
      <c r="F14" s="35" t="s">
        <v>1024</v>
      </c>
      <c r="G14" s="32" t="s">
        <v>303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2051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1025</v>
      </c>
      <c r="D15" s="33" t="s">
        <v>403</v>
      </c>
      <c r="E15" s="34" t="s">
        <v>328</v>
      </c>
      <c r="F15" s="35" t="s">
        <v>1026</v>
      </c>
      <c r="G15" s="32" t="s">
        <v>266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2051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1027</v>
      </c>
      <c r="D16" s="33" t="s">
        <v>134</v>
      </c>
      <c r="E16" s="34" t="s">
        <v>1028</v>
      </c>
      <c r="F16" s="35" t="s">
        <v>448</v>
      </c>
      <c r="G16" s="32" t="s">
        <v>213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2051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1029</v>
      </c>
      <c r="D17" s="33" t="s">
        <v>1030</v>
      </c>
      <c r="E17" s="34" t="s">
        <v>1031</v>
      </c>
      <c r="F17" s="35" t="s">
        <v>1032</v>
      </c>
      <c r="G17" s="32" t="s">
        <v>99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2051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1033</v>
      </c>
      <c r="D18" s="33" t="s">
        <v>1034</v>
      </c>
      <c r="E18" s="34" t="s">
        <v>114</v>
      </c>
      <c r="F18" s="35" t="s">
        <v>115</v>
      </c>
      <c r="G18" s="32" t="s">
        <v>303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2051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1035</v>
      </c>
      <c r="D19" s="33" t="s">
        <v>506</v>
      </c>
      <c r="E19" s="34" t="s">
        <v>536</v>
      </c>
      <c r="F19" s="35" t="s">
        <v>161</v>
      </c>
      <c r="G19" s="32" t="s">
        <v>388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2051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1036</v>
      </c>
      <c r="D20" s="33" t="s">
        <v>1037</v>
      </c>
      <c r="E20" s="34" t="s">
        <v>1038</v>
      </c>
      <c r="F20" s="35" t="s">
        <v>466</v>
      </c>
      <c r="G20" s="32" t="s">
        <v>95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2051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1039</v>
      </c>
      <c r="D21" s="33" t="s">
        <v>1040</v>
      </c>
      <c r="E21" s="34" t="s">
        <v>354</v>
      </c>
      <c r="F21" s="35" t="s">
        <v>1041</v>
      </c>
      <c r="G21" s="32" t="s">
        <v>99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2051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1042</v>
      </c>
      <c r="D22" s="33" t="s">
        <v>134</v>
      </c>
      <c r="E22" s="34" t="s">
        <v>1043</v>
      </c>
      <c r="F22" s="35" t="s">
        <v>144</v>
      </c>
      <c r="G22" s="32" t="s">
        <v>303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2051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1044</v>
      </c>
      <c r="D23" s="33" t="s">
        <v>134</v>
      </c>
      <c r="E23" s="34" t="s">
        <v>363</v>
      </c>
      <c r="F23" s="35" t="s">
        <v>368</v>
      </c>
      <c r="G23" s="32" t="s">
        <v>99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2051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1045</v>
      </c>
      <c r="D24" s="33" t="s">
        <v>458</v>
      </c>
      <c r="E24" s="34" t="s">
        <v>130</v>
      </c>
      <c r="F24" s="35" t="s">
        <v>1046</v>
      </c>
      <c r="G24" s="32" t="s">
        <v>99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2051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1047</v>
      </c>
      <c r="D25" s="33" t="s">
        <v>134</v>
      </c>
      <c r="E25" s="34" t="s">
        <v>367</v>
      </c>
      <c r="F25" s="35" t="s">
        <v>1048</v>
      </c>
      <c r="G25" s="32" t="s">
        <v>266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2051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1049</v>
      </c>
      <c r="D26" s="33" t="s">
        <v>134</v>
      </c>
      <c r="E26" s="34" t="s">
        <v>367</v>
      </c>
      <c r="F26" s="35" t="s">
        <v>925</v>
      </c>
      <c r="G26" s="32" t="s">
        <v>200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2051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1050</v>
      </c>
      <c r="D27" s="33" t="s">
        <v>1051</v>
      </c>
      <c r="E27" s="34" t="s">
        <v>367</v>
      </c>
      <c r="F27" s="35" t="s">
        <v>1052</v>
      </c>
      <c r="G27" s="32" t="s">
        <v>95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2051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1053</v>
      </c>
      <c r="D28" s="33" t="s">
        <v>1054</v>
      </c>
      <c r="E28" s="34" t="s">
        <v>135</v>
      </c>
      <c r="F28" s="35" t="s">
        <v>909</v>
      </c>
      <c r="G28" s="32" t="s">
        <v>99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2051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1055</v>
      </c>
      <c r="D29" s="33" t="s">
        <v>1056</v>
      </c>
      <c r="E29" s="34" t="s">
        <v>139</v>
      </c>
      <c r="F29" s="35" t="s">
        <v>518</v>
      </c>
      <c r="G29" s="32" t="s">
        <v>84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2051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1057</v>
      </c>
      <c r="D30" s="33" t="s">
        <v>1058</v>
      </c>
      <c r="E30" s="34" t="s">
        <v>139</v>
      </c>
      <c r="F30" s="35" t="s">
        <v>463</v>
      </c>
      <c r="G30" s="32" t="s">
        <v>95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2051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1059</v>
      </c>
      <c r="D31" s="33" t="s">
        <v>192</v>
      </c>
      <c r="E31" s="34" t="s">
        <v>745</v>
      </c>
      <c r="F31" s="35" t="s">
        <v>1060</v>
      </c>
      <c r="G31" s="32" t="s">
        <v>80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2051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1061</v>
      </c>
      <c r="D32" s="33" t="s">
        <v>1062</v>
      </c>
      <c r="E32" s="34" t="s">
        <v>143</v>
      </c>
      <c r="F32" s="35" t="s">
        <v>1063</v>
      </c>
      <c r="G32" s="32" t="s">
        <v>195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2051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1064</v>
      </c>
      <c r="D33" s="33" t="s">
        <v>1065</v>
      </c>
      <c r="E33" s="34" t="s">
        <v>1066</v>
      </c>
      <c r="F33" s="35" t="s">
        <v>1067</v>
      </c>
      <c r="G33" s="32" t="s">
        <v>145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2051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1068</v>
      </c>
      <c r="D34" s="33" t="s">
        <v>1069</v>
      </c>
      <c r="E34" s="34" t="s">
        <v>1070</v>
      </c>
      <c r="F34" s="35" t="s">
        <v>1071</v>
      </c>
      <c r="G34" s="32" t="s">
        <v>182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2051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1072</v>
      </c>
      <c r="D35" s="33" t="s">
        <v>671</v>
      </c>
      <c r="E35" s="34" t="s">
        <v>411</v>
      </c>
      <c r="F35" s="35" t="s">
        <v>752</v>
      </c>
      <c r="G35" s="32" t="s">
        <v>145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2051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1073</v>
      </c>
      <c r="D36" s="33" t="s">
        <v>1074</v>
      </c>
      <c r="E36" s="34" t="s">
        <v>414</v>
      </c>
      <c r="F36" s="35" t="s">
        <v>194</v>
      </c>
      <c r="G36" s="32" t="s">
        <v>213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2051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1075</v>
      </c>
      <c r="D37" s="33" t="s">
        <v>105</v>
      </c>
      <c r="E37" s="34" t="s">
        <v>414</v>
      </c>
      <c r="F37" s="35" t="s">
        <v>931</v>
      </c>
      <c r="G37" s="32" t="s">
        <v>182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2051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1076</v>
      </c>
      <c r="D38" s="33" t="s">
        <v>215</v>
      </c>
      <c r="E38" s="34" t="s">
        <v>160</v>
      </c>
      <c r="F38" s="35" t="s">
        <v>1077</v>
      </c>
      <c r="G38" s="32" t="s">
        <v>388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2051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1078</v>
      </c>
      <c r="D39" s="33" t="s">
        <v>1079</v>
      </c>
      <c r="E39" s="34" t="s">
        <v>422</v>
      </c>
      <c r="F39" s="35" t="s">
        <v>798</v>
      </c>
      <c r="G39" s="32" t="s">
        <v>278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2051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1080</v>
      </c>
      <c r="D40" s="33" t="s">
        <v>1081</v>
      </c>
      <c r="E40" s="34" t="s">
        <v>422</v>
      </c>
      <c r="F40" s="35" t="s">
        <v>391</v>
      </c>
      <c r="G40" s="32" t="s">
        <v>303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2051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1082</v>
      </c>
      <c r="D41" s="33" t="s">
        <v>956</v>
      </c>
      <c r="E41" s="34" t="s">
        <v>1083</v>
      </c>
      <c r="F41" s="35" t="s">
        <v>199</v>
      </c>
      <c r="G41" s="32" t="s">
        <v>303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2051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1084</v>
      </c>
      <c r="D42" s="33" t="s">
        <v>77</v>
      </c>
      <c r="E42" s="34" t="s">
        <v>180</v>
      </c>
      <c r="F42" s="35" t="s">
        <v>1085</v>
      </c>
      <c r="G42" s="32" t="s">
        <v>195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2051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1086</v>
      </c>
      <c r="D43" s="33" t="s">
        <v>1087</v>
      </c>
      <c r="E43" s="34" t="s">
        <v>185</v>
      </c>
      <c r="F43" s="35" t="s">
        <v>1015</v>
      </c>
      <c r="G43" s="32" t="s">
        <v>278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2052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1088</v>
      </c>
      <c r="D44" s="33" t="s">
        <v>776</v>
      </c>
      <c r="E44" s="34" t="s">
        <v>189</v>
      </c>
      <c r="F44" s="35" t="s">
        <v>1089</v>
      </c>
      <c r="G44" s="32" t="s">
        <v>99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2052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1090</v>
      </c>
      <c r="D45" s="33" t="s">
        <v>1091</v>
      </c>
      <c r="E45" s="34" t="s">
        <v>189</v>
      </c>
      <c r="F45" s="35" t="s">
        <v>1092</v>
      </c>
      <c r="G45" s="32" t="s">
        <v>278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2052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1093</v>
      </c>
      <c r="D46" s="33" t="s">
        <v>1054</v>
      </c>
      <c r="E46" s="34" t="s">
        <v>189</v>
      </c>
      <c r="F46" s="35" t="s">
        <v>1094</v>
      </c>
      <c r="G46" s="32" t="s">
        <v>1095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2052</v>
      </c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1096</v>
      </c>
      <c r="D47" s="33" t="s">
        <v>1097</v>
      </c>
      <c r="E47" s="34" t="s">
        <v>1098</v>
      </c>
      <c r="F47" s="35" t="s">
        <v>1099</v>
      </c>
      <c r="G47" s="32" t="s">
        <v>99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2052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1100</v>
      </c>
      <c r="D48" s="33" t="s">
        <v>852</v>
      </c>
      <c r="E48" s="34" t="s">
        <v>193</v>
      </c>
      <c r="F48" s="35" t="s">
        <v>1101</v>
      </c>
      <c r="G48" s="32" t="s">
        <v>84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2052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1102</v>
      </c>
      <c r="D49" s="33" t="s">
        <v>1103</v>
      </c>
      <c r="E49" s="34" t="s">
        <v>193</v>
      </c>
      <c r="F49" s="35" t="s">
        <v>822</v>
      </c>
      <c r="G49" s="32" t="s">
        <v>99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2052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1104</v>
      </c>
      <c r="D50" s="33" t="s">
        <v>542</v>
      </c>
      <c r="E50" s="34" t="s">
        <v>198</v>
      </c>
      <c r="F50" s="35" t="s">
        <v>1105</v>
      </c>
      <c r="G50" s="32" t="s">
        <v>127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2052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1106</v>
      </c>
      <c r="D51" s="33" t="s">
        <v>653</v>
      </c>
      <c r="E51" s="34" t="s">
        <v>198</v>
      </c>
      <c r="F51" s="35" t="s">
        <v>391</v>
      </c>
      <c r="G51" s="32" t="s">
        <v>145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2052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1107</v>
      </c>
      <c r="D52" s="33" t="s">
        <v>1108</v>
      </c>
      <c r="E52" s="34" t="s">
        <v>439</v>
      </c>
      <c r="F52" s="35" t="s">
        <v>1109</v>
      </c>
      <c r="G52" s="32" t="s">
        <v>91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2052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1110</v>
      </c>
      <c r="D53" s="33" t="s">
        <v>117</v>
      </c>
      <c r="E53" s="34" t="s">
        <v>1111</v>
      </c>
      <c r="F53" s="35" t="s">
        <v>1112</v>
      </c>
      <c r="G53" s="32" t="s">
        <v>127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2052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1113</v>
      </c>
      <c r="D54" s="33" t="s">
        <v>1114</v>
      </c>
      <c r="E54" s="34" t="s">
        <v>211</v>
      </c>
      <c r="F54" s="35" t="s">
        <v>566</v>
      </c>
      <c r="G54" s="32" t="s">
        <v>388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2052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1115</v>
      </c>
      <c r="D55" s="33" t="s">
        <v>241</v>
      </c>
      <c r="E55" s="34" t="s">
        <v>216</v>
      </c>
      <c r="F55" s="35" t="s">
        <v>1085</v>
      </c>
      <c r="G55" s="32" t="s">
        <v>278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2052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1116</v>
      </c>
      <c r="D56" s="33" t="s">
        <v>241</v>
      </c>
      <c r="E56" s="34" t="s">
        <v>216</v>
      </c>
      <c r="F56" s="35" t="s">
        <v>1117</v>
      </c>
      <c r="G56" s="32" t="s">
        <v>127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2052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1118</v>
      </c>
      <c r="D57" s="33" t="s">
        <v>215</v>
      </c>
      <c r="E57" s="34" t="s">
        <v>1119</v>
      </c>
      <c r="F57" s="35" t="s">
        <v>79</v>
      </c>
      <c r="G57" s="32" t="s">
        <v>213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2052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1120</v>
      </c>
      <c r="D58" s="33" t="s">
        <v>1121</v>
      </c>
      <c r="E58" s="34" t="s">
        <v>637</v>
      </c>
      <c r="F58" s="35" t="s">
        <v>321</v>
      </c>
      <c r="G58" s="32" t="s">
        <v>182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2052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1122</v>
      </c>
      <c r="D59" s="33" t="s">
        <v>1123</v>
      </c>
      <c r="E59" s="34" t="s">
        <v>220</v>
      </c>
      <c r="F59" s="35" t="s">
        <v>714</v>
      </c>
      <c r="G59" s="32" t="s">
        <v>195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2052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1124</v>
      </c>
      <c r="D60" s="33" t="s">
        <v>378</v>
      </c>
      <c r="E60" s="34" t="s">
        <v>1125</v>
      </c>
      <c r="F60" s="35" t="s">
        <v>1126</v>
      </c>
      <c r="G60" s="32" t="s">
        <v>266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2052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1127</v>
      </c>
      <c r="D61" s="33" t="s">
        <v>134</v>
      </c>
      <c r="E61" s="34" t="s">
        <v>230</v>
      </c>
      <c r="F61" s="35" t="s">
        <v>1128</v>
      </c>
      <c r="G61" s="32" t="s">
        <v>91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2052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1129</v>
      </c>
      <c r="D62" s="33" t="s">
        <v>1130</v>
      </c>
      <c r="E62" s="34" t="s">
        <v>230</v>
      </c>
      <c r="F62" s="35" t="s">
        <v>181</v>
      </c>
      <c r="G62" s="32" t="s">
        <v>145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2052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1131</v>
      </c>
      <c r="D63" s="33" t="s">
        <v>134</v>
      </c>
      <c r="E63" s="34" t="s">
        <v>247</v>
      </c>
      <c r="F63" s="35" t="s">
        <v>1132</v>
      </c>
      <c r="G63" s="32" t="s">
        <v>95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2052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1133</v>
      </c>
      <c r="D64" s="33" t="s">
        <v>458</v>
      </c>
      <c r="E64" s="34" t="s">
        <v>247</v>
      </c>
      <c r="F64" s="35" t="s">
        <v>777</v>
      </c>
      <c r="G64" s="32" t="s">
        <v>84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2052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1134</v>
      </c>
      <c r="D65" s="33" t="s">
        <v>215</v>
      </c>
      <c r="E65" s="34" t="s">
        <v>497</v>
      </c>
      <c r="F65" s="35" t="s">
        <v>718</v>
      </c>
      <c r="G65" s="32" t="s">
        <v>195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2052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1135</v>
      </c>
      <c r="D66" s="33" t="s">
        <v>1051</v>
      </c>
      <c r="E66" s="34" t="s">
        <v>497</v>
      </c>
      <c r="F66" s="35" t="s">
        <v>547</v>
      </c>
      <c r="G66" s="32" t="s">
        <v>91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2052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1136</v>
      </c>
      <c r="D67" s="33" t="s">
        <v>109</v>
      </c>
      <c r="E67" s="34" t="s">
        <v>1137</v>
      </c>
      <c r="F67" s="35" t="s">
        <v>1138</v>
      </c>
      <c r="G67" s="32" t="s">
        <v>182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2052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1139</v>
      </c>
      <c r="D68" s="33" t="s">
        <v>280</v>
      </c>
      <c r="E68" s="34" t="s">
        <v>1140</v>
      </c>
      <c r="F68" s="35" t="s">
        <v>1141</v>
      </c>
      <c r="G68" s="32" t="s">
        <v>195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2052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1142</v>
      </c>
      <c r="D69" s="33" t="s">
        <v>280</v>
      </c>
      <c r="E69" s="34" t="s">
        <v>663</v>
      </c>
      <c r="F69" s="35" t="s">
        <v>1143</v>
      </c>
      <c r="G69" s="32" t="s">
        <v>99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2052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1144</v>
      </c>
      <c r="D70" s="33" t="s">
        <v>134</v>
      </c>
      <c r="E70" s="34" t="s">
        <v>293</v>
      </c>
      <c r="F70" s="35" t="s">
        <v>612</v>
      </c>
      <c r="G70" s="32" t="s">
        <v>182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2052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1145</v>
      </c>
      <c r="D71" s="33" t="s">
        <v>546</v>
      </c>
      <c r="E71" s="34" t="s">
        <v>295</v>
      </c>
      <c r="F71" s="35" t="s">
        <v>1146</v>
      </c>
      <c r="G71" s="32" t="s">
        <v>213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2052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1147</v>
      </c>
      <c r="D72" s="33" t="s">
        <v>482</v>
      </c>
      <c r="E72" s="34" t="s">
        <v>1148</v>
      </c>
      <c r="F72" s="35" t="s">
        <v>1149</v>
      </c>
      <c r="G72" s="32" t="s">
        <v>266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2052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1150</v>
      </c>
      <c r="D73" s="33" t="s">
        <v>1151</v>
      </c>
      <c r="E73" s="34" t="s">
        <v>301</v>
      </c>
      <c r="F73" s="35" t="s">
        <v>1152</v>
      </c>
      <c r="G73" s="32" t="s">
        <v>84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2052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1153</v>
      </c>
      <c r="D74" s="33" t="s">
        <v>622</v>
      </c>
      <c r="E74" s="34" t="s">
        <v>313</v>
      </c>
      <c r="F74" s="35" t="s">
        <v>1154</v>
      </c>
      <c r="G74" s="32" t="s">
        <v>388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2052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>
      <c r="A76" s="2"/>
      <c r="B76" s="121" t="s">
        <v>31</v>
      </c>
      <c r="C76" s="121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 customHeight="1">
      <c r="A77" s="2"/>
      <c r="B77" s="51" t="s">
        <v>32</v>
      </c>
      <c r="C77" s="51"/>
      <c r="D77" s="52">
        <f>+$AA$8</f>
        <v>65</v>
      </c>
      <c r="E77" s="53" t="s">
        <v>33</v>
      </c>
      <c r="F77" s="94" t="s">
        <v>34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$AA$8 -COUNTIF($T$9:$T$264,"Vắng") -COUNTIF($T$9:$T$264,"Vắng có phép") - COUNTIF($T$9:$T$264,"Đình chỉ thi") - COUNTIF($T$9:$T$264,"Không đủ ĐKDT")</f>
        <v>65</v>
      </c>
      <c r="Q77" s="54"/>
      <c r="R77" s="54"/>
      <c r="S77" s="55"/>
      <c r="T77" s="56" t="s">
        <v>33</v>
      </c>
      <c r="U77" s="55"/>
      <c r="V77" s="3"/>
    </row>
    <row r="78" spans="1:39" ht="16.5" hidden="1" customHeight="1">
      <c r="A78" s="2"/>
      <c r="B78" s="51" t="s">
        <v>35</v>
      </c>
      <c r="C78" s="51"/>
      <c r="D78" s="52">
        <f>+$AL$8</f>
        <v>0</v>
      </c>
      <c r="E78" s="53" t="s">
        <v>33</v>
      </c>
      <c r="F78" s="94" t="s">
        <v>36</v>
      </c>
      <c r="G78" s="94"/>
      <c r="H78" s="94"/>
      <c r="I78" s="94"/>
      <c r="J78" s="94"/>
      <c r="K78" s="94"/>
      <c r="L78" s="94"/>
      <c r="M78" s="94"/>
      <c r="N78" s="94"/>
      <c r="O78" s="94"/>
      <c r="P78" s="57">
        <f>COUNTIF($T$9:$T$140,"Vắng")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hidden="1" customHeight="1">
      <c r="A79" s="2"/>
      <c r="B79" s="51" t="s">
        <v>51</v>
      </c>
      <c r="C79" s="51"/>
      <c r="D79" s="67">
        <f>COUNTIF(X10:X74,"Học lại")</f>
        <v>64</v>
      </c>
      <c r="E79" s="53" t="s">
        <v>33</v>
      </c>
      <c r="F79" s="94" t="s">
        <v>52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COUNTIF($T$9:$T$140,"Vắng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hidden="1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idden="1">
      <c r="B81" s="89" t="s">
        <v>53</v>
      </c>
      <c r="C81" s="89"/>
      <c r="D81" s="90">
        <f>COUNTIF(X10:X74,"Thi lại")</f>
        <v>1</v>
      </c>
      <c r="E81" s="91" t="s">
        <v>33</v>
      </c>
      <c r="F81" s="3"/>
      <c r="G81" s="3"/>
      <c r="H81" s="3"/>
      <c r="I81" s="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t="24.75" hidden="1" customHeight="1">
      <c r="B82" s="89"/>
      <c r="C82" s="89"/>
      <c r="D82" s="90"/>
      <c r="E82" s="91"/>
      <c r="F82" s="3"/>
      <c r="G82" s="3"/>
      <c r="H82" s="3"/>
      <c r="I82" s="3"/>
      <c r="J82" s="123" t="s">
        <v>55</v>
      </c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idden="1">
      <c r="A83" s="59"/>
      <c r="B83" s="115" t="s">
        <v>37</v>
      </c>
      <c r="C83" s="115"/>
      <c r="D83" s="115"/>
      <c r="E83" s="115"/>
      <c r="F83" s="115"/>
      <c r="G83" s="115"/>
      <c r="H83" s="115"/>
      <c r="I83" s="60"/>
      <c r="J83" s="124" t="s">
        <v>38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</row>
    <row r="84" spans="1:39" ht="4.5" hidden="1" customHeight="1">
      <c r="A84" s="2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hidden="1"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18" hidden="1" customHeight="1">
      <c r="A91" s="1"/>
      <c r="B91" s="126" t="s">
        <v>41</v>
      </c>
      <c r="C91" s="126"/>
      <c r="D91" s="126" t="s">
        <v>54</v>
      </c>
      <c r="E91" s="126"/>
      <c r="F91" s="126"/>
      <c r="G91" s="126"/>
      <c r="H91" s="126"/>
      <c r="I91" s="126"/>
      <c r="J91" s="126" t="s">
        <v>42</v>
      </c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2.25" customHeight="1">
      <c r="A94" s="1"/>
      <c r="B94" s="115" t="s">
        <v>43</v>
      </c>
      <c r="C94" s="115"/>
      <c r="D94" s="115"/>
      <c r="E94" s="115"/>
      <c r="F94" s="115"/>
      <c r="G94" s="115"/>
      <c r="H94" s="115"/>
      <c r="I94" s="60"/>
      <c r="J94" s="127" t="s">
        <v>56</v>
      </c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45"/>
      <c r="C95" s="61"/>
      <c r="D95" s="61"/>
      <c r="E95" s="62"/>
      <c r="F95" s="62"/>
      <c r="G95" s="62"/>
      <c r="H95" s="63"/>
      <c r="I95" s="64"/>
      <c r="J95" s="6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115" t="s">
        <v>39</v>
      </c>
      <c r="C96" s="115"/>
      <c r="D96" s="116" t="s">
        <v>40</v>
      </c>
      <c r="E96" s="116"/>
      <c r="F96" s="116"/>
      <c r="G96" s="116"/>
      <c r="H96" s="116"/>
      <c r="I96" s="64"/>
      <c r="J96" s="64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101" spans="1:39">
      <c r="B101" s="125"/>
      <c r="C101" s="125"/>
      <c r="D101" s="125"/>
      <c r="E101" s="125"/>
      <c r="F101" s="125"/>
      <c r="G101" s="125"/>
      <c r="H101" s="125"/>
      <c r="I101" s="125"/>
      <c r="J101" s="125" t="s">
        <v>57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B101:C101"/>
    <mergeCell ref="D101:I101"/>
    <mergeCell ref="J101:U101"/>
    <mergeCell ref="B91:C91"/>
    <mergeCell ref="D91:I91"/>
    <mergeCell ref="J91:U91"/>
    <mergeCell ref="B94:H94"/>
    <mergeCell ref="J94:U94"/>
    <mergeCell ref="B96:C96"/>
    <mergeCell ref="D96:H96"/>
    <mergeCell ref="F79:O79"/>
    <mergeCell ref="J81:U81"/>
    <mergeCell ref="J82:U82"/>
    <mergeCell ref="B83:H83"/>
    <mergeCell ref="J83:U83"/>
    <mergeCell ref="B85:C85"/>
    <mergeCell ref="D85:H85"/>
    <mergeCell ref="T7:T9"/>
    <mergeCell ref="U7:U9"/>
    <mergeCell ref="B9:G9"/>
    <mergeCell ref="B76:C76"/>
    <mergeCell ref="F77:O77"/>
    <mergeCell ref="F78:O78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4 P10:P74">
    <cfRule type="cellIs" dxfId="26" priority="3" operator="greaterThan">
      <formula>10</formula>
    </cfRule>
  </conditionalFormatting>
  <conditionalFormatting sqref="O1:O1048576">
    <cfRule type="duplicateValues" dxfId="25" priority="2"/>
  </conditionalFormatting>
  <conditionalFormatting sqref="C1:C1048576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79 X10:X7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</vt:i4>
      </vt:variant>
    </vt:vector>
  </HeadingPairs>
  <TitlesOfParts>
    <vt:vector size="28" baseType="lpstr">
      <vt:lpstr>Nhóm(14)</vt:lpstr>
      <vt:lpstr>Nhóm(13)</vt:lpstr>
      <vt:lpstr>Nhóm(12)</vt:lpstr>
      <vt:lpstr>Nhóm(11)</vt:lpstr>
      <vt:lpstr>Nhóm(10)</vt:lpstr>
      <vt:lpstr>Nhóm(9)</vt:lpstr>
      <vt:lpstr>Nhóm(8)</vt:lpstr>
      <vt:lpstr>Nhóm(7)</vt:lpstr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'Nhóm(10)'!Print_Titles</vt:lpstr>
      <vt:lpstr>'Nhóm(11)'!Print_Titles</vt:lpstr>
      <vt:lpstr>'Nhóm(12)'!Print_Titles</vt:lpstr>
      <vt:lpstr>'Nhóm(13)'!Print_Titles</vt:lpstr>
      <vt:lpstr>'Nhóm(14)'!Print_Titles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2017-05-16T07:53:29Z</dcterms:modified>
</cp:coreProperties>
</file>