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8)" sheetId="8" r:id="rId1"/>
    <sheet name="Nhóm(7)" sheetId="7" r:id="rId2"/>
    <sheet name="Nhóm(6)" sheetId="6" r:id="rId3"/>
    <sheet name="Nhóm(5)" sheetId="5" r:id="rId4"/>
    <sheet name="Nhóm(4)" sheetId="4" r:id="rId5"/>
    <sheet name="Nhóm(3)" sheetId="3" r:id="rId6"/>
    <sheet name="Nhóm(2)" sheetId="2" r:id="rId7"/>
    <sheet name="Nhóm(1)" sheetId="1" r:id="rId8"/>
  </sheets>
  <definedNames>
    <definedName name="_xlnm._FilterDatabase" localSheetId="7" hidden="1">'Nhóm(1)'!$A$8:$AM$80</definedName>
    <definedName name="_xlnm._FilterDatabase" localSheetId="6" hidden="1">'Nhóm(2)'!$A$8:$AM$82</definedName>
    <definedName name="_xlnm._FilterDatabase" localSheetId="5" hidden="1">'Nhóm(3)'!$A$8:$AM$83</definedName>
    <definedName name="_xlnm._FilterDatabase" localSheetId="4" hidden="1">'Nhóm(4)'!$A$8:$AM$83</definedName>
    <definedName name="_xlnm._FilterDatabase" localSheetId="3" hidden="1">'Nhóm(5)'!$A$8:$AM$80</definedName>
    <definedName name="_xlnm._FilterDatabase" localSheetId="2" hidden="1">'Nhóm(6)'!$A$8:$AM$81</definedName>
    <definedName name="_xlnm._FilterDatabase" localSheetId="1" hidden="1">'Nhóm(7)'!$A$8:$AM$79</definedName>
    <definedName name="_xlnm._FilterDatabase" localSheetId="0" hidden="1">'Nhóm(8)'!$A$8:$AM$81</definedName>
    <definedName name="_xlnm.Print_Titles" localSheetId="7">'Nhóm(1)'!$4:$9</definedName>
    <definedName name="_xlnm.Print_Titles" localSheetId="6">'Nhóm(2)'!$4:$9</definedName>
    <definedName name="_xlnm.Print_Titles" localSheetId="5">'Nhóm(3)'!$4:$9</definedName>
    <definedName name="_xlnm.Print_Titles" localSheetId="4">'Nhóm(4)'!$4:$9</definedName>
    <definedName name="_xlnm.Print_Titles" localSheetId="3">'Nhóm(5)'!$4:$9</definedName>
    <definedName name="_xlnm.Print_Titles" localSheetId="2">'Nhóm(6)'!$4:$9</definedName>
    <definedName name="_xlnm.Print_Titles" localSheetId="1">'Nhóm(7)'!$4:$9</definedName>
    <definedName name="_xlnm.Print_Titles" localSheetId="0">'Nhóm(8)'!$4:$9</definedName>
  </definedNames>
  <calcPr calcId="124519"/>
</workbook>
</file>

<file path=xl/calcChain.xml><?xml version="1.0" encoding="utf-8"?>
<calcChain xmlns="http://schemas.openxmlformats.org/spreadsheetml/2006/main">
  <c r="T81" i="8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6" s="1"/>
  <c r="P9"/>
  <c r="AF8"/>
  <c r="AD8"/>
  <c r="AB8"/>
  <c r="Z8"/>
  <c r="Y8"/>
  <c r="T79" i="7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4" s="1"/>
  <c r="P9"/>
  <c r="AF8"/>
  <c r="AB8"/>
  <c r="Z8"/>
  <c r="Y8"/>
  <c r="T81" i="6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6" s="1"/>
  <c r="P9"/>
  <c r="Q78" s="1"/>
  <c r="R78" s="1"/>
  <c r="AC8"/>
  <c r="Z8"/>
  <c r="Y8"/>
  <c r="T80" i="5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B8"/>
  <c r="Z8"/>
  <c r="Y8"/>
  <c r="T83" i="4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Q10"/>
  <c r="R10" s="1"/>
  <c r="P9"/>
  <c r="Q30" s="1"/>
  <c r="R30" s="1"/>
  <c r="AC8"/>
  <c r="Z8"/>
  <c r="Y8"/>
  <c r="T83" i="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8" s="1"/>
  <c r="P9"/>
  <c r="AF8"/>
  <c r="AB8"/>
  <c r="Z8"/>
  <c r="Y8"/>
  <c r="T82" i="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7" s="1"/>
  <c r="P9"/>
  <c r="AF8"/>
  <c r="AD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11"/>
  <c r="T10"/>
  <c r="AD8" i="7" l="1"/>
  <c r="Q12" i="6"/>
  <c r="R12" s="1"/>
  <c r="Q16"/>
  <c r="R16" s="1"/>
  <c r="Q20"/>
  <c r="R20" s="1"/>
  <c r="Q24"/>
  <c r="R24" s="1"/>
  <c r="Q28"/>
  <c r="R28" s="1"/>
  <c r="Q32"/>
  <c r="R32" s="1"/>
  <c r="Q36"/>
  <c r="R36" s="1"/>
  <c r="Q40"/>
  <c r="R40" s="1"/>
  <c r="Q44"/>
  <c r="R44" s="1"/>
  <c r="Q48"/>
  <c r="R48" s="1"/>
  <c r="Q52"/>
  <c r="R52" s="1"/>
  <c r="Q56"/>
  <c r="R56" s="1"/>
  <c r="Q60"/>
  <c r="R60" s="1"/>
  <c r="Q62"/>
  <c r="R62" s="1"/>
  <c r="Q66"/>
  <c r="R66" s="1"/>
  <c r="Q72"/>
  <c r="R72" s="1"/>
  <c r="Q76"/>
  <c r="R76" s="1"/>
  <c r="Q80"/>
  <c r="R80" s="1"/>
  <c r="Q10"/>
  <c r="R10" s="1"/>
  <c r="Q14"/>
  <c r="R14" s="1"/>
  <c r="Q18"/>
  <c r="R18" s="1"/>
  <c r="Q22"/>
  <c r="R22" s="1"/>
  <c r="Q26"/>
  <c r="R26" s="1"/>
  <c r="Q30"/>
  <c r="R30" s="1"/>
  <c r="Q34"/>
  <c r="R34" s="1"/>
  <c r="Q38"/>
  <c r="R38" s="1"/>
  <c r="Q42"/>
  <c r="R42" s="1"/>
  <c r="Q46"/>
  <c r="R46" s="1"/>
  <c r="Q50"/>
  <c r="R50" s="1"/>
  <c r="Q54"/>
  <c r="R54" s="1"/>
  <c r="Q58"/>
  <c r="R58" s="1"/>
  <c r="Q64"/>
  <c r="R64" s="1"/>
  <c r="Q68"/>
  <c r="Q70"/>
  <c r="R70" s="1"/>
  <c r="Q74"/>
  <c r="R74" s="1"/>
  <c r="P88" i="4"/>
  <c r="Q12"/>
  <c r="R12" s="1"/>
  <c r="Q16"/>
  <c r="R16" s="1"/>
  <c r="Q20"/>
  <c r="R20" s="1"/>
  <c r="Q24"/>
  <c r="R24" s="1"/>
  <c r="Q28"/>
  <c r="R28" s="1"/>
  <c r="Q32"/>
  <c r="R32" s="1"/>
  <c r="Q14"/>
  <c r="R14" s="1"/>
  <c r="Q18"/>
  <c r="R18" s="1"/>
  <c r="Q22"/>
  <c r="R22" s="1"/>
  <c r="Q26"/>
  <c r="R26" s="1"/>
  <c r="X32"/>
  <c r="AD8" i="3"/>
  <c r="Q11" i="8"/>
  <c r="Q15"/>
  <c r="Q19"/>
  <c r="Q25"/>
  <c r="Q29"/>
  <c r="Q31"/>
  <c r="AC8"/>
  <c r="Q10"/>
  <c r="X10"/>
  <c r="Q12"/>
  <c r="Q14"/>
  <c r="X14" s="1"/>
  <c r="Q16"/>
  <c r="Q18"/>
  <c r="Q20"/>
  <c r="Q22"/>
  <c r="X22" s="1"/>
  <c r="Q24"/>
  <c r="Q26"/>
  <c r="Q28"/>
  <c r="Q30"/>
  <c r="X30" s="1"/>
  <c r="Q32"/>
  <c r="Q34"/>
  <c r="Q36"/>
  <c r="Q38"/>
  <c r="X38" s="1"/>
  <c r="Q40"/>
  <c r="Q42"/>
  <c r="Q44"/>
  <c r="Q46"/>
  <c r="X46" s="1"/>
  <c r="Q48"/>
  <c r="Q50"/>
  <c r="Q52"/>
  <c r="Q54"/>
  <c r="X54" s="1"/>
  <c r="Q56"/>
  <c r="Q58"/>
  <c r="Q60"/>
  <c r="Q62"/>
  <c r="X62" s="1"/>
  <c r="Q64"/>
  <c r="Q66"/>
  <c r="Q68"/>
  <c r="Q70"/>
  <c r="X70" s="1"/>
  <c r="Q72"/>
  <c r="Q74"/>
  <c r="Q76"/>
  <c r="Q78"/>
  <c r="X78" s="1"/>
  <c r="Q80"/>
  <c r="Q13"/>
  <c r="Q17"/>
  <c r="Q21"/>
  <c r="Q23"/>
  <c r="Q27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P85"/>
  <c r="Q11" i="7"/>
  <c r="Q17"/>
  <c r="Q21"/>
  <c r="Q23"/>
  <c r="Q25"/>
  <c r="Q27"/>
  <c r="Q29"/>
  <c r="AC8"/>
  <c r="Q10"/>
  <c r="X10"/>
  <c r="Q12"/>
  <c r="X12" s="1"/>
  <c r="Q14"/>
  <c r="Q16"/>
  <c r="Q18"/>
  <c r="Q20"/>
  <c r="X20" s="1"/>
  <c r="Q22"/>
  <c r="Q24"/>
  <c r="Q26"/>
  <c r="Q28"/>
  <c r="Q30"/>
  <c r="Q32"/>
  <c r="X32" s="1"/>
  <c r="Q34"/>
  <c r="Q36"/>
  <c r="Q38"/>
  <c r="Q40"/>
  <c r="X40" s="1"/>
  <c r="Q42"/>
  <c r="Q44"/>
  <c r="Q46"/>
  <c r="Q48"/>
  <c r="X48" s="1"/>
  <c r="Q50"/>
  <c r="Q52"/>
  <c r="Q54"/>
  <c r="Q56"/>
  <c r="X56" s="1"/>
  <c r="Q58"/>
  <c r="Q60"/>
  <c r="Q62"/>
  <c r="Q64"/>
  <c r="X64" s="1"/>
  <c r="Q66"/>
  <c r="Q68"/>
  <c r="Q70"/>
  <c r="Q72"/>
  <c r="X72" s="1"/>
  <c r="Q74"/>
  <c r="Q76"/>
  <c r="Q78"/>
  <c r="Q13"/>
  <c r="Q15"/>
  <c r="Q1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P83"/>
  <c r="X10" i="6"/>
  <c r="S12"/>
  <c r="X14"/>
  <c r="S16"/>
  <c r="X18"/>
  <c r="S20"/>
  <c r="X22"/>
  <c r="X24"/>
  <c r="S26"/>
  <c r="X28"/>
  <c r="S30"/>
  <c r="X32"/>
  <c r="S34"/>
  <c r="S36"/>
  <c r="X38"/>
  <c r="S40"/>
  <c r="X42"/>
  <c r="S44"/>
  <c r="X46"/>
  <c r="S48"/>
  <c r="X50"/>
  <c r="S52"/>
  <c r="X54"/>
  <c r="S56"/>
  <c r="X58"/>
  <c r="S60"/>
  <c r="X62"/>
  <c r="X64"/>
  <c r="X66"/>
  <c r="X68"/>
  <c r="S70"/>
  <c r="X70"/>
  <c r="S72"/>
  <c r="X72"/>
  <c r="S74"/>
  <c r="X74"/>
  <c r="S76"/>
  <c r="X76"/>
  <c r="S78"/>
  <c r="X78"/>
  <c r="S80"/>
  <c r="X80"/>
  <c r="S10"/>
  <c r="X12"/>
  <c r="S14"/>
  <c r="X16"/>
  <c r="S18"/>
  <c r="X20"/>
  <c r="S22"/>
  <c r="S24"/>
  <c r="X26"/>
  <c r="S28"/>
  <c r="X30"/>
  <c r="S32"/>
  <c r="X34"/>
  <c r="X36"/>
  <c r="S38"/>
  <c r="X40"/>
  <c r="S42"/>
  <c r="X44"/>
  <c r="S46"/>
  <c r="X48"/>
  <c r="S50"/>
  <c r="X52"/>
  <c r="S54"/>
  <c r="X56"/>
  <c r="S58"/>
  <c r="S62"/>
  <c r="S64"/>
  <c r="S66"/>
  <c r="AB8"/>
  <c r="AD8"/>
  <c r="AF8"/>
  <c r="Q11"/>
  <c r="Q13"/>
  <c r="Q15"/>
  <c r="Q17"/>
  <c r="X17" s="1"/>
  <c r="Q19"/>
  <c r="Q21"/>
  <c r="Q23"/>
  <c r="Q25"/>
  <c r="X25" s="1"/>
  <c r="Q27"/>
  <c r="Q29"/>
  <c r="Q31"/>
  <c r="Q33"/>
  <c r="X33" s="1"/>
  <c r="Q35"/>
  <c r="Q37"/>
  <c r="Q39"/>
  <c r="Q41"/>
  <c r="X41" s="1"/>
  <c r="Q43"/>
  <c r="Q45"/>
  <c r="Q47"/>
  <c r="Q49"/>
  <c r="X49" s="1"/>
  <c r="Q51"/>
  <c r="Q53"/>
  <c r="Q55"/>
  <c r="Q57"/>
  <c r="X57" s="1"/>
  <c r="Q59"/>
  <c r="Q61"/>
  <c r="Q63"/>
  <c r="Q65"/>
  <c r="X65" s="1"/>
  <c r="Q67"/>
  <c r="Q69"/>
  <c r="Q71"/>
  <c r="Q73"/>
  <c r="X73" s="1"/>
  <c r="Q75"/>
  <c r="Q77"/>
  <c r="Q79"/>
  <c r="Q81"/>
  <c r="X81" s="1"/>
  <c r="P85"/>
  <c r="Q79" i="5"/>
  <c r="Q77"/>
  <c r="Q75"/>
  <c r="Q73"/>
  <c r="Q71"/>
  <c r="Q80"/>
  <c r="Q78"/>
  <c r="Q76"/>
  <c r="Q74"/>
  <c r="Q72"/>
  <c r="Q70"/>
  <c r="Q68"/>
  <c r="Q66"/>
  <c r="Q64"/>
  <c r="Q62"/>
  <c r="Q60"/>
  <c r="Q58"/>
  <c r="Q56"/>
  <c r="Q54"/>
  <c r="Q52"/>
  <c r="Q50"/>
  <c r="Q48"/>
  <c r="Q46"/>
  <c r="Q44"/>
  <c r="Q42"/>
  <c r="Q40"/>
  <c r="Q38"/>
  <c r="Q36"/>
  <c r="Q34"/>
  <c r="Q32"/>
  <c r="Q30"/>
  <c r="Q28"/>
  <c r="Q26"/>
  <c r="Q24"/>
  <c r="Q22"/>
  <c r="Q20"/>
  <c r="Q18"/>
  <c r="Q16"/>
  <c r="Q14"/>
  <c r="Q12"/>
  <c r="Q10"/>
  <c r="Q69"/>
  <c r="Q67"/>
  <c r="Q65"/>
  <c r="Q63"/>
  <c r="Q61"/>
  <c r="Q59"/>
  <c r="Q57"/>
  <c r="Q55"/>
  <c r="Q53"/>
  <c r="Q51"/>
  <c r="Q49"/>
  <c r="Q47"/>
  <c r="Q45"/>
  <c r="Q43"/>
  <c r="Q41"/>
  <c r="Q39"/>
  <c r="P85"/>
  <c r="P84"/>
  <c r="AC8"/>
  <c r="X12"/>
  <c r="X14"/>
  <c r="X16"/>
  <c r="X18"/>
  <c r="X20"/>
  <c r="X22"/>
  <c r="X24"/>
  <c r="X26"/>
  <c r="X28"/>
  <c r="X30"/>
  <c r="X32"/>
  <c r="X34"/>
  <c r="X36"/>
  <c r="AD8"/>
  <c r="Q11"/>
  <c r="Q13"/>
  <c r="Q15"/>
  <c r="Q17"/>
  <c r="Q19"/>
  <c r="Q21"/>
  <c r="Q23"/>
  <c r="Q25"/>
  <c r="Q27"/>
  <c r="Q29"/>
  <c r="Q31"/>
  <c r="Q33"/>
  <c r="Q35"/>
  <c r="Q37"/>
  <c r="X40"/>
  <c r="X44"/>
  <c r="X48"/>
  <c r="X52"/>
  <c r="X56"/>
  <c r="X60"/>
  <c r="X64"/>
  <c r="X68"/>
  <c r="X72"/>
  <c r="X76"/>
  <c r="X80"/>
  <c r="S32" i="4"/>
  <c r="Q34"/>
  <c r="Q36"/>
  <c r="X36" s="1"/>
  <c r="Q38"/>
  <c r="Q40"/>
  <c r="X40" s="1"/>
  <c r="Q42"/>
  <c r="Q44"/>
  <c r="X44" s="1"/>
  <c r="Q46"/>
  <c r="Q48"/>
  <c r="X48" s="1"/>
  <c r="Q50"/>
  <c r="Q52"/>
  <c r="X52" s="1"/>
  <c r="Q54"/>
  <c r="Q56"/>
  <c r="X56" s="1"/>
  <c r="Q58"/>
  <c r="Q60"/>
  <c r="X60" s="1"/>
  <c r="Q62"/>
  <c r="Q64"/>
  <c r="X64" s="1"/>
  <c r="Q66"/>
  <c r="Q68"/>
  <c r="X68" s="1"/>
  <c r="Q70"/>
  <c r="Q72"/>
  <c r="X72" s="1"/>
  <c r="Q74"/>
  <c r="Q76"/>
  <c r="X76" s="1"/>
  <c r="Q78"/>
  <c r="Q80"/>
  <c r="X80" s="1"/>
  <c r="Q82"/>
  <c r="S10"/>
  <c r="X10"/>
  <c r="S12"/>
  <c r="X12"/>
  <c r="S14"/>
  <c r="X14"/>
  <c r="S16"/>
  <c r="X16"/>
  <c r="S18"/>
  <c r="X18"/>
  <c r="S20"/>
  <c r="X20"/>
  <c r="S22"/>
  <c r="X22"/>
  <c r="S24"/>
  <c r="X24"/>
  <c r="S26"/>
  <c r="X26"/>
  <c r="S28"/>
  <c r="X28"/>
  <c r="S30"/>
  <c r="X30"/>
  <c r="AB8"/>
  <c r="AD8"/>
  <c r="AF8"/>
  <c r="Q11"/>
  <c r="Q13"/>
  <c r="X13" s="1"/>
  <c r="Q15"/>
  <c r="Q17"/>
  <c r="Q19"/>
  <c r="Q21"/>
  <c r="X21" s="1"/>
  <c r="Q23"/>
  <c r="Q25"/>
  <c r="Q27"/>
  <c r="Q29"/>
  <c r="X29" s="1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P87"/>
  <c r="Q13" i="3"/>
  <c r="Q17"/>
  <c r="Q19"/>
  <c r="Q23"/>
  <c r="Q27"/>
  <c r="Q33"/>
  <c r="Q35"/>
  <c r="Q37"/>
  <c r="AC8"/>
  <c r="Q10"/>
  <c r="X10" s="1"/>
  <c r="Q12"/>
  <c r="Q14"/>
  <c r="Q16"/>
  <c r="Q18"/>
  <c r="X18" s="1"/>
  <c r="Q20"/>
  <c r="Q22"/>
  <c r="Q24"/>
  <c r="Q26"/>
  <c r="X26" s="1"/>
  <c r="Q28"/>
  <c r="Q30"/>
  <c r="Q32"/>
  <c r="Q34"/>
  <c r="X34" s="1"/>
  <c r="Q36"/>
  <c r="Q38"/>
  <c r="Q40"/>
  <c r="Q42"/>
  <c r="X42" s="1"/>
  <c r="Q44"/>
  <c r="Q46"/>
  <c r="Q48"/>
  <c r="Q50"/>
  <c r="X50" s="1"/>
  <c r="Q52"/>
  <c r="Q54"/>
  <c r="Q56"/>
  <c r="Q58"/>
  <c r="X58" s="1"/>
  <c r="Q60"/>
  <c r="Q62"/>
  <c r="Q64"/>
  <c r="Q66"/>
  <c r="X66" s="1"/>
  <c r="Q68"/>
  <c r="Q70"/>
  <c r="X70" s="1"/>
  <c r="Q72"/>
  <c r="Q74"/>
  <c r="Q76"/>
  <c r="Q78"/>
  <c r="X78" s="1"/>
  <c r="Q80"/>
  <c r="Q82"/>
  <c r="Q11"/>
  <c r="Q15"/>
  <c r="Q21"/>
  <c r="Q25"/>
  <c r="Q29"/>
  <c r="Q31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P87"/>
  <c r="Q13" i="2"/>
  <c r="Q21"/>
  <c r="Q25"/>
  <c r="Q27"/>
  <c r="Q29"/>
  <c r="Q33"/>
  <c r="Q37"/>
  <c r="Q39"/>
  <c r="AC8"/>
  <c r="Q10"/>
  <c r="X10" s="1"/>
  <c r="Q12"/>
  <c r="Q14"/>
  <c r="X14" s="1"/>
  <c r="Q16"/>
  <c r="Q18"/>
  <c r="Q20"/>
  <c r="Q22"/>
  <c r="Q24"/>
  <c r="Q26"/>
  <c r="X26" s="1"/>
  <c r="Q28"/>
  <c r="Q30"/>
  <c r="Q32"/>
  <c r="Q34"/>
  <c r="X34" s="1"/>
  <c r="Q36"/>
  <c r="Q38"/>
  <c r="Q40"/>
  <c r="Q42"/>
  <c r="X42" s="1"/>
  <c r="Q44"/>
  <c r="Q46"/>
  <c r="Q48"/>
  <c r="Q50"/>
  <c r="X50" s="1"/>
  <c r="Q52"/>
  <c r="Q54"/>
  <c r="Q56"/>
  <c r="Q58"/>
  <c r="X58" s="1"/>
  <c r="Q60"/>
  <c r="Q62"/>
  <c r="Q64"/>
  <c r="Q66"/>
  <c r="X66" s="1"/>
  <c r="Q68"/>
  <c r="Q70"/>
  <c r="Q72"/>
  <c r="Q74"/>
  <c r="X74" s="1"/>
  <c r="Q76"/>
  <c r="Q78"/>
  <c r="Q80"/>
  <c r="Q82"/>
  <c r="X82" s="1"/>
  <c r="Q11"/>
  <c r="Q15"/>
  <c r="Q17"/>
  <c r="Q19"/>
  <c r="Q23"/>
  <c r="Q31"/>
  <c r="Q35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P86"/>
  <c r="P9" i="1"/>
  <c r="X60" i="6" l="1"/>
  <c r="R68"/>
  <c r="S68"/>
  <c r="X79" i="8"/>
  <c r="S79"/>
  <c r="R79"/>
  <c r="X75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S27"/>
  <c r="R27"/>
  <c r="X27"/>
  <c r="S21"/>
  <c r="R21"/>
  <c r="X21"/>
  <c r="S13"/>
  <c r="R13"/>
  <c r="X13"/>
  <c r="R80"/>
  <c r="S80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S36"/>
  <c r="R36"/>
  <c r="R32"/>
  <c r="S32"/>
  <c r="S28"/>
  <c r="R28"/>
  <c r="S24"/>
  <c r="R24"/>
  <c r="R20"/>
  <c r="S20"/>
  <c r="R16"/>
  <c r="S16"/>
  <c r="R12"/>
  <c r="S12"/>
  <c r="S10"/>
  <c r="R10"/>
  <c r="X31"/>
  <c r="R31"/>
  <c r="S31"/>
  <c r="X25"/>
  <c r="R25"/>
  <c r="S25"/>
  <c r="X15"/>
  <c r="R15"/>
  <c r="S15"/>
  <c r="X80"/>
  <c r="X72"/>
  <c r="X64"/>
  <c r="X56"/>
  <c r="X48"/>
  <c r="X40"/>
  <c r="X32"/>
  <c r="X24"/>
  <c r="X16"/>
  <c r="X81"/>
  <c r="S81"/>
  <c r="R81"/>
  <c r="X77"/>
  <c r="S77"/>
  <c r="R77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S23"/>
  <c r="R23"/>
  <c r="X23"/>
  <c r="S17"/>
  <c r="R17"/>
  <c r="X17"/>
  <c r="R78"/>
  <c r="S78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S22"/>
  <c r="R22"/>
  <c r="S18"/>
  <c r="R18"/>
  <c r="S14"/>
  <c r="R14"/>
  <c r="X29"/>
  <c r="R29"/>
  <c r="S29"/>
  <c r="X19"/>
  <c r="R19"/>
  <c r="S19"/>
  <c r="X11"/>
  <c r="R11"/>
  <c r="S11"/>
  <c r="X76"/>
  <c r="X68"/>
  <c r="X60"/>
  <c r="X52"/>
  <c r="X44"/>
  <c r="X34"/>
  <c r="X26"/>
  <c r="X18"/>
  <c r="X74"/>
  <c r="X66"/>
  <c r="X58"/>
  <c r="X50"/>
  <c r="X42"/>
  <c r="X36"/>
  <c r="X28"/>
  <c r="X20"/>
  <c r="X12"/>
  <c r="X79" i="7"/>
  <c r="S79"/>
  <c r="R79"/>
  <c r="X75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S31"/>
  <c r="R31"/>
  <c r="X31"/>
  <c r="S15"/>
  <c r="R15"/>
  <c r="X15"/>
  <c r="R78"/>
  <c r="S78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S14"/>
  <c r="R14"/>
  <c r="X27"/>
  <c r="R27"/>
  <c r="S27"/>
  <c r="X23"/>
  <c r="R23"/>
  <c r="S23"/>
  <c r="X17"/>
  <c r="R17"/>
  <c r="S17"/>
  <c r="X78"/>
  <c r="X70"/>
  <c r="X62"/>
  <c r="X54"/>
  <c r="X46"/>
  <c r="X38"/>
  <c r="X30"/>
  <c r="X26"/>
  <c r="X18"/>
  <c r="X77"/>
  <c r="S77"/>
  <c r="R77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S19"/>
  <c r="R19"/>
  <c r="X19"/>
  <c r="S13"/>
  <c r="R13"/>
  <c r="X13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S24"/>
  <c r="R24"/>
  <c r="S20"/>
  <c r="R20"/>
  <c r="S16"/>
  <c r="R16"/>
  <c r="R12"/>
  <c r="S12"/>
  <c r="R10"/>
  <c r="S10"/>
  <c r="X29"/>
  <c r="R29"/>
  <c r="S29"/>
  <c r="X25"/>
  <c r="R25"/>
  <c r="S25"/>
  <c r="X21"/>
  <c r="R21"/>
  <c r="S21"/>
  <c r="X11"/>
  <c r="R11"/>
  <c r="S11"/>
  <c r="X74"/>
  <c r="X66"/>
  <c r="X58"/>
  <c r="X50"/>
  <c r="X42"/>
  <c r="X34"/>
  <c r="X24"/>
  <c r="X16"/>
  <c r="X76"/>
  <c r="X68"/>
  <c r="X60"/>
  <c r="X52"/>
  <c r="X44"/>
  <c r="X36"/>
  <c r="X28"/>
  <c r="X22"/>
  <c r="X14"/>
  <c r="S77" i="6"/>
  <c r="R77"/>
  <c r="S69"/>
  <c r="R69"/>
  <c r="S53"/>
  <c r="R53"/>
  <c r="S79"/>
  <c r="R79"/>
  <c r="S75"/>
  <c r="R75"/>
  <c r="S71"/>
  <c r="R71"/>
  <c r="S67"/>
  <c r="R67"/>
  <c r="S63"/>
  <c r="R63"/>
  <c r="S59"/>
  <c r="R59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X67"/>
  <c r="X75"/>
  <c r="X59"/>
  <c r="X51"/>
  <c r="X43"/>
  <c r="X35"/>
  <c r="X27"/>
  <c r="X19"/>
  <c r="X11"/>
  <c r="S81"/>
  <c r="R81"/>
  <c r="S73"/>
  <c r="R73"/>
  <c r="S65"/>
  <c r="R65"/>
  <c r="S61"/>
  <c r="R61"/>
  <c r="S57"/>
  <c r="R57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X77"/>
  <c r="X69"/>
  <c r="X63"/>
  <c r="X53"/>
  <c r="X45"/>
  <c r="X37"/>
  <c r="X29"/>
  <c r="X21"/>
  <c r="X13"/>
  <c r="X79"/>
  <c r="X71"/>
  <c r="X61"/>
  <c r="X55"/>
  <c r="X47"/>
  <c r="X39"/>
  <c r="X31"/>
  <c r="X23"/>
  <c r="X15"/>
  <c r="R37" i="5"/>
  <c r="X37"/>
  <c r="S37"/>
  <c r="R33"/>
  <c r="X33"/>
  <c r="S33"/>
  <c r="R29"/>
  <c r="X29"/>
  <c r="S29"/>
  <c r="R25"/>
  <c r="X25"/>
  <c r="S25"/>
  <c r="R21"/>
  <c r="X21"/>
  <c r="S21"/>
  <c r="R17"/>
  <c r="X17"/>
  <c r="S17"/>
  <c r="R13"/>
  <c r="X13"/>
  <c r="S13"/>
  <c r="R39"/>
  <c r="X39"/>
  <c r="S39"/>
  <c r="R43"/>
  <c r="X43"/>
  <c r="S43"/>
  <c r="R47"/>
  <c r="X47"/>
  <c r="S47"/>
  <c r="R51"/>
  <c r="X51"/>
  <c r="S51"/>
  <c r="R55"/>
  <c r="X55"/>
  <c r="S55"/>
  <c r="R59"/>
  <c r="X59"/>
  <c r="S59"/>
  <c r="R63"/>
  <c r="X63"/>
  <c r="S63"/>
  <c r="R67"/>
  <c r="X67"/>
  <c r="S67"/>
  <c r="S10"/>
  <c r="R10"/>
  <c r="S14"/>
  <c r="R14"/>
  <c r="S18"/>
  <c r="R18"/>
  <c r="S22"/>
  <c r="R22"/>
  <c r="S26"/>
  <c r="R26"/>
  <c r="S30"/>
  <c r="R30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R70"/>
  <c r="S70"/>
  <c r="R74"/>
  <c r="S74"/>
  <c r="R78"/>
  <c r="S78"/>
  <c r="X73"/>
  <c r="S73"/>
  <c r="R73"/>
  <c r="X77"/>
  <c r="S77"/>
  <c r="R77"/>
  <c r="R35"/>
  <c r="X35"/>
  <c r="S35"/>
  <c r="R31"/>
  <c r="X31"/>
  <c r="S31"/>
  <c r="R27"/>
  <c r="X27"/>
  <c r="S27"/>
  <c r="R23"/>
  <c r="X23"/>
  <c r="S23"/>
  <c r="R19"/>
  <c r="X19"/>
  <c r="S19"/>
  <c r="R15"/>
  <c r="X15"/>
  <c r="S15"/>
  <c r="R11"/>
  <c r="X11"/>
  <c r="S11"/>
  <c r="R41"/>
  <c r="X41"/>
  <c r="S41"/>
  <c r="R45"/>
  <c r="X45"/>
  <c r="S45"/>
  <c r="R49"/>
  <c r="X49"/>
  <c r="S49"/>
  <c r="R53"/>
  <c r="X53"/>
  <c r="S53"/>
  <c r="R57"/>
  <c r="X57"/>
  <c r="S57"/>
  <c r="R61"/>
  <c r="X61"/>
  <c r="S61"/>
  <c r="R65"/>
  <c r="X65"/>
  <c r="S65"/>
  <c r="X69"/>
  <c r="R69"/>
  <c r="S69"/>
  <c r="S12"/>
  <c r="R12"/>
  <c r="S16"/>
  <c r="R16"/>
  <c r="S20"/>
  <c r="R20"/>
  <c r="S24"/>
  <c r="R24"/>
  <c r="S28"/>
  <c r="R28"/>
  <c r="S32"/>
  <c r="R32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R72"/>
  <c r="S72"/>
  <c r="R76"/>
  <c r="S76"/>
  <c r="R80"/>
  <c r="S80"/>
  <c r="X71"/>
  <c r="S71"/>
  <c r="R71"/>
  <c r="X75"/>
  <c r="S75"/>
  <c r="R75"/>
  <c r="X79"/>
  <c r="S79"/>
  <c r="R79"/>
  <c r="X78"/>
  <c r="X74"/>
  <c r="X70"/>
  <c r="X66"/>
  <c r="X62"/>
  <c r="X58"/>
  <c r="X54"/>
  <c r="X50"/>
  <c r="X46"/>
  <c r="X42"/>
  <c r="X38"/>
  <c r="X10"/>
  <c r="X83" i="4"/>
  <c r="S83"/>
  <c r="R83"/>
  <c r="X79"/>
  <c r="S79"/>
  <c r="R79"/>
  <c r="X75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S31"/>
  <c r="R31"/>
  <c r="S27"/>
  <c r="R27"/>
  <c r="S23"/>
  <c r="R23"/>
  <c r="S19"/>
  <c r="R19"/>
  <c r="S15"/>
  <c r="R15"/>
  <c r="S11"/>
  <c r="R11"/>
  <c r="R82"/>
  <c r="S82"/>
  <c r="R78"/>
  <c r="S78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X81"/>
  <c r="S81"/>
  <c r="R81"/>
  <c r="X77"/>
  <c r="S77"/>
  <c r="R77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S29"/>
  <c r="R29"/>
  <c r="S25"/>
  <c r="R25"/>
  <c r="S21"/>
  <c r="R21"/>
  <c r="S17"/>
  <c r="R17"/>
  <c r="S13"/>
  <c r="R13"/>
  <c r="R80"/>
  <c r="S80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X31"/>
  <c r="X23"/>
  <c r="X15"/>
  <c r="X25"/>
  <c r="X17"/>
  <c r="X82"/>
  <c r="X78"/>
  <c r="X74"/>
  <c r="X70"/>
  <c r="X66"/>
  <c r="X62"/>
  <c r="X58"/>
  <c r="X54"/>
  <c r="X50"/>
  <c r="X46"/>
  <c r="X42"/>
  <c r="X38"/>
  <c r="X34"/>
  <c r="X27"/>
  <c r="X19"/>
  <c r="X11"/>
  <c r="X83" i="3"/>
  <c r="S83"/>
  <c r="R83"/>
  <c r="X79"/>
  <c r="S79"/>
  <c r="R79"/>
  <c r="X75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S39"/>
  <c r="R39"/>
  <c r="X39"/>
  <c r="S29"/>
  <c r="R29"/>
  <c r="X29"/>
  <c r="S21"/>
  <c r="R21"/>
  <c r="X21"/>
  <c r="S11"/>
  <c r="R11"/>
  <c r="X11"/>
  <c r="R80"/>
  <c r="S80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S40"/>
  <c r="R40"/>
  <c r="R36"/>
  <c r="S36"/>
  <c r="S32"/>
  <c r="R32"/>
  <c r="R28"/>
  <c r="S28"/>
  <c r="R24"/>
  <c r="S24"/>
  <c r="R20"/>
  <c r="S20"/>
  <c r="S16"/>
  <c r="R16"/>
  <c r="S12"/>
  <c r="R12"/>
  <c r="R10"/>
  <c r="S10"/>
  <c r="X37"/>
  <c r="R37"/>
  <c r="S37"/>
  <c r="X33"/>
  <c r="R33"/>
  <c r="S33"/>
  <c r="X23"/>
  <c r="R23"/>
  <c r="S23"/>
  <c r="X17"/>
  <c r="R17"/>
  <c r="S17"/>
  <c r="X76"/>
  <c r="X16"/>
  <c r="X64"/>
  <c r="X56"/>
  <c r="X48"/>
  <c r="X40"/>
  <c r="X32"/>
  <c r="X24"/>
  <c r="X81"/>
  <c r="S81"/>
  <c r="R81"/>
  <c r="X77"/>
  <c r="S77"/>
  <c r="R77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R41"/>
  <c r="S41"/>
  <c r="S31"/>
  <c r="R31"/>
  <c r="X31"/>
  <c r="S25"/>
  <c r="R25"/>
  <c r="X25"/>
  <c r="S15"/>
  <c r="R15"/>
  <c r="X15"/>
  <c r="R82"/>
  <c r="S82"/>
  <c r="R78"/>
  <c r="S78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S30"/>
  <c r="R30"/>
  <c r="S26"/>
  <c r="R26"/>
  <c r="S22"/>
  <c r="R22"/>
  <c r="R18"/>
  <c r="S18"/>
  <c r="R14"/>
  <c r="S14"/>
  <c r="X35"/>
  <c r="R35"/>
  <c r="S35"/>
  <c r="X27"/>
  <c r="R27"/>
  <c r="S27"/>
  <c r="X19"/>
  <c r="R19"/>
  <c r="S19"/>
  <c r="X13"/>
  <c r="R13"/>
  <c r="S13"/>
  <c r="X80"/>
  <c r="X72"/>
  <c r="X62"/>
  <c r="X54"/>
  <c r="X46"/>
  <c r="X38"/>
  <c r="X30"/>
  <c r="X22"/>
  <c r="X12"/>
  <c r="X82"/>
  <c r="X74"/>
  <c r="X68"/>
  <c r="X60"/>
  <c r="X52"/>
  <c r="X44"/>
  <c r="X36"/>
  <c r="X28"/>
  <c r="X20"/>
  <c r="X14"/>
  <c r="X77" i="2"/>
  <c r="S77"/>
  <c r="R77"/>
  <c r="X69"/>
  <c r="S69"/>
  <c r="R69"/>
  <c r="X57"/>
  <c r="S57"/>
  <c r="R57"/>
  <c r="X79"/>
  <c r="S79"/>
  <c r="R79"/>
  <c r="X75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S35"/>
  <c r="R35"/>
  <c r="X35"/>
  <c r="S23"/>
  <c r="R23"/>
  <c r="X23"/>
  <c r="S17"/>
  <c r="R17"/>
  <c r="X17"/>
  <c r="S11"/>
  <c r="R11"/>
  <c r="X11"/>
  <c r="R80"/>
  <c r="S80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S36"/>
  <c r="R36"/>
  <c r="S32"/>
  <c r="R32"/>
  <c r="S28"/>
  <c r="R28"/>
  <c r="S24"/>
  <c r="R24"/>
  <c r="S20"/>
  <c r="R20"/>
  <c r="R16"/>
  <c r="S16"/>
  <c r="S12"/>
  <c r="R12"/>
  <c r="R10"/>
  <c r="S10"/>
  <c r="X39"/>
  <c r="R39"/>
  <c r="S39"/>
  <c r="X33"/>
  <c r="R33"/>
  <c r="S33"/>
  <c r="X27"/>
  <c r="R27"/>
  <c r="S27"/>
  <c r="X21"/>
  <c r="R21"/>
  <c r="S21"/>
  <c r="X80"/>
  <c r="X72"/>
  <c r="X64"/>
  <c r="X56"/>
  <c r="X48"/>
  <c r="X40"/>
  <c r="X32"/>
  <c r="X24"/>
  <c r="X20"/>
  <c r="X12"/>
  <c r="X81"/>
  <c r="S81"/>
  <c r="R81"/>
  <c r="X73"/>
  <c r="S73"/>
  <c r="R73"/>
  <c r="X65"/>
  <c r="S65"/>
  <c r="R65"/>
  <c r="X61"/>
  <c r="S61"/>
  <c r="R61"/>
  <c r="X53"/>
  <c r="S53"/>
  <c r="R53"/>
  <c r="X49"/>
  <c r="S49"/>
  <c r="R49"/>
  <c r="X45"/>
  <c r="S45"/>
  <c r="R45"/>
  <c r="X41"/>
  <c r="S41"/>
  <c r="R41"/>
  <c r="S31"/>
  <c r="R31"/>
  <c r="X31"/>
  <c r="S19"/>
  <c r="R19"/>
  <c r="X19"/>
  <c r="S15"/>
  <c r="R15"/>
  <c r="X15"/>
  <c r="R82"/>
  <c r="S82"/>
  <c r="R78"/>
  <c r="S78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S18"/>
  <c r="R18"/>
  <c r="R14"/>
  <c r="S14"/>
  <c r="X37"/>
  <c r="R37"/>
  <c r="S37"/>
  <c r="X29"/>
  <c r="R29"/>
  <c r="S29"/>
  <c r="X25"/>
  <c r="R25"/>
  <c r="S25"/>
  <c r="X13"/>
  <c r="R13"/>
  <c r="S13"/>
  <c r="X76"/>
  <c r="X68"/>
  <c r="X60"/>
  <c r="X52"/>
  <c r="X44"/>
  <c r="X36"/>
  <c r="X28"/>
  <c r="X18"/>
  <c r="X78"/>
  <c r="X70"/>
  <c r="X62"/>
  <c r="X54"/>
  <c r="X46"/>
  <c r="X38"/>
  <c r="X30"/>
  <c r="X22"/>
  <c r="X16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11"/>
  <c r="Z8"/>
  <c r="Y8"/>
  <c r="AH8" i="8" l="1"/>
  <c r="AH8" i="7"/>
  <c r="AL8" i="6"/>
  <c r="AJ8"/>
  <c r="AJ8" i="4"/>
  <c r="AL8"/>
  <c r="D87" s="1"/>
  <c r="AH8" i="3"/>
  <c r="D87" i="2"/>
  <c r="AJ8"/>
  <c r="AL8" i="8"/>
  <c r="D88"/>
  <c r="AJ8"/>
  <c r="D86"/>
  <c r="AL8" i="7"/>
  <c r="D86"/>
  <c r="AJ8"/>
  <c r="D84"/>
  <c r="D85" i="6"/>
  <c r="D88"/>
  <c r="D86"/>
  <c r="AH8"/>
  <c r="D87" i="5"/>
  <c r="D85"/>
  <c r="AL8"/>
  <c r="AH8"/>
  <c r="AJ8"/>
  <c r="D90" i="4"/>
  <c r="D88"/>
  <c r="AH8"/>
  <c r="AL8" i="3"/>
  <c r="D90"/>
  <c r="AJ8"/>
  <c r="D88"/>
  <c r="AH8" i="2"/>
  <c r="AL8"/>
  <c r="D89"/>
  <c r="S78" i="1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84"/>
  <c r="P85"/>
  <c r="AD8"/>
  <c r="AB8"/>
  <c r="AC8"/>
  <c r="AA8" i="4" l="1"/>
  <c r="AA8" i="8"/>
  <c r="D85"/>
  <c r="AM8"/>
  <c r="AA8" i="7"/>
  <c r="D83"/>
  <c r="AM8"/>
  <c r="AA8" i="6"/>
  <c r="AA8" i="5"/>
  <c r="D84"/>
  <c r="AM8"/>
  <c r="P86" i="4"/>
  <c r="D86"/>
  <c r="AE8"/>
  <c r="AG8"/>
  <c r="AI8"/>
  <c r="AM8"/>
  <c r="AK8"/>
  <c r="AA8" i="3"/>
  <c r="D87"/>
  <c r="AM8"/>
  <c r="D86" i="2"/>
  <c r="AA8"/>
  <c r="AI8" s="1"/>
  <c r="AL8" i="1"/>
  <c r="D84" s="1"/>
  <c r="D87"/>
  <c r="D85"/>
  <c r="AJ8"/>
  <c r="AH8"/>
  <c r="AM8" i="2" l="1"/>
  <c r="P84" i="8"/>
  <c r="D84"/>
  <c r="AG8"/>
  <c r="AE8"/>
  <c r="AI8"/>
  <c r="AK8"/>
  <c r="P82" i="7"/>
  <c r="D82"/>
  <c r="AG8"/>
  <c r="AE8"/>
  <c r="AI8"/>
  <c r="AK8"/>
  <c r="P84" i="6"/>
  <c r="D84"/>
  <c r="AE8"/>
  <c r="AG8"/>
  <c r="AM8"/>
  <c r="AK8"/>
  <c r="AI8"/>
  <c r="P83" i="5"/>
  <c r="D83"/>
  <c r="AG8"/>
  <c r="AE8"/>
  <c r="AI8"/>
  <c r="AK8"/>
  <c r="P86" i="3"/>
  <c r="D86"/>
  <c r="AG8"/>
  <c r="AE8"/>
  <c r="AI8"/>
  <c r="AK8"/>
  <c r="P85" i="2"/>
  <c r="D85"/>
  <c r="AG8"/>
  <c r="AE8"/>
  <c r="AK8"/>
  <c r="AA8" i="1"/>
  <c r="AK8" l="1"/>
  <c r="P83"/>
  <c r="D83"/>
  <c r="AG8"/>
  <c r="AM8"/>
  <c r="AE8"/>
  <c r="AI8"/>
</calcChain>
</file>

<file path=xl/sharedStrings.xml><?xml version="1.0" encoding="utf-8"?>
<sst xmlns="http://schemas.openxmlformats.org/spreadsheetml/2006/main" count="5817" uniqueCount="1624">
  <si>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</si>
  <si>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</si>
  <si>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</si>
  <si>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</si>
  <si>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</si>
  <si>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</si>
  <si>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</si>
  <si>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</si>
  <si>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</si>
  <si>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</si>
  <si>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</si>
  <si>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</si>
  <si>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</si>
  <si>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</si>
  <si>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</si>
  <si>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</si>
  <si>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</si>
  <si>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</si>
  <si>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</si>
  <si>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</si>
  <si>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</si>
  <si>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</si>
  <si>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</si>
  <si>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</si>
  <si>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</si>
  <si>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</si>
  <si>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</si>
  <si>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</si>
  <si>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</si>
  <si>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</si>
  <si>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</si>
  <si>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</si>
  <si>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</si>
  <si>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</si>
  <si>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</si>
  <si>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</si>
  <si>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</si>
  <si>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</si>
  <si>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</si>
  <si>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</si>
  <si>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</si>
  <si>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</si>
  <si>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</si>
  <si>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</si>
  <si>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</si>
  <si>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</si>
  <si>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</si>
  <si>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</si>
  <si>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</si>
  <si>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</si>
  <si>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</si>
  <si>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</si>
  <si>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</si>
  <si>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</si>
  <si>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</si>
  <si>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</si>
  <si>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</si>
  <si>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</si>
  <si>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</si>
  <si>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Nhập môn trí tuệ nhân tạo</t>
  </si>
  <si>
    <t>Nhóm: INT1341-01</t>
  </si>
  <si>
    <t>Ngày thi: 12/06/2017</t>
  </si>
  <si>
    <t>Giờ thi: 8h00</t>
  </si>
  <si>
    <t>B12DECN003</t>
  </si>
  <si>
    <t>Nguyễn Thế Tùng</t>
  </si>
  <si>
    <t>Anh</t>
  </si>
  <si>
    <t>20/12/94</t>
  </si>
  <si>
    <t>E12CQCN01-B</t>
  </si>
  <si>
    <t>B14DCCN288</t>
  </si>
  <si>
    <t>Nguyễn Thị Vân</t>
  </si>
  <si>
    <t>14/11/96</t>
  </si>
  <si>
    <t>D14CQCN03-B</t>
  </si>
  <si>
    <t>B14DCCN577</t>
  </si>
  <si>
    <t>Thongxay</t>
  </si>
  <si>
    <t>Bouthsingkh</t>
  </si>
  <si>
    <t>11/07/95</t>
  </si>
  <si>
    <t>D14CQCN07-B</t>
  </si>
  <si>
    <t>B14DCCN663</t>
  </si>
  <si>
    <t>Trần Thị Kim</t>
  </si>
  <si>
    <t>Chi</t>
  </si>
  <si>
    <t>30/03/96</t>
  </si>
  <si>
    <t>D14CQCN08-B</t>
  </si>
  <si>
    <t>B112104059</t>
  </si>
  <si>
    <t>Cấn Anh</t>
  </si>
  <si>
    <t>Chiêu</t>
  </si>
  <si>
    <t>30/09/91</t>
  </si>
  <si>
    <t>D11CN10</t>
  </si>
  <si>
    <t>B14DCCN518</t>
  </si>
  <si>
    <t>Hà Huy</t>
  </si>
  <si>
    <t>Đại</t>
  </si>
  <si>
    <t>18/04/95</t>
  </si>
  <si>
    <t>D14CQCN05-B</t>
  </si>
  <si>
    <t>B14DCCN444</t>
  </si>
  <si>
    <t>Đỗ Tiến</t>
  </si>
  <si>
    <t>Đạt</t>
  </si>
  <si>
    <t>31/12/95</t>
  </si>
  <si>
    <t>B14DCCN209</t>
  </si>
  <si>
    <t>Nguyễn Danh</t>
  </si>
  <si>
    <t>Điều</t>
  </si>
  <si>
    <t>27/07/96</t>
  </si>
  <si>
    <t>D14CQCN02-B</t>
  </si>
  <si>
    <t>B14DCCN372</t>
  </si>
  <si>
    <t>Lê Thái</t>
  </si>
  <si>
    <t>Đức</t>
  </si>
  <si>
    <t>11/01/96</t>
  </si>
  <si>
    <t>B16LDCN001</t>
  </si>
  <si>
    <t>Nguyễn Minh</t>
  </si>
  <si>
    <t>10/04/94</t>
  </si>
  <si>
    <t>L16CQCN01-B</t>
  </si>
  <si>
    <t>B14DCCN417</t>
  </si>
  <si>
    <t>Phạm Vũ Ngọc</t>
  </si>
  <si>
    <t>Duy</t>
  </si>
  <si>
    <t>27/11/96</t>
  </si>
  <si>
    <t>B14DCCN390</t>
  </si>
  <si>
    <t>Đàm Minh</t>
  </si>
  <si>
    <t>Giang</t>
  </si>
  <si>
    <t>12/04/96</t>
  </si>
  <si>
    <t>B14DCCN742</t>
  </si>
  <si>
    <t>Trịnh Thị</t>
  </si>
  <si>
    <t>25/10/95</t>
  </si>
  <si>
    <t>B14DCCN028</t>
  </si>
  <si>
    <t>Lê Xuân</t>
  </si>
  <si>
    <t>Hai</t>
  </si>
  <si>
    <t>12/01/96</t>
  </si>
  <si>
    <t>D14CQCN06-B</t>
  </si>
  <si>
    <t>B14DCCN589</t>
  </si>
  <si>
    <t>Ngô Thị</t>
  </si>
  <si>
    <t>Hiền</t>
  </si>
  <si>
    <t>20/11/95</t>
  </si>
  <si>
    <t>B12DCCN375</t>
  </si>
  <si>
    <t>Nguyễn Thế Hoàng</t>
  </si>
  <si>
    <t>Hiệp</t>
  </si>
  <si>
    <t>14/02/94</t>
  </si>
  <si>
    <t>D12HTTT1</t>
  </si>
  <si>
    <t>B14DCCN184</t>
  </si>
  <si>
    <t>Vũ Hoàng</t>
  </si>
  <si>
    <t>26/03/96</t>
  </si>
  <si>
    <t>D14CQCN01-B</t>
  </si>
  <si>
    <t>B14DCCN512</t>
  </si>
  <si>
    <t>Dương Thị</t>
  </si>
  <si>
    <t>Hoa</t>
  </si>
  <si>
    <t>27/10/96</t>
  </si>
  <si>
    <t>B14DCCN470</t>
  </si>
  <si>
    <t>Nguyễn Thị Mỹ</t>
  </si>
  <si>
    <t>22/11/96</t>
  </si>
  <si>
    <t>B16LDCN002</t>
  </si>
  <si>
    <t>Giang Mỹ</t>
  </si>
  <si>
    <t>Hòa</t>
  </si>
  <si>
    <t>13/01/94</t>
  </si>
  <si>
    <t>B14DCCN560</t>
  </si>
  <si>
    <t>Trương Việt</t>
  </si>
  <si>
    <t>Hoàng</t>
  </si>
  <si>
    <t>12/06/95</t>
  </si>
  <si>
    <t>B16LDCN003</t>
  </si>
  <si>
    <t>Vũ Văn</t>
  </si>
  <si>
    <t>Hợp</t>
  </si>
  <si>
    <t>24/04/94</t>
  </si>
  <si>
    <t>B112104365</t>
  </si>
  <si>
    <t>Nguyễn Văn</t>
  </si>
  <si>
    <t>Huân</t>
  </si>
  <si>
    <t>05/04/93</t>
  </si>
  <si>
    <t>D11CN7</t>
  </si>
  <si>
    <t>B14DCCN703</t>
  </si>
  <si>
    <t>Trần Thị</t>
  </si>
  <si>
    <t>Huệ</t>
  </si>
  <si>
    <t>21/09/96</t>
  </si>
  <si>
    <t>B14DCCN745</t>
  </si>
  <si>
    <t>Lê Mạnh</t>
  </si>
  <si>
    <t>Hùng</t>
  </si>
  <si>
    <t>07/02/96</t>
  </si>
  <si>
    <t>B14DCCN074</t>
  </si>
  <si>
    <t>Phạm Văn</t>
  </si>
  <si>
    <t>13/03/96</t>
  </si>
  <si>
    <t>B14DCCN079</t>
  </si>
  <si>
    <t>Ninh Ngọc</t>
  </si>
  <si>
    <t>Hưng</t>
  </si>
  <si>
    <t>05/10/96</t>
  </si>
  <si>
    <t>D14CQCN04-B</t>
  </si>
  <si>
    <t>B15LDCN006</t>
  </si>
  <si>
    <t>Đào Thị Thu</t>
  </si>
  <si>
    <t>Hương</t>
  </si>
  <si>
    <t>11/10/93</t>
  </si>
  <si>
    <t>L15CQCN01-B</t>
  </si>
  <si>
    <t>B14DCCN290</t>
  </si>
  <si>
    <t>Nguyễn Mai</t>
  </si>
  <si>
    <t>31/10/96</t>
  </si>
  <si>
    <t>B12DCCN225</t>
  </si>
  <si>
    <t>Nguyễn Hữu</t>
  </si>
  <si>
    <t>Huy</t>
  </si>
  <si>
    <t>09/08/94</t>
  </si>
  <si>
    <t>D12CNPM3</t>
  </si>
  <si>
    <t>B14DCCN359</t>
  </si>
  <si>
    <t>Nguyễn Quang</t>
  </si>
  <si>
    <t>04/11/96</t>
  </si>
  <si>
    <t>B12DCCN175</t>
  </si>
  <si>
    <t>Phạm Lê</t>
  </si>
  <si>
    <t>18/01/94</t>
  </si>
  <si>
    <t>B14DCCN490</t>
  </si>
  <si>
    <t>Nguyễn Thị</t>
  </si>
  <si>
    <t>Huyền</t>
  </si>
  <si>
    <t>13/07/96</t>
  </si>
  <si>
    <t>B14DCCN212</t>
  </si>
  <si>
    <t>Mai Văn</t>
  </si>
  <si>
    <t>Huỳnh</t>
  </si>
  <si>
    <t>14/02/96</t>
  </si>
  <si>
    <t>B14DCCN565</t>
  </si>
  <si>
    <t>Xayphone</t>
  </si>
  <si>
    <t>Khamphengxa</t>
  </si>
  <si>
    <t>27/03/96</t>
  </si>
  <si>
    <t>B14DCCN083</t>
  </si>
  <si>
    <t>Hoàng Tùng</t>
  </si>
  <si>
    <t>Lâm</t>
  </si>
  <si>
    <t>B14DCCN151</t>
  </si>
  <si>
    <t>Lê Đình</t>
  </si>
  <si>
    <t>01/08/96</t>
  </si>
  <si>
    <t>B14DCCN015</t>
  </si>
  <si>
    <t>Nguyễn Thị Huyền</t>
  </si>
  <si>
    <t>Lanh</t>
  </si>
  <si>
    <t>08/04/96</t>
  </si>
  <si>
    <t>B14DCCN342</t>
  </si>
  <si>
    <t>Lành</t>
  </si>
  <si>
    <t>25/11/96</t>
  </si>
  <si>
    <t>B12DCCN122</t>
  </si>
  <si>
    <t>Lễ</t>
  </si>
  <si>
    <t>28/06/93</t>
  </si>
  <si>
    <t>D12CNPM1</t>
  </si>
  <si>
    <t>B16LDCN004</t>
  </si>
  <si>
    <t>Bùi Thái</t>
  </si>
  <si>
    <t>Linh</t>
  </si>
  <si>
    <t>09/11/94</t>
  </si>
  <si>
    <t>B14DCCN312</t>
  </si>
  <si>
    <t>Ngô Bảo</t>
  </si>
  <si>
    <t>Long</t>
  </si>
  <si>
    <t>10/01/96</t>
  </si>
  <si>
    <t>B16LDCN005</t>
  </si>
  <si>
    <t>Nguyễn Công Thái</t>
  </si>
  <si>
    <t>13/08/95</t>
  </si>
  <si>
    <t>B14DCCN309</t>
  </si>
  <si>
    <t>Tạ Thị Minh</t>
  </si>
  <si>
    <t>Lý</t>
  </si>
  <si>
    <t>07/03/96</t>
  </si>
  <si>
    <t>B14DCCN280</t>
  </si>
  <si>
    <t>Nguyễn Hùng</t>
  </si>
  <si>
    <t>Mạnh</t>
  </si>
  <si>
    <t>02/06/96</t>
  </si>
  <si>
    <t>B14DCCN570</t>
  </si>
  <si>
    <t>Khamsay</t>
  </si>
  <si>
    <t>Mankhong</t>
  </si>
  <si>
    <t>10/06/95</t>
  </si>
  <si>
    <t>B14DCCN216</t>
  </si>
  <si>
    <t>Lã Ngọc</t>
  </si>
  <si>
    <t>Minh</t>
  </si>
  <si>
    <t>23/07/96</t>
  </si>
  <si>
    <t>B14DCCN252</t>
  </si>
  <si>
    <t>Lê Công Nhật</t>
  </si>
  <si>
    <t>17/02/95</t>
  </si>
  <si>
    <t>B14DCCN004</t>
  </si>
  <si>
    <t>Trịnh Kim</t>
  </si>
  <si>
    <t>Nam</t>
  </si>
  <si>
    <t>23/02/96</t>
  </si>
  <si>
    <t>B14DCCN332</t>
  </si>
  <si>
    <t>Lê Thị Thúy</t>
  </si>
  <si>
    <t>Nga</t>
  </si>
  <si>
    <t>15/07/96</t>
  </si>
  <si>
    <t>B14DCCN452</t>
  </si>
  <si>
    <t>Đặng Văn</t>
  </si>
  <si>
    <t>Nghĩa</t>
  </si>
  <si>
    <t>06/08/96</t>
  </si>
  <si>
    <t>B14DCCN032</t>
  </si>
  <si>
    <t>Nguyên</t>
  </si>
  <si>
    <t>09/07/96</t>
  </si>
  <si>
    <t>B14DCCN178</t>
  </si>
  <si>
    <t>Trần Thị Chăm</t>
  </si>
  <si>
    <t>Pa</t>
  </si>
  <si>
    <t>25/03/96</t>
  </si>
  <si>
    <t>B14DCCN497</t>
  </si>
  <si>
    <t>Trần Đăng</t>
  </si>
  <si>
    <t>Phong</t>
  </si>
  <si>
    <t>01/01/95</t>
  </si>
  <si>
    <t>B14DCCN651</t>
  </si>
  <si>
    <t>Phương</t>
  </si>
  <si>
    <t>17/11/96</t>
  </si>
  <si>
    <t>B16LDCN006</t>
  </si>
  <si>
    <t>Nguyễn Duy</t>
  </si>
  <si>
    <t>Quang</t>
  </si>
  <si>
    <t>18/09/94</t>
  </si>
  <si>
    <t>B14DCCN446</t>
  </si>
  <si>
    <t>Nguyễn Thế</t>
  </si>
  <si>
    <t>Quý</t>
  </si>
  <si>
    <t>02/02/96</t>
  </si>
  <si>
    <t>B16LDCN007</t>
  </si>
  <si>
    <t>Bùi Hồng</t>
  </si>
  <si>
    <t>Sơn</t>
  </si>
  <si>
    <t>16/12/93</t>
  </si>
  <si>
    <t>B13DCCN396</t>
  </si>
  <si>
    <t>Nguyễn Trung</t>
  </si>
  <si>
    <t>01/09/95</t>
  </si>
  <si>
    <t>D13HTTT3</t>
  </si>
  <si>
    <t>B14DCCN379</t>
  </si>
  <si>
    <t>Nguyễn Đức</t>
  </si>
  <si>
    <t>Tài</t>
  </si>
  <si>
    <t>31/07/95</t>
  </si>
  <si>
    <t>B14DCCN122</t>
  </si>
  <si>
    <t>Lê Phương</t>
  </si>
  <si>
    <t>Thảo</t>
  </si>
  <si>
    <t>23/11/96</t>
  </si>
  <si>
    <t>B14DCCN578</t>
  </si>
  <si>
    <t>Sonesavanh</t>
  </si>
  <si>
    <t>Thidala</t>
  </si>
  <si>
    <t>06/05/96</t>
  </si>
  <si>
    <t>B14DCCN422</t>
  </si>
  <si>
    <t>Nguyễn Quy</t>
  </si>
  <si>
    <t>Thức</t>
  </si>
  <si>
    <t>B13DCCN111</t>
  </si>
  <si>
    <t>Nguyễn Huy</t>
  </si>
  <si>
    <t>Tiến</t>
  </si>
  <si>
    <t>27/02/95</t>
  </si>
  <si>
    <t>D13HTTT1</t>
  </si>
  <si>
    <t>B14DCCN772</t>
  </si>
  <si>
    <t>Trang</t>
  </si>
  <si>
    <t>22/02/96</t>
  </si>
  <si>
    <t>B14DCCN055</t>
  </si>
  <si>
    <t>Đoàn Văn</t>
  </si>
  <si>
    <t>Trung</t>
  </si>
  <si>
    <t>17/12/96</t>
  </si>
  <si>
    <t>B14DCCN075</t>
  </si>
  <si>
    <t>Đào Văn</t>
  </si>
  <si>
    <t>Tuấn</t>
  </si>
  <si>
    <t>30/06/96</t>
  </si>
  <si>
    <t>B14DCCN018</t>
  </si>
  <si>
    <t>Nguyễn Văn Mạnh</t>
  </si>
  <si>
    <t>10/08/96</t>
  </si>
  <si>
    <t>B14DCCN302</t>
  </si>
  <si>
    <t>Hà Quốc</t>
  </si>
  <si>
    <t>Việt</t>
  </si>
  <si>
    <t>12/11/96</t>
  </si>
  <si>
    <t>B14DCCN156</t>
  </si>
  <si>
    <t>Nguyễn Đình</t>
  </si>
  <si>
    <t>Vinh</t>
  </si>
  <si>
    <t>02/12/96</t>
  </si>
  <si>
    <t>B16LDCN008</t>
  </si>
  <si>
    <t>Kiều Tiến</t>
  </si>
  <si>
    <t>Vũ</t>
  </si>
  <si>
    <t>01/06/91</t>
  </si>
  <si>
    <t>B12DCCN523</t>
  </si>
  <si>
    <t>Phonesay</t>
  </si>
  <si>
    <t>Alounsavath</t>
  </si>
  <si>
    <t>21/03/93</t>
  </si>
  <si>
    <t>D12HTTT2</t>
  </si>
  <si>
    <t>N12DCCN054</t>
  </si>
  <si>
    <t>Lê Đức</t>
  </si>
  <si>
    <t>29/09/94</t>
  </si>
  <si>
    <t>D12CNPM4</t>
  </si>
  <si>
    <t>B13DCCN354</t>
  </si>
  <si>
    <t>Nguyễn Quỳnh</t>
  </si>
  <si>
    <t>15/08/95</t>
  </si>
  <si>
    <t>B14DCCN144</t>
  </si>
  <si>
    <t>19/08/96</t>
  </si>
  <si>
    <t>B13DCCN128</t>
  </si>
  <si>
    <t>Đinh Văn</t>
  </si>
  <si>
    <t>Chiến</t>
  </si>
  <si>
    <t>13/01/95</t>
  </si>
  <si>
    <t>D13CNPM2</t>
  </si>
  <si>
    <t>B14DCCN126</t>
  </si>
  <si>
    <t>Dương Mạnh</t>
  </si>
  <si>
    <t>Cường</t>
  </si>
  <si>
    <t>04/10/96</t>
  </si>
  <si>
    <t>B14DCCN402</t>
  </si>
  <si>
    <t>Bùi Văn</t>
  </si>
  <si>
    <t>13/06/96</t>
  </si>
  <si>
    <t>B12DCCN478</t>
  </si>
  <si>
    <t>Cao Văn</t>
  </si>
  <si>
    <t>Đích</t>
  </si>
  <si>
    <t>15/01/94</t>
  </si>
  <si>
    <t>D12CNPM6</t>
  </si>
  <si>
    <t>B14DCCN431</t>
  </si>
  <si>
    <t>Nguyễn Xuân</t>
  </si>
  <si>
    <t>14/03/96</t>
  </si>
  <si>
    <t>B13DCCN365</t>
  </si>
  <si>
    <t>Trịnh Mạnh</t>
  </si>
  <si>
    <t>Dũng</t>
  </si>
  <si>
    <t>20/01/95</t>
  </si>
  <si>
    <t>B12DCCN060</t>
  </si>
  <si>
    <t>Đặng Phi</t>
  </si>
  <si>
    <t>Dương</t>
  </si>
  <si>
    <t>16/03/94</t>
  </si>
  <si>
    <t>B14DCCN659</t>
  </si>
  <si>
    <t>Nguyễn Hữu Hoàng</t>
  </si>
  <si>
    <t>15/07/95</t>
  </si>
  <si>
    <t>B14DCCN459</t>
  </si>
  <si>
    <t>24/01/96</t>
  </si>
  <si>
    <t>B14DCCN404</t>
  </si>
  <si>
    <t>Đàm Văn</t>
  </si>
  <si>
    <t>Giáp</t>
  </si>
  <si>
    <t>13/04/96</t>
  </si>
  <si>
    <t>B13DCCN140</t>
  </si>
  <si>
    <t>Trần Quang</t>
  </si>
  <si>
    <t>Hải</t>
  </si>
  <si>
    <t>21/07/95</t>
  </si>
  <si>
    <t>D13HTTT2</t>
  </si>
  <si>
    <t>B14DCCN088</t>
  </si>
  <si>
    <t>08/12/96</t>
  </si>
  <si>
    <t>B13DCCN141</t>
  </si>
  <si>
    <t>Bùi Thị Đức</t>
  </si>
  <si>
    <t>Hạnh</t>
  </si>
  <si>
    <t>13/07/95</t>
  </si>
  <si>
    <t>B14DCCN434</t>
  </si>
  <si>
    <t>Lương Thị Hồng</t>
  </si>
  <si>
    <t>B13DECN005</t>
  </si>
  <si>
    <t>Hoàng Văn</t>
  </si>
  <si>
    <t>Hảo</t>
  </si>
  <si>
    <t>18/02/95</t>
  </si>
  <si>
    <t>B14DCCN211</t>
  </si>
  <si>
    <t>Bùi Xuân</t>
  </si>
  <si>
    <t>Hiếu</t>
  </si>
  <si>
    <t>13/09/96</t>
  </si>
  <si>
    <t>B14DCCN223</t>
  </si>
  <si>
    <t>Chu Trọng</t>
  </si>
  <si>
    <t>01/10/96</t>
  </si>
  <si>
    <t>B14DCCN714</t>
  </si>
  <si>
    <t>Phạm Ngọc</t>
  </si>
  <si>
    <t>23/08/95</t>
  </si>
  <si>
    <t>B14DCCN505</t>
  </si>
  <si>
    <t>12/12/96</t>
  </si>
  <si>
    <t>B14DCCN467</t>
  </si>
  <si>
    <t>Học</t>
  </si>
  <si>
    <t>B14DCCN412</t>
  </si>
  <si>
    <t>Hồng</t>
  </si>
  <si>
    <t>20/12/96</t>
  </si>
  <si>
    <t>B14DCCN454</t>
  </si>
  <si>
    <t>Lưu Thị</t>
  </si>
  <si>
    <t>B14DCCN450</t>
  </si>
  <si>
    <t>Phạm Phi</t>
  </si>
  <si>
    <t>02/07/92</t>
  </si>
  <si>
    <t>B12DCCN117</t>
  </si>
  <si>
    <t>Phạm Quang</t>
  </si>
  <si>
    <t>25/01/94</t>
  </si>
  <si>
    <t>B14DCCN500</t>
  </si>
  <si>
    <t>Trần Mạnh</t>
  </si>
  <si>
    <t>28/02/96</t>
  </si>
  <si>
    <t>B14DCCN260</t>
  </si>
  <si>
    <t>Vương Thị</t>
  </si>
  <si>
    <t>B14DCCN213</t>
  </si>
  <si>
    <t>Phạm Trung</t>
  </si>
  <si>
    <t>Hướng</t>
  </si>
  <si>
    <t>07/05/96</t>
  </si>
  <si>
    <t>B14DCCN522</t>
  </si>
  <si>
    <t>Lê Văn</t>
  </si>
  <si>
    <t>Hưởng</t>
  </si>
  <si>
    <t>19/06/95</t>
  </si>
  <si>
    <t>B14DCCN380</t>
  </si>
  <si>
    <t>Nguyễn Ngọc</t>
  </si>
  <si>
    <t>B14DCCN449</t>
  </si>
  <si>
    <t>18/01/96</t>
  </si>
  <si>
    <t>B14DCCN150</t>
  </si>
  <si>
    <t>Khánh</t>
  </si>
  <si>
    <t>19/03/96</t>
  </si>
  <si>
    <t>B14DCCN110</t>
  </si>
  <si>
    <t>Khoa</t>
  </si>
  <si>
    <t>08/05/96</t>
  </si>
  <si>
    <t>B13DCCN439</t>
  </si>
  <si>
    <t>Nguyễn Tùng</t>
  </si>
  <si>
    <t>23/10/95</t>
  </si>
  <si>
    <t>B14DCCN684</t>
  </si>
  <si>
    <t>Hoàng Thị</t>
  </si>
  <si>
    <t>Lan</t>
  </si>
  <si>
    <t>02/05/96</t>
  </si>
  <si>
    <t>B14DCCN186</t>
  </si>
  <si>
    <t>25/06/96</t>
  </si>
  <si>
    <t>B13DCCN274</t>
  </si>
  <si>
    <t>Phạm Thùy</t>
  </si>
  <si>
    <t>01/10/95</t>
  </si>
  <si>
    <t>D13CNPM3</t>
  </si>
  <si>
    <t>1021040032</t>
  </si>
  <si>
    <t>Phạm Hồng</t>
  </si>
  <si>
    <t>04/10/92</t>
  </si>
  <si>
    <t>D10CN1</t>
  </si>
  <si>
    <t>B12DCCN180</t>
  </si>
  <si>
    <t>Trần Thanh</t>
  </si>
  <si>
    <t>24/01/94</t>
  </si>
  <si>
    <t>D12ATTTM</t>
  </si>
  <si>
    <t>B14DCCN572</t>
  </si>
  <si>
    <t>Yai</t>
  </si>
  <si>
    <t>Louangseng</t>
  </si>
  <si>
    <t>03/01/94</t>
  </si>
  <si>
    <t>B14DCCN352</t>
  </si>
  <si>
    <t>Bùi Đức</t>
  </si>
  <si>
    <t>Luân</t>
  </si>
  <si>
    <t>18/04/96</t>
  </si>
  <si>
    <t>B12DCCN493</t>
  </si>
  <si>
    <t>Ngô Gia</t>
  </si>
  <si>
    <t>Lượng</t>
  </si>
  <si>
    <t>11/04/94</t>
  </si>
  <si>
    <t>B12DCCN284</t>
  </si>
  <si>
    <t>Chư Nhật</t>
  </si>
  <si>
    <t>04/01/92</t>
  </si>
  <si>
    <t>B13DCCN386</t>
  </si>
  <si>
    <t>Lương Thị Huyền</t>
  </si>
  <si>
    <t>My</t>
  </si>
  <si>
    <t>26/02/95</t>
  </si>
  <si>
    <t>B12DCCN286</t>
  </si>
  <si>
    <t>Nguyễn Hải</t>
  </si>
  <si>
    <t>15/12/94</t>
  </si>
  <si>
    <t>B12DCCN394</t>
  </si>
  <si>
    <t>Nguyễn Khắc</t>
  </si>
  <si>
    <t>20/09/94</t>
  </si>
  <si>
    <t>D12CNPM5</t>
  </si>
  <si>
    <t>B14DCCN382</t>
  </si>
  <si>
    <t>Trần Đức</t>
  </si>
  <si>
    <t>Phú</t>
  </si>
  <si>
    <t>15/04/96</t>
  </si>
  <si>
    <t>B14DCCN534</t>
  </si>
  <si>
    <t>Nguyễn Hoàng</t>
  </si>
  <si>
    <t>Phúc</t>
  </si>
  <si>
    <t>19/10/96</t>
  </si>
  <si>
    <t>B14DCCN398</t>
  </si>
  <si>
    <t>Đỗ Nguyên</t>
  </si>
  <si>
    <t>12/03/96</t>
  </si>
  <si>
    <t>B14DCCN264</t>
  </si>
  <si>
    <t>Nguyễn Thị Bích</t>
  </si>
  <si>
    <t>Phượng</t>
  </si>
  <si>
    <t>17/04/96</t>
  </si>
  <si>
    <t>B14DCCN061</t>
  </si>
  <si>
    <t>12/09/96</t>
  </si>
  <si>
    <t>B14DCCN360</t>
  </si>
  <si>
    <t>05/06/96</t>
  </si>
  <si>
    <t>B12DCCN502</t>
  </si>
  <si>
    <t>Ninh Đức</t>
  </si>
  <si>
    <t>Quyền</t>
  </si>
  <si>
    <t>24/02/94</t>
  </si>
  <si>
    <t>D12CNPM2</t>
  </si>
  <si>
    <t>B14DCCN507</t>
  </si>
  <si>
    <t>Sang</t>
  </si>
  <si>
    <t>24/05/96</t>
  </si>
  <si>
    <t>B14DCCN567</t>
  </si>
  <si>
    <t>Khamkeo</t>
  </si>
  <si>
    <t>Seepasurt</t>
  </si>
  <si>
    <t>05/12/94</t>
  </si>
  <si>
    <t>B12DCCN188</t>
  </si>
  <si>
    <t>04/05/93</t>
  </si>
  <si>
    <t>B14DCCN464</t>
  </si>
  <si>
    <t>Trần Văn</t>
  </si>
  <si>
    <t>Tấn</t>
  </si>
  <si>
    <t>16/07/96</t>
  </si>
  <si>
    <t>B14DCCN106</t>
  </si>
  <si>
    <t>Phùng Hưng</t>
  </si>
  <si>
    <t>Thịnh</t>
  </si>
  <si>
    <t>10/03/96</t>
  </si>
  <si>
    <t>B14DCCN571</t>
  </si>
  <si>
    <t>Neutmixay</t>
  </si>
  <si>
    <t>Thomvilay</t>
  </si>
  <si>
    <t>09/06/92</t>
  </si>
  <si>
    <t>B14DCCN220</t>
  </si>
  <si>
    <t>05/03/96</t>
  </si>
  <si>
    <t>B13DCCN290</t>
  </si>
  <si>
    <t>Thủy</t>
  </si>
  <si>
    <t>29/11/95</t>
  </si>
  <si>
    <t>B12DCCN252</t>
  </si>
  <si>
    <t>Phan Thị</t>
  </si>
  <si>
    <t>15/10/94</t>
  </si>
  <si>
    <t>B14DCCN539</t>
  </si>
  <si>
    <t>01/02/96</t>
  </si>
  <si>
    <t>B14DCCN646</t>
  </si>
  <si>
    <t>Trần Thế</t>
  </si>
  <si>
    <t>30/08/96</t>
  </si>
  <si>
    <t>B12DCCN255</t>
  </si>
  <si>
    <t>Tú</t>
  </si>
  <si>
    <t>10/02/94</t>
  </si>
  <si>
    <t>B14DCCN540</t>
  </si>
  <si>
    <t>Hoàng Anh</t>
  </si>
  <si>
    <t>B112104524</t>
  </si>
  <si>
    <t>Phạm Xuân</t>
  </si>
  <si>
    <t>Tùng</t>
  </si>
  <si>
    <t>10/04/93</t>
  </si>
  <si>
    <t>D11CN8</t>
  </si>
  <si>
    <t>B14DCCN625</t>
  </si>
  <si>
    <t>Lê Thị</t>
  </si>
  <si>
    <t>10/05/95</t>
  </si>
  <si>
    <t>B14DCCN576</t>
  </si>
  <si>
    <t>Savity</t>
  </si>
  <si>
    <t>Voongxay</t>
  </si>
  <si>
    <t>20/03/96</t>
  </si>
  <si>
    <t>B14DCCN179</t>
  </si>
  <si>
    <t>Vỹ</t>
  </si>
  <si>
    <t>03/06/96</t>
  </si>
  <si>
    <t>Nhóm: INT1341-02</t>
  </si>
  <si>
    <t>Nhóm: INT1341-08</t>
  </si>
  <si>
    <t>Nhóm: INT1341-07</t>
  </si>
  <si>
    <t>Nhóm: INT1341-06</t>
  </si>
  <si>
    <t>Nhóm: INT1341-05</t>
  </si>
  <si>
    <t>Nhóm: INT1341-04</t>
  </si>
  <si>
    <t>Nhóm: INT1341-03</t>
  </si>
  <si>
    <t>B14DCCN064</t>
  </si>
  <si>
    <t>25/05/96</t>
  </si>
  <si>
    <t>B14DCCN378</t>
  </si>
  <si>
    <t>09/01/95</t>
  </si>
  <si>
    <t>B14DCCN135</t>
  </si>
  <si>
    <t>Ninh Việt</t>
  </si>
  <si>
    <t>20/04/96</t>
  </si>
  <si>
    <t>B14DCCN189</t>
  </si>
  <si>
    <t>Trần Thị Ngọc</t>
  </si>
  <si>
    <t>25/01/96</t>
  </si>
  <si>
    <t>B14DCCN495</t>
  </si>
  <si>
    <t>Chung</t>
  </si>
  <si>
    <t>14/09/96</t>
  </si>
  <si>
    <t>B14DCCN348</t>
  </si>
  <si>
    <t>Hoàng Thành</t>
  </si>
  <si>
    <t>Công</t>
  </si>
  <si>
    <t>09/10/96</t>
  </si>
  <si>
    <t>B14DCCN441</t>
  </si>
  <si>
    <t>Lương Quốc</t>
  </si>
  <si>
    <t>20/05/96</t>
  </si>
  <si>
    <t>B14DCCN524</t>
  </si>
  <si>
    <t>21/09/94</t>
  </si>
  <si>
    <t>B14DCCN127</t>
  </si>
  <si>
    <t>Đông</t>
  </si>
  <si>
    <t>07/01/96</t>
  </si>
  <si>
    <t>B14DCCN335</t>
  </si>
  <si>
    <t>10/03/95</t>
  </si>
  <si>
    <t>B14DCCN448</t>
  </si>
  <si>
    <t>Trương Hoàng</t>
  </si>
  <si>
    <t>10/02/96</t>
  </si>
  <si>
    <t>B14DCCN631</t>
  </si>
  <si>
    <t>Nguyễn Công</t>
  </si>
  <si>
    <t>03/11/95</t>
  </si>
  <si>
    <t>B14DCCN162</t>
  </si>
  <si>
    <t>Nguyễn Tuấn</t>
  </si>
  <si>
    <t>B14DCCN426</t>
  </si>
  <si>
    <t>Đương</t>
  </si>
  <si>
    <t>29/02/96</t>
  </si>
  <si>
    <t>B14DCCN403</t>
  </si>
  <si>
    <t>Lê Ngọc</t>
  </si>
  <si>
    <t>B14DCCN193</t>
  </si>
  <si>
    <t>Nguyễn Việt</t>
  </si>
  <si>
    <t>Hà</t>
  </si>
  <si>
    <t>B14DCCN396</t>
  </si>
  <si>
    <t>Đỗ Thị Thu</t>
  </si>
  <si>
    <t>Hằng</t>
  </si>
  <si>
    <t>21/10/96</t>
  </si>
  <si>
    <t>B14DCCN011</t>
  </si>
  <si>
    <t>Bùi Thị</t>
  </si>
  <si>
    <t>03/01/96</t>
  </si>
  <si>
    <t>B14DCCN405</t>
  </si>
  <si>
    <t>Đỗ Thị</t>
  </si>
  <si>
    <t>26/12/95</t>
  </si>
  <si>
    <t>B14DCCN480</t>
  </si>
  <si>
    <t>Đàm Hải</t>
  </si>
  <si>
    <t>22/05/96</t>
  </si>
  <si>
    <t>B14DCCN139</t>
  </si>
  <si>
    <t>20/02/96</t>
  </si>
  <si>
    <t>B14DCCN324</t>
  </si>
  <si>
    <t>25/04/96</t>
  </si>
  <si>
    <t>B14DCCN200</t>
  </si>
  <si>
    <t>Bùi Việt</t>
  </si>
  <si>
    <t>Hoàn</t>
  </si>
  <si>
    <t>25/08/96</t>
  </si>
  <si>
    <t>B14DCCN481</t>
  </si>
  <si>
    <t>Tô Nhật</t>
  </si>
  <si>
    <t>02/08/95</t>
  </si>
  <si>
    <t>B14DCCN548</t>
  </si>
  <si>
    <t>26/01/96</t>
  </si>
  <si>
    <t>B14DCCN227</t>
  </si>
  <si>
    <t>Chu Mạnh</t>
  </si>
  <si>
    <t>01/06/96</t>
  </si>
  <si>
    <t>B14DCCN395</t>
  </si>
  <si>
    <t>26/02/96</t>
  </si>
  <si>
    <t>B14DCCN120</t>
  </si>
  <si>
    <t>28/09/96</t>
  </si>
  <si>
    <t>B12DCCN171</t>
  </si>
  <si>
    <t>14/09/91</t>
  </si>
  <si>
    <t>B14DCCN205</t>
  </si>
  <si>
    <t>Bùi Thị Thu</t>
  </si>
  <si>
    <t>22/07/96</t>
  </si>
  <si>
    <t>B14DCCN069</t>
  </si>
  <si>
    <t>23/03/96</t>
  </si>
  <si>
    <t>B14DCCN279</t>
  </si>
  <si>
    <t>Khảm</t>
  </si>
  <si>
    <t>12/08/96</t>
  </si>
  <si>
    <t>B14DCCN573</t>
  </si>
  <si>
    <t>Sengphet</t>
  </si>
  <si>
    <t>Khammavong</t>
  </si>
  <si>
    <t>B14DCCN301</t>
  </si>
  <si>
    <t>B14DCCN554</t>
  </si>
  <si>
    <t>Hoàng Trung</t>
  </si>
  <si>
    <t>Kiên</t>
  </si>
  <si>
    <t>21/08/95</t>
  </si>
  <si>
    <t>B14DCCN261</t>
  </si>
  <si>
    <t>B14DCCN180</t>
  </si>
  <si>
    <t>Nguyễn Viết</t>
  </si>
  <si>
    <t>Lãm</t>
  </si>
  <si>
    <t>01/01/96</t>
  </si>
  <si>
    <t>B14DCCN023</t>
  </si>
  <si>
    <t>Lê</t>
  </si>
  <si>
    <t>B14DCCN047</t>
  </si>
  <si>
    <t>Nguyễn Thị Hai</t>
  </si>
  <si>
    <t>Loan</t>
  </si>
  <si>
    <t>22/08/96</t>
  </si>
  <si>
    <t>B14DCCN154</t>
  </si>
  <si>
    <t>Đặng Hoàng</t>
  </si>
  <si>
    <t>09/01/96</t>
  </si>
  <si>
    <t>B14DCCN506</t>
  </si>
  <si>
    <t>Đặng Đức</t>
  </si>
  <si>
    <t>02/12/95</t>
  </si>
  <si>
    <t>B12DCCN390</t>
  </si>
  <si>
    <t>03/07/94</t>
  </si>
  <si>
    <t>B14DCCN749</t>
  </si>
  <si>
    <t>Vũ Đức</t>
  </si>
  <si>
    <t>B14DCCN502</t>
  </si>
  <si>
    <t>Vũ Ngọc</t>
  </si>
  <si>
    <t>05/04/96</t>
  </si>
  <si>
    <t>B14DCCN462</t>
  </si>
  <si>
    <t>Bùi Danh</t>
  </si>
  <si>
    <t>B14DCCN451</t>
  </si>
  <si>
    <t>Hoàng Ngọc</t>
  </si>
  <si>
    <t>B14DCCN217</t>
  </si>
  <si>
    <t>Lý Bá</t>
  </si>
  <si>
    <t>B14DCCN206</t>
  </si>
  <si>
    <t>27/08/95</t>
  </si>
  <si>
    <t>B14DCCN432</t>
  </si>
  <si>
    <t>Nguyễn Thành</t>
  </si>
  <si>
    <t>26/03/95</t>
  </si>
  <si>
    <t>B14DCCN102</t>
  </si>
  <si>
    <t>Trần Trọng</t>
  </si>
  <si>
    <t>17/07/96</t>
  </si>
  <si>
    <t>B14DCCN474</t>
  </si>
  <si>
    <t>Hoàng Trọng</t>
  </si>
  <si>
    <t>Nhân</t>
  </si>
  <si>
    <t>17/01/96</t>
  </si>
  <si>
    <t>B14DCCN503</t>
  </si>
  <si>
    <t>Nhung</t>
  </si>
  <si>
    <t>B14DCCN529</t>
  </si>
  <si>
    <t>Phi</t>
  </si>
  <si>
    <t>B14DCCN419</t>
  </si>
  <si>
    <t>03/08/96</t>
  </si>
  <si>
    <t>B14DCCN445</t>
  </si>
  <si>
    <t>Kiều Việt</t>
  </si>
  <si>
    <t>Quân</t>
  </si>
  <si>
    <t>10/12/96</t>
  </si>
  <si>
    <t>B14DCCN116</t>
  </si>
  <si>
    <t>01/09/96</t>
  </si>
  <si>
    <t>B14DCCN146</t>
  </si>
  <si>
    <t>Hoàng Thị Như</t>
  </si>
  <si>
    <t>Quỳnh</t>
  </si>
  <si>
    <t>02/01/96</t>
  </si>
  <si>
    <t>B14DCCN475</t>
  </si>
  <si>
    <t>Đỗ Hồng</t>
  </si>
  <si>
    <t>1021040156</t>
  </si>
  <si>
    <t>Lương Đình</t>
  </si>
  <si>
    <t>05/12/91</t>
  </si>
  <si>
    <t>B14DCCN484</t>
  </si>
  <si>
    <t>Nguyễn Anh</t>
  </si>
  <si>
    <t>11/06/96</t>
  </si>
  <si>
    <t>B14DCCN437</t>
  </si>
  <si>
    <t>07/11/96</t>
  </si>
  <si>
    <t>B112104188</t>
  </si>
  <si>
    <t>Phạm Anh</t>
  </si>
  <si>
    <t>13/04/93</t>
  </si>
  <si>
    <t>D11CN3</t>
  </si>
  <si>
    <t>B14DCCN232</t>
  </si>
  <si>
    <t>Đoàn Duy</t>
  </si>
  <si>
    <t>Thành</t>
  </si>
  <si>
    <t>29/08/96</t>
  </si>
  <si>
    <t>B14DCCN453</t>
  </si>
  <si>
    <t>B14DCCN509</t>
  </si>
  <si>
    <t>Toàn</t>
  </si>
  <si>
    <t>15/06/96</t>
  </si>
  <si>
    <t>B12DCCN091</t>
  </si>
  <si>
    <t>Trần Minh</t>
  </si>
  <si>
    <t>Trí</t>
  </si>
  <si>
    <t>24/09/94</t>
  </si>
  <si>
    <t>B14DCCN327</t>
  </si>
  <si>
    <t>Hoàng Đình</t>
  </si>
  <si>
    <t>Trúc</t>
  </si>
  <si>
    <t>26/10/96</t>
  </si>
  <si>
    <t>B14DCCN411</t>
  </si>
  <si>
    <t>27/02/96</t>
  </si>
  <si>
    <t>B14DCCN328</t>
  </si>
  <si>
    <t>Trần Anh</t>
  </si>
  <si>
    <t>20/06/96</t>
  </si>
  <si>
    <t>B14DCCN183</t>
  </si>
  <si>
    <t>20/08/96</t>
  </si>
  <si>
    <t>B14DCCN188</t>
  </si>
  <si>
    <t>Vĩ</t>
  </si>
  <si>
    <t>24/04/96</t>
  </si>
  <si>
    <t>B14DCCN204</t>
  </si>
  <si>
    <t>Trần Hoàng</t>
  </si>
  <si>
    <t>13/10/96</t>
  </si>
  <si>
    <t>B14DCCN569</t>
  </si>
  <si>
    <t>Souphavan</t>
  </si>
  <si>
    <t>Vongxatry</t>
  </si>
  <si>
    <t>B14DCCN476</t>
  </si>
  <si>
    <t>Chu Thị Hải</t>
  </si>
  <si>
    <t>Yến</t>
  </si>
  <si>
    <t>15/10/96</t>
  </si>
  <si>
    <t>B14DCCN384</t>
  </si>
  <si>
    <t>Nguyễn Huy Quốc</t>
  </si>
  <si>
    <t>23/01/96</t>
  </si>
  <si>
    <t>B14DCCN149</t>
  </si>
  <si>
    <t>Nguyễn Tất Chương</t>
  </si>
  <si>
    <t>18/10/96</t>
  </si>
  <si>
    <t>B14DCCN233</t>
  </si>
  <si>
    <t>02/06/95</t>
  </si>
  <si>
    <t>B14DCCN602</t>
  </si>
  <si>
    <t>Trương Trọng</t>
  </si>
  <si>
    <t>02/09/96</t>
  </si>
  <si>
    <t>B14DCCN268</t>
  </si>
  <si>
    <t>B14DCCN062</t>
  </si>
  <si>
    <t>Lê Hải</t>
  </si>
  <si>
    <t>Đăng</t>
  </si>
  <si>
    <t>B14DCCN238</t>
  </si>
  <si>
    <t>Đảng</t>
  </si>
  <si>
    <t>10/07/96</t>
  </si>
  <si>
    <t>B14DCCN269</t>
  </si>
  <si>
    <t>Phạm Thị</t>
  </si>
  <si>
    <t>Đào</t>
  </si>
  <si>
    <t>B12DCCN269</t>
  </si>
  <si>
    <t>Định</t>
  </si>
  <si>
    <t>28/06/94</t>
  </si>
  <si>
    <t>B14DCCN163</t>
  </si>
  <si>
    <t>Trịnh Giang</t>
  </si>
  <si>
    <t>B14DCCN408</t>
  </si>
  <si>
    <t>24/03/96</t>
  </si>
  <si>
    <t>B14DCCN633</t>
  </si>
  <si>
    <t>Nguyễn Nhân</t>
  </si>
  <si>
    <t>22/04/96</t>
  </si>
  <si>
    <t>B112104211</t>
  </si>
  <si>
    <t>09/05/92</t>
  </si>
  <si>
    <t>D11CN4</t>
  </si>
  <si>
    <t>B14DCCN297</t>
  </si>
  <si>
    <t>Hồng Việt</t>
  </si>
  <si>
    <t>B14DCCN145</t>
  </si>
  <si>
    <t>28/11/95</t>
  </si>
  <si>
    <t>B14DCCN675</t>
  </si>
  <si>
    <t>Ngô Đức</t>
  </si>
  <si>
    <t>21/08/96</t>
  </si>
  <si>
    <t>B112104113</t>
  </si>
  <si>
    <t>22/06/93</t>
  </si>
  <si>
    <t>D11CN2</t>
  </si>
  <si>
    <t>B14DCCN058</t>
  </si>
  <si>
    <t>05/07/96</t>
  </si>
  <si>
    <t>B14DCCN222</t>
  </si>
  <si>
    <t>Phan Đại</t>
  </si>
  <si>
    <t>27/11/94</t>
  </si>
  <si>
    <t>B14DCCN221</t>
  </si>
  <si>
    <t>Vũ Thanh</t>
  </si>
  <si>
    <t>20/01/96</t>
  </si>
  <si>
    <t>B14DCCN511</t>
  </si>
  <si>
    <t>Trịnh Xuân</t>
  </si>
  <si>
    <t>18/09/96</t>
  </si>
  <si>
    <t>B14DCCN195</t>
  </si>
  <si>
    <t>B14DCCN387</t>
  </si>
  <si>
    <t>08/01/96</t>
  </si>
  <si>
    <t>B14DCCN485</t>
  </si>
  <si>
    <t>Hoan</t>
  </si>
  <si>
    <t>08/02/96</t>
  </si>
  <si>
    <t>B14DCCN140</t>
  </si>
  <si>
    <t>31/08/96</t>
  </si>
  <si>
    <t>B14DCCN718</t>
  </si>
  <si>
    <t>Phạm Minh</t>
  </si>
  <si>
    <t>B14DCCN105</t>
  </si>
  <si>
    <t>Nguyễn Mậu</t>
  </si>
  <si>
    <t>B112104321</t>
  </si>
  <si>
    <t>11/06/93</t>
  </si>
  <si>
    <t>D11CN6</t>
  </si>
  <si>
    <t>B14DCCN532</t>
  </si>
  <si>
    <t>24/06/95</t>
  </si>
  <si>
    <t>B14DCCN141</t>
  </si>
  <si>
    <t>B14DCCN460</t>
  </si>
  <si>
    <t>Nguyễn Thị Ngọc</t>
  </si>
  <si>
    <t>16/05/96</t>
  </si>
  <si>
    <t>B14DCCN181</t>
  </si>
  <si>
    <t>Kết</t>
  </si>
  <si>
    <t>B14DCCN098</t>
  </si>
  <si>
    <t>Phan Trung</t>
  </si>
  <si>
    <t>21/06/96</t>
  </si>
  <si>
    <t>B14DCCN425</t>
  </si>
  <si>
    <t>Lệ</t>
  </si>
  <si>
    <t>15/12/96</t>
  </si>
  <si>
    <t>B14DCCN456</t>
  </si>
  <si>
    <t>Phan Thanh</t>
  </si>
  <si>
    <t>Liêm</t>
  </si>
  <si>
    <t>B14DCCN388</t>
  </si>
  <si>
    <t>Trương Thanh</t>
  </si>
  <si>
    <t>03/10/96</t>
  </si>
  <si>
    <t>B14DCCN308</t>
  </si>
  <si>
    <t>B13DCCN515</t>
  </si>
  <si>
    <t>Phạm Nhật</t>
  </si>
  <si>
    <t>06/04/95</t>
  </si>
  <si>
    <t>B14DCCN747</t>
  </si>
  <si>
    <t>B14DCCN125</t>
  </si>
  <si>
    <t>Bùi Thị Diệu</t>
  </si>
  <si>
    <t>Mai</t>
  </si>
  <si>
    <t>02/04/96</t>
  </si>
  <si>
    <t>B14DCCN133</t>
  </si>
  <si>
    <t>B13DCCN476</t>
  </si>
  <si>
    <t>12/04/95</t>
  </si>
  <si>
    <t>B14DCCN263</t>
  </si>
  <si>
    <t>Đặng Tiến</t>
  </si>
  <si>
    <t>28/10/94</t>
  </si>
  <si>
    <t>B14DCCN461</t>
  </si>
  <si>
    <t>09/03/96</t>
  </si>
  <si>
    <t>B14DCCN191</t>
  </si>
  <si>
    <t>B14DCCN541</t>
  </si>
  <si>
    <t>B14DCCN016</t>
  </si>
  <si>
    <t>Mai Thị</t>
  </si>
  <si>
    <t>Nhàn</t>
  </si>
  <si>
    <t>B14DCCN355</t>
  </si>
  <si>
    <t>19/07/96</t>
  </si>
  <si>
    <t>B14DCCN333</t>
  </si>
  <si>
    <t>18/03/96</t>
  </si>
  <si>
    <t>B14DCCN375</t>
  </si>
  <si>
    <t>B14DCCN496</t>
  </si>
  <si>
    <t>Phước</t>
  </si>
  <si>
    <t>B14DCCN364</t>
  </si>
  <si>
    <t>B14DCCN048</t>
  </si>
  <si>
    <t>Nguyễn Hồng</t>
  </si>
  <si>
    <t>18/08/95</t>
  </si>
  <si>
    <t>B14DCCN021</t>
  </si>
  <si>
    <t>06/03/96</t>
  </si>
  <si>
    <t>B14DCCN161</t>
  </si>
  <si>
    <t>Quyên</t>
  </si>
  <si>
    <t>02/02/95</t>
  </si>
  <si>
    <t>B14DCCN393</t>
  </si>
  <si>
    <t>Vũ Thị Lệ</t>
  </si>
  <si>
    <t>B14DCCN285</t>
  </si>
  <si>
    <t>Cao Thanh</t>
  </si>
  <si>
    <t>B14DCCN296</t>
  </si>
  <si>
    <t>Đào Thái</t>
  </si>
  <si>
    <t>B14DCCN465</t>
  </si>
  <si>
    <t>Lâm Viết</t>
  </si>
  <si>
    <t>Thái</t>
  </si>
  <si>
    <t>16/11/96</t>
  </si>
  <si>
    <t>B14DCCN293</t>
  </si>
  <si>
    <t>Lê Huy</t>
  </si>
  <si>
    <t>Thăng</t>
  </si>
  <si>
    <t>12/02/96</t>
  </si>
  <si>
    <t>B14DCCN299</t>
  </si>
  <si>
    <t>Thắng</t>
  </si>
  <si>
    <t>23/12/96</t>
  </si>
  <si>
    <t>B14DCCN286</t>
  </si>
  <si>
    <t>Trần Công</t>
  </si>
  <si>
    <t>20/10/96</t>
  </si>
  <si>
    <t>B14DCCN022</t>
  </si>
  <si>
    <t>B14DCCN090</t>
  </si>
  <si>
    <t>Tiệp</t>
  </si>
  <si>
    <t>24/06/96</t>
  </si>
  <si>
    <t>B14DCCN773</t>
  </si>
  <si>
    <t>Bùi Thùy</t>
  </si>
  <si>
    <t>19/08/95</t>
  </si>
  <si>
    <t>B14DCCN543</t>
  </si>
  <si>
    <t>Lê Thành</t>
  </si>
  <si>
    <t>30/11/93</t>
  </si>
  <si>
    <t>B14DCCN208</t>
  </si>
  <si>
    <t>Trường</t>
  </si>
  <si>
    <t>06/02/96</t>
  </si>
  <si>
    <t>B14DCCN778</t>
  </si>
  <si>
    <t>Bùi Hoàng Thanh</t>
  </si>
  <si>
    <t>B14DCCN430</t>
  </si>
  <si>
    <t>Đoàn Xuân</t>
  </si>
  <si>
    <t>30/01/95</t>
  </si>
  <si>
    <t>B14DCCN236</t>
  </si>
  <si>
    <t>Tuyên</t>
  </si>
  <si>
    <t>31/01/96</t>
  </si>
  <si>
    <t>B14DCCN423</t>
  </si>
  <si>
    <t>Nguyễn Thị Hồng</t>
  </si>
  <si>
    <t>Uyên</t>
  </si>
  <si>
    <t>1021040422</t>
  </si>
  <si>
    <t>18/12/92</t>
  </si>
  <si>
    <t>D10CN5</t>
  </si>
  <si>
    <t>B12DCCN095</t>
  </si>
  <si>
    <t>Phạm Đức</t>
  </si>
  <si>
    <t>02/09/94</t>
  </si>
  <si>
    <t>B14DCCN321</t>
  </si>
  <si>
    <t>Xuyến</t>
  </si>
  <si>
    <t>17/10/96</t>
  </si>
  <si>
    <t>B14DCCN076</t>
  </si>
  <si>
    <t>Đặng Quang Thế</t>
  </si>
  <si>
    <t>An</t>
  </si>
  <si>
    <t>04/03/96</t>
  </si>
  <si>
    <t>B14DCCN123</t>
  </si>
  <si>
    <t>Nguyễn Quốc</t>
  </si>
  <si>
    <t>B14DCCN243</t>
  </si>
  <si>
    <t>Bùi Ngọc</t>
  </si>
  <si>
    <t>Bảo</t>
  </si>
  <si>
    <t>B14DCCN087</t>
  </si>
  <si>
    <t>Bình</t>
  </si>
  <si>
    <t>03/05/96</t>
  </si>
  <si>
    <t>B14DCCN310</t>
  </si>
  <si>
    <t>Đinh Thị Mai</t>
  </si>
  <si>
    <t>05/02/96</t>
  </si>
  <si>
    <t>B14DCCN491</t>
  </si>
  <si>
    <t>Chinh</t>
  </si>
  <si>
    <t>B14DCCN049</t>
  </si>
  <si>
    <t>24/09/96</t>
  </si>
  <si>
    <t>B14DCCN793</t>
  </si>
  <si>
    <t>Bùi Anh</t>
  </si>
  <si>
    <t>10/09/96</t>
  </si>
  <si>
    <t>B14DCCN315</t>
  </si>
  <si>
    <t>Ngô Nhật</t>
  </si>
  <si>
    <t>04/09/96</t>
  </si>
  <si>
    <t>B14DCCN249</t>
  </si>
  <si>
    <t>B14DCCN345</t>
  </si>
  <si>
    <t>Triệu Văn</t>
  </si>
  <si>
    <t>25/09/96</t>
  </si>
  <si>
    <t>B14DCCN350</t>
  </si>
  <si>
    <t>Bùi Quang</t>
  </si>
  <si>
    <t>24/12/96</t>
  </si>
  <si>
    <t>B14DCCN385</t>
  </si>
  <si>
    <t>18/11/95</t>
  </si>
  <si>
    <t>B14DCCN275</t>
  </si>
  <si>
    <t>B14DCCN230</t>
  </si>
  <si>
    <t>Đỗ Thị Thanh</t>
  </si>
  <si>
    <t>07/09/96</t>
  </si>
  <si>
    <t>B14DCCN210</t>
  </si>
  <si>
    <t>11/05/95</t>
  </si>
  <si>
    <t>B13DCCN467</t>
  </si>
  <si>
    <t>06/07/95</t>
  </si>
  <si>
    <t>B14DCCN152</t>
  </si>
  <si>
    <t>B14DCCN418</t>
  </si>
  <si>
    <t>Đồng Thị</t>
  </si>
  <si>
    <t>18/08/96</t>
  </si>
  <si>
    <t>B14DCCN096</t>
  </si>
  <si>
    <t>Triệu Tuấn</t>
  </si>
  <si>
    <t>14/08/96</t>
  </si>
  <si>
    <t>B14DCCN043</t>
  </si>
  <si>
    <t>B14DCCN676</t>
  </si>
  <si>
    <t>B14DCCN386</t>
  </si>
  <si>
    <t>Trần Huy</t>
  </si>
  <si>
    <t>B14DCCN361</t>
  </si>
  <si>
    <t>16/01/96</t>
  </si>
  <si>
    <t>B14DCCN680</t>
  </si>
  <si>
    <t>17/08/96</t>
  </si>
  <si>
    <t>B14DCCN477</t>
  </si>
  <si>
    <t>Mai Đình</t>
  </si>
  <si>
    <t>06/10/96</t>
  </si>
  <si>
    <t>B14DCCN056</t>
  </si>
  <si>
    <t>15/11/96</t>
  </si>
  <si>
    <t>B14DCCN060</t>
  </si>
  <si>
    <t>Tạ Việt</t>
  </si>
  <si>
    <t>B14DCCN109</t>
  </si>
  <si>
    <t>Vũ Thế</t>
  </si>
  <si>
    <t>01/07/96</t>
  </si>
  <si>
    <t>B14DCCN542</t>
  </si>
  <si>
    <t>15/10/95</t>
  </si>
  <si>
    <t>B14DCCN234</t>
  </si>
  <si>
    <t>Tạ Đình</t>
  </si>
  <si>
    <t>02/03/96</t>
  </si>
  <si>
    <t>B14DCCN436</t>
  </si>
  <si>
    <t>Đào Thị Khánh</t>
  </si>
  <si>
    <t>B14DCCN283</t>
  </si>
  <si>
    <t>Ngô Quang</t>
  </si>
  <si>
    <t>Khải</t>
  </si>
  <si>
    <t>27/09/96</t>
  </si>
  <si>
    <t>B14DCCN177</t>
  </si>
  <si>
    <t>Phan Minh</t>
  </si>
  <si>
    <t>B14DCCN124</t>
  </si>
  <si>
    <t>19/06/96</t>
  </si>
  <si>
    <t>B14DCCN130</t>
  </si>
  <si>
    <t>02/10/96</t>
  </si>
  <si>
    <t>B14DCCN397</t>
  </si>
  <si>
    <t>22/05/88</t>
  </si>
  <si>
    <t>B14DCCN486</t>
  </si>
  <si>
    <t>Vũ Thành</t>
  </si>
  <si>
    <t>B14DCCN391</t>
  </si>
  <si>
    <t>Lương</t>
  </si>
  <si>
    <t>18/01/97</t>
  </si>
  <si>
    <t>B14DCCN171</t>
  </si>
  <si>
    <t>Nguyễn Trọng</t>
  </si>
  <si>
    <t>21/02/96</t>
  </si>
  <si>
    <t>B14DCCN084</t>
  </si>
  <si>
    <t>29/06/96</t>
  </si>
  <si>
    <t>B14DCCN094</t>
  </si>
  <si>
    <t>16/08/96</t>
  </si>
  <si>
    <t>B14DCCN160</t>
  </si>
  <si>
    <t>Vũ Hoài</t>
  </si>
  <si>
    <t>10/11/96</t>
  </si>
  <si>
    <t>B14DCCN082</t>
  </si>
  <si>
    <t>Lê Thị Thanh</t>
  </si>
  <si>
    <t>03/07/96</t>
  </si>
  <si>
    <t>B14DCCN457</t>
  </si>
  <si>
    <t>Nhật</t>
  </si>
  <si>
    <t>B14DCCN721</t>
  </si>
  <si>
    <t>25/02/95</t>
  </si>
  <si>
    <t>B14DCCN095</t>
  </si>
  <si>
    <t>B14DCCN026</t>
  </si>
  <si>
    <t>Trịnh Tiến</t>
  </si>
  <si>
    <t>04/06/96</t>
  </si>
  <si>
    <t>B14DCCN318</t>
  </si>
  <si>
    <t>B14DCCN273</t>
  </si>
  <si>
    <t>B14DCCN033</t>
  </si>
  <si>
    <t>Phan Viết</t>
  </si>
  <si>
    <t>Quyết</t>
  </si>
  <si>
    <t>10/05/96</t>
  </si>
  <si>
    <t>B14DCCN147</t>
  </si>
  <si>
    <t>Sinh</t>
  </si>
  <si>
    <t>04/05/96</t>
  </si>
  <si>
    <t>B14DCCN175</t>
  </si>
  <si>
    <t>Thân</t>
  </si>
  <si>
    <t>25/03/92</t>
  </si>
  <si>
    <t>B12DCCN190</t>
  </si>
  <si>
    <t>Hà Đức</t>
  </si>
  <si>
    <t>26/01/94</t>
  </si>
  <si>
    <t>B14DCCN447</t>
  </si>
  <si>
    <t>Thanh</t>
  </si>
  <si>
    <t>15/05/96</t>
  </si>
  <si>
    <t>B14DCCN544</t>
  </si>
  <si>
    <t>Đặng Quang</t>
  </si>
  <si>
    <t>11/02/96</t>
  </si>
  <si>
    <t>B14DCCN148</t>
  </si>
  <si>
    <t>Phạm Công</t>
  </si>
  <si>
    <t>B13DCCN336</t>
  </si>
  <si>
    <t>Trịnh Văn</t>
  </si>
  <si>
    <t>30/12/92</t>
  </si>
  <si>
    <t>D13CNPM4</t>
  </si>
  <si>
    <t>B14DCCN761</t>
  </si>
  <si>
    <t>Dương Phương</t>
  </si>
  <si>
    <t>16/10/96</t>
  </si>
  <si>
    <t>B14DCCN107</t>
  </si>
  <si>
    <t>Nguyễn Mạnh</t>
  </si>
  <si>
    <t>Thuần</t>
  </si>
  <si>
    <t>B14DCCN443</t>
  </si>
  <si>
    <t>Thúy</t>
  </si>
  <si>
    <t>B14DCCN510</t>
  </si>
  <si>
    <t>Phùng Quí</t>
  </si>
  <si>
    <t>Trọng</t>
  </si>
  <si>
    <t>B14DCCN435</t>
  </si>
  <si>
    <t>Quan Tiến</t>
  </si>
  <si>
    <t>04/01/95</t>
  </si>
  <si>
    <t>B14DCCN121</t>
  </si>
  <si>
    <t>04/06/95</t>
  </si>
  <si>
    <t>B14DCCN340</t>
  </si>
  <si>
    <t>Bùi Bá</t>
  </si>
  <si>
    <t>B14DCCN415</t>
  </si>
  <si>
    <t>B14DCCN199</t>
  </si>
  <si>
    <t>Tạ Thanh</t>
  </si>
  <si>
    <t>22/03/96</t>
  </si>
  <si>
    <t>B14DCCN769</t>
  </si>
  <si>
    <t>Tươi</t>
  </si>
  <si>
    <t>B14DCCN267</t>
  </si>
  <si>
    <t>Vương</t>
  </si>
  <si>
    <t>B14DCCN521</t>
  </si>
  <si>
    <t>Yên</t>
  </si>
  <si>
    <t>06/12/96</t>
  </si>
  <si>
    <t>B14DCCN066</t>
  </si>
  <si>
    <t>Nguyễn Thị Hải</t>
  </si>
  <si>
    <t>B14DCCN732</t>
  </si>
  <si>
    <t>B14DCCN226</t>
  </si>
  <si>
    <t>B14DCCN330</t>
  </si>
  <si>
    <t>Triệu Quang</t>
  </si>
  <si>
    <t>12/10/96</t>
  </si>
  <si>
    <t>B14DCCN257</t>
  </si>
  <si>
    <t>Trịnh Quỳnh</t>
  </si>
  <si>
    <t>17/12/95</t>
  </si>
  <si>
    <t>B14DCCN551</t>
  </si>
  <si>
    <t>Dương Thị Ngọc</t>
  </si>
  <si>
    <t>ánh</t>
  </si>
  <si>
    <t>B14DCCN136</t>
  </si>
  <si>
    <t>27/11/95</t>
  </si>
  <si>
    <t>B14DCCN073</t>
  </si>
  <si>
    <t>Trần Xuân</t>
  </si>
  <si>
    <t>Bách</t>
  </si>
  <si>
    <t>02/07/96</t>
  </si>
  <si>
    <t>B14DCCN041</t>
  </si>
  <si>
    <t>Lê Thanh</t>
  </si>
  <si>
    <t>B14DCCN349</t>
  </si>
  <si>
    <t>Uông Văn</t>
  </si>
  <si>
    <t>28/03/95</t>
  </si>
  <si>
    <t>B14DCCN038</t>
  </si>
  <si>
    <t>Hoàng Quốc</t>
  </si>
  <si>
    <t>10/04/96</t>
  </si>
  <si>
    <t>B14DCCN077</t>
  </si>
  <si>
    <t>Nghiêm Bá</t>
  </si>
  <si>
    <t>B14DCCN259</t>
  </si>
  <si>
    <t>Phạm Thừa</t>
  </si>
  <si>
    <t>11/03/96</t>
  </si>
  <si>
    <t>B14DCCN354</t>
  </si>
  <si>
    <t>Nguyễn Bá</t>
  </si>
  <si>
    <t>01/11/96</t>
  </si>
  <si>
    <t>B14DCCN013</t>
  </si>
  <si>
    <t>B14DCCN025</t>
  </si>
  <si>
    <t>B14DCCN248</t>
  </si>
  <si>
    <t>Ninh Văn</t>
  </si>
  <si>
    <t>18/02/96</t>
  </si>
  <si>
    <t>B14DCCN010</t>
  </si>
  <si>
    <t>10/06/96</t>
  </si>
  <si>
    <t>B14DCCN097</t>
  </si>
  <si>
    <t>Nguyễn Thị Thu</t>
  </si>
  <si>
    <t>03/12/96</t>
  </si>
  <si>
    <t>B14DCCN224</t>
  </si>
  <si>
    <t>B14DCCN108</t>
  </si>
  <si>
    <t>Lê Danh</t>
  </si>
  <si>
    <t>B14DCCN277</t>
  </si>
  <si>
    <t>Vũ Quang</t>
  </si>
  <si>
    <t>B14DCCN003</t>
  </si>
  <si>
    <t>Vương Đình</t>
  </si>
  <si>
    <t>B14DCCN157</t>
  </si>
  <si>
    <t>B14DCCN185</t>
  </si>
  <si>
    <t>Hoàng Huy</t>
  </si>
  <si>
    <t>B14DCCN466</t>
  </si>
  <si>
    <t>Vũ Đình</t>
  </si>
  <si>
    <t>B14DCCN410</t>
  </si>
  <si>
    <t>Hợi</t>
  </si>
  <si>
    <t>14/07/96</t>
  </si>
  <si>
    <t>B14DCCN176</t>
  </si>
  <si>
    <t>Chu Đình</t>
  </si>
  <si>
    <t>B14DCCN455</t>
  </si>
  <si>
    <t>08/09/95</t>
  </si>
  <si>
    <t>B14DCCN174</t>
  </si>
  <si>
    <t>09/04/96</t>
  </si>
  <si>
    <t>B14DCCN239</t>
  </si>
  <si>
    <t>Lê Bá</t>
  </si>
  <si>
    <t>09/09/96</t>
  </si>
  <si>
    <t>B14DCCN566</t>
  </si>
  <si>
    <t>Sommaiy</t>
  </si>
  <si>
    <t>Keobounnakh</t>
  </si>
  <si>
    <t>10/10/91</t>
  </si>
  <si>
    <t>B14DCCN381</t>
  </si>
  <si>
    <t>Phạm Tiến</t>
  </si>
  <si>
    <t>Khanh</t>
  </si>
  <si>
    <t>17/09/96</t>
  </si>
  <si>
    <t>B14DCCN101</t>
  </si>
  <si>
    <t>Nguyễn</t>
  </si>
  <si>
    <t>B14DCCN266</t>
  </si>
  <si>
    <t>B14DCCN482</t>
  </si>
  <si>
    <t>B14DCCN307</t>
  </si>
  <si>
    <t>Phạm Đình</t>
  </si>
  <si>
    <t>B14DCCN104</t>
  </si>
  <si>
    <t>Hồ Trung</t>
  </si>
  <si>
    <t>B14DCCN050</t>
  </si>
  <si>
    <t>Hứa Trung</t>
  </si>
  <si>
    <t>B14DCCN374</t>
  </si>
  <si>
    <t>14/05/96</t>
  </si>
  <si>
    <t>B14DCCN168</t>
  </si>
  <si>
    <t>Lê Công</t>
  </si>
  <si>
    <t>14/06/96</t>
  </si>
  <si>
    <t>B14DCCN535</t>
  </si>
  <si>
    <t>Chu Thị</t>
  </si>
  <si>
    <t>B14DCCN201</t>
  </si>
  <si>
    <t>16/06/96</t>
  </si>
  <si>
    <t>B14DCCN172</t>
  </si>
  <si>
    <t>Nguyễn Thảo</t>
  </si>
  <si>
    <t>Ly</t>
  </si>
  <si>
    <t>B13DCCN477</t>
  </si>
  <si>
    <t>18/04/94</t>
  </si>
  <si>
    <t>D13CNPM5</t>
  </si>
  <si>
    <t>B14DCCN469</t>
  </si>
  <si>
    <t>B12DCCN031</t>
  </si>
  <si>
    <t>Chu Hoàng</t>
  </si>
  <si>
    <t>02/11/94</t>
  </si>
  <si>
    <t>B14DCCN300</t>
  </si>
  <si>
    <t>Phạm Hoàng</t>
  </si>
  <si>
    <t>B14DCCN070</t>
  </si>
  <si>
    <t>Quản Thúy</t>
  </si>
  <si>
    <t>13/12/96</t>
  </si>
  <si>
    <t>B13DCCN442</t>
  </si>
  <si>
    <t>Vũ Diệu</t>
  </si>
  <si>
    <t>Ngọc</t>
  </si>
  <si>
    <t>06/09/95</t>
  </si>
  <si>
    <t>B14DCCN272</t>
  </si>
  <si>
    <t>Vũ Xuân</t>
  </si>
  <si>
    <t>08/01/95</t>
  </si>
  <si>
    <t>B14DCCN165</t>
  </si>
  <si>
    <t>Ngữ</t>
  </si>
  <si>
    <t>B14DCCN072</t>
  </si>
  <si>
    <t>Lưu Doãn Ngọc</t>
  </si>
  <si>
    <t>30/12/96</t>
  </si>
  <si>
    <t>B14DCCN129</t>
  </si>
  <si>
    <t>14/12/96</t>
  </si>
  <si>
    <t>B14DCCN691</t>
  </si>
  <si>
    <t>22/04/95</t>
  </si>
  <si>
    <t>B14DCCN202</t>
  </si>
  <si>
    <t>B14DCCN054</t>
  </si>
  <si>
    <t>Sâm</t>
  </si>
  <si>
    <t>B14DCCN063</t>
  </si>
  <si>
    <t>02/11/96</t>
  </si>
  <si>
    <t>B14DCCN347</t>
  </si>
  <si>
    <t>Đoàn Ngọc</t>
  </si>
  <si>
    <t>B14DCCN478</t>
  </si>
  <si>
    <t>30/10/96</t>
  </si>
  <si>
    <t>B14DCCN557</t>
  </si>
  <si>
    <t>Nông Thị</t>
  </si>
  <si>
    <t>Tấm</t>
  </si>
  <si>
    <t>29/10/95</t>
  </si>
  <si>
    <t>B14DCCN254</t>
  </si>
  <si>
    <t>B14DCCN143</t>
  </si>
  <si>
    <t>Lê Quang</t>
  </si>
  <si>
    <t>B14DCCN366</t>
  </si>
  <si>
    <t>17/03/96</t>
  </si>
  <si>
    <t>B14DCCN394</t>
  </si>
  <si>
    <t>Nguyễn Niên</t>
  </si>
  <si>
    <t>B14DCCN017</t>
  </si>
  <si>
    <t>Vũ Thị</t>
  </si>
  <si>
    <t>Thơm</t>
  </si>
  <si>
    <t>B13DCCN522</t>
  </si>
  <si>
    <t>30/03/94</t>
  </si>
  <si>
    <t>B14DCCN112</t>
  </si>
  <si>
    <t>Đào Gia</t>
  </si>
  <si>
    <t>Tiền</t>
  </si>
  <si>
    <t>B14DCCN235</t>
  </si>
  <si>
    <t>01/04/96</t>
  </si>
  <si>
    <t>B14DCCN255</t>
  </si>
  <si>
    <t>08/11/96</t>
  </si>
  <si>
    <t>B14DCCN647</t>
  </si>
  <si>
    <t>Nguyễn Thanh</t>
  </si>
  <si>
    <t>04/01/96</t>
  </si>
  <si>
    <t>B14DCCN036</t>
  </si>
  <si>
    <t>Nguyễn Sơn</t>
  </si>
  <si>
    <t>B14DCCN114</t>
  </si>
  <si>
    <t>Văn</t>
  </si>
  <si>
    <t>23/11/95</t>
  </si>
  <si>
    <t>B14DCCN258</t>
  </si>
  <si>
    <t>Hoàng Thị Tú</t>
  </si>
  <si>
    <t>30/10/95</t>
  </si>
  <si>
    <t>B14DCCN137</t>
  </si>
  <si>
    <t>Nguyễn Thái</t>
  </si>
  <si>
    <t>24/02/96</t>
  </si>
  <si>
    <t>B14DCCN556</t>
  </si>
  <si>
    <t>Lo Văn</t>
  </si>
  <si>
    <t>10/04/92</t>
  </si>
  <si>
    <t>B14DCCN039</t>
  </si>
  <si>
    <t>07/10/96</t>
  </si>
  <si>
    <t>B14DCCN053</t>
  </si>
  <si>
    <t>B14DCCN550</t>
  </si>
  <si>
    <t>Đinh Thị ánh</t>
  </si>
  <si>
    <t>Diệu</t>
  </si>
  <si>
    <t>21/11/95</t>
  </si>
  <si>
    <t>B12DECN008</t>
  </si>
  <si>
    <t>Đĩnh</t>
  </si>
  <si>
    <t>01/09/94</t>
  </si>
  <si>
    <t>B14DCCN024</t>
  </si>
  <si>
    <t>Đỉnh</t>
  </si>
  <si>
    <t>09/05/96</t>
  </si>
  <si>
    <t>B14DCCN442</t>
  </si>
  <si>
    <t>15/01/96</t>
  </si>
  <si>
    <t>B14DCCN424</t>
  </si>
  <si>
    <t>Bùi Thị Thùy</t>
  </si>
  <si>
    <t>Dung</t>
  </si>
  <si>
    <t>28/07/96</t>
  </si>
  <si>
    <t>B14DCCN078</t>
  </si>
  <si>
    <t>B14DCCN427</t>
  </si>
  <si>
    <t>Gấm</t>
  </si>
  <si>
    <t>06/04/96</t>
  </si>
  <si>
    <t>B14DCCN428</t>
  </si>
  <si>
    <t>B14DCCN019</t>
  </si>
  <si>
    <t>Hân</t>
  </si>
  <si>
    <t>B14DCCN519</t>
  </si>
  <si>
    <t>Chử Thị Thúy</t>
  </si>
  <si>
    <t>B14DCCN119</t>
  </si>
  <si>
    <t>17/02/96</t>
  </si>
  <si>
    <t>B14DCCN744</t>
  </si>
  <si>
    <t>31/08/94</t>
  </si>
  <si>
    <t>B14DCCN306</t>
  </si>
  <si>
    <t>Hiển</t>
  </si>
  <si>
    <t>04/12/96</t>
  </si>
  <si>
    <t>B14DCCN528</t>
  </si>
  <si>
    <t>10/10/96</t>
  </si>
  <si>
    <t>B14DCCN089</t>
  </si>
  <si>
    <t>Dương Văn</t>
  </si>
  <si>
    <t>B14DCCN406</t>
  </si>
  <si>
    <t>01/03/96</t>
  </si>
  <si>
    <t>B14DCCN494</t>
  </si>
  <si>
    <t>Phan Chính</t>
  </si>
  <si>
    <t>B14DCCN027</t>
  </si>
  <si>
    <t>Huế</t>
  </si>
  <si>
    <t>B14DCCN351</t>
  </si>
  <si>
    <t>Đỗ Khắc</t>
  </si>
  <si>
    <t>18/07/94</t>
  </si>
  <si>
    <t>B14DCCN014</t>
  </si>
  <si>
    <t>Đoàn Thị</t>
  </si>
  <si>
    <t>B14DCCN295</t>
  </si>
  <si>
    <t>B14DCCN282</t>
  </si>
  <si>
    <t>B14DCCN229</t>
  </si>
  <si>
    <t>09/07/95</t>
  </si>
  <si>
    <t>B14DCCN363</t>
  </si>
  <si>
    <t>Vũ Quốc</t>
  </si>
  <si>
    <t>B14DCCN868</t>
  </si>
  <si>
    <t>Đào Thị</t>
  </si>
  <si>
    <t>10/10/94</t>
  </si>
  <si>
    <t>B14DCCN538</t>
  </si>
  <si>
    <t>Hoàng Đức</t>
  </si>
  <si>
    <t>Huynh</t>
  </si>
  <si>
    <t>28/11/96</t>
  </si>
  <si>
    <t>B14DCCN791</t>
  </si>
  <si>
    <t>Phan Lý</t>
  </si>
  <si>
    <t>08/06/96</t>
  </si>
  <si>
    <t>B14DCCN471</t>
  </si>
  <si>
    <t>B14DCCN866</t>
  </si>
  <si>
    <t>Làn</t>
  </si>
  <si>
    <t>20/04/95</t>
  </si>
  <si>
    <t>B14DCCN080</t>
  </si>
  <si>
    <t>Trần Tuấn</t>
  </si>
  <si>
    <t>03/11/96</t>
  </si>
  <si>
    <t>B14DCCN051</t>
  </si>
  <si>
    <t>Vũ Thị Thùy</t>
  </si>
  <si>
    <t>27/06/96</t>
  </si>
  <si>
    <t>B14DCCN325</t>
  </si>
  <si>
    <t>15/08/96</t>
  </si>
  <si>
    <t>B14DCCN520</t>
  </si>
  <si>
    <t>Lụa</t>
  </si>
  <si>
    <t>B14DCCN472</t>
  </si>
  <si>
    <t>Hà Văn</t>
  </si>
  <si>
    <t>Luận</t>
  </si>
  <si>
    <t>23/08/96</t>
  </si>
  <si>
    <t>B14DCCN558</t>
  </si>
  <si>
    <t>Phùng Thị</t>
  </si>
  <si>
    <t>19/10/94</t>
  </si>
  <si>
    <t>B12DCCN525</t>
  </si>
  <si>
    <t>Aphisay</t>
  </si>
  <si>
    <t>Malaymeuang</t>
  </si>
  <si>
    <t>11/07/92</t>
  </si>
  <si>
    <t>B14DCCN413</t>
  </si>
  <si>
    <t>Giáp Thanh</t>
  </si>
  <si>
    <t>06/01/96</t>
  </si>
  <si>
    <t>B12DECN015</t>
  </si>
  <si>
    <t>16/09/94</t>
  </si>
  <si>
    <t>B14DCCN287</t>
  </si>
  <si>
    <t>Nguyễn Phương</t>
  </si>
  <si>
    <t>20/09/96</t>
  </si>
  <si>
    <t>B14DCCN515</t>
  </si>
  <si>
    <t>Nết</t>
  </si>
  <si>
    <t>B14DCCN487</t>
  </si>
  <si>
    <t>Bùi Nguyệt</t>
  </si>
  <si>
    <t>25/10/96</t>
  </si>
  <si>
    <t>B14DCCN313</t>
  </si>
  <si>
    <t>Đào Tuấn</t>
  </si>
  <si>
    <t>22/12/96</t>
  </si>
  <si>
    <t>B14DCCN271</t>
  </si>
  <si>
    <t>B14DCCN187</t>
  </si>
  <si>
    <t>B14DCCN085</t>
  </si>
  <si>
    <t>Đỗ Đức</t>
  </si>
  <si>
    <t>B14DCCN696</t>
  </si>
  <si>
    <t>08/10/96</t>
  </si>
  <si>
    <t>B14DCCN103</t>
  </si>
  <si>
    <t>B14DCCN128</t>
  </si>
  <si>
    <t>Hoàng Thị Lan</t>
  </si>
  <si>
    <t>B14DCCN247</t>
  </si>
  <si>
    <t>Trần Hồng</t>
  </si>
  <si>
    <t>19/01/96</t>
  </si>
  <si>
    <t>B14DCCN197</t>
  </si>
  <si>
    <t>Trịnh Huy</t>
  </si>
  <si>
    <t>B14DCCN568</t>
  </si>
  <si>
    <t>Syamphay</t>
  </si>
  <si>
    <t>Sataphone</t>
  </si>
  <si>
    <t>05/08/92</t>
  </si>
  <si>
    <t>B14DCCN574</t>
  </si>
  <si>
    <t>Phenglor</t>
  </si>
  <si>
    <t>Siada</t>
  </si>
  <si>
    <t>14/12/92</t>
  </si>
  <si>
    <t>B14DCCN429</t>
  </si>
  <si>
    <t>Ngô Văn</t>
  </si>
  <si>
    <t>16/04/96</t>
  </si>
  <si>
    <t>B14DCCN369</t>
  </si>
  <si>
    <t>Đặng Như</t>
  </si>
  <si>
    <t>29/04/96</t>
  </si>
  <si>
    <t>B14DCCN045</t>
  </si>
  <si>
    <t>B14DCCN499</t>
  </si>
  <si>
    <t>Lê Tiến</t>
  </si>
  <si>
    <t>B14DCCN433</t>
  </si>
  <si>
    <t>Bùi Gia</t>
  </si>
  <si>
    <t>28/12/96</t>
  </si>
  <si>
    <t>B14DCCN169</t>
  </si>
  <si>
    <t>B14DCCN414</t>
  </si>
  <si>
    <t>Nguyễn Đắc</t>
  </si>
  <si>
    <t>B14DCCN334</t>
  </si>
  <si>
    <t>Nguyễn Thị Linh</t>
  </si>
  <si>
    <t>B14DCCN523</t>
  </si>
  <si>
    <t>Trần Quốc</t>
  </si>
  <si>
    <t>B14DCCN035</t>
  </si>
  <si>
    <t>B14DCCN242</t>
  </si>
  <si>
    <t>Thái Hoàng</t>
  </si>
  <si>
    <t>B14DCCN728</t>
  </si>
  <si>
    <t>Tuyết</t>
  </si>
  <si>
    <t>16/02/96</t>
  </si>
  <si>
    <t>B14DCCN401</t>
  </si>
  <si>
    <t>Nguyễn Thị Tú</t>
  </si>
  <si>
    <t>28/05/96</t>
  </si>
  <si>
    <t>B14DCCN256</t>
  </si>
  <si>
    <t>23/02/95</t>
  </si>
  <si>
    <t>B14DCCN783</t>
  </si>
  <si>
    <t>Đậu Xuân</t>
  </si>
  <si>
    <t>B14DCCN655</t>
  </si>
  <si>
    <t>Khổng Tuấn</t>
  </si>
  <si>
    <t>16/09/96</t>
  </si>
  <si>
    <t>B14DCCN584</t>
  </si>
  <si>
    <t>B14DCCN546</t>
  </si>
  <si>
    <t>Cúc</t>
  </si>
  <si>
    <t>24/07/95</t>
  </si>
  <si>
    <t>B14DCCN323</t>
  </si>
  <si>
    <t>14/04/96</t>
  </si>
  <si>
    <t>B14DCCN091</t>
  </si>
  <si>
    <t>22/06/96</t>
  </si>
  <si>
    <t>B14DCCN575</t>
  </si>
  <si>
    <t>Douangchan</t>
  </si>
  <si>
    <t>Douangxana</t>
  </si>
  <si>
    <t>B14DCCN274</t>
  </si>
  <si>
    <t>B14DCCN006</t>
  </si>
  <si>
    <t>03/04/96</t>
  </si>
  <si>
    <t>B14DCCN166</t>
  </si>
  <si>
    <t>B14DCCN525</t>
  </si>
  <si>
    <t>Đỗ Quang</t>
  </si>
  <si>
    <t>11/11/96</t>
  </si>
  <si>
    <t>B14DCCN514</t>
  </si>
  <si>
    <t>B14DCCN289</t>
  </si>
  <si>
    <t>Đặng Đỗ</t>
  </si>
  <si>
    <t>23/09/96</t>
  </si>
  <si>
    <t>B14DCCN190</t>
  </si>
  <si>
    <t>Chử Văn</t>
  </si>
  <si>
    <t>Hậu</t>
  </si>
  <si>
    <t>13/11/96</t>
  </si>
  <si>
    <t>B13DCCN200</t>
  </si>
  <si>
    <t>Đặng Minh</t>
  </si>
  <si>
    <t>15/11/95</t>
  </si>
  <si>
    <t>B14DCCN007</t>
  </si>
  <si>
    <t>02/08/96</t>
  </si>
  <si>
    <t>B14DCCN638</t>
  </si>
  <si>
    <t>24/08/96</t>
  </si>
  <si>
    <t>B15LDCN008</t>
  </si>
  <si>
    <t>An Thị Kim</t>
  </si>
  <si>
    <t>22/09/94</t>
  </si>
  <si>
    <t>B14DCCN164</t>
  </si>
  <si>
    <t>B14DCCN244</t>
  </si>
  <si>
    <t>B14DCCN533</t>
  </si>
  <si>
    <t>Nguyễn Thị Nhung</t>
  </si>
  <si>
    <t>B15LDCN007</t>
  </si>
  <si>
    <t>Nguyễn Trịnh Thị</t>
  </si>
  <si>
    <t>01/12/94</t>
  </si>
  <si>
    <t>B14DCCN214</t>
  </si>
  <si>
    <t>Kính</t>
  </si>
  <si>
    <t>B14DCCN341</t>
  </si>
  <si>
    <t>Trương Thị</t>
  </si>
  <si>
    <t>B14DCCN877</t>
  </si>
  <si>
    <t>Lê Thị Diệu</t>
  </si>
  <si>
    <t>06/11/96</t>
  </si>
  <si>
    <t>B14DCCN468</t>
  </si>
  <si>
    <t>Ngô Thị Thùy</t>
  </si>
  <si>
    <t>B14DCCN343</t>
  </si>
  <si>
    <t>B14DCCN337</t>
  </si>
  <si>
    <t>B14DCCN262</t>
  </si>
  <si>
    <t>Đỗ Thành</t>
  </si>
  <si>
    <t>B14DCCN353</t>
  </si>
  <si>
    <t>Võ Hữu</t>
  </si>
  <si>
    <t>B14DCCN294</t>
  </si>
  <si>
    <t>26/06/96</t>
  </si>
  <si>
    <t>B14DCCN240</t>
  </si>
  <si>
    <t>18/11/96</t>
  </si>
  <si>
    <t>B14DCCN473</t>
  </si>
  <si>
    <t>20/12/95</t>
  </si>
  <si>
    <t>B14DCCN526</t>
  </si>
  <si>
    <t>Lê Minh</t>
  </si>
  <si>
    <t>B14DCCN688</t>
  </si>
  <si>
    <t>Trần Cao</t>
  </si>
  <si>
    <t>B14DCCN338</t>
  </si>
  <si>
    <t>Phạm Quốc</t>
  </si>
  <si>
    <t>Mỹ</t>
  </si>
  <si>
    <t>B14DCCN093</t>
  </si>
  <si>
    <t>Lý Hải</t>
  </si>
  <si>
    <t>05/03/95</t>
  </si>
  <si>
    <t>B14DCCN594</t>
  </si>
  <si>
    <t>B14DCCN305</t>
  </si>
  <si>
    <t>Cao Xuân</t>
  </si>
  <si>
    <t>B14DCCN081</t>
  </si>
  <si>
    <t>B14DCCN071</t>
  </si>
  <si>
    <t>Đỗ Hải</t>
  </si>
  <si>
    <t>31/07/96</t>
  </si>
  <si>
    <t>B14DCCN196</t>
  </si>
  <si>
    <t>Phùng Ngọc</t>
  </si>
  <si>
    <t>22/09/96</t>
  </si>
  <si>
    <t>B14DCCN346</t>
  </si>
  <si>
    <t>Đỗ Văn</t>
  </si>
  <si>
    <t>B12DCCN400</t>
  </si>
  <si>
    <t>Hà Hồng</t>
  </si>
  <si>
    <t>25/04/1992</t>
  </si>
  <si>
    <t>B14DCCN034</t>
  </si>
  <si>
    <t>Tạ Ngọc</t>
  </si>
  <si>
    <t>B14DCCN794</t>
  </si>
  <si>
    <t>06/10/95</t>
  </si>
  <si>
    <t>B14DCCN760</t>
  </si>
  <si>
    <t>Đinh Hồng</t>
  </si>
  <si>
    <t>02/05/95</t>
  </si>
  <si>
    <t>B14DCCN356</t>
  </si>
  <si>
    <t>B14DCCN463</t>
  </si>
  <si>
    <t>Từ Ngọc</t>
  </si>
  <si>
    <t>B14DCCN488</t>
  </si>
  <si>
    <t>B14DCCN801</t>
  </si>
  <si>
    <t>20/10/95</t>
  </si>
  <si>
    <t>B14DCCN203</t>
  </si>
  <si>
    <t>B14DCCN118</t>
  </si>
  <si>
    <t>Lê Thị Thu</t>
  </si>
  <si>
    <t>11/05/96</t>
  </si>
  <si>
    <t>B14DCCN198</t>
  </si>
  <si>
    <t>Bùi Thiên</t>
  </si>
  <si>
    <t>Thiên</t>
  </si>
  <si>
    <t>B14DCCN710</t>
  </si>
  <si>
    <t>03/10/95</t>
  </si>
  <si>
    <t>B14DCCN536</t>
  </si>
  <si>
    <t>Đinh Trọng</t>
  </si>
  <si>
    <t>Thiện</t>
  </si>
  <si>
    <t>B14DCCN504</t>
  </si>
  <si>
    <t>Thuận</t>
  </si>
  <si>
    <t>12/04/92</t>
  </si>
  <si>
    <t>B14DCCN319</t>
  </si>
  <si>
    <t>Phùng Văn</t>
  </si>
  <si>
    <t>Thưởng</t>
  </si>
  <si>
    <t>08/08/96</t>
  </si>
  <si>
    <t>B14DCCN339</t>
  </si>
  <si>
    <t>B14DCCN365</t>
  </si>
  <si>
    <t>B14DCCN489</t>
  </si>
  <si>
    <t>Tình</t>
  </si>
  <si>
    <t>01/08/94</t>
  </si>
  <si>
    <t>B14DCCN458</t>
  </si>
  <si>
    <t>Vũ Minh</t>
  </si>
  <si>
    <t>B14DCCN099</t>
  </si>
  <si>
    <t>B14DCCN155</t>
  </si>
  <si>
    <t>14/01/96</t>
  </si>
  <si>
    <t>B14DCCN241</t>
  </si>
  <si>
    <t>11/08/94</t>
  </si>
  <si>
    <t>B14DCCN606</t>
  </si>
  <si>
    <t>B14DCCN131</t>
  </si>
  <si>
    <t>B14DCCN400</t>
  </si>
  <si>
    <t>B14DCCN029</t>
  </si>
  <si>
    <t>13/05/96</t>
  </si>
  <si>
    <t>B14DCCN720</t>
  </si>
  <si>
    <t>B14DCCN329</t>
  </si>
  <si>
    <t>Hoàng Tuấn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</si>
</sst>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08"/>
  <sheetViews>
    <sheetView tabSelected="1" workbookViewId="0">
      <pane ySplit="3" topLeftCell="A4" activePane="bottomLeft" state="frozen"/>
      <selection activeCell="A6" sqref="A6:XFD6"/>
      <selection pane="bottomLeft" activeCell="A82" sqref="A82:XFD9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586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Nhập môn trí tuệ nhân tạo</v>
      </c>
      <c r="Z8" s="75" t="str">
        <f>+P4</f>
        <v>Nhóm: INT1341-08</v>
      </c>
      <c r="AA8" s="76">
        <f>+$AJ$8+$AL$8+$AH$8</f>
        <v>72</v>
      </c>
      <c r="AB8" s="70">
        <f>COUNTIF($T$9:$T$141,"Khiển trách")</f>
        <v>0</v>
      </c>
      <c r="AC8" s="70">
        <f>COUNTIF($T$9:$T$141,"Cảnh cáo")</f>
        <v>0</v>
      </c>
      <c r="AD8" s="70">
        <f>COUNTIF($T$9:$T$141,"Đình chỉ thi")</f>
        <v>0</v>
      </c>
      <c r="AE8" s="77">
        <f>+($AB$8+$AC$8+$AD$8)/$AA$8*100%</f>
        <v>0</v>
      </c>
      <c r="AF8" s="70">
        <f>SUM(COUNTIF($T$9:$T$139,"Vắng"),COUNTIF($T$9:$T$139,"Vắng có phép"))</f>
        <v>0</v>
      </c>
      <c r="AG8" s="78">
        <f>+$AF$8/$AA$8</f>
        <v>0</v>
      </c>
      <c r="AH8" s="79">
        <f>COUNTIF($X$9:$X$139,"Thi lại")</f>
        <v>0</v>
      </c>
      <c r="AI8" s="78">
        <f>+$AH$8/$AA$8</f>
        <v>0</v>
      </c>
      <c r="AJ8" s="79">
        <f>COUNTIF($X$9:$X$140,"Học lại")</f>
        <v>72</v>
      </c>
      <c r="AK8" s="78">
        <f>+$AJ$8/$AA$8</f>
        <v>1</v>
      </c>
      <c r="AL8" s="70">
        <f>COUNTIF($X$10:$X$140,"Đạt")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1476</v>
      </c>
      <c r="D10" s="21" t="s">
        <v>171</v>
      </c>
      <c r="E10" s="22" t="s">
        <v>977</v>
      </c>
      <c r="F10" s="23" t="s">
        <v>1477</v>
      </c>
      <c r="G10" s="20" t="s">
        <v>137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/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1478</v>
      </c>
      <c r="D11" s="33" t="s">
        <v>1479</v>
      </c>
      <c r="E11" s="34" t="s">
        <v>65</v>
      </c>
      <c r="F11" s="35" t="s">
        <v>655</v>
      </c>
      <c r="G11" s="32" t="s">
        <v>81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/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1480</v>
      </c>
      <c r="D12" s="33" t="s">
        <v>1481</v>
      </c>
      <c r="E12" s="34" t="s">
        <v>65</v>
      </c>
      <c r="F12" s="35" t="s">
        <v>1482</v>
      </c>
      <c r="G12" s="32" t="s">
        <v>81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/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1483</v>
      </c>
      <c r="D13" s="33" t="s">
        <v>69</v>
      </c>
      <c r="E13" s="34" t="s">
        <v>65</v>
      </c>
      <c r="F13" s="35" t="s">
        <v>200</v>
      </c>
      <c r="G13" s="32" t="s">
        <v>81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/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1484</v>
      </c>
      <c r="D14" s="33" t="s">
        <v>640</v>
      </c>
      <c r="E14" s="34" t="s">
        <v>1485</v>
      </c>
      <c r="F14" s="35" t="s">
        <v>1486</v>
      </c>
      <c r="G14" s="32" t="s">
        <v>71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1487</v>
      </c>
      <c r="D15" s="33" t="s">
        <v>541</v>
      </c>
      <c r="E15" s="34" t="s">
        <v>89</v>
      </c>
      <c r="F15" s="35" t="s">
        <v>1488</v>
      </c>
      <c r="G15" s="32" t="s">
        <v>100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1489</v>
      </c>
      <c r="D16" s="33" t="s">
        <v>719</v>
      </c>
      <c r="E16" s="34" t="s">
        <v>94</v>
      </c>
      <c r="F16" s="35" t="s">
        <v>1490</v>
      </c>
      <c r="G16" s="32" t="s">
        <v>177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1491</v>
      </c>
      <c r="D17" s="33" t="s">
        <v>1492</v>
      </c>
      <c r="E17" s="34" t="s">
        <v>1493</v>
      </c>
      <c r="F17" s="35" t="s">
        <v>462</v>
      </c>
      <c r="G17" s="32" t="s">
        <v>124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1494</v>
      </c>
      <c r="D18" s="33" t="s">
        <v>1199</v>
      </c>
      <c r="E18" s="34" t="s">
        <v>103</v>
      </c>
      <c r="F18" s="35" t="s">
        <v>1391</v>
      </c>
      <c r="G18" s="32" t="s">
        <v>137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1495</v>
      </c>
      <c r="D19" s="33" t="s">
        <v>626</v>
      </c>
      <c r="E19" s="34" t="s">
        <v>380</v>
      </c>
      <c r="F19" s="35" t="s">
        <v>1496</v>
      </c>
      <c r="G19" s="32" t="s">
        <v>124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1497</v>
      </c>
      <c r="D20" s="33" t="s">
        <v>158</v>
      </c>
      <c r="E20" s="34" t="s">
        <v>384</v>
      </c>
      <c r="F20" s="35" t="s">
        <v>1202</v>
      </c>
      <c r="G20" s="32" t="s">
        <v>137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1498</v>
      </c>
      <c r="D21" s="33" t="s">
        <v>1499</v>
      </c>
      <c r="E21" s="34" t="s">
        <v>111</v>
      </c>
      <c r="F21" s="35" t="s">
        <v>1500</v>
      </c>
      <c r="G21" s="32" t="s">
        <v>76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1501</v>
      </c>
      <c r="D22" s="33" t="s">
        <v>1221</v>
      </c>
      <c r="E22" s="34" t="s">
        <v>111</v>
      </c>
      <c r="F22" s="35" t="s">
        <v>1046</v>
      </c>
      <c r="G22" s="32" t="s">
        <v>137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1502</v>
      </c>
      <c r="D23" s="33" t="s">
        <v>1503</v>
      </c>
      <c r="E23" s="34" t="s">
        <v>397</v>
      </c>
      <c r="F23" s="35" t="s">
        <v>1504</v>
      </c>
      <c r="G23" s="32" t="s">
        <v>177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1505</v>
      </c>
      <c r="D24" s="33" t="s">
        <v>1506</v>
      </c>
      <c r="E24" s="34" t="s">
        <v>1507</v>
      </c>
      <c r="F24" s="35" t="s">
        <v>1508</v>
      </c>
      <c r="G24" s="32" t="s">
        <v>137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1509</v>
      </c>
      <c r="D25" s="33" t="s">
        <v>1510</v>
      </c>
      <c r="E25" s="34" t="s">
        <v>414</v>
      </c>
      <c r="F25" s="35" t="s">
        <v>1511</v>
      </c>
      <c r="G25" s="32" t="s">
        <v>472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1512</v>
      </c>
      <c r="D26" s="33" t="s">
        <v>299</v>
      </c>
      <c r="E26" s="34" t="s">
        <v>414</v>
      </c>
      <c r="F26" s="35" t="s">
        <v>1513</v>
      </c>
      <c r="G26" s="32" t="s">
        <v>124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1514</v>
      </c>
      <c r="D27" s="33" t="s">
        <v>106</v>
      </c>
      <c r="E27" s="34" t="s">
        <v>414</v>
      </c>
      <c r="F27" s="35" t="s">
        <v>1515</v>
      </c>
      <c r="G27" s="32" t="s">
        <v>81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1516</v>
      </c>
      <c r="D28" s="33" t="s">
        <v>1517</v>
      </c>
      <c r="E28" s="34" t="s">
        <v>164</v>
      </c>
      <c r="F28" s="35" t="s">
        <v>1518</v>
      </c>
      <c r="G28" s="32" t="s">
        <v>182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1519</v>
      </c>
      <c r="D29" s="33" t="s">
        <v>486</v>
      </c>
      <c r="E29" s="34" t="s">
        <v>188</v>
      </c>
      <c r="F29" s="35" t="s">
        <v>702</v>
      </c>
      <c r="G29" s="32" t="s">
        <v>91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1520</v>
      </c>
      <c r="D30" s="33" t="s">
        <v>1106</v>
      </c>
      <c r="E30" s="34" t="s">
        <v>188</v>
      </c>
      <c r="F30" s="35" t="s">
        <v>1513</v>
      </c>
      <c r="G30" s="32" t="s">
        <v>137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1521</v>
      </c>
      <c r="D31" s="33" t="s">
        <v>1522</v>
      </c>
      <c r="E31" s="34" t="s">
        <v>199</v>
      </c>
      <c r="F31" s="35" t="s">
        <v>144</v>
      </c>
      <c r="G31" s="32" t="s">
        <v>100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1523</v>
      </c>
      <c r="D32" s="33" t="s">
        <v>1524</v>
      </c>
      <c r="E32" s="34" t="s">
        <v>199</v>
      </c>
      <c r="F32" s="35" t="s">
        <v>1525</v>
      </c>
      <c r="G32" s="32" t="s">
        <v>182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1526</v>
      </c>
      <c r="D33" s="33" t="s">
        <v>541</v>
      </c>
      <c r="E33" s="34" t="s">
        <v>1527</v>
      </c>
      <c r="F33" s="35" t="s">
        <v>1174</v>
      </c>
      <c r="G33" s="32" t="s">
        <v>137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1528</v>
      </c>
      <c r="D34" s="33" t="s">
        <v>1529</v>
      </c>
      <c r="E34" s="34" t="s">
        <v>465</v>
      </c>
      <c r="F34" s="35" t="s">
        <v>553</v>
      </c>
      <c r="G34" s="32" t="s">
        <v>100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1530</v>
      </c>
      <c r="D35" s="33" t="s">
        <v>1531</v>
      </c>
      <c r="E35" s="34" t="s">
        <v>228</v>
      </c>
      <c r="F35" s="35" t="s">
        <v>1532</v>
      </c>
      <c r="G35" s="32" t="s">
        <v>81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1533</v>
      </c>
      <c r="D36" s="33" t="s">
        <v>1534</v>
      </c>
      <c r="E36" s="34" t="s">
        <v>228</v>
      </c>
      <c r="F36" s="35" t="s">
        <v>1078</v>
      </c>
      <c r="G36" s="32" t="s">
        <v>71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1535</v>
      </c>
      <c r="D37" s="33" t="s">
        <v>198</v>
      </c>
      <c r="E37" s="34" t="s">
        <v>695</v>
      </c>
      <c r="F37" s="35" t="s">
        <v>1135</v>
      </c>
      <c r="G37" s="32" t="s">
        <v>177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1536</v>
      </c>
      <c r="D38" s="33" t="s">
        <v>512</v>
      </c>
      <c r="E38" s="34" t="s">
        <v>232</v>
      </c>
      <c r="F38" s="35" t="s">
        <v>1116</v>
      </c>
      <c r="G38" s="32" t="s">
        <v>177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1537</v>
      </c>
      <c r="D39" s="33" t="s">
        <v>1538</v>
      </c>
      <c r="E39" s="34" t="s">
        <v>487</v>
      </c>
      <c r="F39" s="35" t="s">
        <v>1169</v>
      </c>
      <c r="G39" s="32" t="s">
        <v>137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1539</v>
      </c>
      <c r="D40" s="33" t="s">
        <v>1540</v>
      </c>
      <c r="E40" s="34" t="s">
        <v>239</v>
      </c>
      <c r="F40" s="35" t="s">
        <v>547</v>
      </c>
      <c r="G40" s="32" t="s">
        <v>100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1541</v>
      </c>
      <c r="D41" s="33" t="s">
        <v>576</v>
      </c>
      <c r="E41" s="34" t="s">
        <v>891</v>
      </c>
      <c r="F41" s="35" t="s">
        <v>1542</v>
      </c>
      <c r="G41" s="32" t="s">
        <v>71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1543</v>
      </c>
      <c r="D42" s="33" t="s">
        <v>158</v>
      </c>
      <c r="E42" s="34" t="s">
        <v>243</v>
      </c>
      <c r="F42" s="35" t="s">
        <v>1544</v>
      </c>
      <c r="G42" s="32" t="s">
        <v>71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1545</v>
      </c>
      <c r="D43" s="33" t="s">
        <v>158</v>
      </c>
      <c r="E43" s="34" t="s">
        <v>243</v>
      </c>
      <c r="F43" s="35" t="s">
        <v>1546</v>
      </c>
      <c r="G43" s="32" t="s">
        <v>100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1547</v>
      </c>
      <c r="D44" s="33" t="s">
        <v>1548</v>
      </c>
      <c r="E44" s="34" t="s">
        <v>251</v>
      </c>
      <c r="F44" s="35" t="s">
        <v>811</v>
      </c>
      <c r="G44" s="32" t="s">
        <v>137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1549</v>
      </c>
      <c r="D45" s="33" t="s">
        <v>1550</v>
      </c>
      <c r="E45" s="34" t="s">
        <v>251</v>
      </c>
      <c r="F45" s="35" t="s">
        <v>996</v>
      </c>
      <c r="G45" s="32" t="s">
        <v>81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1551</v>
      </c>
      <c r="D46" s="33" t="s">
        <v>1552</v>
      </c>
      <c r="E46" s="34" t="s">
        <v>1553</v>
      </c>
      <c r="F46" s="35" t="s">
        <v>918</v>
      </c>
      <c r="G46" s="32" t="s">
        <v>91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1554</v>
      </c>
      <c r="D47" s="33" t="s">
        <v>1555</v>
      </c>
      <c r="E47" s="34" t="s">
        <v>258</v>
      </c>
      <c r="F47" s="35" t="s">
        <v>1556</v>
      </c>
      <c r="G47" s="32" t="s">
        <v>76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1557</v>
      </c>
      <c r="D48" s="33" t="s">
        <v>198</v>
      </c>
      <c r="E48" s="34" t="s">
        <v>262</v>
      </c>
      <c r="F48" s="35" t="s">
        <v>1020</v>
      </c>
      <c r="G48" s="32" t="s">
        <v>81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1558</v>
      </c>
      <c r="D49" s="33" t="s">
        <v>1559</v>
      </c>
      <c r="E49" s="34" t="s">
        <v>1256</v>
      </c>
      <c r="F49" s="35" t="s">
        <v>811</v>
      </c>
      <c r="G49" s="32" t="s">
        <v>100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1560</v>
      </c>
      <c r="D50" s="33" t="s">
        <v>198</v>
      </c>
      <c r="E50" s="34" t="s">
        <v>1256</v>
      </c>
      <c r="F50" s="35" t="s">
        <v>1219</v>
      </c>
      <c r="G50" s="32" t="s">
        <v>76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1561</v>
      </c>
      <c r="D51" s="33" t="s">
        <v>1562</v>
      </c>
      <c r="E51" s="34" t="s">
        <v>277</v>
      </c>
      <c r="F51" s="35" t="s">
        <v>1563</v>
      </c>
      <c r="G51" s="32" t="s">
        <v>100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1564</v>
      </c>
      <c r="D52" s="33" t="s">
        <v>1565</v>
      </c>
      <c r="E52" s="34" t="s">
        <v>277</v>
      </c>
      <c r="F52" s="35" t="s">
        <v>1566</v>
      </c>
      <c r="G52" s="32" t="s">
        <v>137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1567</v>
      </c>
      <c r="D53" s="33" t="s">
        <v>1568</v>
      </c>
      <c r="E53" s="34" t="s">
        <v>513</v>
      </c>
      <c r="F53" s="35" t="s">
        <v>938</v>
      </c>
      <c r="G53" s="32" t="s">
        <v>137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1569</v>
      </c>
      <c r="D54" s="33" t="s">
        <v>1570</v>
      </c>
      <c r="E54" s="34" t="s">
        <v>736</v>
      </c>
      <c r="F54" s="35" t="s">
        <v>1571</v>
      </c>
      <c r="G54" s="32" t="s">
        <v>225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1572</v>
      </c>
      <c r="D55" s="33" t="s">
        <v>1573</v>
      </c>
      <c r="E55" s="34" t="s">
        <v>288</v>
      </c>
      <c r="F55" s="35" t="s">
        <v>1508</v>
      </c>
      <c r="G55" s="32" t="s">
        <v>124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1574</v>
      </c>
      <c r="D56" s="33" t="s">
        <v>451</v>
      </c>
      <c r="E56" s="34" t="s">
        <v>1091</v>
      </c>
      <c r="F56" s="35" t="s">
        <v>1575</v>
      </c>
      <c r="G56" s="32" t="s">
        <v>81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1576</v>
      </c>
      <c r="D57" s="33" t="s">
        <v>1577</v>
      </c>
      <c r="E57" s="34" t="s">
        <v>292</v>
      </c>
      <c r="F57" s="35" t="s">
        <v>1578</v>
      </c>
      <c r="G57" s="32" t="s">
        <v>81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1579</v>
      </c>
      <c r="D58" s="33" t="s">
        <v>106</v>
      </c>
      <c r="E58" s="34" t="s">
        <v>292</v>
      </c>
      <c r="F58" s="35" t="s">
        <v>468</v>
      </c>
      <c r="G58" s="32" t="s">
        <v>91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1580</v>
      </c>
      <c r="D59" s="33" t="s">
        <v>1581</v>
      </c>
      <c r="E59" s="34" t="s">
        <v>300</v>
      </c>
      <c r="F59" s="35" t="s">
        <v>649</v>
      </c>
      <c r="G59" s="32" t="s">
        <v>177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1582</v>
      </c>
      <c r="D60" s="33" t="s">
        <v>915</v>
      </c>
      <c r="E60" s="34" t="s">
        <v>930</v>
      </c>
      <c r="F60" s="35" t="s">
        <v>856</v>
      </c>
      <c r="G60" s="32" t="s">
        <v>91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1583</v>
      </c>
      <c r="D61" s="33" t="s">
        <v>447</v>
      </c>
      <c r="E61" s="34" t="s">
        <v>937</v>
      </c>
      <c r="F61" s="35" t="s">
        <v>1584</v>
      </c>
      <c r="G61" s="32" t="s">
        <v>81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1585</v>
      </c>
      <c r="D62" s="33" t="s">
        <v>486</v>
      </c>
      <c r="E62" s="34" t="s">
        <v>760</v>
      </c>
      <c r="F62" s="35" t="s">
        <v>263</v>
      </c>
      <c r="G62" s="32" t="s">
        <v>100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1586</v>
      </c>
      <c r="D63" s="33" t="s">
        <v>1587</v>
      </c>
      <c r="E63" s="34" t="s">
        <v>304</v>
      </c>
      <c r="F63" s="35" t="s">
        <v>1588</v>
      </c>
      <c r="G63" s="32" t="s">
        <v>137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1589</v>
      </c>
      <c r="D64" s="33" t="s">
        <v>1590</v>
      </c>
      <c r="E64" s="34" t="s">
        <v>1591</v>
      </c>
      <c r="F64" s="35" t="s">
        <v>651</v>
      </c>
      <c r="G64" s="32" t="s">
        <v>71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56</v>
      </c>
      <c r="C65" s="32" t="s">
        <v>1592</v>
      </c>
      <c r="D65" s="33" t="s">
        <v>158</v>
      </c>
      <c r="E65" s="34" t="s">
        <v>1591</v>
      </c>
      <c r="F65" s="35" t="s">
        <v>1593</v>
      </c>
      <c r="G65" s="32" t="s">
        <v>81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57</v>
      </c>
      <c r="C66" s="32" t="s">
        <v>1594</v>
      </c>
      <c r="D66" s="33" t="s">
        <v>1595</v>
      </c>
      <c r="E66" s="34" t="s">
        <v>1596</v>
      </c>
      <c r="F66" s="35" t="s">
        <v>1355</v>
      </c>
      <c r="G66" s="32" t="s">
        <v>91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58</v>
      </c>
      <c r="C67" s="32" t="s">
        <v>1597</v>
      </c>
      <c r="D67" s="33" t="s">
        <v>359</v>
      </c>
      <c r="E67" s="34" t="s">
        <v>1598</v>
      </c>
      <c r="F67" s="35" t="s">
        <v>1599</v>
      </c>
      <c r="G67" s="32" t="s">
        <v>71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59</v>
      </c>
      <c r="C68" s="32" t="s">
        <v>1600</v>
      </c>
      <c r="D68" s="33" t="s">
        <v>1601</v>
      </c>
      <c r="E68" s="34" t="s">
        <v>1602</v>
      </c>
      <c r="F68" s="35" t="s">
        <v>1603</v>
      </c>
      <c r="G68" s="32" t="s">
        <v>177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60</v>
      </c>
      <c r="C69" s="32" t="s">
        <v>1604</v>
      </c>
      <c r="D69" s="33" t="s">
        <v>868</v>
      </c>
      <c r="E69" s="34" t="s">
        <v>1121</v>
      </c>
      <c r="F69" s="35" t="s">
        <v>660</v>
      </c>
      <c r="G69" s="32" t="s">
        <v>76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61</v>
      </c>
      <c r="C70" s="32" t="s">
        <v>1605</v>
      </c>
      <c r="D70" s="33" t="s">
        <v>1186</v>
      </c>
      <c r="E70" s="34" t="s">
        <v>555</v>
      </c>
      <c r="F70" s="35" t="s">
        <v>1320</v>
      </c>
      <c r="G70" s="32" t="s">
        <v>100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62</v>
      </c>
      <c r="C71" s="32" t="s">
        <v>1606</v>
      </c>
      <c r="D71" s="33" t="s">
        <v>154</v>
      </c>
      <c r="E71" s="34" t="s">
        <v>1607</v>
      </c>
      <c r="F71" s="35" t="s">
        <v>1608</v>
      </c>
      <c r="G71" s="32" t="s">
        <v>76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63</v>
      </c>
      <c r="C72" s="32" t="s">
        <v>1609</v>
      </c>
      <c r="D72" s="33" t="s">
        <v>1610</v>
      </c>
      <c r="E72" s="34" t="s">
        <v>764</v>
      </c>
      <c r="F72" s="35" t="s">
        <v>1202</v>
      </c>
      <c r="G72" s="32" t="s">
        <v>91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64</v>
      </c>
      <c r="C73" s="32" t="s">
        <v>1611</v>
      </c>
      <c r="D73" s="33" t="s">
        <v>541</v>
      </c>
      <c r="E73" s="34" t="s">
        <v>1124</v>
      </c>
      <c r="F73" s="35" t="s">
        <v>305</v>
      </c>
      <c r="G73" s="32" t="s">
        <v>76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65</v>
      </c>
      <c r="C74" s="32" t="s">
        <v>1612</v>
      </c>
      <c r="D74" s="33" t="s">
        <v>1374</v>
      </c>
      <c r="E74" s="34" t="s">
        <v>1124</v>
      </c>
      <c r="F74" s="35" t="s">
        <v>1613</v>
      </c>
      <c r="G74" s="32" t="s">
        <v>100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81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81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/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66</v>
      </c>
      <c r="C75" s="32" t="s">
        <v>1614</v>
      </c>
      <c r="D75" s="33" t="s">
        <v>299</v>
      </c>
      <c r="E75" s="34" t="s">
        <v>323</v>
      </c>
      <c r="F75" s="35" t="s">
        <v>1615</v>
      </c>
      <c r="G75" s="32" t="s">
        <v>177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/>
      <c r="V75" s="3"/>
      <c r="W75" s="30"/>
      <c r="X75" s="81" t="str">
        <f t="shared" ref="X75:X81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67</v>
      </c>
      <c r="C76" s="32" t="s">
        <v>1616</v>
      </c>
      <c r="D76" s="33" t="s">
        <v>368</v>
      </c>
      <c r="E76" s="34" t="s">
        <v>953</v>
      </c>
      <c r="F76" s="35" t="s">
        <v>649</v>
      </c>
      <c r="G76" s="32" t="s">
        <v>81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81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81" si="9">+IF(OR($H76=0,$I76=0,$J76=0,$K76=0),"Không đủ ĐKDT","")</f>
        <v/>
      </c>
      <c r="U76" s="43"/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68</v>
      </c>
      <c r="C77" s="32" t="s">
        <v>1617</v>
      </c>
      <c r="D77" s="33" t="s">
        <v>376</v>
      </c>
      <c r="E77" s="34" t="s">
        <v>953</v>
      </c>
      <c r="F77" s="35" t="s">
        <v>1034</v>
      </c>
      <c r="G77" s="32" t="s">
        <v>100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/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69</v>
      </c>
      <c r="C78" s="32" t="s">
        <v>1618</v>
      </c>
      <c r="D78" s="33" t="s">
        <v>163</v>
      </c>
      <c r="E78" s="34" t="s">
        <v>1137</v>
      </c>
      <c r="F78" s="35" t="s">
        <v>663</v>
      </c>
      <c r="G78" s="32" t="s">
        <v>137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70</v>
      </c>
      <c r="C79" s="32" t="s">
        <v>1619</v>
      </c>
      <c r="D79" s="33" t="s">
        <v>451</v>
      </c>
      <c r="E79" s="34" t="s">
        <v>1308</v>
      </c>
      <c r="F79" s="35" t="s">
        <v>1620</v>
      </c>
      <c r="G79" s="32" t="s">
        <v>124</v>
      </c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Học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71</v>
      </c>
      <c r="C80" s="32" t="s">
        <v>1621</v>
      </c>
      <c r="D80" s="33" t="s">
        <v>1466</v>
      </c>
      <c r="E80" s="34" t="s">
        <v>334</v>
      </c>
      <c r="F80" s="35" t="s">
        <v>1104</v>
      </c>
      <c r="G80" s="32" t="s">
        <v>81</v>
      </c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Học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1:39" ht="18.75" customHeight="1">
      <c r="B81" s="31">
        <v>72</v>
      </c>
      <c r="C81" s="32" t="s">
        <v>1622</v>
      </c>
      <c r="D81" s="33" t="s">
        <v>1623</v>
      </c>
      <c r="E81" s="34" t="s">
        <v>342</v>
      </c>
      <c r="F81" s="35" t="s">
        <v>267</v>
      </c>
      <c r="G81" s="32" t="s">
        <v>100</v>
      </c>
      <c r="H81" s="36" t="s">
        <v>30</v>
      </c>
      <c r="I81" s="36" t="s">
        <v>30</v>
      </c>
      <c r="J81" s="36" t="s">
        <v>30</v>
      </c>
      <c r="K81" s="36" t="s">
        <v>30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Học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1:39" ht="9" customHeight="1">
      <c r="A82" s="2"/>
      <c r="B82" s="45"/>
      <c r="C82" s="46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 ht="16.5" hidden="1">
      <c r="A83" s="2"/>
      <c r="B83" s="121" t="s">
        <v>31</v>
      </c>
      <c r="C83" s="121"/>
      <c r="D83" s="46"/>
      <c r="E83" s="47"/>
      <c r="F83" s="47"/>
      <c r="G83" s="47"/>
      <c r="H83" s="48"/>
      <c r="I83" s="49"/>
      <c r="J83" s="49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</row>
    <row r="84" spans="1:39" ht="16.5" hidden="1" customHeight="1">
      <c r="A84" s="2"/>
      <c r="B84" s="51" t="s">
        <v>32</v>
      </c>
      <c r="C84" s="51"/>
      <c r="D84" s="52">
        <f>+$AA$8</f>
        <v>72</v>
      </c>
      <c r="E84" s="53" t="s">
        <v>33</v>
      </c>
      <c r="F84" s="94" t="s">
        <v>34</v>
      </c>
      <c r="G84" s="94"/>
      <c r="H84" s="94"/>
      <c r="I84" s="94"/>
      <c r="J84" s="94"/>
      <c r="K84" s="94"/>
      <c r="L84" s="94"/>
      <c r="M84" s="94"/>
      <c r="N84" s="94"/>
      <c r="O84" s="94"/>
      <c r="P84" s="54">
        <f>$AA$8 -COUNTIF($T$9:$T$271,"Vắng") -COUNTIF($T$9:$T$271,"Vắng có phép") - COUNTIF($T$9:$T$271,"Đình chỉ thi") - COUNTIF($T$9:$T$271,"Không đủ ĐKDT")</f>
        <v>72</v>
      </c>
      <c r="Q84" s="54"/>
      <c r="R84" s="54"/>
      <c r="S84" s="55"/>
      <c r="T84" s="56" t="s">
        <v>33</v>
      </c>
      <c r="U84" s="55"/>
      <c r="V84" s="3"/>
    </row>
    <row r="85" spans="1:39" ht="16.5" hidden="1" customHeight="1">
      <c r="A85" s="2"/>
      <c r="B85" s="51" t="s">
        <v>35</v>
      </c>
      <c r="C85" s="51"/>
      <c r="D85" s="52">
        <f>+$AL$8</f>
        <v>0</v>
      </c>
      <c r="E85" s="53" t="s">
        <v>33</v>
      </c>
      <c r="F85" s="94" t="s">
        <v>36</v>
      </c>
      <c r="G85" s="94"/>
      <c r="H85" s="94"/>
      <c r="I85" s="94"/>
      <c r="J85" s="94"/>
      <c r="K85" s="94"/>
      <c r="L85" s="94"/>
      <c r="M85" s="94"/>
      <c r="N85" s="94"/>
      <c r="O85" s="94"/>
      <c r="P85" s="57">
        <f>COUNTIF($T$9:$T$147,"Vắng")</f>
        <v>0</v>
      </c>
      <c r="Q85" s="57"/>
      <c r="R85" s="57"/>
      <c r="S85" s="58"/>
      <c r="T85" s="56" t="s">
        <v>33</v>
      </c>
      <c r="U85" s="58"/>
      <c r="V85" s="3"/>
    </row>
    <row r="86" spans="1:39" ht="16.5" hidden="1" customHeight="1">
      <c r="A86" s="2"/>
      <c r="B86" s="51" t="s">
        <v>51</v>
      </c>
      <c r="C86" s="51"/>
      <c r="D86" s="67">
        <f>COUNTIF(X10:X81,"Học lại")</f>
        <v>72</v>
      </c>
      <c r="E86" s="53" t="s">
        <v>33</v>
      </c>
      <c r="F86" s="94" t="s">
        <v>52</v>
      </c>
      <c r="G86" s="94"/>
      <c r="H86" s="94"/>
      <c r="I86" s="94"/>
      <c r="J86" s="94"/>
      <c r="K86" s="94"/>
      <c r="L86" s="94"/>
      <c r="M86" s="94"/>
      <c r="N86" s="94"/>
      <c r="O86" s="94"/>
      <c r="P86" s="54">
        <f>COUNTIF($T$9:$T$147,"Vắng có phép")</f>
        <v>0</v>
      </c>
      <c r="Q86" s="54"/>
      <c r="R86" s="54"/>
      <c r="S86" s="55"/>
      <c r="T86" s="56" t="s">
        <v>33</v>
      </c>
      <c r="U86" s="55"/>
      <c r="V86" s="3"/>
    </row>
    <row r="87" spans="1:39" ht="3" hidden="1" customHeight="1">
      <c r="A87" s="2"/>
      <c r="B87" s="45"/>
      <c r="C87" s="46"/>
      <c r="D87" s="46"/>
      <c r="E87" s="47"/>
      <c r="F87" s="47"/>
      <c r="G87" s="47"/>
      <c r="H87" s="48"/>
      <c r="I87" s="49"/>
      <c r="J87" s="49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</row>
    <row r="88" spans="1:39" hidden="1">
      <c r="B88" s="89" t="s">
        <v>53</v>
      </c>
      <c r="C88" s="89"/>
      <c r="D88" s="90">
        <f>COUNTIF(X10:X81,"Thi lại")</f>
        <v>0</v>
      </c>
      <c r="E88" s="91" t="s">
        <v>33</v>
      </c>
      <c r="F88" s="3"/>
      <c r="G88" s="3"/>
      <c r="H88" s="3"/>
      <c r="I88" s="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3"/>
    </row>
    <row r="89" spans="1:39" ht="24.75" hidden="1" customHeight="1">
      <c r="B89" s="89"/>
      <c r="C89" s="89"/>
      <c r="D89" s="90"/>
      <c r="E89" s="91"/>
      <c r="F89" s="3"/>
      <c r="G89" s="3"/>
      <c r="H89" s="3"/>
      <c r="I89" s="3"/>
      <c r="J89" s="123" t="s">
        <v>55</v>
      </c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  <c r="V89" s="3"/>
    </row>
    <row r="90" spans="1:39" hidden="1">
      <c r="A90" s="59"/>
      <c r="B90" s="115" t="s">
        <v>37</v>
      </c>
      <c r="C90" s="115"/>
      <c r="D90" s="115"/>
      <c r="E90" s="115"/>
      <c r="F90" s="115"/>
      <c r="G90" s="115"/>
      <c r="H90" s="115"/>
      <c r="I90" s="60"/>
      <c r="J90" s="124" t="s">
        <v>38</v>
      </c>
      <c r="K90" s="124"/>
      <c r="L90" s="124"/>
      <c r="M90" s="124"/>
      <c r="N90" s="124"/>
      <c r="O90" s="124"/>
      <c r="P90" s="124"/>
      <c r="Q90" s="124"/>
      <c r="R90" s="124"/>
      <c r="S90" s="124"/>
      <c r="T90" s="124"/>
      <c r="U90" s="124"/>
      <c r="V90" s="3"/>
    </row>
    <row r="91" spans="1:39" ht="4.5" hidden="1" customHeight="1">
      <c r="A91" s="2"/>
      <c r="B91" s="45"/>
      <c r="C91" s="61"/>
      <c r="D91" s="61"/>
      <c r="E91" s="62"/>
      <c r="F91" s="62"/>
      <c r="G91" s="62"/>
      <c r="H91" s="63"/>
      <c r="I91" s="64"/>
      <c r="J91" s="64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:39" s="2" customFormat="1" hidden="1">
      <c r="B92" s="115" t="s">
        <v>39</v>
      </c>
      <c r="C92" s="115"/>
      <c r="D92" s="116" t="s">
        <v>40</v>
      </c>
      <c r="E92" s="116"/>
      <c r="F92" s="116"/>
      <c r="G92" s="116"/>
      <c r="H92" s="116"/>
      <c r="I92" s="64"/>
      <c r="J92" s="64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idden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idden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idden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9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18" hidden="1" customHeight="1">
      <c r="A98" s="1"/>
      <c r="B98" s="126" t="s">
        <v>41</v>
      </c>
      <c r="C98" s="126"/>
      <c r="D98" s="126" t="s">
        <v>54</v>
      </c>
      <c r="E98" s="126"/>
      <c r="F98" s="126"/>
      <c r="G98" s="126"/>
      <c r="H98" s="126"/>
      <c r="I98" s="126"/>
      <c r="J98" s="126" t="s">
        <v>42</v>
      </c>
      <c r="K98" s="126"/>
      <c r="L98" s="126"/>
      <c r="M98" s="126"/>
      <c r="N98" s="126"/>
      <c r="O98" s="126"/>
      <c r="P98" s="126"/>
      <c r="Q98" s="126"/>
      <c r="R98" s="126"/>
      <c r="S98" s="126"/>
      <c r="T98" s="126"/>
      <c r="U98" s="126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 ht="4.5" hidden="1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 ht="36.75" hidden="1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 ht="32.25" customHeight="1">
      <c r="A101" s="1"/>
      <c r="B101" s="115" t="s">
        <v>43</v>
      </c>
      <c r="C101" s="115"/>
      <c r="D101" s="115"/>
      <c r="E101" s="115"/>
      <c r="F101" s="115"/>
      <c r="G101" s="115"/>
      <c r="H101" s="115"/>
      <c r="I101" s="60"/>
      <c r="J101" s="127" t="s">
        <v>56</v>
      </c>
      <c r="K101" s="124"/>
      <c r="L101" s="124"/>
      <c r="M101" s="124"/>
      <c r="N101" s="124"/>
      <c r="O101" s="124"/>
      <c r="P101" s="124"/>
      <c r="Q101" s="124"/>
      <c r="R101" s="124"/>
      <c r="S101" s="124"/>
      <c r="T101" s="124"/>
      <c r="U101" s="124"/>
      <c r="V101" s="3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2" spans="1:39" s="2" customFormat="1">
      <c r="A102" s="1"/>
      <c r="B102" s="45"/>
      <c r="C102" s="61"/>
      <c r="D102" s="61"/>
      <c r="E102" s="62"/>
      <c r="F102" s="62"/>
      <c r="G102" s="62"/>
      <c r="H102" s="63"/>
      <c r="I102" s="64"/>
      <c r="J102" s="64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1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</row>
    <row r="103" spans="1:39" s="2" customFormat="1">
      <c r="A103" s="1"/>
      <c r="B103" s="115" t="s">
        <v>39</v>
      </c>
      <c r="C103" s="115"/>
      <c r="D103" s="116" t="s">
        <v>40</v>
      </c>
      <c r="E103" s="116"/>
      <c r="F103" s="116"/>
      <c r="G103" s="116"/>
      <c r="H103" s="116"/>
      <c r="I103" s="64"/>
      <c r="J103" s="64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1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</row>
    <row r="104" spans="1:39" s="2" customFormat="1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1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</row>
    <row r="108" spans="1:39">
      <c r="B108" s="125"/>
      <c r="C108" s="125"/>
      <c r="D108" s="125"/>
      <c r="E108" s="125"/>
      <c r="F108" s="125"/>
      <c r="G108" s="125"/>
      <c r="H108" s="125"/>
      <c r="I108" s="125"/>
      <c r="J108" s="125" t="s">
        <v>57</v>
      </c>
      <c r="K108" s="125"/>
      <c r="L108" s="125"/>
      <c r="M108" s="125"/>
      <c r="N108" s="125"/>
      <c r="O108" s="125"/>
      <c r="P108" s="125"/>
      <c r="Q108" s="125"/>
      <c r="R108" s="125"/>
      <c r="S108" s="125"/>
      <c r="T108" s="125"/>
      <c r="U108" s="125"/>
    </row>
  </sheetData>
  <sheetProtection formatCells="0" formatColumns="0" formatRows="0" insertColumns="0" insertRows="0" insertHyperlinks="0" deleteColumns="0" deleteRows="0" sort="0" autoFilter="0" pivotTables="0"/>
  <autoFilter ref="A8:AM81">
    <filterColumn colId="3" showButton="0"/>
  </autoFilter>
  <mergeCells count="58">
    <mergeCell ref="B108:C108"/>
    <mergeCell ref="D108:I108"/>
    <mergeCell ref="J108:U108"/>
    <mergeCell ref="B98:C98"/>
    <mergeCell ref="D98:I98"/>
    <mergeCell ref="J98:U98"/>
    <mergeCell ref="B101:H101"/>
    <mergeCell ref="J101:U101"/>
    <mergeCell ref="B103:C103"/>
    <mergeCell ref="D103:H103"/>
    <mergeCell ref="F86:O86"/>
    <mergeCell ref="J88:U88"/>
    <mergeCell ref="J89:U89"/>
    <mergeCell ref="B90:H90"/>
    <mergeCell ref="J90:U90"/>
    <mergeCell ref="B92:C92"/>
    <mergeCell ref="D92:H92"/>
    <mergeCell ref="T7:T9"/>
    <mergeCell ref="U7:U9"/>
    <mergeCell ref="B9:G9"/>
    <mergeCell ref="B83:C83"/>
    <mergeCell ref="F84:O84"/>
    <mergeCell ref="F85:O85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81 P10:P81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6 X10:X81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06"/>
  <sheetViews>
    <sheetView workbookViewId="0">
      <pane ySplit="3" topLeftCell="A72" activePane="bottomLeft" state="frozen"/>
      <selection activeCell="A6" sqref="A6:XFD6"/>
      <selection pane="bottomLeft" activeCell="A80" sqref="A80:XFD9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587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Nhập môn trí tuệ nhân tạo</v>
      </c>
      <c r="Z8" s="75" t="str">
        <f>+P4</f>
        <v>Nhóm: INT1341-07</v>
      </c>
      <c r="AA8" s="76">
        <f>+$AJ$8+$AL$8+$AH$8</f>
        <v>70</v>
      </c>
      <c r="AB8" s="70">
        <f>COUNTIF($T$9:$T$139,"Khiển trách")</f>
        <v>0</v>
      </c>
      <c r="AC8" s="70">
        <f>COUNTIF($T$9:$T$139,"Cảnh cáo")</f>
        <v>0</v>
      </c>
      <c r="AD8" s="70">
        <f>COUNTIF($T$9:$T$139,"Đình chỉ thi")</f>
        <v>0</v>
      </c>
      <c r="AE8" s="77">
        <f>+($AB$8+$AC$8+$AD$8)/$AA$8*100%</f>
        <v>0</v>
      </c>
      <c r="AF8" s="70">
        <f>SUM(COUNTIF($T$9:$T$137,"Vắng"),COUNTIF($T$9:$T$137,"Vắng có phép"))</f>
        <v>0</v>
      </c>
      <c r="AG8" s="78">
        <f>+$AF$8/$AA$8</f>
        <v>0</v>
      </c>
      <c r="AH8" s="79">
        <f>COUNTIF($X$9:$X$137,"Thi lại")</f>
        <v>0</v>
      </c>
      <c r="AI8" s="78">
        <f>+$AH$8/$AA$8</f>
        <v>0</v>
      </c>
      <c r="AJ8" s="79">
        <f>COUNTIF($X$9:$X$138,"Học lại")</f>
        <v>70</v>
      </c>
      <c r="AK8" s="78">
        <f>+$AJ$8/$AA$8</f>
        <v>1</v>
      </c>
      <c r="AL8" s="70">
        <f>COUNTIF($X$10:$X$138,"Đạt")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1310</v>
      </c>
      <c r="D10" s="21" t="s">
        <v>1311</v>
      </c>
      <c r="E10" s="22" t="s">
        <v>65</v>
      </c>
      <c r="F10" s="23" t="s">
        <v>1312</v>
      </c>
      <c r="G10" s="20" t="s">
        <v>71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/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1313</v>
      </c>
      <c r="D11" s="33" t="s">
        <v>1314</v>
      </c>
      <c r="E11" s="34" t="s">
        <v>985</v>
      </c>
      <c r="F11" s="35" t="s">
        <v>1315</v>
      </c>
      <c r="G11" s="32" t="s">
        <v>100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/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1316</v>
      </c>
      <c r="D12" s="33" t="s">
        <v>1317</v>
      </c>
      <c r="E12" s="34" t="s">
        <v>607</v>
      </c>
      <c r="F12" s="35" t="s">
        <v>1318</v>
      </c>
      <c r="G12" s="32" t="s">
        <v>137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/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1319</v>
      </c>
      <c r="D13" s="33" t="s">
        <v>265</v>
      </c>
      <c r="E13" s="34" t="s">
        <v>365</v>
      </c>
      <c r="F13" s="35" t="s">
        <v>1320</v>
      </c>
      <c r="G13" s="32" t="s">
        <v>124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/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1321</v>
      </c>
      <c r="D14" s="33" t="s">
        <v>719</v>
      </c>
      <c r="E14" s="34" t="s">
        <v>94</v>
      </c>
      <c r="F14" s="35" t="s">
        <v>773</v>
      </c>
      <c r="G14" s="32" t="s">
        <v>124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1322</v>
      </c>
      <c r="D15" s="33" t="s">
        <v>1323</v>
      </c>
      <c r="E15" s="34" t="s">
        <v>1324</v>
      </c>
      <c r="F15" s="35" t="s">
        <v>1325</v>
      </c>
      <c r="G15" s="32" t="s">
        <v>137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1326</v>
      </c>
      <c r="D16" s="33" t="s">
        <v>192</v>
      </c>
      <c r="E16" s="34" t="s">
        <v>1327</v>
      </c>
      <c r="F16" s="35" t="s">
        <v>1328</v>
      </c>
      <c r="G16" s="32" t="s">
        <v>67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1329</v>
      </c>
      <c r="D17" s="33" t="s">
        <v>708</v>
      </c>
      <c r="E17" s="34" t="s">
        <v>1330</v>
      </c>
      <c r="F17" s="35" t="s">
        <v>1331</v>
      </c>
      <c r="G17" s="32" t="s">
        <v>124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1332</v>
      </c>
      <c r="D18" s="33" t="s">
        <v>1233</v>
      </c>
      <c r="E18" s="34" t="s">
        <v>103</v>
      </c>
      <c r="F18" s="35" t="s">
        <v>1333</v>
      </c>
      <c r="G18" s="32" t="s">
        <v>137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1334</v>
      </c>
      <c r="D19" s="33" t="s">
        <v>1335</v>
      </c>
      <c r="E19" s="34" t="s">
        <v>1336</v>
      </c>
      <c r="F19" s="35" t="s">
        <v>1337</v>
      </c>
      <c r="G19" s="32" t="s">
        <v>137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1338</v>
      </c>
      <c r="D20" s="33" t="s">
        <v>171</v>
      </c>
      <c r="E20" s="34" t="s">
        <v>384</v>
      </c>
      <c r="F20" s="35" t="s">
        <v>1029</v>
      </c>
      <c r="G20" s="32" t="s">
        <v>71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1339</v>
      </c>
      <c r="D21" s="33" t="s">
        <v>964</v>
      </c>
      <c r="E21" s="34" t="s">
        <v>1340</v>
      </c>
      <c r="F21" s="35" t="s">
        <v>1341</v>
      </c>
      <c r="G21" s="32" t="s">
        <v>177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1342</v>
      </c>
      <c r="D22" s="33" t="s">
        <v>171</v>
      </c>
      <c r="E22" s="34" t="s">
        <v>397</v>
      </c>
      <c r="F22" s="35" t="s">
        <v>1029</v>
      </c>
      <c r="G22" s="32" t="s">
        <v>91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1343</v>
      </c>
      <c r="D23" s="33" t="s">
        <v>915</v>
      </c>
      <c r="E23" s="34" t="s">
        <v>1344</v>
      </c>
      <c r="F23" s="35" t="s">
        <v>665</v>
      </c>
      <c r="G23" s="32" t="s">
        <v>124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1345</v>
      </c>
      <c r="D24" s="33" t="s">
        <v>1346</v>
      </c>
      <c r="E24" s="34" t="s">
        <v>637</v>
      </c>
      <c r="F24" s="35" t="s">
        <v>761</v>
      </c>
      <c r="G24" s="32" t="s">
        <v>76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1347</v>
      </c>
      <c r="D25" s="33" t="s">
        <v>558</v>
      </c>
      <c r="E25" s="34" t="s">
        <v>637</v>
      </c>
      <c r="F25" s="35" t="s">
        <v>1348</v>
      </c>
      <c r="G25" s="32" t="s">
        <v>100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1349</v>
      </c>
      <c r="D26" s="33" t="s">
        <v>158</v>
      </c>
      <c r="E26" s="34" t="s">
        <v>127</v>
      </c>
      <c r="F26" s="35" t="s">
        <v>1350</v>
      </c>
      <c r="G26" s="32" t="s">
        <v>81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1351</v>
      </c>
      <c r="D27" s="33" t="s">
        <v>158</v>
      </c>
      <c r="E27" s="34" t="s">
        <v>1352</v>
      </c>
      <c r="F27" s="35" t="s">
        <v>1353</v>
      </c>
      <c r="G27" s="32" t="s">
        <v>71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1354</v>
      </c>
      <c r="D28" s="33" t="s">
        <v>420</v>
      </c>
      <c r="E28" s="34" t="s">
        <v>1352</v>
      </c>
      <c r="F28" s="35" t="s">
        <v>1355</v>
      </c>
      <c r="G28" s="32" t="s">
        <v>71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1356</v>
      </c>
      <c r="D29" s="33" t="s">
        <v>1357</v>
      </c>
      <c r="E29" s="34" t="s">
        <v>654</v>
      </c>
      <c r="F29" s="35" t="s">
        <v>598</v>
      </c>
      <c r="G29" s="32" t="s">
        <v>100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1358</v>
      </c>
      <c r="D30" s="33" t="s">
        <v>982</v>
      </c>
      <c r="E30" s="34" t="s">
        <v>151</v>
      </c>
      <c r="F30" s="35" t="s">
        <v>1359</v>
      </c>
      <c r="G30" s="32" t="s">
        <v>137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1360</v>
      </c>
      <c r="D31" s="33" t="s">
        <v>1361</v>
      </c>
      <c r="E31" s="34" t="s">
        <v>151</v>
      </c>
      <c r="F31" s="35" t="s">
        <v>357</v>
      </c>
      <c r="G31" s="32" t="s">
        <v>91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1362</v>
      </c>
      <c r="D32" s="33" t="s">
        <v>643</v>
      </c>
      <c r="E32" s="34" t="s">
        <v>1363</v>
      </c>
      <c r="F32" s="35" t="s">
        <v>270</v>
      </c>
      <c r="G32" s="32" t="s">
        <v>124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1364</v>
      </c>
      <c r="D33" s="33" t="s">
        <v>1365</v>
      </c>
      <c r="E33" s="34" t="s">
        <v>175</v>
      </c>
      <c r="F33" s="35" t="s">
        <v>1366</v>
      </c>
      <c r="G33" s="32" t="s">
        <v>76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1367</v>
      </c>
      <c r="D34" s="33" t="s">
        <v>1368</v>
      </c>
      <c r="E34" s="34" t="s">
        <v>180</v>
      </c>
      <c r="F34" s="35" t="s">
        <v>328</v>
      </c>
      <c r="G34" s="32" t="s">
        <v>124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1369</v>
      </c>
      <c r="D35" s="33" t="s">
        <v>447</v>
      </c>
      <c r="E35" s="34" t="s">
        <v>448</v>
      </c>
      <c r="F35" s="35" t="s">
        <v>824</v>
      </c>
      <c r="G35" s="32" t="s">
        <v>177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1370</v>
      </c>
      <c r="D36" s="33" t="s">
        <v>1005</v>
      </c>
      <c r="E36" s="34" t="s">
        <v>188</v>
      </c>
      <c r="F36" s="35" t="s">
        <v>665</v>
      </c>
      <c r="G36" s="32" t="s">
        <v>71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1371</v>
      </c>
      <c r="D37" s="33" t="s">
        <v>435</v>
      </c>
      <c r="E37" s="34" t="s">
        <v>188</v>
      </c>
      <c r="F37" s="35" t="s">
        <v>1372</v>
      </c>
      <c r="G37" s="32" t="s">
        <v>177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1373</v>
      </c>
      <c r="D38" s="33" t="s">
        <v>1374</v>
      </c>
      <c r="E38" s="34" t="s">
        <v>188</v>
      </c>
      <c r="F38" s="35" t="s">
        <v>112</v>
      </c>
      <c r="G38" s="32" t="s">
        <v>76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1375</v>
      </c>
      <c r="D39" s="33" t="s">
        <v>1376</v>
      </c>
      <c r="E39" s="34" t="s">
        <v>199</v>
      </c>
      <c r="F39" s="35" t="s">
        <v>1377</v>
      </c>
      <c r="G39" s="32" t="s">
        <v>81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1378</v>
      </c>
      <c r="D40" s="33" t="s">
        <v>1379</v>
      </c>
      <c r="E40" s="34" t="s">
        <v>1380</v>
      </c>
      <c r="F40" s="35" t="s">
        <v>1381</v>
      </c>
      <c r="G40" s="32" t="s">
        <v>137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1382</v>
      </c>
      <c r="D41" s="33" t="s">
        <v>1383</v>
      </c>
      <c r="E41" s="34" t="s">
        <v>203</v>
      </c>
      <c r="F41" s="35" t="s">
        <v>1384</v>
      </c>
      <c r="G41" s="32" t="s">
        <v>81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1385</v>
      </c>
      <c r="D42" s="33" t="s">
        <v>833</v>
      </c>
      <c r="E42" s="34" t="s">
        <v>684</v>
      </c>
      <c r="F42" s="35" t="s">
        <v>604</v>
      </c>
      <c r="G42" s="32" t="s">
        <v>76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1386</v>
      </c>
      <c r="D43" s="33" t="s">
        <v>198</v>
      </c>
      <c r="E43" s="34" t="s">
        <v>1387</v>
      </c>
      <c r="F43" s="35" t="s">
        <v>1388</v>
      </c>
      <c r="G43" s="32" t="s">
        <v>81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1389</v>
      </c>
      <c r="D44" s="33" t="s">
        <v>1390</v>
      </c>
      <c r="E44" s="34" t="s">
        <v>228</v>
      </c>
      <c r="F44" s="35" t="s">
        <v>1391</v>
      </c>
      <c r="G44" s="32" t="s">
        <v>91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1392</v>
      </c>
      <c r="D45" s="33" t="s">
        <v>1393</v>
      </c>
      <c r="E45" s="34" t="s">
        <v>228</v>
      </c>
      <c r="F45" s="35" t="s">
        <v>1394</v>
      </c>
      <c r="G45" s="32" t="s">
        <v>124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1395</v>
      </c>
      <c r="D46" s="33" t="s">
        <v>171</v>
      </c>
      <c r="E46" s="34" t="s">
        <v>232</v>
      </c>
      <c r="F46" s="35" t="s">
        <v>1396</v>
      </c>
      <c r="G46" s="32" t="s">
        <v>177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1397</v>
      </c>
      <c r="D47" s="33" t="s">
        <v>198</v>
      </c>
      <c r="E47" s="34" t="s">
        <v>1398</v>
      </c>
      <c r="F47" s="35" t="s">
        <v>699</v>
      </c>
      <c r="G47" s="32" t="s">
        <v>137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1399</v>
      </c>
      <c r="D48" s="33" t="s">
        <v>1400</v>
      </c>
      <c r="E48" s="34" t="s">
        <v>1401</v>
      </c>
      <c r="F48" s="35" t="s">
        <v>1402</v>
      </c>
      <c r="G48" s="32" t="s">
        <v>137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1403</v>
      </c>
      <c r="D49" s="33" t="s">
        <v>1404</v>
      </c>
      <c r="E49" s="34" t="s">
        <v>891</v>
      </c>
      <c r="F49" s="35" t="s">
        <v>1405</v>
      </c>
      <c r="G49" s="32" t="s">
        <v>71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1406</v>
      </c>
      <c r="D50" s="33" t="s">
        <v>1407</v>
      </c>
      <c r="E50" s="34" t="s">
        <v>1408</v>
      </c>
      <c r="F50" s="35" t="s">
        <v>1409</v>
      </c>
      <c r="G50" s="32" t="s">
        <v>348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1410</v>
      </c>
      <c r="D51" s="33" t="s">
        <v>1411</v>
      </c>
      <c r="E51" s="34" t="s">
        <v>251</v>
      </c>
      <c r="F51" s="35" t="s">
        <v>1412</v>
      </c>
      <c r="G51" s="32" t="s">
        <v>100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1413</v>
      </c>
      <c r="D52" s="33" t="s">
        <v>646</v>
      </c>
      <c r="E52" s="34" t="s">
        <v>258</v>
      </c>
      <c r="F52" s="35" t="s">
        <v>1414</v>
      </c>
      <c r="G52" s="32" t="s">
        <v>67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1415</v>
      </c>
      <c r="D53" s="33" t="s">
        <v>1416</v>
      </c>
      <c r="E53" s="34" t="s">
        <v>258</v>
      </c>
      <c r="F53" s="35" t="s">
        <v>1417</v>
      </c>
      <c r="G53" s="32" t="s">
        <v>100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1418</v>
      </c>
      <c r="D54" s="33" t="s">
        <v>198</v>
      </c>
      <c r="E54" s="34" t="s">
        <v>1419</v>
      </c>
      <c r="F54" s="35" t="s">
        <v>773</v>
      </c>
      <c r="G54" s="32" t="s">
        <v>100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1420</v>
      </c>
      <c r="D55" s="33" t="s">
        <v>1421</v>
      </c>
      <c r="E55" s="34" t="s">
        <v>262</v>
      </c>
      <c r="F55" s="35" t="s">
        <v>1422</v>
      </c>
      <c r="G55" s="32" t="s">
        <v>177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1423</v>
      </c>
      <c r="D56" s="33" t="s">
        <v>1424</v>
      </c>
      <c r="E56" s="34" t="s">
        <v>266</v>
      </c>
      <c r="F56" s="35" t="s">
        <v>1425</v>
      </c>
      <c r="G56" s="32" t="s">
        <v>177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1426</v>
      </c>
      <c r="D57" s="33" t="s">
        <v>163</v>
      </c>
      <c r="E57" s="34" t="s">
        <v>1256</v>
      </c>
      <c r="F57" s="35" t="s">
        <v>1208</v>
      </c>
      <c r="G57" s="32" t="s">
        <v>177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1427</v>
      </c>
      <c r="D58" s="33" t="s">
        <v>198</v>
      </c>
      <c r="E58" s="34" t="s">
        <v>905</v>
      </c>
      <c r="F58" s="35" t="s">
        <v>233</v>
      </c>
      <c r="G58" s="32" t="s">
        <v>177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1428</v>
      </c>
      <c r="D59" s="33" t="s">
        <v>1429</v>
      </c>
      <c r="E59" s="34" t="s">
        <v>509</v>
      </c>
      <c r="F59" s="35" t="s">
        <v>418</v>
      </c>
      <c r="G59" s="32" t="s">
        <v>177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1430</v>
      </c>
      <c r="D60" s="33" t="s">
        <v>1067</v>
      </c>
      <c r="E60" s="34" t="s">
        <v>509</v>
      </c>
      <c r="F60" s="35" t="s">
        <v>1431</v>
      </c>
      <c r="G60" s="32" t="s">
        <v>81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1432</v>
      </c>
      <c r="D61" s="33" t="s">
        <v>1118</v>
      </c>
      <c r="E61" s="34" t="s">
        <v>513</v>
      </c>
      <c r="F61" s="35" t="s">
        <v>834</v>
      </c>
      <c r="G61" s="32" t="s">
        <v>177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1433</v>
      </c>
      <c r="D62" s="33" t="s">
        <v>1434</v>
      </c>
      <c r="E62" s="34" t="s">
        <v>280</v>
      </c>
      <c r="F62" s="35" t="s">
        <v>309</v>
      </c>
      <c r="G62" s="32" t="s">
        <v>91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1435</v>
      </c>
      <c r="D63" s="33" t="s">
        <v>1436</v>
      </c>
      <c r="E63" s="34" t="s">
        <v>736</v>
      </c>
      <c r="F63" s="35" t="s">
        <v>1437</v>
      </c>
      <c r="G63" s="32" t="s">
        <v>177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1438</v>
      </c>
      <c r="D64" s="33" t="s">
        <v>1439</v>
      </c>
      <c r="E64" s="34" t="s">
        <v>736</v>
      </c>
      <c r="F64" s="35" t="s">
        <v>1169</v>
      </c>
      <c r="G64" s="32" t="s">
        <v>100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1440</v>
      </c>
      <c r="D65" s="33" t="s">
        <v>1441</v>
      </c>
      <c r="E65" s="34" t="s">
        <v>1442</v>
      </c>
      <c r="F65" s="35" t="s">
        <v>1443</v>
      </c>
      <c r="G65" s="32" t="s">
        <v>100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1444</v>
      </c>
      <c r="D66" s="33" t="s">
        <v>1445</v>
      </c>
      <c r="E66" s="34" t="s">
        <v>1446</v>
      </c>
      <c r="F66" s="35" t="s">
        <v>1447</v>
      </c>
      <c r="G66" s="32" t="s">
        <v>177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1448</v>
      </c>
      <c r="D67" s="33" t="s">
        <v>1449</v>
      </c>
      <c r="E67" s="34" t="s">
        <v>300</v>
      </c>
      <c r="F67" s="35" t="s">
        <v>1450</v>
      </c>
      <c r="G67" s="32" t="s">
        <v>76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1451</v>
      </c>
      <c r="D68" s="33" t="s">
        <v>1452</v>
      </c>
      <c r="E68" s="34" t="s">
        <v>1103</v>
      </c>
      <c r="F68" s="35" t="s">
        <v>1453</v>
      </c>
      <c r="G68" s="32" t="s">
        <v>76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1454</v>
      </c>
      <c r="D69" s="33" t="s">
        <v>283</v>
      </c>
      <c r="E69" s="34" t="s">
        <v>1103</v>
      </c>
      <c r="F69" s="35" t="s">
        <v>185</v>
      </c>
      <c r="G69" s="32" t="s">
        <v>124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1455</v>
      </c>
      <c r="D70" s="33" t="s">
        <v>1456</v>
      </c>
      <c r="E70" s="34" t="s">
        <v>760</v>
      </c>
      <c r="F70" s="35" t="s">
        <v>1253</v>
      </c>
      <c r="G70" s="32" t="s">
        <v>177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1457</v>
      </c>
      <c r="D71" s="33" t="s">
        <v>1458</v>
      </c>
      <c r="E71" s="34" t="s">
        <v>546</v>
      </c>
      <c r="F71" s="35" t="s">
        <v>1459</v>
      </c>
      <c r="G71" s="32" t="s">
        <v>177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1460</v>
      </c>
      <c r="D72" s="33" t="s">
        <v>198</v>
      </c>
      <c r="E72" s="34" t="s">
        <v>1121</v>
      </c>
      <c r="F72" s="35" t="s">
        <v>598</v>
      </c>
      <c r="G72" s="32" t="s">
        <v>177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1461</v>
      </c>
      <c r="D73" s="33" t="s">
        <v>1462</v>
      </c>
      <c r="E73" s="34" t="s">
        <v>555</v>
      </c>
      <c r="F73" s="35" t="s">
        <v>883</v>
      </c>
      <c r="G73" s="32" t="s">
        <v>71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1463</v>
      </c>
      <c r="D74" s="33" t="s">
        <v>1464</v>
      </c>
      <c r="E74" s="34" t="s">
        <v>319</v>
      </c>
      <c r="F74" s="35" t="s">
        <v>608</v>
      </c>
      <c r="G74" s="32" t="s">
        <v>137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9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/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1465</v>
      </c>
      <c r="D75" s="33" t="s">
        <v>1466</v>
      </c>
      <c r="E75" s="34" t="s">
        <v>768</v>
      </c>
      <c r="F75" s="35" t="s">
        <v>1299</v>
      </c>
      <c r="G75" s="32" t="s">
        <v>177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/>
      <c r="V75" s="3"/>
      <c r="W75" s="30"/>
      <c r="X75" s="81" t="str">
        <f t="shared" ref="X75:X7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1467</v>
      </c>
      <c r="D76" s="33" t="s">
        <v>750</v>
      </c>
      <c r="E76" s="34" t="s">
        <v>327</v>
      </c>
      <c r="F76" s="35" t="s">
        <v>1331</v>
      </c>
      <c r="G76" s="32" t="s">
        <v>124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9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9" si="9">+IF(OR($H76=0,$I76=0,$J76=0,$K76=0),"Không đủ ĐKDT","")</f>
        <v/>
      </c>
      <c r="U76" s="43"/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1468</v>
      </c>
      <c r="D77" s="33" t="s">
        <v>1469</v>
      </c>
      <c r="E77" s="34" t="s">
        <v>572</v>
      </c>
      <c r="F77" s="35" t="s">
        <v>608</v>
      </c>
      <c r="G77" s="32" t="s">
        <v>91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/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18.75" customHeight="1">
      <c r="B78" s="31">
        <v>69</v>
      </c>
      <c r="C78" s="32" t="s">
        <v>1470</v>
      </c>
      <c r="D78" s="33" t="s">
        <v>198</v>
      </c>
      <c r="E78" s="34" t="s">
        <v>1471</v>
      </c>
      <c r="F78" s="35" t="s">
        <v>1472</v>
      </c>
      <c r="G78" s="32" t="s">
        <v>81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1:39" ht="18.75" customHeight="1">
      <c r="B79" s="31">
        <v>70</v>
      </c>
      <c r="C79" s="32" t="s">
        <v>1473</v>
      </c>
      <c r="D79" s="33" t="s">
        <v>1474</v>
      </c>
      <c r="E79" s="34" t="s">
        <v>1141</v>
      </c>
      <c r="F79" s="35" t="s">
        <v>1475</v>
      </c>
      <c r="G79" s="32" t="s">
        <v>100</v>
      </c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Học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1:39" ht="9" customHeight="1">
      <c r="A80" s="2"/>
      <c r="B80" s="45"/>
      <c r="C80" s="46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t="16.5" hidden="1">
      <c r="A81" s="2"/>
      <c r="B81" s="121" t="s">
        <v>31</v>
      </c>
      <c r="C81" s="121"/>
      <c r="D81" s="46"/>
      <c r="E81" s="47"/>
      <c r="F81" s="47"/>
      <c r="G81" s="47"/>
      <c r="H81" s="48"/>
      <c r="I81" s="49"/>
      <c r="J81" s="49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3"/>
    </row>
    <row r="82" spans="1:39" ht="16.5" hidden="1" customHeight="1">
      <c r="A82" s="2"/>
      <c r="B82" s="51" t="s">
        <v>32</v>
      </c>
      <c r="C82" s="51"/>
      <c r="D82" s="52">
        <f>+$AA$8</f>
        <v>70</v>
      </c>
      <c r="E82" s="53" t="s">
        <v>33</v>
      </c>
      <c r="F82" s="94" t="s">
        <v>34</v>
      </c>
      <c r="G82" s="94"/>
      <c r="H82" s="94"/>
      <c r="I82" s="94"/>
      <c r="J82" s="94"/>
      <c r="K82" s="94"/>
      <c r="L82" s="94"/>
      <c r="M82" s="94"/>
      <c r="N82" s="94"/>
      <c r="O82" s="94"/>
      <c r="P82" s="54">
        <f>$AA$8 -COUNTIF($T$9:$T$269,"Vắng") -COUNTIF($T$9:$T$269,"Vắng có phép") - COUNTIF($T$9:$T$269,"Đình chỉ thi") - COUNTIF($T$9:$T$269,"Không đủ ĐKDT")</f>
        <v>70</v>
      </c>
      <c r="Q82" s="54"/>
      <c r="R82" s="54"/>
      <c r="S82" s="55"/>
      <c r="T82" s="56" t="s">
        <v>33</v>
      </c>
      <c r="U82" s="55"/>
      <c r="V82" s="3"/>
    </row>
    <row r="83" spans="1:39" ht="16.5" hidden="1" customHeight="1">
      <c r="A83" s="2"/>
      <c r="B83" s="51" t="s">
        <v>35</v>
      </c>
      <c r="C83" s="51"/>
      <c r="D83" s="52">
        <f>+$AL$8</f>
        <v>0</v>
      </c>
      <c r="E83" s="53" t="s">
        <v>33</v>
      </c>
      <c r="F83" s="94" t="s">
        <v>36</v>
      </c>
      <c r="G83" s="94"/>
      <c r="H83" s="94"/>
      <c r="I83" s="94"/>
      <c r="J83" s="94"/>
      <c r="K83" s="94"/>
      <c r="L83" s="94"/>
      <c r="M83" s="94"/>
      <c r="N83" s="94"/>
      <c r="O83" s="94"/>
      <c r="P83" s="57">
        <f>COUNTIF($T$9:$T$145,"Vắng")</f>
        <v>0</v>
      </c>
      <c r="Q83" s="57"/>
      <c r="R83" s="57"/>
      <c r="S83" s="58"/>
      <c r="T83" s="56" t="s">
        <v>33</v>
      </c>
      <c r="U83" s="58"/>
      <c r="V83" s="3"/>
    </row>
    <row r="84" spans="1:39" ht="16.5" hidden="1" customHeight="1">
      <c r="A84" s="2"/>
      <c r="B84" s="51" t="s">
        <v>51</v>
      </c>
      <c r="C84" s="51"/>
      <c r="D84" s="67">
        <f>COUNTIF(X10:X79,"Học lại")</f>
        <v>70</v>
      </c>
      <c r="E84" s="53" t="s">
        <v>33</v>
      </c>
      <c r="F84" s="94" t="s">
        <v>52</v>
      </c>
      <c r="G84" s="94"/>
      <c r="H84" s="94"/>
      <c r="I84" s="94"/>
      <c r="J84" s="94"/>
      <c r="K84" s="94"/>
      <c r="L84" s="94"/>
      <c r="M84" s="94"/>
      <c r="N84" s="94"/>
      <c r="O84" s="94"/>
      <c r="P84" s="54">
        <f>COUNTIF($T$9:$T$145,"Vắng có phép")</f>
        <v>0</v>
      </c>
      <c r="Q84" s="54"/>
      <c r="R84" s="54"/>
      <c r="S84" s="55"/>
      <c r="T84" s="56" t="s">
        <v>33</v>
      </c>
      <c r="U84" s="55"/>
      <c r="V84" s="3"/>
    </row>
    <row r="85" spans="1:39" ht="3" hidden="1" customHeight="1">
      <c r="A85" s="2"/>
      <c r="B85" s="45"/>
      <c r="C85" s="46"/>
      <c r="D85" s="46"/>
      <c r="E85" s="47"/>
      <c r="F85" s="47"/>
      <c r="G85" s="47"/>
      <c r="H85" s="48"/>
      <c r="I85" s="49"/>
      <c r="J85" s="49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3"/>
    </row>
    <row r="86" spans="1:39" hidden="1">
      <c r="B86" s="89" t="s">
        <v>53</v>
      </c>
      <c r="C86" s="89"/>
      <c r="D86" s="90">
        <f>COUNTIF(X10:X79,"Thi lại")</f>
        <v>0</v>
      </c>
      <c r="E86" s="91" t="s">
        <v>33</v>
      </c>
      <c r="F86" s="3"/>
      <c r="G86" s="3"/>
      <c r="H86" s="3"/>
      <c r="I86" s="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3"/>
    </row>
    <row r="87" spans="1:39" ht="24.75" hidden="1" customHeight="1">
      <c r="B87" s="89"/>
      <c r="C87" s="89"/>
      <c r="D87" s="90"/>
      <c r="E87" s="91"/>
      <c r="F87" s="3"/>
      <c r="G87" s="3"/>
      <c r="H87" s="3"/>
      <c r="I87" s="3"/>
      <c r="J87" s="123" t="s">
        <v>55</v>
      </c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3"/>
      <c r="V87" s="3"/>
    </row>
    <row r="88" spans="1:39" hidden="1">
      <c r="A88" s="59"/>
      <c r="B88" s="115" t="s">
        <v>37</v>
      </c>
      <c r="C88" s="115"/>
      <c r="D88" s="115"/>
      <c r="E88" s="115"/>
      <c r="F88" s="115"/>
      <c r="G88" s="115"/>
      <c r="H88" s="115"/>
      <c r="I88" s="60"/>
      <c r="J88" s="124" t="s">
        <v>38</v>
      </c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3"/>
    </row>
    <row r="89" spans="1:39" ht="4.5" hidden="1" customHeight="1">
      <c r="A89" s="2"/>
      <c r="B89" s="45"/>
      <c r="C89" s="61"/>
      <c r="D89" s="61"/>
      <c r="E89" s="62"/>
      <c r="F89" s="62"/>
      <c r="G89" s="62"/>
      <c r="H89" s="63"/>
      <c r="I89" s="64"/>
      <c r="J89" s="64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:39" s="2" customFormat="1" hidden="1">
      <c r="B90" s="115" t="s">
        <v>39</v>
      </c>
      <c r="C90" s="115"/>
      <c r="D90" s="116" t="s">
        <v>40</v>
      </c>
      <c r="E90" s="116"/>
      <c r="F90" s="116"/>
      <c r="G90" s="116"/>
      <c r="H90" s="116"/>
      <c r="I90" s="64"/>
      <c r="J90" s="64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idden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9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3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18" hidden="1" customHeight="1">
      <c r="A96" s="1"/>
      <c r="B96" s="126" t="s">
        <v>41</v>
      </c>
      <c r="C96" s="126"/>
      <c r="D96" s="126" t="s">
        <v>54</v>
      </c>
      <c r="E96" s="126"/>
      <c r="F96" s="126"/>
      <c r="G96" s="126"/>
      <c r="H96" s="126"/>
      <c r="I96" s="126"/>
      <c r="J96" s="126" t="s">
        <v>42</v>
      </c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4.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36.75" hidden="1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 ht="32.25" customHeight="1">
      <c r="A99" s="1"/>
      <c r="B99" s="115" t="s">
        <v>43</v>
      </c>
      <c r="C99" s="115"/>
      <c r="D99" s="115"/>
      <c r="E99" s="115"/>
      <c r="F99" s="115"/>
      <c r="G99" s="115"/>
      <c r="H99" s="115"/>
      <c r="I99" s="60"/>
      <c r="J99" s="127" t="s">
        <v>56</v>
      </c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3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45"/>
      <c r="C100" s="61"/>
      <c r="D100" s="61"/>
      <c r="E100" s="62"/>
      <c r="F100" s="62"/>
      <c r="G100" s="62"/>
      <c r="H100" s="63"/>
      <c r="I100" s="64"/>
      <c r="J100" s="64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>
      <c r="A101" s="1"/>
      <c r="B101" s="115" t="s">
        <v>39</v>
      </c>
      <c r="C101" s="115"/>
      <c r="D101" s="116" t="s">
        <v>40</v>
      </c>
      <c r="E101" s="116"/>
      <c r="F101" s="116"/>
      <c r="G101" s="116"/>
      <c r="H101" s="116"/>
      <c r="I101" s="64"/>
      <c r="J101" s="64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1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2" spans="1:39" s="2" customForma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1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</row>
    <row r="106" spans="1:39">
      <c r="B106" s="125"/>
      <c r="C106" s="125"/>
      <c r="D106" s="125"/>
      <c r="E106" s="125"/>
      <c r="F106" s="125"/>
      <c r="G106" s="125"/>
      <c r="H106" s="125"/>
      <c r="I106" s="125"/>
      <c r="J106" s="125" t="s">
        <v>57</v>
      </c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5"/>
    </row>
  </sheetData>
  <sheetProtection formatCells="0" formatColumns="0" formatRows="0" insertColumns="0" insertRows="0" insertHyperlinks="0" deleteColumns="0" deleteRows="0" sort="0" autoFilter="0" pivotTables="0"/>
  <autoFilter ref="A8:AM79">
    <filterColumn colId="3" showButton="0"/>
  </autoFilter>
  <mergeCells count="58">
    <mergeCell ref="B106:C106"/>
    <mergeCell ref="D106:I106"/>
    <mergeCell ref="J106:U106"/>
    <mergeCell ref="B96:C96"/>
    <mergeCell ref="D96:I96"/>
    <mergeCell ref="J96:U96"/>
    <mergeCell ref="B99:H99"/>
    <mergeCell ref="J99:U99"/>
    <mergeCell ref="B101:C101"/>
    <mergeCell ref="D101:H101"/>
    <mergeCell ref="F84:O84"/>
    <mergeCell ref="J86:U86"/>
    <mergeCell ref="J87:U87"/>
    <mergeCell ref="B88:H88"/>
    <mergeCell ref="J88:U88"/>
    <mergeCell ref="B90:C90"/>
    <mergeCell ref="D90:H90"/>
    <mergeCell ref="T7:T9"/>
    <mergeCell ref="U7:U9"/>
    <mergeCell ref="B9:G9"/>
    <mergeCell ref="B81:C81"/>
    <mergeCell ref="F82:O82"/>
    <mergeCell ref="F83:O8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9 P10:P79">
    <cfRule type="cellIs" dxfId="5" priority="3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84 X10:X79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108"/>
  <sheetViews>
    <sheetView workbookViewId="0">
      <pane ySplit="3" topLeftCell="A74" activePane="bottomLeft" state="frozen"/>
      <selection activeCell="A6" sqref="A6:XFD6"/>
      <selection pane="bottomLeft" activeCell="A82" sqref="A82:XFD9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588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Nhập môn trí tuệ nhân tạo</v>
      </c>
      <c r="Z8" s="75" t="str">
        <f>+P4</f>
        <v>Nhóm: INT1341-06</v>
      </c>
      <c r="AA8" s="76">
        <f>+$AJ$8+$AL$8+$AH$8</f>
        <v>72</v>
      </c>
      <c r="AB8" s="70">
        <f>COUNTIF($T$9:$T$141,"Khiển trách")</f>
        <v>0</v>
      </c>
      <c r="AC8" s="70">
        <f>COUNTIF($T$9:$T$141,"Cảnh cáo")</f>
        <v>0</v>
      </c>
      <c r="AD8" s="70">
        <f>COUNTIF($T$9:$T$141,"Đình chỉ thi")</f>
        <v>0</v>
      </c>
      <c r="AE8" s="77">
        <f>+($AB$8+$AC$8+$AD$8)/$AA$8*100%</f>
        <v>0</v>
      </c>
      <c r="AF8" s="70">
        <f>SUM(COUNTIF($T$9:$T$139,"Vắng"),COUNTIF($T$9:$T$139,"Vắng có phép"))</f>
        <v>0</v>
      </c>
      <c r="AG8" s="78">
        <f>+$AF$8/$AA$8</f>
        <v>0</v>
      </c>
      <c r="AH8" s="79">
        <f>COUNTIF($X$9:$X$139,"Thi lại")</f>
        <v>0</v>
      </c>
      <c r="AI8" s="78">
        <f>+$AH$8/$AA$8</f>
        <v>0</v>
      </c>
      <c r="AJ8" s="79">
        <f>COUNTIF($X$9:$X$140,"Học lại")</f>
        <v>72</v>
      </c>
      <c r="AK8" s="78">
        <f>+$AJ$8/$AA$8</f>
        <v>1</v>
      </c>
      <c r="AL8" s="70">
        <f>COUNTIF($X$10:$X$140,"Đạt")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1145</v>
      </c>
      <c r="D10" s="21" t="s">
        <v>114</v>
      </c>
      <c r="E10" s="22" t="s">
        <v>65</v>
      </c>
      <c r="F10" s="23" t="s">
        <v>1003</v>
      </c>
      <c r="G10" s="20" t="s">
        <v>81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/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1146</v>
      </c>
      <c r="D11" s="33" t="s">
        <v>350</v>
      </c>
      <c r="E11" s="34" t="s">
        <v>65</v>
      </c>
      <c r="F11" s="35" t="s">
        <v>907</v>
      </c>
      <c r="G11" s="32" t="s">
        <v>137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/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1147</v>
      </c>
      <c r="D12" s="33" t="s">
        <v>1148</v>
      </c>
      <c r="E12" s="34" t="s">
        <v>65</v>
      </c>
      <c r="F12" s="35" t="s">
        <v>1149</v>
      </c>
      <c r="G12" s="32" t="s">
        <v>71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/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1150</v>
      </c>
      <c r="D13" s="33" t="s">
        <v>1151</v>
      </c>
      <c r="E13" s="34" t="s">
        <v>65</v>
      </c>
      <c r="F13" s="35" t="s">
        <v>1152</v>
      </c>
      <c r="G13" s="32" t="s">
        <v>100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/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1153</v>
      </c>
      <c r="D14" s="33" t="s">
        <v>1154</v>
      </c>
      <c r="E14" s="34" t="s">
        <v>1155</v>
      </c>
      <c r="F14" s="35" t="s">
        <v>128</v>
      </c>
      <c r="G14" s="32" t="s">
        <v>100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1156</v>
      </c>
      <c r="D15" s="33" t="s">
        <v>451</v>
      </c>
      <c r="E15" s="34" t="s">
        <v>1155</v>
      </c>
      <c r="F15" s="35" t="s">
        <v>1157</v>
      </c>
      <c r="G15" s="32" t="s">
        <v>137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1158</v>
      </c>
      <c r="D16" s="33" t="s">
        <v>1159</v>
      </c>
      <c r="E16" s="34" t="s">
        <v>1160</v>
      </c>
      <c r="F16" s="35" t="s">
        <v>1161</v>
      </c>
      <c r="G16" s="32" t="s">
        <v>177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1162</v>
      </c>
      <c r="D17" s="33" t="s">
        <v>1163</v>
      </c>
      <c r="E17" s="34" t="s">
        <v>985</v>
      </c>
      <c r="F17" s="35" t="s">
        <v>786</v>
      </c>
      <c r="G17" s="32" t="s">
        <v>124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1164</v>
      </c>
      <c r="D18" s="33" t="s">
        <v>1165</v>
      </c>
      <c r="E18" s="34" t="s">
        <v>607</v>
      </c>
      <c r="F18" s="35" t="s">
        <v>1166</v>
      </c>
      <c r="G18" s="32" t="s">
        <v>177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1167</v>
      </c>
      <c r="D19" s="33" t="s">
        <v>1168</v>
      </c>
      <c r="E19" s="34" t="s">
        <v>365</v>
      </c>
      <c r="F19" s="35" t="s">
        <v>1169</v>
      </c>
      <c r="G19" s="32" t="s">
        <v>124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1170</v>
      </c>
      <c r="D20" s="33" t="s">
        <v>1171</v>
      </c>
      <c r="E20" s="34" t="s">
        <v>365</v>
      </c>
      <c r="F20" s="35" t="s">
        <v>366</v>
      </c>
      <c r="G20" s="32" t="s">
        <v>100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1172</v>
      </c>
      <c r="D21" s="33" t="s">
        <v>1173</v>
      </c>
      <c r="E21" s="34" t="s">
        <v>89</v>
      </c>
      <c r="F21" s="35" t="s">
        <v>1174</v>
      </c>
      <c r="G21" s="32" t="s">
        <v>177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1175</v>
      </c>
      <c r="D22" s="33" t="s">
        <v>1176</v>
      </c>
      <c r="E22" s="34" t="s">
        <v>103</v>
      </c>
      <c r="F22" s="35" t="s">
        <v>1177</v>
      </c>
      <c r="G22" s="32" t="s">
        <v>71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1178</v>
      </c>
      <c r="D23" s="33" t="s">
        <v>295</v>
      </c>
      <c r="E23" s="34" t="s">
        <v>103</v>
      </c>
      <c r="F23" s="35" t="s">
        <v>200</v>
      </c>
      <c r="G23" s="32" t="s">
        <v>124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1179</v>
      </c>
      <c r="D24" s="33" t="s">
        <v>295</v>
      </c>
      <c r="E24" s="34" t="s">
        <v>103</v>
      </c>
      <c r="F24" s="35" t="s">
        <v>366</v>
      </c>
      <c r="G24" s="32" t="s">
        <v>124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1180</v>
      </c>
      <c r="D25" s="33" t="s">
        <v>1181</v>
      </c>
      <c r="E25" s="34" t="s">
        <v>380</v>
      </c>
      <c r="F25" s="35" t="s">
        <v>1182</v>
      </c>
      <c r="G25" s="32" t="s">
        <v>91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1183</v>
      </c>
      <c r="D26" s="33" t="s">
        <v>447</v>
      </c>
      <c r="E26" s="34" t="s">
        <v>384</v>
      </c>
      <c r="F26" s="35" t="s">
        <v>1184</v>
      </c>
      <c r="G26" s="32" t="s">
        <v>124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1185</v>
      </c>
      <c r="D27" s="33" t="s">
        <v>1186</v>
      </c>
      <c r="E27" s="34" t="s">
        <v>634</v>
      </c>
      <c r="F27" s="35" t="s">
        <v>1187</v>
      </c>
      <c r="G27" s="32" t="s">
        <v>177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1188</v>
      </c>
      <c r="D28" s="33" t="s">
        <v>631</v>
      </c>
      <c r="E28" s="34" t="s">
        <v>131</v>
      </c>
      <c r="F28" s="35" t="s">
        <v>1086</v>
      </c>
      <c r="G28" s="32" t="s">
        <v>91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1189</v>
      </c>
      <c r="D29" s="33" t="s">
        <v>1190</v>
      </c>
      <c r="E29" s="34" t="s">
        <v>414</v>
      </c>
      <c r="F29" s="35" t="s">
        <v>753</v>
      </c>
      <c r="G29" s="32" t="s">
        <v>71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1191</v>
      </c>
      <c r="D30" s="33" t="s">
        <v>1192</v>
      </c>
      <c r="E30" s="34" t="s">
        <v>414</v>
      </c>
      <c r="F30" s="35" t="s">
        <v>629</v>
      </c>
      <c r="G30" s="32" t="s">
        <v>177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1193</v>
      </c>
      <c r="D31" s="33" t="s">
        <v>1194</v>
      </c>
      <c r="E31" s="34" t="s">
        <v>414</v>
      </c>
      <c r="F31" s="35" t="s">
        <v>945</v>
      </c>
      <c r="G31" s="32" t="s">
        <v>124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1195</v>
      </c>
      <c r="D32" s="33" t="s">
        <v>198</v>
      </c>
      <c r="E32" s="34" t="s">
        <v>147</v>
      </c>
      <c r="F32" s="35" t="s">
        <v>593</v>
      </c>
      <c r="G32" s="32" t="s">
        <v>177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1196</v>
      </c>
      <c r="D33" s="33" t="s">
        <v>1197</v>
      </c>
      <c r="E33" s="34" t="s">
        <v>151</v>
      </c>
      <c r="F33" s="35" t="s">
        <v>428</v>
      </c>
      <c r="G33" s="32" t="s">
        <v>100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1198</v>
      </c>
      <c r="D34" s="33" t="s">
        <v>1199</v>
      </c>
      <c r="E34" s="34" t="s">
        <v>151</v>
      </c>
      <c r="F34" s="35" t="s">
        <v>1184</v>
      </c>
      <c r="G34" s="32" t="s">
        <v>137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1200</v>
      </c>
      <c r="D35" s="33" t="s">
        <v>158</v>
      </c>
      <c r="E35" s="34" t="s">
        <v>1201</v>
      </c>
      <c r="F35" s="35" t="s">
        <v>1202</v>
      </c>
      <c r="G35" s="32" t="s">
        <v>91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1203</v>
      </c>
      <c r="D36" s="33" t="s">
        <v>1204</v>
      </c>
      <c r="E36" s="34" t="s">
        <v>175</v>
      </c>
      <c r="F36" s="35" t="s">
        <v>584</v>
      </c>
      <c r="G36" s="32" t="s">
        <v>91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1205</v>
      </c>
      <c r="D37" s="33" t="s">
        <v>833</v>
      </c>
      <c r="E37" s="34" t="s">
        <v>175</v>
      </c>
      <c r="F37" s="35" t="s">
        <v>1206</v>
      </c>
      <c r="G37" s="32" t="s">
        <v>100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1207</v>
      </c>
      <c r="D38" s="33" t="s">
        <v>980</v>
      </c>
      <c r="E38" s="34" t="s">
        <v>175</v>
      </c>
      <c r="F38" s="35" t="s">
        <v>1208</v>
      </c>
      <c r="G38" s="32" t="s">
        <v>71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1209</v>
      </c>
      <c r="D39" s="33" t="s">
        <v>1210</v>
      </c>
      <c r="E39" s="34" t="s">
        <v>188</v>
      </c>
      <c r="F39" s="35" t="s">
        <v>1211</v>
      </c>
      <c r="G39" s="32" t="s">
        <v>100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1212</v>
      </c>
      <c r="D40" s="33" t="s">
        <v>1213</v>
      </c>
      <c r="E40" s="34" t="s">
        <v>1214</v>
      </c>
      <c r="F40" s="35" t="s">
        <v>1215</v>
      </c>
      <c r="G40" s="32" t="s">
        <v>137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1216</v>
      </c>
      <c r="D41" s="33" t="s">
        <v>1217</v>
      </c>
      <c r="E41" s="34" t="s">
        <v>1218</v>
      </c>
      <c r="F41" s="35" t="s">
        <v>1219</v>
      </c>
      <c r="G41" s="32" t="s">
        <v>76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1220</v>
      </c>
      <c r="D42" s="33" t="s">
        <v>1221</v>
      </c>
      <c r="E42" s="34" t="s">
        <v>455</v>
      </c>
      <c r="F42" s="35" t="s">
        <v>799</v>
      </c>
      <c r="G42" s="32" t="s">
        <v>100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1222</v>
      </c>
      <c r="D43" s="33" t="s">
        <v>451</v>
      </c>
      <c r="E43" s="34" t="s">
        <v>455</v>
      </c>
      <c r="F43" s="35" t="s">
        <v>780</v>
      </c>
      <c r="G43" s="32" t="s">
        <v>91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1223</v>
      </c>
      <c r="D44" s="33" t="s">
        <v>376</v>
      </c>
      <c r="E44" s="34" t="s">
        <v>455</v>
      </c>
      <c r="F44" s="35" t="s">
        <v>581</v>
      </c>
      <c r="G44" s="32" t="s">
        <v>91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1224</v>
      </c>
      <c r="D45" s="33" t="s">
        <v>1225</v>
      </c>
      <c r="E45" s="34" t="s">
        <v>458</v>
      </c>
      <c r="F45" s="35" t="s">
        <v>1041</v>
      </c>
      <c r="G45" s="32" t="s">
        <v>177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1226</v>
      </c>
      <c r="D46" s="33" t="s">
        <v>1227</v>
      </c>
      <c r="E46" s="34" t="s">
        <v>684</v>
      </c>
      <c r="F46" s="35" t="s">
        <v>204</v>
      </c>
      <c r="G46" s="32" t="s">
        <v>91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1228</v>
      </c>
      <c r="D47" s="33" t="s">
        <v>1229</v>
      </c>
      <c r="E47" s="34" t="s">
        <v>684</v>
      </c>
      <c r="F47" s="35" t="s">
        <v>1003</v>
      </c>
      <c r="G47" s="32" t="s">
        <v>124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1230</v>
      </c>
      <c r="D48" s="33" t="s">
        <v>719</v>
      </c>
      <c r="E48" s="34" t="s">
        <v>211</v>
      </c>
      <c r="F48" s="35" t="s">
        <v>1231</v>
      </c>
      <c r="G48" s="32" t="s">
        <v>91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1232</v>
      </c>
      <c r="D49" s="33" t="s">
        <v>1233</v>
      </c>
      <c r="E49" s="34" t="s">
        <v>880</v>
      </c>
      <c r="F49" s="35" t="s">
        <v>1234</v>
      </c>
      <c r="G49" s="32" t="s">
        <v>71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1235</v>
      </c>
      <c r="D50" s="33" t="s">
        <v>1236</v>
      </c>
      <c r="E50" s="34" t="s">
        <v>695</v>
      </c>
      <c r="F50" s="35" t="s">
        <v>941</v>
      </c>
      <c r="G50" s="32" t="s">
        <v>177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1237</v>
      </c>
      <c r="D51" s="33" t="s">
        <v>807</v>
      </c>
      <c r="E51" s="34" t="s">
        <v>232</v>
      </c>
      <c r="F51" s="35" t="s">
        <v>1238</v>
      </c>
      <c r="G51" s="32" t="s">
        <v>124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1239</v>
      </c>
      <c r="D52" s="33" t="s">
        <v>1240</v>
      </c>
      <c r="E52" s="34" t="s">
        <v>1241</v>
      </c>
      <c r="F52" s="35" t="s">
        <v>1006</v>
      </c>
      <c r="G52" s="32" t="s">
        <v>137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1242</v>
      </c>
      <c r="D53" s="33" t="s">
        <v>508</v>
      </c>
      <c r="E53" s="34" t="s">
        <v>243</v>
      </c>
      <c r="F53" s="35" t="s">
        <v>1243</v>
      </c>
      <c r="G53" s="32" t="s">
        <v>1244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1245</v>
      </c>
      <c r="D54" s="33" t="s">
        <v>1111</v>
      </c>
      <c r="E54" s="34" t="s">
        <v>251</v>
      </c>
      <c r="F54" s="35" t="s">
        <v>543</v>
      </c>
      <c r="G54" s="32" t="s">
        <v>177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1246</v>
      </c>
      <c r="D55" s="33" t="s">
        <v>1247</v>
      </c>
      <c r="E55" s="34" t="s">
        <v>258</v>
      </c>
      <c r="F55" s="35" t="s">
        <v>1248</v>
      </c>
      <c r="G55" s="32" t="s">
        <v>480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1249</v>
      </c>
      <c r="D56" s="33" t="s">
        <v>1250</v>
      </c>
      <c r="E56" s="34" t="s">
        <v>258</v>
      </c>
      <c r="F56" s="35" t="s">
        <v>1116</v>
      </c>
      <c r="G56" s="32" t="s">
        <v>71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1251</v>
      </c>
      <c r="D57" s="33" t="s">
        <v>1252</v>
      </c>
      <c r="E57" s="34" t="s">
        <v>262</v>
      </c>
      <c r="F57" s="35" t="s">
        <v>1253</v>
      </c>
      <c r="G57" s="32" t="s">
        <v>137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1254</v>
      </c>
      <c r="D58" s="33" t="s">
        <v>1255</v>
      </c>
      <c r="E58" s="34" t="s">
        <v>1256</v>
      </c>
      <c r="F58" s="35" t="s">
        <v>1257</v>
      </c>
      <c r="G58" s="32" t="s">
        <v>1244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1258</v>
      </c>
      <c r="D59" s="33" t="s">
        <v>1259</v>
      </c>
      <c r="E59" s="34" t="s">
        <v>1256</v>
      </c>
      <c r="F59" s="35" t="s">
        <v>1260</v>
      </c>
      <c r="G59" s="32" t="s">
        <v>91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1261</v>
      </c>
      <c r="D60" s="33" t="s">
        <v>171</v>
      </c>
      <c r="E60" s="34" t="s">
        <v>1262</v>
      </c>
      <c r="F60" s="35" t="s">
        <v>309</v>
      </c>
      <c r="G60" s="32" t="s">
        <v>76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1263</v>
      </c>
      <c r="D61" s="33" t="s">
        <v>1264</v>
      </c>
      <c r="E61" s="34" t="s">
        <v>280</v>
      </c>
      <c r="F61" s="35" t="s">
        <v>1265</v>
      </c>
      <c r="G61" s="32" t="s">
        <v>124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1266</v>
      </c>
      <c r="D62" s="33" t="s">
        <v>158</v>
      </c>
      <c r="E62" s="34" t="s">
        <v>284</v>
      </c>
      <c r="F62" s="35" t="s">
        <v>1267</v>
      </c>
      <c r="G62" s="32" t="s">
        <v>76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1268</v>
      </c>
      <c r="D63" s="33" t="s">
        <v>915</v>
      </c>
      <c r="E63" s="34" t="s">
        <v>920</v>
      </c>
      <c r="F63" s="35" t="s">
        <v>1269</v>
      </c>
      <c r="G63" s="32" t="s">
        <v>81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1270</v>
      </c>
      <c r="D64" s="33" t="s">
        <v>198</v>
      </c>
      <c r="E64" s="34" t="s">
        <v>920</v>
      </c>
      <c r="F64" s="35" t="s">
        <v>793</v>
      </c>
      <c r="G64" s="32" t="s">
        <v>137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56</v>
      </c>
      <c r="C65" s="32" t="s">
        <v>1271</v>
      </c>
      <c r="D65" s="33" t="s">
        <v>158</v>
      </c>
      <c r="E65" s="34" t="s">
        <v>1272</v>
      </c>
      <c r="F65" s="35" t="s">
        <v>533</v>
      </c>
      <c r="G65" s="32" t="s">
        <v>124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57</v>
      </c>
      <c r="C66" s="32" t="s">
        <v>1273</v>
      </c>
      <c r="D66" s="33" t="s">
        <v>158</v>
      </c>
      <c r="E66" s="34" t="s">
        <v>532</v>
      </c>
      <c r="F66" s="35" t="s">
        <v>1274</v>
      </c>
      <c r="G66" s="32" t="s">
        <v>124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58</v>
      </c>
      <c r="C67" s="32" t="s">
        <v>1275</v>
      </c>
      <c r="D67" s="33" t="s">
        <v>1276</v>
      </c>
      <c r="E67" s="34" t="s">
        <v>292</v>
      </c>
      <c r="F67" s="35" t="s">
        <v>99</v>
      </c>
      <c r="G67" s="32" t="s">
        <v>100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59</v>
      </c>
      <c r="C68" s="32" t="s">
        <v>1277</v>
      </c>
      <c r="D68" s="33" t="s">
        <v>451</v>
      </c>
      <c r="E68" s="34" t="s">
        <v>292</v>
      </c>
      <c r="F68" s="35" t="s">
        <v>1278</v>
      </c>
      <c r="G68" s="32" t="s">
        <v>137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60</v>
      </c>
      <c r="C69" s="32" t="s">
        <v>1279</v>
      </c>
      <c r="D69" s="33" t="s">
        <v>1280</v>
      </c>
      <c r="E69" s="34" t="s">
        <v>1281</v>
      </c>
      <c r="F69" s="35" t="s">
        <v>1282</v>
      </c>
      <c r="G69" s="32" t="s">
        <v>100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61</v>
      </c>
      <c r="C70" s="32" t="s">
        <v>1283</v>
      </c>
      <c r="D70" s="33" t="s">
        <v>187</v>
      </c>
      <c r="E70" s="34" t="s">
        <v>930</v>
      </c>
      <c r="F70" s="35" t="s">
        <v>651</v>
      </c>
      <c r="G70" s="32" t="s">
        <v>91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62</v>
      </c>
      <c r="C71" s="32" t="s">
        <v>1284</v>
      </c>
      <c r="D71" s="33" t="s">
        <v>1285</v>
      </c>
      <c r="E71" s="34" t="s">
        <v>760</v>
      </c>
      <c r="F71" s="35" t="s">
        <v>1020</v>
      </c>
      <c r="G71" s="32" t="s">
        <v>100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63</v>
      </c>
      <c r="C72" s="32" t="s">
        <v>1286</v>
      </c>
      <c r="D72" s="33" t="s">
        <v>688</v>
      </c>
      <c r="E72" s="34" t="s">
        <v>760</v>
      </c>
      <c r="F72" s="35" t="s">
        <v>1287</v>
      </c>
      <c r="G72" s="32" t="s">
        <v>71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64</v>
      </c>
      <c r="C73" s="32" t="s">
        <v>1288</v>
      </c>
      <c r="D73" s="33" t="s">
        <v>1289</v>
      </c>
      <c r="E73" s="34" t="s">
        <v>304</v>
      </c>
      <c r="F73" s="35" t="s">
        <v>418</v>
      </c>
      <c r="G73" s="32" t="s">
        <v>137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65</v>
      </c>
      <c r="C74" s="32" t="s">
        <v>1290</v>
      </c>
      <c r="D74" s="33" t="s">
        <v>1291</v>
      </c>
      <c r="E74" s="34" t="s">
        <v>1292</v>
      </c>
      <c r="F74" s="35" t="s">
        <v>1107</v>
      </c>
      <c r="G74" s="32" t="s">
        <v>124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81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81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/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66</v>
      </c>
      <c r="C75" s="32" t="s">
        <v>1293</v>
      </c>
      <c r="D75" s="33" t="s">
        <v>171</v>
      </c>
      <c r="E75" s="34" t="s">
        <v>315</v>
      </c>
      <c r="F75" s="35" t="s">
        <v>1294</v>
      </c>
      <c r="G75" s="32" t="s">
        <v>297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/>
      <c r="V75" s="3"/>
      <c r="W75" s="30"/>
      <c r="X75" s="81" t="str">
        <f t="shared" ref="X75:X81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67</v>
      </c>
      <c r="C76" s="32" t="s">
        <v>1295</v>
      </c>
      <c r="D76" s="33" t="s">
        <v>1296</v>
      </c>
      <c r="E76" s="34" t="s">
        <v>1297</v>
      </c>
      <c r="F76" s="35" t="s">
        <v>667</v>
      </c>
      <c r="G76" s="32" t="s">
        <v>137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81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81" si="9">+IF(OR($H76=0,$I76=0,$J76=0,$K76=0),"Không đủ ĐKDT","")</f>
        <v/>
      </c>
      <c r="U76" s="43"/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68</v>
      </c>
      <c r="C77" s="32" t="s">
        <v>1298</v>
      </c>
      <c r="D77" s="33" t="s">
        <v>376</v>
      </c>
      <c r="E77" s="34" t="s">
        <v>953</v>
      </c>
      <c r="F77" s="35" t="s">
        <v>1299</v>
      </c>
      <c r="G77" s="32" t="s">
        <v>177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/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69</v>
      </c>
      <c r="C78" s="32" t="s">
        <v>1300</v>
      </c>
      <c r="D78" s="33" t="s">
        <v>571</v>
      </c>
      <c r="E78" s="34" t="s">
        <v>566</v>
      </c>
      <c r="F78" s="35" t="s">
        <v>1301</v>
      </c>
      <c r="G78" s="32" t="s">
        <v>76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70</v>
      </c>
      <c r="C79" s="32" t="s">
        <v>1302</v>
      </c>
      <c r="D79" s="33" t="s">
        <v>1303</v>
      </c>
      <c r="E79" s="34" t="s">
        <v>327</v>
      </c>
      <c r="F79" s="35" t="s">
        <v>1304</v>
      </c>
      <c r="G79" s="32" t="s">
        <v>81</v>
      </c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Học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71</v>
      </c>
      <c r="C80" s="32" t="s">
        <v>1305</v>
      </c>
      <c r="D80" s="33" t="s">
        <v>1306</v>
      </c>
      <c r="E80" s="34" t="s">
        <v>572</v>
      </c>
      <c r="F80" s="35" t="s">
        <v>831</v>
      </c>
      <c r="G80" s="32" t="s">
        <v>124</v>
      </c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Học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1:39" ht="18.75" customHeight="1">
      <c r="B81" s="31">
        <v>72</v>
      </c>
      <c r="C81" s="32" t="s">
        <v>1307</v>
      </c>
      <c r="D81" s="33" t="s">
        <v>314</v>
      </c>
      <c r="E81" s="34" t="s">
        <v>1308</v>
      </c>
      <c r="F81" s="35" t="s">
        <v>1309</v>
      </c>
      <c r="G81" s="32" t="s">
        <v>71</v>
      </c>
      <c r="H81" s="36" t="s">
        <v>30</v>
      </c>
      <c r="I81" s="36" t="s">
        <v>30</v>
      </c>
      <c r="J81" s="36" t="s">
        <v>30</v>
      </c>
      <c r="K81" s="36" t="s">
        <v>30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Học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1:39" ht="9" customHeight="1">
      <c r="A82" s="2"/>
      <c r="B82" s="45"/>
      <c r="C82" s="46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 ht="16.5" hidden="1">
      <c r="A83" s="2"/>
      <c r="B83" s="121" t="s">
        <v>31</v>
      </c>
      <c r="C83" s="121"/>
      <c r="D83" s="46"/>
      <c r="E83" s="47"/>
      <c r="F83" s="47"/>
      <c r="G83" s="47"/>
      <c r="H83" s="48"/>
      <c r="I83" s="49"/>
      <c r="J83" s="49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</row>
    <row r="84" spans="1:39" ht="16.5" hidden="1" customHeight="1">
      <c r="A84" s="2"/>
      <c r="B84" s="51" t="s">
        <v>32</v>
      </c>
      <c r="C84" s="51"/>
      <c r="D84" s="52">
        <f>+$AA$8</f>
        <v>72</v>
      </c>
      <c r="E84" s="53" t="s">
        <v>33</v>
      </c>
      <c r="F84" s="94" t="s">
        <v>34</v>
      </c>
      <c r="G84" s="94"/>
      <c r="H84" s="94"/>
      <c r="I84" s="94"/>
      <c r="J84" s="94"/>
      <c r="K84" s="94"/>
      <c r="L84" s="94"/>
      <c r="M84" s="94"/>
      <c r="N84" s="94"/>
      <c r="O84" s="94"/>
      <c r="P84" s="54">
        <f>$AA$8 -COUNTIF($T$9:$T$271,"Vắng") -COUNTIF($T$9:$T$271,"Vắng có phép") - COUNTIF($T$9:$T$271,"Đình chỉ thi") - COUNTIF($T$9:$T$271,"Không đủ ĐKDT")</f>
        <v>72</v>
      </c>
      <c r="Q84" s="54"/>
      <c r="R84" s="54"/>
      <c r="S84" s="55"/>
      <c r="T84" s="56" t="s">
        <v>33</v>
      </c>
      <c r="U84" s="55"/>
      <c r="V84" s="3"/>
    </row>
    <row r="85" spans="1:39" ht="16.5" hidden="1" customHeight="1">
      <c r="A85" s="2"/>
      <c r="B85" s="51" t="s">
        <v>35</v>
      </c>
      <c r="C85" s="51"/>
      <c r="D85" s="52">
        <f>+$AL$8</f>
        <v>0</v>
      </c>
      <c r="E85" s="53" t="s">
        <v>33</v>
      </c>
      <c r="F85" s="94" t="s">
        <v>36</v>
      </c>
      <c r="G85" s="94"/>
      <c r="H85" s="94"/>
      <c r="I85" s="94"/>
      <c r="J85" s="94"/>
      <c r="K85" s="94"/>
      <c r="L85" s="94"/>
      <c r="M85" s="94"/>
      <c r="N85" s="94"/>
      <c r="O85" s="94"/>
      <c r="P85" s="57">
        <f>COUNTIF($T$9:$T$147,"Vắng")</f>
        <v>0</v>
      </c>
      <c r="Q85" s="57"/>
      <c r="R85" s="57"/>
      <c r="S85" s="58"/>
      <c r="T85" s="56" t="s">
        <v>33</v>
      </c>
      <c r="U85" s="58"/>
      <c r="V85" s="3"/>
    </row>
    <row r="86" spans="1:39" ht="16.5" hidden="1" customHeight="1">
      <c r="A86" s="2"/>
      <c r="B86" s="51" t="s">
        <v>51</v>
      </c>
      <c r="C86" s="51"/>
      <c r="D86" s="67">
        <f>COUNTIF(X10:X81,"Học lại")</f>
        <v>72</v>
      </c>
      <c r="E86" s="53" t="s">
        <v>33</v>
      </c>
      <c r="F86" s="94" t="s">
        <v>52</v>
      </c>
      <c r="G86" s="94"/>
      <c r="H86" s="94"/>
      <c r="I86" s="94"/>
      <c r="J86" s="94"/>
      <c r="K86" s="94"/>
      <c r="L86" s="94"/>
      <c r="M86" s="94"/>
      <c r="N86" s="94"/>
      <c r="O86" s="94"/>
      <c r="P86" s="54">
        <f>COUNTIF($T$9:$T$147,"Vắng có phép")</f>
        <v>0</v>
      </c>
      <c r="Q86" s="54"/>
      <c r="R86" s="54"/>
      <c r="S86" s="55"/>
      <c r="T86" s="56" t="s">
        <v>33</v>
      </c>
      <c r="U86" s="55"/>
      <c r="V86" s="3"/>
    </row>
    <row r="87" spans="1:39" ht="3" hidden="1" customHeight="1">
      <c r="A87" s="2"/>
      <c r="B87" s="45"/>
      <c r="C87" s="46"/>
      <c r="D87" s="46"/>
      <c r="E87" s="47"/>
      <c r="F87" s="47"/>
      <c r="G87" s="47"/>
      <c r="H87" s="48"/>
      <c r="I87" s="49"/>
      <c r="J87" s="49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</row>
    <row r="88" spans="1:39" hidden="1">
      <c r="B88" s="89" t="s">
        <v>53</v>
      </c>
      <c r="C88" s="89"/>
      <c r="D88" s="90">
        <f>COUNTIF(X10:X81,"Thi lại")</f>
        <v>0</v>
      </c>
      <c r="E88" s="91" t="s">
        <v>33</v>
      </c>
      <c r="F88" s="3"/>
      <c r="G88" s="3"/>
      <c r="H88" s="3"/>
      <c r="I88" s="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3"/>
    </row>
    <row r="89" spans="1:39" ht="24.75" hidden="1" customHeight="1">
      <c r="B89" s="89"/>
      <c r="C89" s="89"/>
      <c r="D89" s="90"/>
      <c r="E89" s="91"/>
      <c r="F89" s="3"/>
      <c r="G89" s="3"/>
      <c r="H89" s="3"/>
      <c r="I89" s="3"/>
      <c r="J89" s="123" t="s">
        <v>55</v>
      </c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  <c r="V89" s="3"/>
    </row>
    <row r="90" spans="1:39" hidden="1">
      <c r="A90" s="59"/>
      <c r="B90" s="115" t="s">
        <v>37</v>
      </c>
      <c r="C90" s="115"/>
      <c r="D90" s="115"/>
      <c r="E90" s="115"/>
      <c r="F90" s="115"/>
      <c r="G90" s="115"/>
      <c r="H90" s="115"/>
      <c r="I90" s="60"/>
      <c r="J90" s="124" t="s">
        <v>38</v>
      </c>
      <c r="K90" s="124"/>
      <c r="L90" s="124"/>
      <c r="M90" s="124"/>
      <c r="N90" s="124"/>
      <c r="O90" s="124"/>
      <c r="P90" s="124"/>
      <c r="Q90" s="124"/>
      <c r="R90" s="124"/>
      <c r="S90" s="124"/>
      <c r="T90" s="124"/>
      <c r="U90" s="124"/>
      <c r="V90" s="3"/>
    </row>
    <row r="91" spans="1:39" ht="4.5" hidden="1" customHeight="1">
      <c r="A91" s="2"/>
      <c r="B91" s="45"/>
      <c r="C91" s="61"/>
      <c r="D91" s="61"/>
      <c r="E91" s="62"/>
      <c r="F91" s="62"/>
      <c r="G91" s="62"/>
      <c r="H91" s="63"/>
      <c r="I91" s="64"/>
      <c r="J91" s="64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:39" s="2" customFormat="1" hidden="1">
      <c r="B92" s="115" t="s">
        <v>39</v>
      </c>
      <c r="C92" s="115"/>
      <c r="D92" s="116" t="s">
        <v>40</v>
      </c>
      <c r="E92" s="116"/>
      <c r="F92" s="116"/>
      <c r="G92" s="116"/>
      <c r="H92" s="116"/>
      <c r="I92" s="64"/>
      <c r="J92" s="64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idden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idden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idden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9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18" hidden="1" customHeight="1">
      <c r="A98" s="1"/>
      <c r="B98" s="126" t="s">
        <v>41</v>
      </c>
      <c r="C98" s="126"/>
      <c r="D98" s="126" t="s">
        <v>54</v>
      </c>
      <c r="E98" s="126"/>
      <c r="F98" s="126"/>
      <c r="G98" s="126"/>
      <c r="H98" s="126"/>
      <c r="I98" s="126"/>
      <c r="J98" s="126" t="s">
        <v>42</v>
      </c>
      <c r="K98" s="126"/>
      <c r="L98" s="126"/>
      <c r="M98" s="126"/>
      <c r="N98" s="126"/>
      <c r="O98" s="126"/>
      <c r="P98" s="126"/>
      <c r="Q98" s="126"/>
      <c r="R98" s="126"/>
      <c r="S98" s="126"/>
      <c r="T98" s="126"/>
      <c r="U98" s="126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 ht="4.5" hidden="1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 ht="36.75" hidden="1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 ht="32.25" customHeight="1">
      <c r="A101" s="1"/>
      <c r="B101" s="115" t="s">
        <v>43</v>
      </c>
      <c r="C101" s="115"/>
      <c r="D101" s="115"/>
      <c r="E101" s="115"/>
      <c r="F101" s="115"/>
      <c r="G101" s="115"/>
      <c r="H101" s="115"/>
      <c r="I101" s="60"/>
      <c r="J101" s="127" t="s">
        <v>56</v>
      </c>
      <c r="K101" s="124"/>
      <c r="L101" s="124"/>
      <c r="M101" s="124"/>
      <c r="N101" s="124"/>
      <c r="O101" s="124"/>
      <c r="P101" s="124"/>
      <c r="Q101" s="124"/>
      <c r="R101" s="124"/>
      <c r="S101" s="124"/>
      <c r="T101" s="124"/>
      <c r="U101" s="124"/>
      <c r="V101" s="3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2" spans="1:39" s="2" customFormat="1">
      <c r="A102" s="1"/>
      <c r="B102" s="45"/>
      <c r="C102" s="61"/>
      <c r="D102" s="61"/>
      <c r="E102" s="62"/>
      <c r="F102" s="62"/>
      <c r="G102" s="62"/>
      <c r="H102" s="63"/>
      <c r="I102" s="64"/>
      <c r="J102" s="64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1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</row>
    <row r="103" spans="1:39" s="2" customFormat="1">
      <c r="A103" s="1"/>
      <c r="B103" s="115" t="s">
        <v>39</v>
      </c>
      <c r="C103" s="115"/>
      <c r="D103" s="116" t="s">
        <v>40</v>
      </c>
      <c r="E103" s="116"/>
      <c r="F103" s="116"/>
      <c r="G103" s="116"/>
      <c r="H103" s="116"/>
      <c r="I103" s="64"/>
      <c r="J103" s="64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1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</row>
    <row r="104" spans="1:39" s="2" customFormat="1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1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</row>
    <row r="108" spans="1:39">
      <c r="B108" s="125"/>
      <c r="C108" s="125"/>
      <c r="D108" s="125"/>
      <c r="E108" s="125"/>
      <c r="F108" s="125"/>
      <c r="G108" s="125"/>
      <c r="H108" s="125"/>
      <c r="I108" s="125"/>
      <c r="J108" s="125" t="s">
        <v>57</v>
      </c>
      <c r="K108" s="125"/>
      <c r="L108" s="125"/>
      <c r="M108" s="125"/>
      <c r="N108" s="125"/>
      <c r="O108" s="125"/>
      <c r="P108" s="125"/>
      <c r="Q108" s="125"/>
      <c r="R108" s="125"/>
      <c r="S108" s="125"/>
      <c r="T108" s="125"/>
      <c r="U108" s="125"/>
    </row>
  </sheetData>
  <sheetProtection formatCells="0" formatColumns="0" formatRows="0" insertColumns="0" insertRows="0" insertHyperlinks="0" deleteColumns="0" deleteRows="0" sort="0" autoFilter="0" pivotTables="0"/>
  <autoFilter ref="A8:AM81">
    <filterColumn colId="3" showButton="0"/>
  </autoFilter>
  <mergeCells count="58">
    <mergeCell ref="B108:C108"/>
    <mergeCell ref="D108:I108"/>
    <mergeCell ref="J108:U108"/>
    <mergeCell ref="B98:C98"/>
    <mergeCell ref="D98:I98"/>
    <mergeCell ref="J98:U98"/>
    <mergeCell ref="B101:H101"/>
    <mergeCell ref="J101:U101"/>
    <mergeCell ref="B103:C103"/>
    <mergeCell ref="D103:H103"/>
    <mergeCell ref="F86:O86"/>
    <mergeCell ref="J88:U88"/>
    <mergeCell ref="J89:U89"/>
    <mergeCell ref="B90:H90"/>
    <mergeCell ref="J90:U90"/>
    <mergeCell ref="B92:C92"/>
    <mergeCell ref="D92:H92"/>
    <mergeCell ref="T7:T9"/>
    <mergeCell ref="U7:U9"/>
    <mergeCell ref="B9:G9"/>
    <mergeCell ref="B83:C83"/>
    <mergeCell ref="F84:O84"/>
    <mergeCell ref="F85:O85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81 P10:P81">
    <cfRule type="cellIs" dxfId="8" priority="3" operator="greaterThan">
      <formula>10</formula>
    </cfRule>
  </conditionalFormatting>
  <conditionalFormatting sqref="O1:O1048576">
    <cfRule type="duplicateValues" dxfId="7" priority="2"/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86 X10:X81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M107"/>
  <sheetViews>
    <sheetView workbookViewId="0">
      <pane ySplit="3" topLeftCell="A73" activePane="bottomLeft" state="frozen"/>
      <selection activeCell="A6" sqref="A6:XFD6"/>
      <selection pane="bottomLeft" activeCell="A81" sqref="A81:XFD9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589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Nhập môn trí tuệ nhân tạo</v>
      </c>
      <c r="Z8" s="75" t="str">
        <f>+P4</f>
        <v>Nhóm: INT1341-05</v>
      </c>
      <c r="AA8" s="76">
        <f>+$AJ$8+$AL$8+$AH$8</f>
        <v>71</v>
      </c>
      <c r="AB8" s="70">
        <f>COUNTIF($T$9:$T$140,"Khiển trách")</f>
        <v>0</v>
      </c>
      <c r="AC8" s="70">
        <f>COUNTIF($T$9:$T$140,"Cảnh cáo")</f>
        <v>0</v>
      </c>
      <c r="AD8" s="70">
        <f>COUNTIF($T$9:$T$140,"Đình chỉ thi")</f>
        <v>0</v>
      </c>
      <c r="AE8" s="77">
        <f>+($AB$8+$AC$8+$AD$8)/$AA$8*100%</f>
        <v>0</v>
      </c>
      <c r="AF8" s="70">
        <f>SUM(COUNTIF($T$9:$T$138,"Vắng"),COUNTIF($T$9:$T$138,"Vắng có phép"))</f>
        <v>0</v>
      </c>
      <c r="AG8" s="78">
        <f>+$AF$8/$AA$8</f>
        <v>0</v>
      </c>
      <c r="AH8" s="79">
        <f>COUNTIF($X$9:$X$138,"Thi lại")</f>
        <v>0</v>
      </c>
      <c r="AI8" s="78">
        <f>+$AH$8/$AA$8</f>
        <v>0</v>
      </c>
      <c r="AJ8" s="79">
        <f>COUNTIF($X$9:$X$139,"Học lại")</f>
        <v>71</v>
      </c>
      <c r="AK8" s="78">
        <f>+$AJ$8/$AA$8</f>
        <v>1</v>
      </c>
      <c r="AL8" s="70">
        <f>COUNTIF($X$10:$X$139,"Đạt")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975</v>
      </c>
      <c r="D10" s="21" t="s">
        <v>976</v>
      </c>
      <c r="E10" s="22" t="s">
        <v>977</v>
      </c>
      <c r="F10" s="23" t="s">
        <v>978</v>
      </c>
      <c r="G10" s="20" t="s">
        <v>137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/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979</v>
      </c>
      <c r="D11" s="33" t="s">
        <v>980</v>
      </c>
      <c r="E11" s="34" t="s">
        <v>65</v>
      </c>
      <c r="F11" s="35" t="s">
        <v>660</v>
      </c>
      <c r="G11" s="32" t="s">
        <v>76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/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981</v>
      </c>
      <c r="D12" s="33" t="s">
        <v>982</v>
      </c>
      <c r="E12" s="34" t="s">
        <v>983</v>
      </c>
      <c r="F12" s="35" t="s">
        <v>775</v>
      </c>
      <c r="G12" s="32" t="s">
        <v>76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/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984</v>
      </c>
      <c r="D13" s="33" t="s">
        <v>158</v>
      </c>
      <c r="E13" s="34" t="s">
        <v>985</v>
      </c>
      <c r="F13" s="35" t="s">
        <v>986</v>
      </c>
      <c r="G13" s="32" t="s">
        <v>76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/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987</v>
      </c>
      <c r="D14" s="33" t="s">
        <v>988</v>
      </c>
      <c r="E14" s="34" t="s">
        <v>79</v>
      </c>
      <c r="F14" s="35" t="s">
        <v>989</v>
      </c>
      <c r="G14" s="32" t="s">
        <v>137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990</v>
      </c>
      <c r="D15" s="33" t="s">
        <v>376</v>
      </c>
      <c r="E15" s="34" t="s">
        <v>991</v>
      </c>
      <c r="F15" s="35" t="s">
        <v>366</v>
      </c>
      <c r="G15" s="32" t="s">
        <v>100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992</v>
      </c>
      <c r="D16" s="33" t="s">
        <v>626</v>
      </c>
      <c r="E16" s="34" t="s">
        <v>94</v>
      </c>
      <c r="F16" s="35" t="s">
        <v>993</v>
      </c>
      <c r="G16" s="32" t="s">
        <v>124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994</v>
      </c>
      <c r="D17" s="33" t="s">
        <v>995</v>
      </c>
      <c r="E17" s="34" t="s">
        <v>103</v>
      </c>
      <c r="F17" s="35" t="s">
        <v>996</v>
      </c>
      <c r="G17" s="32" t="s">
        <v>81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997</v>
      </c>
      <c r="D18" s="33" t="s">
        <v>998</v>
      </c>
      <c r="E18" s="34" t="s">
        <v>103</v>
      </c>
      <c r="F18" s="35" t="s">
        <v>999</v>
      </c>
      <c r="G18" s="32" t="s">
        <v>76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1000</v>
      </c>
      <c r="D19" s="33" t="s">
        <v>683</v>
      </c>
      <c r="E19" s="34" t="s">
        <v>380</v>
      </c>
      <c r="F19" s="35" t="s">
        <v>874</v>
      </c>
      <c r="G19" s="32" t="s">
        <v>76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1001</v>
      </c>
      <c r="D20" s="33" t="s">
        <v>1002</v>
      </c>
      <c r="E20" s="34" t="s">
        <v>380</v>
      </c>
      <c r="F20" s="35" t="s">
        <v>1003</v>
      </c>
      <c r="G20" s="32" t="s">
        <v>76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1004</v>
      </c>
      <c r="D21" s="33" t="s">
        <v>1005</v>
      </c>
      <c r="E21" s="34" t="s">
        <v>111</v>
      </c>
      <c r="F21" s="35" t="s">
        <v>1006</v>
      </c>
      <c r="G21" s="32" t="s">
        <v>91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1007</v>
      </c>
      <c r="D22" s="33" t="s">
        <v>171</v>
      </c>
      <c r="E22" s="34" t="s">
        <v>111</v>
      </c>
      <c r="F22" s="35" t="s">
        <v>1008</v>
      </c>
      <c r="G22" s="32" t="s">
        <v>177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1009</v>
      </c>
      <c r="D23" s="33" t="s">
        <v>198</v>
      </c>
      <c r="E23" s="34" t="s">
        <v>115</v>
      </c>
      <c r="F23" s="35" t="s">
        <v>799</v>
      </c>
      <c r="G23" s="32" t="s">
        <v>100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1010</v>
      </c>
      <c r="D24" s="33" t="s">
        <v>1011</v>
      </c>
      <c r="E24" s="34" t="s">
        <v>634</v>
      </c>
      <c r="F24" s="35" t="s">
        <v>1012</v>
      </c>
      <c r="G24" s="32" t="s">
        <v>91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1013</v>
      </c>
      <c r="D25" s="33" t="s">
        <v>198</v>
      </c>
      <c r="E25" s="34" t="s">
        <v>634</v>
      </c>
      <c r="F25" s="35" t="s">
        <v>1014</v>
      </c>
      <c r="G25" s="32" t="s">
        <v>71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1015</v>
      </c>
      <c r="D26" s="33" t="s">
        <v>118</v>
      </c>
      <c r="E26" s="34" t="s">
        <v>634</v>
      </c>
      <c r="F26" s="35" t="s">
        <v>1016</v>
      </c>
      <c r="G26" s="32" t="s">
        <v>81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1017</v>
      </c>
      <c r="D27" s="33" t="s">
        <v>451</v>
      </c>
      <c r="E27" s="34" t="s">
        <v>397</v>
      </c>
      <c r="F27" s="35" t="s">
        <v>423</v>
      </c>
      <c r="G27" s="32" t="s">
        <v>100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1018</v>
      </c>
      <c r="D28" s="33" t="s">
        <v>1019</v>
      </c>
      <c r="E28" s="34" t="s">
        <v>127</v>
      </c>
      <c r="F28" s="35" t="s">
        <v>1020</v>
      </c>
      <c r="G28" s="32" t="s">
        <v>137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1021</v>
      </c>
      <c r="D29" s="33" t="s">
        <v>1022</v>
      </c>
      <c r="E29" s="34" t="s">
        <v>131</v>
      </c>
      <c r="F29" s="35" t="s">
        <v>1023</v>
      </c>
      <c r="G29" s="32" t="s">
        <v>71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1024</v>
      </c>
      <c r="D30" s="33" t="s">
        <v>359</v>
      </c>
      <c r="E30" s="34" t="s">
        <v>414</v>
      </c>
      <c r="F30" s="35" t="s">
        <v>1023</v>
      </c>
      <c r="G30" s="32" t="s">
        <v>124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1025</v>
      </c>
      <c r="D31" s="33" t="s">
        <v>295</v>
      </c>
      <c r="E31" s="34" t="s">
        <v>414</v>
      </c>
      <c r="F31" s="35" t="s">
        <v>780</v>
      </c>
      <c r="G31" s="32" t="s">
        <v>81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1026</v>
      </c>
      <c r="D32" s="33" t="s">
        <v>1027</v>
      </c>
      <c r="E32" s="34" t="s">
        <v>151</v>
      </c>
      <c r="F32" s="35" t="s">
        <v>218</v>
      </c>
      <c r="G32" s="32" t="s">
        <v>91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1028</v>
      </c>
      <c r="D33" s="33" t="s">
        <v>767</v>
      </c>
      <c r="E33" s="34" t="s">
        <v>151</v>
      </c>
      <c r="F33" s="35" t="s">
        <v>1029</v>
      </c>
      <c r="G33" s="32" t="s">
        <v>177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1030</v>
      </c>
      <c r="D34" s="33" t="s">
        <v>163</v>
      </c>
      <c r="E34" s="34" t="s">
        <v>427</v>
      </c>
      <c r="F34" s="35" t="s">
        <v>1031</v>
      </c>
      <c r="G34" s="32" t="s">
        <v>81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1032</v>
      </c>
      <c r="D35" s="33" t="s">
        <v>1033</v>
      </c>
      <c r="E35" s="34" t="s">
        <v>168</v>
      </c>
      <c r="F35" s="35" t="s">
        <v>1034</v>
      </c>
      <c r="G35" s="32" t="s">
        <v>76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1035</v>
      </c>
      <c r="D36" s="33" t="s">
        <v>626</v>
      </c>
      <c r="E36" s="34" t="s">
        <v>168</v>
      </c>
      <c r="F36" s="35" t="s">
        <v>1036</v>
      </c>
      <c r="G36" s="32" t="s">
        <v>124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1037</v>
      </c>
      <c r="D37" s="33" t="s">
        <v>1038</v>
      </c>
      <c r="E37" s="34" t="s">
        <v>168</v>
      </c>
      <c r="F37" s="35" t="s">
        <v>136</v>
      </c>
      <c r="G37" s="32" t="s">
        <v>124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1039</v>
      </c>
      <c r="D38" s="33" t="s">
        <v>1040</v>
      </c>
      <c r="E38" s="34" t="s">
        <v>168</v>
      </c>
      <c r="F38" s="35" t="s">
        <v>1041</v>
      </c>
      <c r="G38" s="32" t="s">
        <v>177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1042</v>
      </c>
      <c r="D39" s="33" t="s">
        <v>299</v>
      </c>
      <c r="E39" s="34" t="s">
        <v>188</v>
      </c>
      <c r="F39" s="35" t="s">
        <v>1043</v>
      </c>
      <c r="G39" s="32" t="s">
        <v>91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1044</v>
      </c>
      <c r="D40" s="33" t="s">
        <v>1045</v>
      </c>
      <c r="E40" s="34" t="s">
        <v>188</v>
      </c>
      <c r="F40" s="35" t="s">
        <v>1046</v>
      </c>
      <c r="G40" s="32" t="s">
        <v>71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1047</v>
      </c>
      <c r="D41" s="33" t="s">
        <v>1048</v>
      </c>
      <c r="E41" s="34" t="s">
        <v>199</v>
      </c>
      <c r="F41" s="35" t="s">
        <v>780</v>
      </c>
      <c r="G41" s="32" t="s">
        <v>137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1049</v>
      </c>
      <c r="D42" s="33" t="s">
        <v>1050</v>
      </c>
      <c r="E42" s="34" t="s">
        <v>1051</v>
      </c>
      <c r="F42" s="35" t="s">
        <v>1052</v>
      </c>
      <c r="G42" s="32" t="s">
        <v>177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1053</v>
      </c>
      <c r="D43" s="33" t="s">
        <v>1054</v>
      </c>
      <c r="E43" s="34" t="s">
        <v>455</v>
      </c>
      <c r="F43" s="35" t="s">
        <v>892</v>
      </c>
      <c r="G43" s="32" t="s">
        <v>76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1055</v>
      </c>
      <c r="D44" s="33" t="s">
        <v>210</v>
      </c>
      <c r="E44" s="34" t="s">
        <v>211</v>
      </c>
      <c r="F44" s="35" t="s">
        <v>1056</v>
      </c>
      <c r="G44" s="32" t="s">
        <v>137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1057</v>
      </c>
      <c r="D45" s="33" t="s">
        <v>813</v>
      </c>
      <c r="E45" s="34" t="s">
        <v>228</v>
      </c>
      <c r="F45" s="35" t="s">
        <v>1058</v>
      </c>
      <c r="G45" s="32" t="s">
        <v>137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1059</v>
      </c>
      <c r="D46" s="33" t="s">
        <v>171</v>
      </c>
      <c r="E46" s="34" t="s">
        <v>228</v>
      </c>
      <c r="F46" s="35" t="s">
        <v>1060</v>
      </c>
      <c r="G46" s="32" t="s">
        <v>177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1061</v>
      </c>
      <c r="D47" s="33" t="s">
        <v>1062</v>
      </c>
      <c r="E47" s="34" t="s">
        <v>232</v>
      </c>
      <c r="F47" s="35" t="s">
        <v>1023</v>
      </c>
      <c r="G47" s="32" t="s">
        <v>71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1063</v>
      </c>
      <c r="D48" s="33" t="s">
        <v>158</v>
      </c>
      <c r="E48" s="34" t="s">
        <v>1064</v>
      </c>
      <c r="F48" s="35" t="s">
        <v>1065</v>
      </c>
      <c r="G48" s="32" t="s">
        <v>177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1066</v>
      </c>
      <c r="D49" s="33" t="s">
        <v>1067</v>
      </c>
      <c r="E49" s="34" t="s">
        <v>251</v>
      </c>
      <c r="F49" s="35" t="s">
        <v>1068</v>
      </c>
      <c r="G49" s="32" t="s">
        <v>76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1069</v>
      </c>
      <c r="D50" s="33" t="s">
        <v>337</v>
      </c>
      <c r="E50" s="34" t="s">
        <v>258</v>
      </c>
      <c r="F50" s="35" t="s">
        <v>1070</v>
      </c>
      <c r="G50" s="32" t="s">
        <v>71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1071</v>
      </c>
      <c r="D51" s="33" t="s">
        <v>626</v>
      </c>
      <c r="E51" s="34" t="s">
        <v>258</v>
      </c>
      <c r="F51" s="35" t="s">
        <v>1072</v>
      </c>
      <c r="G51" s="32" t="s">
        <v>137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1073</v>
      </c>
      <c r="D52" s="33" t="s">
        <v>1074</v>
      </c>
      <c r="E52" s="34" t="s">
        <v>258</v>
      </c>
      <c r="F52" s="35" t="s">
        <v>1075</v>
      </c>
      <c r="G52" s="32" t="s">
        <v>137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1076</v>
      </c>
      <c r="D53" s="33" t="s">
        <v>1077</v>
      </c>
      <c r="E53" s="34" t="s">
        <v>905</v>
      </c>
      <c r="F53" s="35" t="s">
        <v>1078</v>
      </c>
      <c r="G53" s="32" t="s">
        <v>137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1079</v>
      </c>
      <c r="D54" s="33" t="s">
        <v>435</v>
      </c>
      <c r="E54" s="34" t="s">
        <v>1080</v>
      </c>
      <c r="F54" s="35" t="s">
        <v>523</v>
      </c>
      <c r="G54" s="32" t="s">
        <v>177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1081</v>
      </c>
      <c r="D55" s="33" t="s">
        <v>964</v>
      </c>
      <c r="E55" s="34" t="s">
        <v>729</v>
      </c>
      <c r="F55" s="35" t="s">
        <v>1082</v>
      </c>
      <c r="G55" s="32" t="s">
        <v>81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1083</v>
      </c>
      <c r="D56" s="33" t="s">
        <v>813</v>
      </c>
      <c r="E56" s="34" t="s">
        <v>520</v>
      </c>
      <c r="F56" s="35" t="s">
        <v>517</v>
      </c>
      <c r="G56" s="32" t="s">
        <v>100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1084</v>
      </c>
      <c r="D57" s="33" t="s">
        <v>1085</v>
      </c>
      <c r="E57" s="34" t="s">
        <v>736</v>
      </c>
      <c r="F57" s="35" t="s">
        <v>1086</v>
      </c>
      <c r="G57" s="32" t="s">
        <v>124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1087</v>
      </c>
      <c r="D58" s="33" t="s">
        <v>299</v>
      </c>
      <c r="E58" s="34" t="s">
        <v>284</v>
      </c>
      <c r="F58" s="35" t="s">
        <v>514</v>
      </c>
      <c r="G58" s="32" t="s">
        <v>71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1088</v>
      </c>
      <c r="D59" s="33" t="s">
        <v>287</v>
      </c>
      <c r="E59" s="34" t="s">
        <v>528</v>
      </c>
      <c r="F59" s="35" t="s">
        <v>320</v>
      </c>
      <c r="G59" s="32" t="s">
        <v>76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1089</v>
      </c>
      <c r="D60" s="33" t="s">
        <v>1090</v>
      </c>
      <c r="E60" s="34" t="s">
        <v>1091</v>
      </c>
      <c r="F60" s="35" t="s">
        <v>1092</v>
      </c>
      <c r="G60" s="32" t="s">
        <v>124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1093</v>
      </c>
      <c r="D61" s="33" t="s">
        <v>447</v>
      </c>
      <c r="E61" s="34" t="s">
        <v>1094</v>
      </c>
      <c r="F61" s="35" t="s">
        <v>1095</v>
      </c>
      <c r="G61" s="32" t="s">
        <v>76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1096</v>
      </c>
      <c r="D62" s="33" t="s">
        <v>1002</v>
      </c>
      <c r="E62" s="34" t="s">
        <v>1097</v>
      </c>
      <c r="F62" s="35" t="s">
        <v>1098</v>
      </c>
      <c r="G62" s="32" t="s">
        <v>177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1099</v>
      </c>
      <c r="D63" s="33" t="s">
        <v>1100</v>
      </c>
      <c r="E63" s="34" t="s">
        <v>937</v>
      </c>
      <c r="F63" s="35" t="s">
        <v>1101</v>
      </c>
      <c r="G63" s="32" t="s">
        <v>352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1102</v>
      </c>
      <c r="D64" s="33" t="s">
        <v>435</v>
      </c>
      <c r="E64" s="34" t="s">
        <v>1103</v>
      </c>
      <c r="F64" s="35" t="s">
        <v>1104</v>
      </c>
      <c r="G64" s="32" t="s">
        <v>76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56</v>
      </c>
      <c r="C65" s="32" t="s">
        <v>1105</v>
      </c>
      <c r="D65" s="33" t="s">
        <v>1106</v>
      </c>
      <c r="E65" s="34" t="s">
        <v>760</v>
      </c>
      <c r="F65" s="35" t="s">
        <v>1107</v>
      </c>
      <c r="G65" s="32" t="s">
        <v>137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57</v>
      </c>
      <c r="C66" s="32" t="s">
        <v>1108</v>
      </c>
      <c r="D66" s="33" t="s">
        <v>1109</v>
      </c>
      <c r="E66" s="34" t="s">
        <v>760</v>
      </c>
      <c r="F66" s="35" t="s">
        <v>547</v>
      </c>
      <c r="G66" s="32" t="s">
        <v>137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58</v>
      </c>
      <c r="C67" s="32" t="s">
        <v>1110</v>
      </c>
      <c r="D67" s="33" t="s">
        <v>1111</v>
      </c>
      <c r="E67" s="34" t="s">
        <v>760</v>
      </c>
      <c r="F67" s="35" t="s">
        <v>1112</v>
      </c>
      <c r="G67" s="32" t="s">
        <v>1113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59</v>
      </c>
      <c r="C68" s="32" t="s">
        <v>1114</v>
      </c>
      <c r="D68" s="33" t="s">
        <v>1115</v>
      </c>
      <c r="E68" s="34" t="s">
        <v>304</v>
      </c>
      <c r="F68" s="35" t="s">
        <v>1116</v>
      </c>
      <c r="G68" s="32" t="s">
        <v>81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60</v>
      </c>
      <c r="C69" s="32" t="s">
        <v>1117</v>
      </c>
      <c r="D69" s="33" t="s">
        <v>1118</v>
      </c>
      <c r="E69" s="34" t="s">
        <v>1119</v>
      </c>
      <c r="F69" s="35" t="s">
        <v>608</v>
      </c>
      <c r="G69" s="32" t="s">
        <v>100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61</v>
      </c>
      <c r="C70" s="32" t="s">
        <v>1120</v>
      </c>
      <c r="D70" s="33" t="s">
        <v>813</v>
      </c>
      <c r="E70" s="34" t="s">
        <v>1121</v>
      </c>
      <c r="F70" s="35" t="s">
        <v>165</v>
      </c>
      <c r="G70" s="32" t="s">
        <v>100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62</v>
      </c>
      <c r="C71" s="32" t="s">
        <v>1122</v>
      </c>
      <c r="D71" s="33" t="s">
        <v>1123</v>
      </c>
      <c r="E71" s="34" t="s">
        <v>1124</v>
      </c>
      <c r="F71" s="35" t="s">
        <v>533</v>
      </c>
      <c r="G71" s="32" t="s">
        <v>71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63</v>
      </c>
      <c r="C72" s="32" t="s">
        <v>1125</v>
      </c>
      <c r="D72" s="33" t="s">
        <v>1126</v>
      </c>
      <c r="E72" s="34" t="s">
        <v>323</v>
      </c>
      <c r="F72" s="35" t="s">
        <v>1127</v>
      </c>
      <c r="G72" s="32" t="s">
        <v>76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64</v>
      </c>
      <c r="C73" s="32" t="s">
        <v>1128</v>
      </c>
      <c r="D73" s="33" t="s">
        <v>777</v>
      </c>
      <c r="E73" s="34" t="s">
        <v>323</v>
      </c>
      <c r="F73" s="35" t="s">
        <v>1129</v>
      </c>
      <c r="G73" s="32" t="s">
        <v>177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65</v>
      </c>
      <c r="C74" s="32" t="s">
        <v>1130</v>
      </c>
      <c r="D74" s="33" t="s">
        <v>1131</v>
      </c>
      <c r="E74" s="34" t="s">
        <v>953</v>
      </c>
      <c r="F74" s="35" t="s">
        <v>851</v>
      </c>
      <c r="G74" s="32" t="s">
        <v>137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80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80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/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66</v>
      </c>
      <c r="C75" s="32" t="s">
        <v>1132</v>
      </c>
      <c r="D75" s="33" t="s">
        <v>299</v>
      </c>
      <c r="E75" s="34" t="s">
        <v>572</v>
      </c>
      <c r="F75" s="35" t="s">
        <v>941</v>
      </c>
      <c r="G75" s="32" t="s">
        <v>177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/>
      <c r="V75" s="3"/>
      <c r="W75" s="30"/>
      <c r="X75" s="81" t="str">
        <f t="shared" ref="X75:X8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67</v>
      </c>
      <c r="C76" s="32" t="s">
        <v>1133</v>
      </c>
      <c r="D76" s="33" t="s">
        <v>1134</v>
      </c>
      <c r="E76" s="34" t="s">
        <v>572</v>
      </c>
      <c r="F76" s="35" t="s">
        <v>1135</v>
      </c>
      <c r="G76" s="32" t="s">
        <v>177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80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80" si="9">+IF(OR($H76=0,$I76=0,$J76=0,$K76=0),"Không đủ ĐKDT","")</f>
        <v/>
      </c>
      <c r="U76" s="43"/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68</v>
      </c>
      <c r="C77" s="32" t="s">
        <v>1136</v>
      </c>
      <c r="D77" s="33" t="s">
        <v>198</v>
      </c>
      <c r="E77" s="34" t="s">
        <v>1137</v>
      </c>
      <c r="F77" s="35" t="s">
        <v>1023</v>
      </c>
      <c r="G77" s="32" t="s">
        <v>81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/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69</v>
      </c>
      <c r="C78" s="32" t="s">
        <v>1138</v>
      </c>
      <c r="D78" s="33" t="s">
        <v>337</v>
      </c>
      <c r="E78" s="34" t="s">
        <v>1139</v>
      </c>
      <c r="F78" s="35" t="s">
        <v>839</v>
      </c>
      <c r="G78" s="32" t="s">
        <v>76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70</v>
      </c>
      <c r="C79" s="32" t="s">
        <v>1140</v>
      </c>
      <c r="D79" s="33" t="s">
        <v>139</v>
      </c>
      <c r="E79" s="34" t="s">
        <v>1141</v>
      </c>
      <c r="F79" s="35" t="s">
        <v>1142</v>
      </c>
      <c r="G79" s="32" t="s">
        <v>100</v>
      </c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Học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71</v>
      </c>
      <c r="C80" s="32" t="s">
        <v>1143</v>
      </c>
      <c r="D80" s="33" t="s">
        <v>1144</v>
      </c>
      <c r="E80" s="34" t="s">
        <v>792</v>
      </c>
      <c r="F80" s="35" t="s">
        <v>328</v>
      </c>
      <c r="G80" s="32" t="s">
        <v>71</v>
      </c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Học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1:39" ht="9" customHeight="1">
      <c r="A81" s="2"/>
      <c r="B81" s="45"/>
      <c r="C81" s="46"/>
      <c r="D81" s="46"/>
      <c r="E81" s="47"/>
      <c r="F81" s="47"/>
      <c r="G81" s="47"/>
      <c r="H81" s="48"/>
      <c r="I81" s="49"/>
      <c r="J81" s="49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3"/>
    </row>
    <row r="82" spans="1:39" ht="16.5" hidden="1">
      <c r="A82" s="2"/>
      <c r="B82" s="121" t="s">
        <v>31</v>
      </c>
      <c r="C82" s="121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 ht="16.5" hidden="1" customHeight="1">
      <c r="A83" s="2"/>
      <c r="B83" s="51" t="s">
        <v>32</v>
      </c>
      <c r="C83" s="51"/>
      <c r="D83" s="52">
        <f>+$AA$8</f>
        <v>71</v>
      </c>
      <c r="E83" s="53" t="s">
        <v>33</v>
      </c>
      <c r="F83" s="94" t="s">
        <v>34</v>
      </c>
      <c r="G83" s="94"/>
      <c r="H83" s="94"/>
      <c r="I83" s="94"/>
      <c r="J83" s="94"/>
      <c r="K83" s="94"/>
      <c r="L83" s="94"/>
      <c r="M83" s="94"/>
      <c r="N83" s="94"/>
      <c r="O83" s="94"/>
      <c r="P83" s="54">
        <f>$AA$8 -COUNTIF($T$9:$T$270,"Vắng") -COUNTIF($T$9:$T$270,"Vắng có phép") - COUNTIF($T$9:$T$270,"Đình chỉ thi") - COUNTIF($T$9:$T$270,"Không đủ ĐKDT")</f>
        <v>71</v>
      </c>
      <c r="Q83" s="54"/>
      <c r="R83" s="54"/>
      <c r="S83" s="55"/>
      <c r="T83" s="56" t="s">
        <v>33</v>
      </c>
      <c r="U83" s="55"/>
      <c r="V83" s="3"/>
    </row>
    <row r="84" spans="1:39" ht="16.5" hidden="1" customHeight="1">
      <c r="A84" s="2"/>
      <c r="B84" s="51" t="s">
        <v>35</v>
      </c>
      <c r="C84" s="51"/>
      <c r="D84" s="52">
        <f>+$AL$8</f>
        <v>0</v>
      </c>
      <c r="E84" s="53" t="s">
        <v>33</v>
      </c>
      <c r="F84" s="94" t="s">
        <v>36</v>
      </c>
      <c r="G84" s="94"/>
      <c r="H84" s="94"/>
      <c r="I84" s="94"/>
      <c r="J84" s="94"/>
      <c r="K84" s="94"/>
      <c r="L84" s="94"/>
      <c r="M84" s="94"/>
      <c r="N84" s="94"/>
      <c r="O84" s="94"/>
      <c r="P84" s="57">
        <f>COUNTIF($T$9:$T$146,"Vắng")</f>
        <v>0</v>
      </c>
      <c r="Q84" s="57"/>
      <c r="R84" s="57"/>
      <c r="S84" s="58"/>
      <c r="T84" s="56" t="s">
        <v>33</v>
      </c>
      <c r="U84" s="58"/>
      <c r="V84" s="3"/>
    </row>
    <row r="85" spans="1:39" ht="16.5" hidden="1" customHeight="1">
      <c r="A85" s="2"/>
      <c r="B85" s="51" t="s">
        <v>51</v>
      </c>
      <c r="C85" s="51"/>
      <c r="D85" s="67">
        <f>COUNTIF(X10:X80,"Học lại")</f>
        <v>71</v>
      </c>
      <c r="E85" s="53" t="s">
        <v>33</v>
      </c>
      <c r="F85" s="94" t="s">
        <v>52</v>
      </c>
      <c r="G85" s="94"/>
      <c r="H85" s="94"/>
      <c r="I85" s="94"/>
      <c r="J85" s="94"/>
      <c r="K85" s="94"/>
      <c r="L85" s="94"/>
      <c r="M85" s="94"/>
      <c r="N85" s="94"/>
      <c r="O85" s="94"/>
      <c r="P85" s="54">
        <f>COUNTIF($T$9:$T$146,"Vắng có phép")</f>
        <v>0</v>
      </c>
      <c r="Q85" s="54"/>
      <c r="R85" s="54"/>
      <c r="S85" s="55"/>
      <c r="T85" s="56" t="s">
        <v>33</v>
      </c>
      <c r="U85" s="55"/>
      <c r="V85" s="3"/>
    </row>
    <row r="86" spans="1:39" ht="3" hidden="1" customHeight="1">
      <c r="A86" s="2"/>
      <c r="B86" s="45"/>
      <c r="C86" s="46"/>
      <c r="D86" s="46"/>
      <c r="E86" s="47"/>
      <c r="F86" s="47"/>
      <c r="G86" s="47"/>
      <c r="H86" s="48"/>
      <c r="I86" s="49"/>
      <c r="J86" s="49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3"/>
    </row>
    <row r="87" spans="1:39" hidden="1">
      <c r="B87" s="89" t="s">
        <v>53</v>
      </c>
      <c r="C87" s="89"/>
      <c r="D87" s="90">
        <f>COUNTIF(X10:X80,"Thi lại")</f>
        <v>0</v>
      </c>
      <c r="E87" s="91" t="s">
        <v>33</v>
      </c>
      <c r="F87" s="3"/>
      <c r="G87" s="3"/>
      <c r="H87" s="3"/>
      <c r="I87" s="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3"/>
      <c r="V87" s="3"/>
    </row>
    <row r="88" spans="1:39" ht="24.75" hidden="1" customHeight="1">
      <c r="B88" s="89"/>
      <c r="C88" s="89"/>
      <c r="D88" s="90"/>
      <c r="E88" s="91"/>
      <c r="F88" s="3"/>
      <c r="G88" s="3"/>
      <c r="H88" s="3"/>
      <c r="I88" s="3"/>
      <c r="J88" s="123" t="s">
        <v>55</v>
      </c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3"/>
    </row>
    <row r="89" spans="1:39" hidden="1">
      <c r="A89" s="59"/>
      <c r="B89" s="115" t="s">
        <v>37</v>
      </c>
      <c r="C89" s="115"/>
      <c r="D89" s="115"/>
      <c r="E89" s="115"/>
      <c r="F89" s="115"/>
      <c r="G89" s="115"/>
      <c r="H89" s="115"/>
      <c r="I89" s="60"/>
      <c r="J89" s="124" t="s">
        <v>38</v>
      </c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3"/>
    </row>
    <row r="90" spans="1:39" ht="4.5" hidden="1" customHeight="1">
      <c r="A90" s="2"/>
      <c r="B90" s="45"/>
      <c r="C90" s="61"/>
      <c r="D90" s="61"/>
      <c r="E90" s="62"/>
      <c r="F90" s="62"/>
      <c r="G90" s="62"/>
      <c r="H90" s="63"/>
      <c r="I90" s="64"/>
      <c r="J90" s="64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39" s="2" customFormat="1" hidden="1">
      <c r="B91" s="115" t="s">
        <v>39</v>
      </c>
      <c r="C91" s="115"/>
      <c r="D91" s="116" t="s">
        <v>40</v>
      </c>
      <c r="E91" s="116"/>
      <c r="F91" s="116"/>
      <c r="G91" s="116"/>
      <c r="H91" s="116"/>
      <c r="I91" s="64"/>
      <c r="J91" s="64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idden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idden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9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18" hidden="1" customHeight="1">
      <c r="A97" s="1"/>
      <c r="B97" s="126" t="s">
        <v>41</v>
      </c>
      <c r="C97" s="126"/>
      <c r="D97" s="126" t="s">
        <v>54</v>
      </c>
      <c r="E97" s="126"/>
      <c r="F97" s="126"/>
      <c r="G97" s="126"/>
      <c r="H97" s="126"/>
      <c r="I97" s="126"/>
      <c r="J97" s="126" t="s">
        <v>42</v>
      </c>
      <c r="K97" s="126"/>
      <c r="L97" s="126"/>
      <c r="M97" s="126"/>
      <c r="N97" s="126"/>
      <c r="O97" s="126"/>
      <c r="P97" s="126"/>
      <c r="Q97" s="126"/>
      <c r="R97" s="126"/>
      <c r="S97" s="126"/>
      <c r="T97" s="126"/>
      <c r="U97" s="126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4.5" hidden="1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 ht="36.75" hidden="1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 ht="32.25" customHeight="1">
      <c r="A100" s="1"/>
      <c r="B100" s="115" t="s">
        <v>43</v>
      </c>
      <c r="C100" s="115"/>
      <c r="D100" s="115"/>
      <c r="E100" s="115"/>
      <c r="F100" s="115"/>
      <c r="G100" s="115"/>
      <c r="H100" s="115"/>
      <c r="I100" s="60"/>
      <c r="J100" s="127" t="s">
        <v>56</v>
      </c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3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>
      <c r="A101" s="1"/>
      <c r="B101" s="45"/>
      <c r="C101" s="61"/>
      <c r="D101" s="61"/>
      <c r="E101" s="62"/>
      <c r="F101" s="62"/>
      <c r="G101" s="62"/>
      <c r="H101" s="63"/>
      <c r="I101" s="64"/>
      <c r="J101" s="64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2" spans="1:39" s="2" customFormat="1">
      <c r="A102" s="1"/>
      <c r="B102" s="115" t="s">
        <v>39</v>
      </c>
      <c r="C102" s="115"/>
      <c r="D102" s="116" t="s">
        <v>40</v>
      </c>
      <c r="E102" s="116"/>
      <c r="F102" s="116"/>
      <c r="G102" s="116"/>
      <c r="H102" s="116"/>
      <c r="I102" s="64"/>
      <c r="J102" s="64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1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</row>
    <row r="103" spans="1:39" s="2" customFormat="1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1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</row>
    <row r="107" spans="1:39">
      <c r="B107" s="125"/>
      <c r="C107" s="125"/>
      <c r="D107" s="125"/>
      <c r="E107" s="125"/>
      <c r="F107" s="125"/>
      <c r="G107" s="125"/>
      <c r="H107" s="125"/>
      <c r="I107" s="125"/>
      <c r="J107" s="125" t="s">
        <v>57</v>
      </c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</row>
  </sheetData>
  <sheetProtection formatCells="0" formatColumns="0" formatRows="0" insertColumns="0" insertRows="0" insertHyperlinks="0" deleteColumns="0" deleteRows="0" sort="0" autoFilter="0" pivotTables="0"/>
  <autoFilter ref="A8:AM80">
    <filterColumn colId="3" showButton="0"/>
  </autoFilter>
  <mergeCells count="58">
    <mergeCell ref="B107:C107"/>
    <mergeCell ref="D107:I107"/>
    <mergeCell ref="J107:U107"/>
    <mergeCell ref="B97:C97"/>
    <mergeCell ref="D97:I97"/>
    <mergeCell ref="J97:U97"/>
    <mergeCell ref="B100:H100"/>
    <mergeCell ref="J100:U100"/>
    <mergeCell ref="B102:C102"/>
    <mergeCell ref="D102:H102"/>
    <mergeCell ref="F85:O85"/>
    <mergeCell ref="J87:U87"/>
    <mergeCell ref="J88:U88"/>
    <mergeCell ref="B89:H89"/>
    <mergeCell ref="J89:U89"/>
    <mergeCell ref="B91:C91"/>
    <mergeCell ref="D91:H91"/>
    <mergeCell ref="T7:T9"/>
    <mergeCell ref="U7:U9"/>
    <mergeCell ref="B9:G9"/>
    <mergeCell ref="B82:C82"/>
    <mergeCell ref="F83:O83"/>
    <mergeCell ref="F84:O84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80 P10:P80">
    <cfRule type="cellIs" dxfId="11" priority="3" operator="greaterThan">
      <formula>10</formula>
    </cfRule>
  </conditionalFormatting>
  <conditionalFormatting sqref="O1:O1048576">
    <cfRule type="duplicateValues" dxfId="10" priority="2"/>
  </conditionalFormatting>
  <conditionalFormatting sqref="C1:C1048576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85 X10:X80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M110"/>
  <sheetViews>
    <sheetView workbookViewId="0">
      <pane ySplit="3" topLeftCell="A76" activePane="bottomLeft" state="frozen"/>
      <selection activeCell="A6" sqref="A6:XFD6"/>
      <selection pane="bottomLeft" activeCell="A84" sqref="A84:XFD9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590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Nhập môn trí tuệ nhân tạo</v>
      </c>
      <c r="Z8" s="75" t="str">
        <f>+P4</f>
        <v>Nhóm: INT1341-04</v>
      </c>
      <c r="AA8" s="76">
        <f>+$AJ$8+$AL$8+$AH$8</f>
        <v>74</v>
      </c>
      <c r="AB8" s="70">
        <f>COUNTIF($T$9:$T$143,"Khiển trách")</f>
        <v>0</v>
      </c>
      <c r="AC8" s="70">
        <f>COUNTIF($T$9:$T$143,"Cảnh cáo")</f>
        <v>0</v>
      </c>
      <c r="AD8" s="70">
        <f>COUNTIF($T$9:$T$143,"Đình chỉ thi")</f>
        <v>0</v>
      </c>
      <c r="AE8" s="77">
        <f>+($AB$8+$AC$8+$AD$8)/$AA$8*100%</f>
        <v>0</v>
      </c>
      <c r="AF8" s="70">
        <f>SUM(COUNTIF($T$9:$T$141,"Vắng"),COUNTIF($T$9:$T$141,"Vắng có phép"))</f>
        <v>0</v>
      </c>
      <c r="AG8" s="78">
        <f>+$AF$8/$AA$8</f>
        <v>0</v>
      </c>
      <c r="AH8" s="79">
        <f>COUNTIF($X$9:$X$141,"Thi lại")</f>
        <v>4</v>
      </c>
      <c r="AI8" s="78">
        <f>+$AH$8/$AA$8</f>
        <v>5.4054054054054057E-2</v>
      </c>
      <c r="AJ8" s="79">
        <f>COUNTIF($X$9:$X$142,"Học lại")</f>
        <v>70</v>
      </c>
      <c r="AK8" s="78">
        <f>+$AJ$8/$AA$8</f>
        <v>0.94594594594594594</v>
      </c>
      <c r="AL8" s="70">
        <f>COUNTIF($X$10:$X$142,"Đạt")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794</v>
      </c>
      <c r="D10" s="21" t="s">
        <v>795</v>
      </c>
      <c r="E10" s="22" t="s">
        <v>65</v>
      </c>
      <c r="F10" s="23" t="s">
        <v>796</v>
      </c>
      <c r="G10" s="20" t="s">
        <v>71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/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797</v>
      </c>
      <c r="D11" s="33" t="s">
        <v>798</v>
      </c>
      <c r="E11" s="34" t="s">
        <v>65</v>
      </c>
      <c r="F11" s="35" t="s">
        <v>799</v>
      </c>
      <c r="G11" s="32" t="s">
        <v>100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/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800</v>
      </c>
      <c r="D12" s="33" t="s">
        <v>626</v>
      </c>
      <c r="E12" s="34" t="s">
        <v>65</v>
      </c>
      <c r="F12" s="35" t="s">
        <v>801</v>
      </c>
      <c r="G12" s="32" t="s">
        <v>100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/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802</v>
      </c>
      <c r="D13" s="33" t="s">
        <v>803</v>
      </c>
      <c r="E13" s="34" t="s">
        <v>65</v>
      </c>
      <c r="F13" s="35" t="s">
        <v>804</v>
      </c>
      <c r="G13" s="32" t="s">
        <v>81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/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805</v>
      </c>
      <c r="D14" s="33" t="s">
        <v>299</v>
      </c>
      <c r="E14" s="34" t="s">
        <v>365</v>
      </c>
      <c r="F14" s="35" t="s">
        <v>274</v>
      </c>
      <c r="G14" s="32" t="s">
        <v>137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806</v>
      </c>
      <c r="D15" s="33" t="s">
        <v>807</v>
      </c>
      <c r="E15" s="34" t="s">
        <v>808</v>
      </c>
      <c r="F15" s="35" t="s">
        <v>377</v>
      </c>
      <c r="G15" s="32" t="s">
        <v>124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809</v>
      </c>
      <c r="D16" s="33" t="s">
        <v>158</v>
      </c>
      <c r="E16" s="34" t="s">
        <v>810</v>
      </c>
      <c r="F16" s="35" t="s">
        <v>811</v>
      </c>
      <c r="G16" s="32" t="s">
        <v>137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812</v>
      </c>
      <c r="D17" s="33" t="s">
        <v>813</v>
      </c>
      <c r="E17" s="34" t="s">
        <v>814</v>
      </c>
      <c r="F17" s="35" t="s">
        <v>233</v>
      </c>
      <c r="G17" s="32" t="s">
        <v>100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815</v>
      </c>
      <c r="D18" s="33" t="s">
        <v>121</v>
      </c>
      <c r="E18" s="34" t="s">
        <v>816</v>
      </c>
      <c r="F18" s="35" t="s">
        <v>817</v>
      </c>
      <c r="G18" s="32" t="s">
        <v>133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818</v>
      </c>
      <c r="D19" s="33" t="s">
        <v>819</v>
      </c>
      <c r="E19" s="34" t="s">
        <v>615</v>
      </c>
      <c r="F19" s="35" t="s">
        <v>289</v>
      </c>
      <c r="G19" s="32" t="s">
        <v>177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820</v>
      </c>
      <c r="D20" s="33" t="s">
        <v>106</v>
      </c>
      <c r="E20" s="34" t="s">
        <v>103</v>
      </c>
      <c r="F20" s="35" t="s">
        <v>821</v>
      </c>
      <c r="G20" s="32" t="s">
        <v>71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822</v>
      </c>
      <c r="D21" s="33" t="s">
        <v>823</v>
      </c>
      <c r="E21" s="34" t="s">
        <v>103</v>
      </c>
      <c r="F21" s="35" t="s">
        <v>824</v>
      </c>
      <c r="G21" s="32" t="s">
        <v>81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825</v>
      </c>
      <c r="D22" s="33" t="s">
        <v>767</v>
      </c>
      <c r="E22" s="34" t="s">
        <v>103</v>
      </c>
      <c r="F22" s="35" t="s">
        <v>826</v>
      </c>
      <c r="G22" s="32" t="s">
        <v>827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Thi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828</v>
      </c>
      <c r="D23" s="33" t="s">
        <v>829</v>
      </c>
      <c r="E23" s="34" t="s">
        <v>380</v>
      </c>
      <c r="F23" s="35" t="s">
        <v>193</v>
      </c>
      <c r="G23" s="32" t="s">
        <v>76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830</v>
      </c>
      <c r="D24" s="33" t="s">
        <v>813</v>
      </c>
      <c r="E24" s="34" t="s">
        <v>634</v>
      </c>
      <c r="F24" s="35" t="s">
        <v>831</v>
      </c>
      <c r="G24" s="32" t="s">
        <v>177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832</v>
      </c>
      <c r="D25" s="33" t="s">
        <v>833</v>
      </c>
      <c r="E25" s="34" t="s">
        <v>397</v>
      </c>
      <c r="F25" s="35" t="s">
        <v>834</v>
      </c>
      <c r="G25" s="32" t="s">
        <v>81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835</v>
      </c>
      <c r="D26" s="33" t="s">
        <v>158</v>
      </c>
      <c r="E26" s="34" t="s">
        <v>397</v>
      </c>
      <c r="F26" s="35" t="s">
        <v>836</v>
      </c>
      <c r="G26" s="32" t="s">
        <v>837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Thi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838</v>
      </c>
      <c r="D27" s="33" t="s">
        <v>420</v>
      </c>
      <c r="E27" s="34" t="s">
        <v>397</v>
      </c>
      <c r="F27" s="35" t="s">
        <v>839</v>
      </c>
      <c r="G27" s="32" t="s">
        <v>124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840</v>
      </c>
      <c r="D28" s="33" t="s">
        <v>841</v>
      </c>
      <c r="E28" s="34" t="s">
        <v>397</v>
      </c>
      <c r="F28" s="35" t="s">
        <v>842</v>
      </c>
      <c r="G28" s="32" t="s">
        <v>71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843</v>
      </c>
      <c r="D29" s="33" t="s">
        <v>844</v>
      </c>
      <c r="E29" s="34" t="s">
        <v>397</v>
      </c>
      <c r="F29" s="35" t="s">
        <v>845</v>
      </c>
      <c r="G29" s="32" t="s">
        <v>100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846</v>
      </c>
      <c r="D30" s="33" t="s">
        <v>847</v>
      </c>
      <c r="E30" s="34" t="s">
        <v>410</v>
      </c>
      <c r="F30" s="35" t="s">
        <v>848</v>
      </c>
      <c r="G30" s="32" t="s">
        <v>177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849</v>
      </c>
      <c r="D31" s="33" t="s">
        <v>295</v>
      </c>
      <c r="E31" s="34" t="s">
        <v>414</v>
      </c>
      <c r="F31" s="35" t="s">
        <v>104</v>
      </c>
      <c r="G31" s="32" t="s">
        <v>76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850</v>
      </c>
      <c r="D32" s="33" t="s">
        <v>198</v>
      </c>
      <c r="E32" s="34" t="s">
        <v>147</v>
      </c>
      <c r="F32" s="35" t="s">
        <v>851</v>
      </c>
      <c r="G32" s="32" t="s">
        <v>76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852</v>
      </c>
      <c r="D33" s="33" t="s">
        <v>198</v>
      </c>
      <c r="E33" s="34" t="s">
        <v>853</v>
      </c>
      <c r="F33" s="35" t="s">
        <v>854</v>
      </c>
      <c r="G33" s="32" t="s">
        <v>100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855</v>
      </c>
      <c r="D34" s="33" t="s">
        <v>283</v>
      </c>
      <c r="E34" s="34" t="s">
        <v>151</v>
      </c>
      <c r="F34" s="35" t="s">
        <v>856</v>
      </c>
      <c r="G34" s="32" t="s">
        <v>91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857</v>
      </c>
      <c r="D35" s="33" t="s">
        <v>858</v>
      </c>
      <c r="E35" s="34" t="s">
        <v>151</v>
      </c>
      <c r="F35" s="35" t="s">
        <v>423</v>
      </c>
      <c r="G35" s="32" t="s">
        <v>81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859</v>
      </c>
      <c r="D36" s="33" t="s">
        <v>860</v>
      </c>
      <c r="E36" s="34" t="s">
        <v>175</v>
      </c>
      <c r="F36" s="35" t="s">
        <v>514</v>
      </c>
      <c r="G36" s="32" t="s">
        <v>76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861</v>
      </c>
      <c r="D37" s="33" t="s">
        <v>688</v>
      </c>
      <c r="E37" s="34" t="s">
        <v>175</v>
      </c>
      <c r="F37" s="35" t="s">
        <v>862</v>
      </c>
      <c r="G37" s="32" t="s">
        <v>863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Thi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864</v>
      </c>
      <c r="D38" s="33" t="s">
        <v>409</v>
      </c>
      <c r="E38" s="34" t="s">
        <v>180</v>
      </c>
      <c r="F38" s="35" t="s">
        <v>865</v>
      </c>
      <c r="G38" s="32" t="s">
        <v>137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866</v>
      </c>
      <c r="D39" s="33" t="s">
        <v>198</v>
      </c>
      <c r="E39" s="34" t="s">
        <v>180</v>
      </c>
      <c r="F39" s="35" t="s">
        <v>611</v>
      </c>
      <c r="G39" s="32" t="s">
        <v>76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867</v>
      </c>
      <c r="D40" s="33" t="s">
        <v>868</v>
      </c>
      <c r="E40" s="34" t="s">
        <v>180</v>
      </c>
      <c r="F40" s="35" t="s">
        <v>869</v>
      </c>
      <c r="G40" s="32" t="s">
        <v>137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870</v>
      </c>
      <c r="D41" s="33" t="s">
        <v>192</v>
      </c>
      <c r="E41" s="34" t="s">
        <v>871</v>
      </c>
      <c r="F41" s="35" t="s">
        <v>685</v>
      </c>
      <c r="G41" s="32" t="s">
        <v>177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872</v>
      </c>
      <c r="D42" s="33" t="s">
        <v>873</v>
      </c>
      <c r="E42" s="34" t="s">
        <v>684</v>
      </c>
      <c r="F42" s="35" t="s">
        <v>874</v>
      </c>
      <c r="G42" s="32" t="s">
        <v>91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875</v>
      </c>
      <c r="D43" s="33" t="s">
        <v>163</v>
      </c>
      <c r="E43" s="34" t="s">
        <v>876</v>
      </c>
      <c r="F43" s="35" t="s">
        <v>877</v>
      </c>
      <c r="G43" s="32" t="s">
        <v>100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878</v>
      </c>
      <c r="D44" s="33" t="s">
        <v>879</v>
      </c>
      <c r="E44" s="34" t="s">
        <v>880</v>
      </c>
      <c r="F44" s="35" t="s">
        <v>621</v>
      </c>
      <c r="G44" s="32" t="s">
        <v>71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881</v>
      </c>
      <c r="D45" s="33" t="s">
        <v>882</v>
      </c>
      <c r="E45" s="34" t="s">
        <v>880</v>
      </c>
      <c r="F45" s="35" t="s">
        <v>883</v>
      </c>
      <c r="G45" s="32" t="s">
        <v>137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884</v>
      </c>
      <c r="D46" s="33" t="s">
        <v>126</v>
      </c>
      <c r="E46" s="34" t="s">
        <v>228</v>
      </c>
      <c r="F46" s="35" t="s">
        <v>877</v>
      </c>
      <c r="G46" s="32" t="s">
        <v>91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885</v>
      </c>
      <c r="D47" s="33" t="s">
        <v>886</v>
      </c>
      <c r="E47" s="34" t="s">
        <v>228</v>
      </c>
      <c r="F47" s="35" t="s">
        <v>887</v>
      </c>
      <c r="G47" s="32" t="s">
        <v>91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888</v>
      </c>
      <c r="D48" s="33" t="s">
        <v>541</v>
      </c>
      <c r="E48" s="34" t="s">
        <v>228</v>
      </c>
      <c r="F48" s="35" t="s">
        <v>172</v>
      </c>
      <c r="G48" s="32" t="s">
        <v>81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889</v>
      </c>
      <c r="D49" s="33" t="s">
        <v>890</v>
      </c>
      <c r="E49" s="34" t="s">
        <v>891</v>
      </c>
      <c r="F49" s="35" t="s">
        <v>892</v>
      </c>
      <c r="G49" s="32" t="s">
        <v>100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893</v>
      </c>
      <c r="D50" s="33" t="s">
        <v>576</v>
      </c>
      <c r="E50" s="34" t="s">
        <v>891</v>
      </c>
      <c r="F50" s="35" t="s">
        <v>259</v>
      </c>
      <c r="G50" s="32" t="s">
        <v>177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894</v>
      </c>
      <c r="D51" s="33" t="s">
        <v>813</v>
      </c>
      <c r="E51" s="34" t="s">
        <v>891</v>
      </c>
      <c r="F51" s="35" t="s">
        <v>895</v>
      </c>
      <c r="G51" s="32" t="s">
        <v>81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896</v>
      </c>
      <c r="D52" s="33" t="s">
        <v>897</v>
      </c>
      <c r="E52" s="34" t="s">
        <v>243</v>
      </c>
      <c r="F52" s="35" t="s">
        <v>898</v>
      </c>
      <c r="G52" s="32" t="s">
        <v>100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899</v>
      </c>
      <c r="D53" s="33" t="s">
        <v>121</v>
      </c>
      <c r="E53" s="34" t="s">
        <v>258</v>
      </c>
      <c r="F53" s="35" t="s">
        <v>900</v>
      </c>
      <c r="G53" s="32" t="s">
        <v>100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901</v>
      </c>
      <c r="D54" s="33" t="s">
        <v>198</v>
      </c>
      <c r="E54" s="34" t="s">
        <v>262</v>
      </c>
      <c r="F54" s="35" t="s">
        <v>672</v>
      </c>
      <c r="G54" s="32" t="s">
        <v>100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902</v>
      </c>
      <c r="D55" s="33" t="s">
        <v>118</v>
      </c>
      <c r="E55" s="34" t="s">
        <v>262</v>
      </c>
      <c r="F55" s="35" t="s">
        <v>561</v>
      </c>
      <c r="G55" s="32" t="s">
        <v>177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903</v>
      </c>
      <c r="D56" s="33" t="s">
        <v>904</v>
      </c>
      <c r="E56" s="34" t="s">
        <v>905</v>
      </c>
      <c r="F56" s="35" t="s">
        <v>456</v>
      </c>
      <c r="G56" s="32" t="s">
        <v>124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906</v>
      </c>
      <c r="D57" s="33" t="s">
        <v>464</v>
      </c>
      <c r="E57" s="34" t="s">
        <v>729</v>
      </c>
      <c r="F57" s="35" t="s">
        <v>907</v>
      </c>
      <c r="G57" s="32" t="s">
        <v>177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908</v>
      </c>
      <c r="D58" s="33" t="s">
        <v>683</v>
      </c>
      <c r="E58" s="34" t="s">
        <v>277</v>
      </c>
      <c r="F58" s="35" t="s">
        <v>909</v>
      </c>
      <c r="G58" s="32" t="s">
        <v>76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910</v>
      </c>
      <c r="D59" s="33" t="s">
        <v>882</v>
      </c>
      <c r="E59" s="34" t="s">
        <v>277</v>
      </c>
      <c r="F59" s="35" t="s">
        <v>401</v>
      </c>
      <c r="G59" s="32" t="s">
        <v>76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911</v>
      </c>
      <c r="D60" s="33" t="s">
        <v>571</v>
      </c>
      <c r="E60" s="34" t="s">
        <v>912</v>
      </c>
      <c r="F60" s="35" t="s">
        <v>778</v>
      </c>
      <c r="G60" s="32" t="s">
        <v>137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913</v>
      </c>
      <c r="D61" s="33" t="s">
        <v>198</v>
      </c>
      <c r="E61" s="34" t="s">
        <v>280</v>
      </c>
      <c r="F61" s="35" t="s">
        <v>621</v>
      </c>
      <c r="G61" s="32" t="s">
        <v>137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914</v>
      </c>
      <c r="D62" s="33" t="s">
        <v>915</v>
      </c>
      <c r="E62" s="34" t="s">
        <v>736</v>
      </c>
      <c r="F62" s="35" t="s">
        <v>916</v>
      </c>
      <c r="G62" s="32" t="s">
        <v>124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917</v>
      </c>
      <c r="D63" s="33" t="s">
        <v>708</v>
      </c>
      <c r="E63" s="34" t="s">
        <v>284</v>
      </c>
      <c r="F63" s="35" t="s">
        <v>918</v>
      </c>
      <c r="G63" s="32" t="s">
        <v>124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919</v>
      </c>
      <c r="D64" s="33" t="s">
        <v>198</v>
      </c>
      <c r="E64" s="34" t="s">
        <v>920</v>
      </c>
      <c r="F64" s="35" t="s">
        <v>921</v>
      </c>
      <c r="G64" s="32" t="s">
        <v>100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56</v>
      </c>
      <c r="C65" s="32" t="s">
        <v>922</v>
      </c>
      <c r="D65" s="33" t="s">
        <v>923</v>
      </c>
      <c r="E65" s="34" t="s">
        <v>920</v>
      </c>
      <c r="F65" s="35" t="s">
        <v>221</v>
      </c>
      <c r="G65" s="32" t="s">
        <v>76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57</v>
      </c>
      <c r="C66" s="32" t="s">
        <v>924</v>
      </c>
      <c r="D66" s="33" t="s">
        <v>925</v>
      </c>
      <c r="E66" s="34" t="s">
        <v>532</v>
      </c>
      <c r="F66" s="35" t="s">
        <v>547</v>
      </c>
      <c r="G66" s="32" t="s">
        <v>76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58</v>
      </c>
      <c r="C67" s="32" t="s">
        <v>926</v>
      </c>
      <c r="D67" s="33" t="s">
        <v>927</v>
      </c>
      <c r="E67" s="34" t="s">
        <v>292</v>
      </c>
      <c r="F67" s="35" t="s">
        <v>604</v>
      </c>
      <c r="G67" s="32" t="s">
        <v>91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59</v>
      </c>
      <c r="C68" s="32" t="s">
        <v>928</v>
      </c>
      <c r="D68" s="33" t="s">
        <v>929</v>
      </c>
      <c r="E68" s="34" t="s">
        <v>930</v>
      </c>
      <c r="F68" s="35" t="s">
        <v>931</v>
      </c>
      <c r="G68" s="32" t="s">
        <v>76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60</v>
      </c>
      <c r="C69" s="32" t="s">
        <v>932</v>
      </c>
      <c r="D69" s="33" t="s">
        <v>933</v>
      </c>
      <c r="E69" s="34" t="s">
        <v>934</v>
      </c>
      <c r="F69" s="35" t="s">
        <v>935</v>
      </c>
      <c r="G69" s="32" t="s">
        <v>100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61</v>
      </c>
      <c r="C70" s="32" t="s">
        <v>936</v>
      </c>
      <c r="D70" s="33" t="s">
        <v>187</v>
      </c>
      <c r="E70" s="34" t="s">
        <v>937</v>
      </c>
      <c r="F70" s="35" t="s">
        <v>938</v>
      </c>
      <c r="G70" s="32" t="s">
        <v>100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62</v>
      </c>
      <c r="C71" s="32" t="s">
        <v>939</v>
      </c>
      <c r="D71" s="33" t="s">
        <v>940</v>
      </c>
      <c r="E71" s="34" t="s">
        <v>760</v>
      </c>
      <c r="F71" s="35" t="s">
        <v>941</v>
      </c>
      <c r="G71" s="32" t="s">
        <v>137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63</v>
      </c>
      <c r="C72" s="32" t="s">
        <v>942</v>
      </c>
      <c r="D72" s="33" t="s">
        <v>154</v>
      </c>
      <c r="E72" s="34" t="s">
        <v>555</v>
      </c>
      <c r="F72" s="35" t="s">
        <v>423</v>
      </c>
      <c r="G72" s="32" t="s">
        <v>124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64</v>
      </c>
      <c r="C73" s="32" t="s">
        <v>943</v>
      </c>
      <c r="D73" s="33" t="s">
        <v>631</v>
      </c>
      <c r="E73" s="34" t="s">
        <v>944</v>
      </c>
      <c r="F73" s="35" t="s">
        <v>945</v>
      </c>
      <c r="G73" s="32" t="s">
        <v>71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65</v>
      </c>
      <c r="C74" s="32" t="s">
        <v>946</v>
      </c>
      <c r="D74" s="33" t="s">
        <v>947</v>
      </c>
      <c r="E74" s="34" t="s">
        <v>319</v>
      </c>
      <c r="F74" s="35" t="s">
        <v>948</v>
      </c>
      <c r="G74" s="32" t="s">
        <v>81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83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83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/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66</v>
      </c>
      <c r="C75" s="32" t="s">
        <v>949</v>
      </c>
      <c r="D75" s="33" t="s">
        <v>950</v>
      </c>
      <c r="E75" s="34" t="s">
        <v>323</v>
      </c>
      <c r="F75" s="35" t="s">
        <v>951</v>
      </c>
      <c r="G75" s="32" t="s">
        <v>76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/>
      <c r="V75" s="3"/>
      <c r="W75" s="30"/>
      <c r="X75" s="81" t="str">
        <f t="shared" ref="X75:X83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67</v>
      </c>
      <c r="C76" s="32" t="s">
        <v>952</v>
      </c>
      <c r="D76" s="33" t="s">
        <v>447</v>
      </c>
      <c r="E76" s="34" t="s">
        <v>953</v>
      </c>
      <c r="F76" s="35" t="s">
        <v>954</v>
      </c>
      <c r="G76" s="32" t="s">
        <v>137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83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83" si="9">+IF(OR($H76=0,$I76=0,$J76=0,$K76=0),"Không đủ ĐKDT","")</f>
        <v/>
      </c>
      <c r="U76" s="43"/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68</v>
      </c>
      <c r="C77" s="32" t="s">
        <v>955</v>
      </c>
      <c r="D77" s="33" t="s">
        <v>956</v>
      </c>
      <c r="E77" s="34" t="s">
        <v>327</v>
      </c>
      <c r="F77" s="35" t="s">
        <v>824</v>
      </c>
      <c r="G77" s="32" t="s">
        <v>81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/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69</v>
      </c>
      <c r="C78" s="32" t="s">
        <v>957</v>
      </c>
      <c r="D78" s="33" t="s">
        <v>958</v>
      </c>
      <c r="E78" s="34" t="s">
        <v>572</v>
      </c>
      <c r="F78" s="35" t="s">
        <v>959</v>
      </c>
      <c r="G78" s="32" t="s">
        <v>137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70</v>
      </c>
      <c r="C79" s="32" t="s">
        <v>960</v>
      </c>
      <c r="D79" s="33" t="s">
        <v>337</v>
      </c>
      <c r="E79" s="34" t="s">
        <v>961</v>
      </c>
      <c r="F79" s="35" t="s">
        <v>962</v>
      </c>
      <c r="G79" s="32" t="s">
        <v>91</v>
      </c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Học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71</v>
      </c>
      <c r="C80" s="32" t="s">
        <v>963</v>
      </c>
      <c r="D80" s="33" t="s">
        <v>964</v>
      </c>
      <c r="E80" s="34" t="s">
        <v>965</v>
      </c>
      <c r="F80" s="35" t="s">
        <v>804</v>
      </c>
      <c r="G80" s="32" t="s">
        <v>76</v>
      </c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Học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1:39" ht="18.75" customHeight="1">
      <c r="B81" s="31">
        <v>72</v>
      </c>
      <c r="C81" s="32" t="s">
        <v>966</v>
      </c>
      <c r="D81" s="33" t="s">
        <v>299</v>
      </c>
      <c r="E81" s="34" t="s">
        <v>334</v>
      </c>
      <c r="F81" s="35" t="s">
        <v>967</v>
      </c>
      <c r="G81" s="32" t="s">
        <v>968</v>
      </c>
      <c r="H81" s="36" t="s">
        <v>30</v>
      </c>
      <c r="I81" s="36" t="s">
        <v>30</v>
      </c>
      <c r="J81" s="36" t="s">
        <v>30</v>
      </c>
      <c r="K81" s="36" t="s">
        <v>30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1:39" ht="18.75" customHeight="1">
      <c r="B82" s="31">
        <v>73</v>
      </c>
      <c r="C82" s="32" t="s">
        <v>969</v>
      </c>
      <c r="D82" s="33" t="s">
        <v>970</v>
      </c>
      <c r="E82" s="34" t="s">
        <v>334</v>
      </c>
      <c r="F82" s="35" t="s">
        <v>971</v>
      </c>
      <c r="G82" s="32" t="s">
        <v>225</v>
      </c>
      <c r="H82" s="36" t="s">
        <v>30</v>
      </c>
      <c r="I82" s="36" t="s">
        <v>30</v>
      </c>
      <c r="J82" s="36" t="s">
        <v>30</v>
      </c>
      <c r="K82" s="36" t="s">
        <v>30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Học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1:39" ht="18.75" customHeight="1">
      <c r="B83" s="31">
        <v>74</v>
      </c>
      <c r="C83" s="32" t="s">
        <v>972</v>
      </c>
      <c r="D83" s="33" t="s">
        <v>198</v>
      </c>
      <c r="E83" s="34" t="s">
        <v>973</v>
      </c>
      <c r="F83" s="35" t="s">
        <v>974</v>
      </c>
      <c r="G83" s="32" t="s">
        <v>76</v>
      </c>
      <c r="H83" s="36" t="s">
        <v>30</v>
      </c>
      <c r="I83" s="36" t="s">
        <v>30</v>
      </c>
      <c r="J83" s="36" t="s">
        <v>30</v>
      </c>
      <c r="K83" s="36" t="s">
        <v>30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Học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1:39" ht="9" customHeight="1">
      <c r="A84" s="2"/>
      <c r="B84" s="45"/>
      <c r="C84" s="46"/>
      <c r="D84" s="46"/>
      <c r="E84" s="47"/>
      <c r="F84" s="47"/>
      <c r="G84" s="47"/>
      <c r="H84" s="48"/>
      <c r="I84" s="49"/>
      <c r="J84" s="49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</row>
    <row r="85" spans="1:39" ht="16.5" hidden="1">
      <c r="A85" s="2"/>
      <c r="B85" s="121" t="s">
        <v>31</v>
      </c>
      <c r="C85" s="121"/>
      <c r="D85" s="46"/>
      <c r="E85" s="47"/>
      <c r="F85" s="47"/>
      <c r="G85" s="47"/>
      <c r="H85" s="48"/>
      <c r="I85" s="49"/>
      <c r="J85" s="49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3"/>
    </row>
    <row r="86" spans="1:39" ht="16.5" hidden="1" customHeight="1">
      <c r="A86" s="2"/>
      <c r="B86" s="51" t="s">
        <v>32</v>
      </c>
      <c r="C86" s="51"/>
      <c r="D86" s="52">
        <f>+$AA$8</f>
        <v>74</v>
      </c>
      <c r="E86" s="53" t="s">
        <v>33</v>
      </c>
      <c r="F86" s="94" t="s">
        <v>34</v>
      </c>
      <c r="G86" s="94"/>
      <c r="H86" s="94"/>
      <c r="I86" s="94"/>
      <c r="J86" s="94"/>
      <c r="K86" s="94"/>
      <c r="L86" s="94"/>
      <c r="M86" s="94"/>
      <c r="N86" s="94"/>
      <c r="O86" s="94"/>
      <c r="P86" s="54">
        <f>$AA$8 -COUNTIF($T$9:$T$273,"Vắng") -COUNTIF($T$9:$T$273,"Vắng có phép") - COUNTIF($T$9:$T$273,"Đình chỉ thi") - COUNTIF($T$9:$T$273,"Không đủ ĐKDT")</f>
        <v>74</v>
      </c>
      <c r="Q86" s="54"/>
      <c r="R86" s="54"/>
      <c r="S86" s="55"/>
      <c r="T86" s="56" t="s">
        <v>33</v>
      </c>
      <c r="U86" s="55"/>
      <c r="V86" s="3"/>
    </row>
    <row r="87" spans="1:39" ht="16.5" hidden="1" customHeight="1">
      <c r="A87" s="2"/>
      <c r="B87" s="51" t="s">
        <v>35</v>
      </c>
      <c r="C87" s="51"/>
      <c r="D87" s="52">
        <f>+$AL$8</f>
        <v>0</v>
      </c>
      <c r="E87" s="53" t="s">
        <v>33</v>
      </c>
      <c r="F87" s="94" t="s">
        <v>36</v>
      </c>
      <c r="G87" s="94"/>
      <c r="H87" s="94"/>
      <c r="I87" s="94"/>
      <c r="J87" s="94"/>
      <c r="K87" s="94"/>
      <c r="L87" s="94"/>
      <c r="M87" s="94"/>
      <c r="N87" s="94"/>
      <c r="O87" s="94"/>
      <c r="P87" s="57">
        <f>COUNTIF($T$9:$T$149,"Vắng")</f>
        <v>0</v>
      </c>
      <c r="Q87" s="57"/>
      <c r="R87" s="57"/>
      <c r="S87" s="58"/>
      <c r="T87" s="56" t="s">
        <v>33</v>
      </c>
      <c r="U87" s="58"/>
      <c r="V87" s="3"/>
    </row>
    <row r="88" spans="1:39" ht="16.5" hidden="1" customHeight="1">
      <c r="A88" s="2"/>
      <c r="B88" s="51" t="s">
        <v>51</v>
      </c>
      <c r="C88" s="51"/>
      <c r="D88" s="67">
        <f>COUNTIF(X10:X83,"Học lại")</f>
        <v>70</v>
      </c>
      <c r="E88" s="53" t="s">
        <v>33</v>
      </c>
      <c r="F88" s="94" t="s">
        <v>52</v>
      </c>
      <c r="G88" s="94"/>
      <c r="H88" s="94"/>
      <c r="I88" s="94"/>
      <c r="J88" s="94"/>
      <c r="K88" s="94"/>
      <c r="L88" s="94"/>
      <c r="M88" s="94"/>
      <c r="N88" s="94"/>
      <c r="O88" s="94"/>
      <c r="P88" s="54">
        <f>COUNTIF($T$9:$T$149,"Vắng có phép")</f>
        <v>0</v>
      </c>
      <c r="Q88" s="54"/>
      <c r="R88" s="54"/>
      <c r="S88" s="55"/>
      <c r="T88" s="56" t="s">
        <v>33</v>
      </c>
      <c r="U88" s="55"/>
      <c r="V88" s="3"/>
    </row>
    <row r="89" spans="1:39" ht="3" hidden="1" customHeight="1">
      <c r="A89" s="2"/>
      <c r="B89" s="45"/>
      <c r="C89" s="46"/>
      <c r="D89" s="46"/>
      <c r="E89" s="47"/>
      <c r="F89" s="47"/>
      <c r="G89" s="47"/>
      <c r="H89" s="48"/>
      <c r="I89" s="49"/>
      <c r="J89" s="49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3"/>
    </row>
    <row r="90" spans="1:39" hidden="1">
      <c r="B90" s="89" t="s">
        <v>53</v>
      </c>
      <c r="C90" s="89"/>
      <c r="D90" s="90">
        <f>COUNTIF(X10:X83,"Thi lại")</f>
        <v>4</v>
      </c>
      <c r="E90" s="91" t="s">
        <v>33</v>
      </c>
      <c r="F90" s="3"/>
      <c r="G90" s="3"/>
      <c r="H90" s="3"/>
      <c r="I90" s="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3"/>
    </row>
    <row r="91" spans="1:39" ht="24.75" hidden="1" customHeight="1">
      <c r="B91" s="89"/>
      <c r="C91" s="89"/>
      <c r="D91" s="90"/>
      <c r="E91" s="91"/>
      <c r="F91" s="3"/>
      <c r="G91" s="3"/>
      <c r="H91" s="3"/>
      <c r="I91" s="3"/>
      <c r="J91" s="123" t="s">
        <v>55</v>
      </c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23"/>
      <c r="V91" s="3"/>
    </row>
    <row r="92" spans="1:39" hidden="1">
      <c r="A92" s="59"/>
      <c r="B92" s="115" t="s">
        <v>37</v>
      </c>
      <c r="C92" s="115"/>
      <c r="D92" s="115"/>
      <c r="E92" s="115"/>
      <c r="F92" s="115"/>
      <c r="G92" s="115"/>
      <c r="H92" s="115"/>
      <c r="I92" s="60"/>
      <c r="J92" s="124" t="s">
        <v>38</v>
      </c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3"/>
    </row>
    <row r="93" spans="1:39" ht="4.5" hidden="1" customHeight="1">
      <c r="A93" s="2"/>
      <c r="B93" s="45"/>
      <c r="C93" s="61"/>
      <c r="D93" s="61"/>
      <c r="E93" s="62"/>
      <c r="F93" s="62"/>
      <c r="G93" s="62"/>
      <c r="H93" s="63"/>
      <c r="I93" s="64"/>
      <c r="J93" s="64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:39" s="2" customFormat="1" hidden="1">
      <c r="B94" s="115" t="s">
        <v>39</v>
      </c>
      <c r="C94" s="115"/>
      <c r="D94" s="116" t="s">
        <v>40</v>
      </c>
      <c r="E94" s="116"/>
      <c r="F94" s="116"/>
      <c r="G94" s="116"/>
      <c r="H94" s="116"/>
      <c r="I94" s="64"/>
      <c r="J94" s="64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idden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idden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idden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9.75" hidden="1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 ht="3.75" hidden="1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 ht="18" hidden="1" customHeight="1">
      <c r="A100" s="1"/>
      <c r="B100" s="126" t="s">
        <v>41</v>
      </c>
      <c r="C100" s="126"/>
      <c r="D100" s="126" t="s">
        <v>54</v>
      </c>
      <c r="E100" s="126"/>
      <c r="F100" s="126"/>
      <c r="G100" s="126"/>
      <c r="H100" s="126"/>
      <c r="I100" s="126"/>
      <c r="J100" s="126" t="s">
        <v>42</v>
      </c>
      <c r="K100" s="126"/>
      <c r="L100" s="126"/>
      <c r="M100" s="126"/>
      <c r="N100" s="126"/>
      <c r="O100" s="126"/>
      <c r="P100" s="126"/>
      <c r="Q100" s="126"/>
      <c r="R100" s="126"/>
      <c r="S100" s="126"/>
      <c r="T100" s="126"/>
      <c r="U100" s="126"/>
      <c r="V100" s="3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 ht="4.5" hidden="1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2" spans="1:39" s="2" customFormat="1" ht="36.75" hidden="1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</row>
    <row r="103" spans="1:39" s="2" customFormat="1" ht="32.25" customHeight="1">
      <c r="A103" s="1"/>
      <c r="B103" s="115" t="s">
        <v>43</v>
      </c>
      <c r="C103" s="115"/>
      <c r="D103" s="115"/>
      <c r="E103" s="115"/>
      <c r="F103" s="115"/>
      <c r="G103" s="115"/>
      <c r="H103" s="115"/>
      <c r="I103" s="60"/>
      <c r="J103" s="127" t="s">
        <v>56</v>
      </c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3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</row>
    <row r="104" spans="1:39" s="2" customFormat="1">
      <c r="A104" s="1"/>
      <c r="B104" s="45"/>
      <c r="C104" s="61"/>
      <c r="D104" s="61"/>
      <c r="E104" s="62"/>
      <c r="F104" s="62"/>
      <c r="G104" s="62"/>
      <c r="H104" s="63"/>
      <c r="I104" s="64"/>
      <c r="J104" s="64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1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</row>
    <row r="105" spans="1:39" s="2" customFormat="1">
      <c r="A105" s="1"/>
      <c r="B105" s="115" t="s">
        <v>39</v>
      </c>
      <c r="C105" s="115"/>
      <c r="D105" s="116" t="s">
        <v>40</v>
      </c>
      <c r="E105" s="116"/>
      <c r="F105" s="116"/>
      <c r="G105" s="116"/>
      <c r="H105" s="116"/>
      <c r="I105" s="64"/>
      <c r="J105" s="64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1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</row>
    <row r="106" spans="1:39" s="2" customFormat="1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1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</row>
    <row r="110" spans="1:39">
      <c r="B110" s="125"/>
      <c r="C110" s="125"/>
      <c r="D110" s="125"/>
      <c r="E110" s="125"/>
      <c r="F110" s="125"/>
      <c r="G110" s="125"/>
      <c r="H110" s="125"/>
      <c r="I110" s="125"/>
      <c r="J110" s="125" t="s">
        <v>57</v>
      </c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</row>
  </sheetData>
  <sheetProtection formatCells="0" formatColumns="0" formatRows="0" insertColumns="0" insertRows="0" insertHyperlinks="0" deleteColumns="0" deleteRows="0" sort="0" autoFilter="0" pivotTables="0"/>
  <autoFilter ref="A8:AM83">
    <filterColumn colId="3" showButton="0"/>
  </autoFilter>
  <mergeCells count="58">
    <mergeCell ref="B110:C110"/>
    <mergeCell ref="D110:I110"/>
    <mergeCell ref="J110:U110"/>
    <mergeCell ref="B100:C100"/>
    <mergeCell ref="D100:I100"/>
    <mergeCell ref="J100:U100"/>
    <mergeCell ref="B103:H103"/>
    <mergeCell ref="J103:U103"/>
    <mergeCell ref="B105:C105"/>
    <mergeCell ref="D105:H105"/>
    <mergeCell ref="F88:O88"/>
    <mergeCell ref="J90:U90"/>
    <mergeCell ref="J91:U91"/>
    <mergeCell ref="B92:H92"/>
    <mergeCell ref="J92:U92"/>
    <mergeCell ref="B94:C94"/>
    <mergeCell ref="D94:H94"/>
    <mergeCell ref="T7:T9"/>
    <mergeCell ref="U7:U9"/>
    <mergeCell ref="B9:G9"/>
    <mergeCell ref="B85:C85"/>
    <mergeCell ref="F86:O86"/>
    <mergeCell ref="F87:O87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83 P10:P83">
    <cfRule type="cellIs" dxfId="14" priority="3" operator="greaterThan">
      <formula>10</formula>
    </cfRule>
  </conditionalFormatting>
  <conditionalFormatting sqref="O1:O1048576">
    <cfRule type="duplicateValues" dxfId="13" priority="2"/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88 X10:X83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M110"/>
  <sheetViews>
    <sheetView workbookViewId="0">
      <pane ySplit="3" topLeftCell="A76" activePane="bottomLeft" state="frozen"/>
      <selection activeCell="A6" sqref="A6:XFD6"/>
      <selection pane="bottomLeft" activeCell="A84" sqref="A84:XFD9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591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Nhập môn trí tuệ nhân tạo</v>
      </c>
      <c r="Z8" s="75" t="str">
        <f>+P4</f>
        <v>Nhóm: INT1341-03</v>
      </c>
      <c r="AA8" s="76">
        <f>+$AJ$8+$AL$8+$AH$8</f>
        <v>74</v>
      </c>
      <c r="AB8" s="70">
        <f>COUNTIF($T$9:$T$143,"Khiển trách")</f>
        <v>0</v>
      </c>
      <c r="AC8" s="70">
        <f>COUNTIF($T$9:$T$143,"Cảnh cáo")</f>
        <v>0</v>
      </c>
      <c r="AD8" s="70">
        <f>COUNTIF($T$9:$T$143,"Đình chỉ thi")</f>
        <v>0</v>
      </c>
      <c r="AE8" s="77">
        <f>+($AB$8+$AC$8+$AD$8)/$AA$8*100%</f>
        <v>0</v>
      </c>
      <c r="AF8" s="70">
        <f>SUM(COUNTIF($T$9:$T$141,"Vắng"),COUNTIF($T$9:$T$141,"Vắng có phép"))</f>
        <v>0</v>
      </c>
      <c r="AG8" s="78">
        <f>+$AF$8/$AA$8</f>
        <v>0</v>
      </c>
      <c r="AH8" s="79">
        <f>COUNTIF($X$9:$X$141,"Thi lại")</f>
        <v>2</v>
      </c>
      <c r="AI8" s="78">
        <f>+$AH$8/$AA$8</f>
        <v>2.7027027027027029E-2</v>
      </c>
      <c r="AJ8" s="79">
        <f>COUNTIF($X$9:$X$142,"Học lại")</f>
        <v>72</v>
      </c>
      <c r="AK8" s="78">
        <f>+$AJ$8/$AA$8</f>
        <v>0.97297297297297303</v>
      </c>
      <c r="AL8" s="70">
        <f>COUNTIF($X$10:$X$142,"Đạt")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592</v>
      </c>
      <c r="D10" s="21" t="s">
        <v>350</v>
      </c>
      <c r="E10" s="22" t="s">
        <v>65</v>
      </c>
      <c r="F10" s="23" t="s">
        <v>593</v>
      </c>
      <c r="G10" s="20" t="s">
        <v>137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/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594</v>
      </c>
      <c r="D11" s="33" t="s">
        <v>350</v>
      </c>
      <c r="E11" s="34" t="s">
        <v>65</v>
      </c>
      <c r="F11" s="35" t="s">
        <v>595</v>
      </c>
      <c r="G11" s="32" t="s">
        <v>71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/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596</v>
      </c>
      <c r="D12" s="33" t="s">
        <v>597</v>
      </c>
      <c r="E12" s="34" t="s">
        <v>65</v>
      </c>
      <c r="F12" s="35" t="s">
        <v>598</v>
      </c>
      <c r="G12" s="32" t="s">
        <v>76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/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599</v>
      </c>
      <c r="D13" s="33" t="s">
        <v>600</v>
      </c>
      <c r="E13" s="34" t="s">
        <v>65</v>
      </c>
      <c r="F13" s="35" t="s">
        <v>601</v>
      </c>
      <c r="G13" s="32" t="s">
        <v>76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/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602</v>
      </c>
      <c r="D14" s="33" t="s">
        <v>198</v>
      </c>
      <c r="E14" s="34" t="s">
        <v>603</v>
      </c>
      <c r="F14" s="35" t="s">
        <v>604</v>
      </c>
      <c r="G14" s="32" t="s">
        <v>76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605</v>
      </c>
      <c r="D15" s="33" t="s">
        <v>606</v>
      </c>
      <c r="E15" s="34" t="s">
        <v>607</v>
      </c>
      <c r="F15" s="35" t="s">
        <v>608</v>
      </c>
      <c r="G15" s="32" t="s">
        <v>71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609</v>
      </c>
      <c r="D16" s="33" t="s">
        <v>610</v>
      </c>
      <c r="E16" s="34" t="s">
        <v>89</v>
      </c>
      <c r="F16" s="35" t="s">
        <v>611</v>
      </c>
      <c r="G16" s="32" t="s">
        <v>76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612</v>
      </c>
      <c r="D17" s="33" t="s">
        <v>97</v>
      </c>
      <c r="E17" s="34" t="s">
        <v>94</v>
      </c>
      <c r="F17" s="35" t="s">
        <v>613</v>
      </c>
      <c r="G17" s="32" t="s">
        <v>91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614</v>
      </c>
      <c r="D18" s="33" t="s">
        <v>314</v>
      </c>
      <c r="E18" s="34" t="s">
        <v>615</v>
      </c>
      <c r="F18" s="35" t="s">
        <v>616</v>
      </c>
      <c r="G18" s="32" t="s">
        <v>177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617</v>
      </c>
      <c r="D19" s="33" t="s">
        <v>158</v>
      </c>
      <c r="E19" s="34" t="s">
        <v>615</v>
      </c>
      <c r="F19" s="35" t="s">
        <v>618</v>
      </c>
      <c r="G19" s="32" t="s">
        <v>100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619</v>
      </c>
      <c r="D20" s="33" t="s">
        <v>620</v>
      </c>
      <c r="E20" s="34" t="s">
        <v>103</v>
      </c>
      <c r="F20" s="35" t="s">
        <v>621</v>
      </c>
      <c r="G20" s="32" t="s">
        <v>137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622</v>
      </c>
      <c r="D21" s="33" t="s">
        <v>623</v>
      </c>
      <c r="E21" s="34" t="s">
        <v>380</v>
      </c>
      <c r="F21" s="35" t="s">
        <v>624</v>
      </c>
      <c r="G21" s="32" t="s">
        <v>81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625</v>
      </c>
      <c r="D22" s="33" t="s">
        <v>626</v>
      </c>
      <c r="E22" s="34" t="s">
        <v>380</v>
      </c>
      <c r="F22" s="35" t="s">
        <v>366</v>
      </c>
      <c r="G22" s="32" t="s">
        <v>71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627</v>
      </c>
      <c r="D23" s="33" t="s">
        <v>187</v>
      </c>
      <c r="E23" s="34" t="s">
        <v>628</v>
      </c>
      <c r="F23" s="35" t="s">
        <v>629</v>
      </c>
      <c r="G23" s="32" t="s">
        <v>71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630</v>
      </c>
      <c r="D24" s="33" t="s">
        <v>631</v>
      </c>
      <c r="E24" s="34" t="s">
        <v>115</v>
      </c>
      <c r="F24" s="35" t="s">
        <v>339</v>
      </c>
      <c r="G24" s="32" t="s">
        <v>177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632</v>
      </c>
      <c r="D25" s="33" t="s">
        <v>633</v>
      </c>
      <c r="E25" s="34" t="s">
        <v>634</v>
      </c>
      <c r="F25" s="35" t="s">
        <v>604</v>
      </c>
      <c r="G25" s="32" t="s">
        <v>177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635</v>
      </c>
      <c r="D26" s="33" t="s">
        <v>636</v>
      </c>
      <c r="E26" s="34" t="s">
        <v>637</v>
      </c>
      <c r="F26" s="35" t="s">
        <v>638</v>
      </c>
      <c r="G26" s="32" t="s">
        <v>71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639</v>
      </c>
      <c r="D27" s="33" t="s">
        <v>640</v>
      </c>
      <c r="E27" s="34" t="s">
        <v>127</v>
      </c>
      <c r="F27" s="35" t="s">
        <v>641</v>
      </c>
      <c r="G27" s="32" t="s">
        <v>124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642</v>
      </c>
      <c r="D28" s="33" t="s">
        <v>643</v>
      </c>
      <c r="E28" s="34" t="s">
        <v>127</v>
      </c>
      <c r="F28" s="35" t="s">
        <v>644</v>
      </c>
      <c r="G28" s="32" t="s">
        <v>76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645</v>
      </c>
      <c r="D29" s="33" t="s">
        <v>646</v>
      </c>
      <c r="E29" s="34" t="s">
        <v>131</v>
      </c>
      <c r="F29" s="35" t="s">
        <v>647</v>
      </c>
      <c r="G29" s="32" t="s">
        <v>71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648</v>
      </c>
      <c r="D30" s="33" t="s">
        <v>643</v>
      </c>
      <c r="E30" s="34" t="s">
        <v>140</v>
      </c>
      <c r="F30" s="35" t="s">
        <v>649</v>
      </c>
      <c r="G30" s="32" t="s">
        <v>177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650</v>
      </c>
      <c r="D31" s="33" t="s">
        <v>576</v>
      </c>
      <c r="E31" s="34" t="s">
        <v>147</v>
      </c>
      <c r="F31" s="35" t="s">
        <v>651</v>
      </c>
      <c r="G31" s="32" t="s">
        <v>71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652</v>
      </c>
      <c r="D32" s="33" t="s">
        <v>653</v>
      </c>
      <c r="E32" s="34" t="s">
        <v>654</v>
      </c>
      <c r="F32" s="35" t="s">
        <v>655</v>
      </c>
      <c r="G32" s="32" t="s">
        <v>91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656</v>
      </c>
      <c r="D33" s="33" t="s">
        <v>657</v>
      </c>
      <c r="E33" s="34" t="s">
        <v>151</v>
      </c>
      <c r="F33" s="35" t="s">
        <v>658</v>
      </c>
      <c r="G33" s="32" t="s">
        <v>177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659</v>
      </c>
      <c r="D34" s="33" t="s">
        <v>167</v>
      </c>
      <c r="E34" s="34" t="s">
        <v>168</v>
      </c>
      <c r="F34" s="35" t="s">
        <v>660</v>
      </c>
      <c r="G34" s="32" t="s">
        <v>91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661</v>
      </c>
      <c r="D35" s="33" t="s">
        <v>662</v>
      </c>
      <c r="E35" s="34" t="s">
        <v>175</v>
      </c>
      <c r="F35" s="35" t="s">
        <v>663</v>
      </c>
      <c r="G35" s="32" t="s">
        <v>100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664</v>
      </c>
      <c r="D36" s="33" t="s">
        <v>504</v>
      </c>
      <c r="E36" s="34" t="s">
        <v>175</v>
      </c>
      <c r="F36" s="35" t="s">
        <v>665</v>
      </c>
      <c r="G36" s="32" t="s">
        <v>100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666</v>
      </c>
      <c r="D37" s="33" t="s">
        <v>158</v>
      </c>
      <c r="E37" s="34" t="s">
        <v>175</v>
      </c>
      <c r="F37" s="35" t="s">
        <v>667</v>
      </c>
      <c r="G37" s="32" t="s">
        <v>71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668</v>
      </c>
      <c r="D38" s="33" t="s">
        <v>171</v>
      </c>
      <c r="E38" s="34" t="s">
        <v>175</v>
      </c>
      <c r="F38" s="35" t="s">
        <v>669</v>
      </c>
      <c r="G38" s="32" t="s">
        <v>352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670</v>
      </c>
      <c r="D39" s="33" t="s">
        <v>671</v>
      </c>
      <c r="E39" s="34" t="s">
        <v>180</v>
      </c>
      <c r="F39" s="35" t="s">
        <v>672</v>
      </c>
      <c r="G39" s="32" t="s">
        <v>177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673</v>
      </c>
      <c r="D40" s="33" t="s">
        <v>192</v>
      </c>
      <c r="E40" s="34" t="s">
        <v>188</v>
      </c>
      <c r="F40" s="35" t="s">
        <v>674</v>
      </c>
      <c r="G40" s="32" t="s">
        <v>76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675</v>
      </c>
      <c r="D41" s="33" t="s">
        <v>314</v>
      </c>
      <c r="E41" s="34" t="s">
        <v>676</v>
      </c>
      <c r="F41" s="35" t="s">
        <v>677</v>
      </c>
      <c r="G41" s="32" t="s">
        <v>76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678</v>
      </c>
      <c r="D42" s="33" t="s">
        <v>679</v>
      </c>
      <c r="E42" s="34" t="s">
        <v>680</v>
      </c>
      <c r="F42" s="35" t="s">
        <v>439</v>
      </c>
      <c r="G42" s="32" t="s">
        <v>177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681</v>
      </c>
      <c r="D43" s="33" t="s">
        <v>283</v>
      </c>
      <c r="E43" s="34" t="s">
        <v>455</v>
      </c>
      <c r="F43" s="35" t="s">
        <v>176</v>
      </c>
      <c r="G43" s="32" t="s">
        <v>177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682</v>
      </c>
      <c r="D44" s="33" t="s">
        <v>683</v>
      </c>
      <c r="E44" s="34" t="s">
        <v>684</v>
      </c>
      <c r="F44" s="35" t="s">
        <v>685</v>
      </c>
      <c r="G44" s="32" t="s">
        <v>91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686</v>
      </c>
      <c r="D45" s="33" t="s">
        <v>299</v>
      </c>
      <c r="E45" s="34" t="s">
        <v>211</v>
      </c>
      <c r="F45" s="35" t="s">
        <v>281</v>
      </c>
      <c r="G45" s="32" t="s">
        <v>76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687</v>
      </c>
      <c r="D46" s="33" t="s">
        <v>688</v>
      </c>
      <c r="E46" s="34" t="s">
        <v>689</v>
      </c>
      <c r="F46" s="35" t="s">
        <v>690</v>
      </c>
      <c r="G46" s="32" t="s">
        <v>71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691</v>
      </c>
      <c r="D47" s="33" t="s">
        <v>198</v>
      </c>
      <c r="E47" s="34" t="s">
        <v>692</v>
      </c>
      <c r="F47" s="35" t="s">
        <v>366</v>
      </c>
      <c r="G47" s="32" t="s">
        <v>124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693</v>
      </c>
      <c r="D48" s="33" t="s">
        <v>694</v>
      </c>
      <c r="E48" s="34" t="s">
        <v>695</v>
      </c>
      <c r="F48" s="35" t="s">
        <v>696</v>
      </c>
      <c r="G48" s="32" t="s">
        <v>124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697</v>
      </c>
      <c r="D49" s="33" t="s">
        <v>698</v>
      </c>
      <c r="E49" s="34" t="s">
        <v>232</v>
      </c>
      <c r="F49" s="35" t="s">
        <v>699</v>
      </c>
      <c r="G49" s="32" t="s">
        <v>137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700</v>
      </c>
      <c r="D50" s="33" t="s">
        <v>701</v>
      </c>
      <c r="E50" s="34" t="s">
        <v>487</v>
      </c>
      <c r="F50" s="35" t="s">
        <v>702</v>
      </c>
      <c r="G50" s="32" t="s">
        <v>91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703</v>
      </c>
      <c r="D51" s="33" t="s">
        <v>337</v>
      </c>
      <c r="E51" s="34" t="s">
        <v>243</v>
      </c>
      <c r="F51" s="35" t="s">
        <v>704</v>
      </c>
      <c r="G51" s="32" t="s">
        <v>530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705</v>
      </c>
      <c r="D52" s="33" t="s">
        <v>706</v>
      </c>
      <c r="E52" s="34" t="s">
        <v>243</v>
      </c>
      <c r="F52" s="35" t="s">
        <v>200</v>
      </c>
      <c r="G52" s="32" t="s">
        <v>81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707</v>
      </c>
      <c r="D53" s="33" t="s">
        <v>708</v>
      </c>
      <c r="E53" s="34" t="s">
        <v>251</v>
      </c>
      <c r="F53" s="35" t="s">
        <v>709</v>
      </c>
      <c r="G53" s="32" t="s">
        <v>137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710</v>
      </c>
      <c r="D54" s="33" t="s">
        <v>711</v>
      </c>
      <c r="E54" s="34" t="s">
        <v>258</v>
      </c>
      <c r="F54" s="35" t="s">
        <v>381</v>
      </c>
      <c r="G54" s="32" t="s">
        <v>71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712</v>
      </c>
      <c r="D55" s="33" t="s">
        <v>713</v>
      </c>
      <c r="E55" s="34" t="s">
        <v>258</v>
      </c>
      <c r="F55" s="35" t="s">
        <v>428</v>
      </c>
      <c r="G55" s="32" t="s">
        <v>177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714</v>
      </c>
      <c r="D56" s="33" t="s">
        <v>715</v>
      </c>
      <c r="E56" s="34" t="s">
        <v>258</v>
      </c>
      <c r="F56" s="35" t="s">
        <v>270</v>
      </c>
      <c r="G56" s="32" t="s">
        <v>177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716</v>
      </c>
      <c r="D57" s="33" t="s">
        <v>512</v>
      </c>
      <c r="E57" s="34" t="s">
        <v>258</v>
      </c>
      <c r="F57" s="35" t="s">
        <v>717</v>
      </c>
      <c r="G57" s="32" t="s">
        <v>91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718</v>
      </c>
      <c r="D58" s="33" t="s">
        <v>719</v>
      </c>
      <c r="E58" s="34" t="s">
        <v>258</v>
      </c>
      <c r="F58" s="35" t="s">
        <v>720</v>
      </c>
      <c r="G58" s="32" t="s">
        <v>71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721</v>
      </c>
      <c r="D59" s="33" t="s">
        <v>722</v>
      </c>
      <c r="E59" s="34" t="s">
        <v>266</v>
      </c>
      <c r="F59" s="35" t="s">
        <v>723</v>
      </c>
      <c r="G59" s="32" t="s">
        <v>71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724</v>
      </c>
      <c r="D60" s="33" t="s">
        <v>725</v>
      </c>
      <c r="E60" s="34" t="s">
        <v>726</v>
      </c>
      <c r="F60" s="35" t="s">
        <v>727</v>
      </c>
      <c r="G60" s="32" t="s">
        <v>71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728</v>
      </c>
      <c r="D61" s="33" t="s">
        <v>643</v>
      </c>
      <c r="E61" s="34" t="s">
        <v>729</v>
      </c>
      <c r="F61" s="35" t="s">
        <v>428</v>
      </c>
      <c r="G61" s="32" t="s">
        <v>100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730</v>
      </c>
      <c r="D62" s="33" t="s">
        <v>447</v>
      </c>
      <c r="E62" s="34" t="s">
        <v>731</v>
      </c>
      <c r="F62" s="35" t="s">
        <v>629</v>
      </c>
      <c r="G62" s="32" t="s">
        <v>177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732</v>
      </c>
      <c r="D63" s="33" t="s">
        <v>368</v>
      </c>
      <c r="E63" s="34" t="s">
        <v>277</v>
      </c>
      <c r="F63" s="35" t="s">
        <v>733</v>
      </c>
      <c r="G63" s="32" t="s">
        <v>100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734</v>
      </c>
      <c r="D64" s="33" t="s">
        <v>735</v>
      </c>
      <c r="E64" s="34" t="s">
        <v>736</v>
      </c>
      <c r="F64" s="35" t="s">
        <v>737</v>
      </c>
      <c r="G64" s="32" t="s">
        <v>177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56</v>
      </c>
      <c r="C65" s="32" t="s">
        <v>738</v>
      </c>
      <c r="D65" s="33" t="s">
        <v>295</v>
      </c>
      <c r="E65" s="34" t="s">
        <v>736</v>
      </c>
      <c r="F65" s="35" t="s">
        <v>739</v>
      </c>
      <c r="G65" s="32" t="s">
        <v>91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57</v>
      </c>
      <c r="C66" s="32" t="s">
        <v>740</v>
      </c>
      <c r="D66" s="33" t="s">
        <v>741</v>
      </c>
      <c r="E66" s="34" t="s">
        <v>742</v>
      </c>
      <c r="F66" s="35" t="s">
        <v>743</v>
      </c>
      <c r="G66" s="32" t="s">
        <v>91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58</v>
      </c>
      <c r="C67" s="32" t="s">
        <v>744</v>
      </c>
      <c r="D67" s="33" t="s">
        <v>745</v>
      </c>
      <c r="E67" s="34" t="s">
        <v>292</v>
      </c>
      <c r="F67" s="35" t="s">
        <v>727</v>
      </c>
      <c r="G67" s="32" t="s">
        <v>177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59</v>
      </c>
      <c r="C68" s="32" t="s">
        <v>746</v>
      </c>
      <c r="D68" s="33" t="s">
        <v>747</v>
      </c>
      <c r="E68" s="34" t="s">
        <v>292</v>
      </c>
      <c r="F68" s="35" t="s">
        <v>748</v>
      </c>
      <c r="G68" s="32" t="s">
        <v>574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60</v>
      </c>
      <c r="C69" s="32" t="s">
        <v>749</v>
      </c>
      <c r="D69" s="33" t="s">
        <v>750</v>
      </c>
      <c r="E69" s="34" t="s">
        <v>292</v>
      </c>
      <c r="F69" s="35" t="s">
        <v>751</v>
      </c>
      <c r="G69" s="32" t="s">
        <v>137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61</v>
      </c>
      <c r="C70" s="32" t="s">
        <v>752</v>
      </c>
      <c r="D70" s="33" t="s">
        <v>626</v>
      </c>
      <c r="E70" s="34" t="s">
        <v>292</v>
      </c>
      <c r="F70" s="35" t="s">
        <v>753</v>
      </c>
      <c r="G70" s="32" t="s">
        <v>100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62</v>
      </c>
      <c r="C71" s="32" t="s">
        <v>754</v>
      </c>
      <c r="D71" s="33" t="s">
        <v>755</v>
      </c>
      <c r="E71" s="34" t="s">
        <v>300</v>
      </c>
      <c r="F71" s="35" t="s">
        <v>756</v>
      </c>
      <c r="G71" s="32" t="s">
        <v>757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63</v>
      </c>
      <c r="C72" s="32" t="s">
        <v>758</v>
      </c>
      <c r="D72" s="33" t="s">
        <v>759</v>
      </c>
      <c r="E72" s="34" t="s">
        <v>760</v>
      </c>
      <c r="F72" s="35" t="s">
        <v>761</v>
      </c>
      <c r="G72" s="32" t="s">
        <v>76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64</v>
      </c>
      <c r="C73" s="32" t="s">
        <v>762</v>
      </c>
      <c r="D73" s="33" t="s">
        <v>198</v>
      </c>
      <c r="E73" s="34" t="s">
        <v>304</v>
      </c>
      <c r="F73" s="35" t="s">
        <v>665</v>
      </c>
      <c r="G73" s="32" t="s">
        <v>76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65</v>
      </c>
      <c r="C74" s="32" t="s">
        <v>763</v>
      </c>
      <c r="D74" s="33" t="s">
        <v>265</v>
      </c>
      <c r="E74" s="34" t="s">
        <v>764</v>
      </c>
      <c r="F74" s="35" t="s">
        <v>765</v>
      </c>
      <c r="G74" s="32" t="s">
        <v>100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83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83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/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66</v>
      </c>
      <c r="C75" s="32" t="s">
        <v>766</v>
      </c>
      <c r="D75" s="33" t="s">
        <v>767</v>
      </c>
      <c r="E75" s="34" t="s">
        <v>768</v>
      </c>
      <c r="F75" s="35" t="s">
        <v>769</v>
      </c>
      <c r="G75" s="32" t="s">
        <v>225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/>
      <c r="V75" s="3"/>
      <c r="W75" s="30"/>
      <c r="X75" s="81" t="str">
        <f t="shared" ref="X75:X83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67</v>
      </c>
      <c r="C76" s="32" t="s">
        <v>770</v>
      </c>
      <c r="D76" s="33" t="s">
        <v>771</v>
      </c>
      <c r="E76" s="34" t="s">
        <v>772</v>
      </c>
      <c r="F76" s="35" t="s">
        <v>773</v>
      </c>
      <c r="G76" s="32" t="s">
        <v>76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83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83" si="9">+IF(OR($H76=0,$I76=0,$J76=0,$K76=0),"Không đủ ĐKDT","")</f>
        <v/>
      </c>
      <c r="U76" s="43"/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68</v>
      </c>
      <c r="C77" s="32" t="s">
        <v>774</v>
      </c>
      <c r="D77" s="33" t="s">
        <v>719</v>
      </c>
      <c r="E77" s="34" t="s">
        <v>323</v>
      </c>
      <c r="F77" s="35" t="s">
        <v>775</v>
      </c>
      <c r="G77" s="32" t="s">
        <v>76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/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69</v>
      </c>
      <c r="C78" s="32" t="s">
        <v>776</v>
      </c>
      <c r="D78" s="33" t="s">
        <v>777</v>
      </c>
      <c r="E78" s="34" t="s">
        <v>327</v>
      </c>
      <c r="F78" s="35" t="s">
        <v>778</v>
      </c>
      <c r="G78" s="32" t="s">
        <v>137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70</v>
      </c>
      <c r="C79" s="32" t="s">
        <v>779</v>
      </c>
      <c r="D79" s="33" t="s">
        <v>192</v>
      </c>
      <c r="E79" s="34" t="s">
        <v>572</v>
      </c>
      <c r="F79" s="35" t="s">
        <v>780</v>
      </c>
      <c r="G79" s="32" t="s">
        <v>76</v>
      </c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Học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71</v>
      </c>
      <c r="C80" s="32" t="s">
        <v>781</v>
      </c>
      <c r="D80" s="33" t="s">
        <v>541</v>
      </c>
      <c r="E80" s="34" t="s">
        <v>782</v>
      </c>
      <c r="F80" s="35" t="s">
        <v>783</v>
      </c>
      <c r="G80" s="32" t="s">
        <v>91</v>
      </c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Học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1:39" ht="18.75" customHeight="1">
      <c r="B81" s="31">
        <v>72</v>
      </c>
      <c r="C81" s="32" t="s">
        <v>784</v>
      </c>
      <c r="D81" s="33" t="s">
        <v>785</v>
      </c>
      <c r="E81" s="34" t="s">
        <v>334</v>
      </c>
      <c r="F81" s="35" t="s">
        <v>786</v>
      </c>
      <c r="G81" s="32" t="s">
        <v>71</v>
      </c>
      <c r="H81" s="36" t="s">
        <v>30</v>
      </c>
      <c r="I81" s="36" t="s">
        <v>30</v>
      </c>
      <c r="J81" s="36" t="s">
        <v>30</v>
      </c>
      <c r="K81" s="36" t="s">
        <v>30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Học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1:39" ht="18.75" customHeight="1">
      <c r="B82" s="31">
        <v>73</v>
      </c>
      <c r="C82" s="32" t="s">
        <v>787</v>
      </c>
      <c r="D82" s="33" t="s">
        <v>788</v>
      </c>
      <c r="E82" s="34" t="s">
        <v>789</v>
      </c>
      <c r="F82" s="35" t="s">
        <v>411</v>
      </c>
      <c r="G82" s="32" t="s">
        <v>100</v>
      </c>
      <c r="H82" s="36" t="s">
        <v>30</v>
      </c>
      <c r="I82" s="36" t="s">
        <v>30</v>
      </c>
      <c r="J82" s="36" t="s">
        <v>30</v>
      </c>
      <c r="K82" s="36" t="s">
        <v>30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Học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1:39" ht="18.75" customHeight="1">
      <c r="B83" s="31">
        <v>74</v>
      </c>
      <c r="C83" s="32" t="s">
        <v>790</v>
      </c>
      <c r="D83" s="33" t="s">
        <v>791</v>
      </c>
      <c r="E83" s="34" t="s">
        <v>792</v>
      </c>
      <c r="F83" s="35" t="s">
        <v>793</v>
      </c>
      <c r="G83" s="32" t="s">
        <v>91</v>
      </c>
      <c r="H83" s="36" t="s">
        <v>30</v>
      </c>
      <c r="I83" s="36" t="s">
        <v>30</v>
      </c>
      <c r="J83" s="36" t="s">
        <v>30</v>
      </c>
      <c r="K83" s="36" t="s">
        <v>30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Học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1:39" ht="9" customHeight="1">
      <c r="A84" s="2"/>
      <c r="B84" s="45"/>
      <c r="C84" s="46"/>
      <c r="D84" s="46"/>
      <c r="E84" s="47"/>
      <c r="F84" s="47"/>
      <c r="G84" s="47"/>
      <c r="H84" s="48"/>
      <c r="I84" s="49"/>
      <c r="J84" s="49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</row>
    <row r="85" spans="1:39" ht="16.5" hidden="1">
      <c r="A85" s="2"/>
      <c r="B85" s="121" t="s">
        <v>31</v>
      </c>
      <c r="C85" s="121"/>
      <c r="D85" s="46"/>
      <c r="E85" s="47"/>
      <c r="F85" s="47"/>
      <c r="G85" s="47"/>
      <c r="H85" s="48"/>
      <c r="I85" s="49"/>
      <c r="J85" s="49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3"/>
    </row>
    <row r="86" spans="1:39" ht="16.5" hidden="1" customHeight="1">
      <c r="A86" s="2"/>
      <c r="B86" s="51" t="s">
        <v>32</v>
      </c>
      <c r="C86" s="51"/>
      <c r="D86" s="52">
        <f>+$AA$8</f>
        <v>74</v>
      </c>
      <c r="E86" s="53" t="s">
        <v>33</v>
      </c>
      <c r="F86" s="94" t="s">
        <v>34</v>
      </c>
      <c r="G86" s="94"/>
      <c r="H86" s="94"/>
      <c r="I86" s="94"/>
      <c r="J86" s="94"/>
      <c r="K86" s="94"/>
      <c r="L86" s="94"/>
      <c r="M86" s="94"/>
      <c r="N86" s="94"/>
      <c r="O86" s="94"/>
      <c r="P86" s="54">
        <f>$AA$8 -COUNTIF($T$9:$T$273,"Vắng") -COUNTIF($T$9:$T$273,"Vắng có phép") - COUNTIF($T$9:$T$273,"Đình chỉ thi") - COUNTIF($T$9:$T$273,"Không đủ ĐKDT")</f>
        <v>74</v>
      </c>
      <c r="Q86" s="54"/>
      <c r="R86" s="54"/>
      <c r="S86" s="55"/>
      <c r="T86" s="56" t="s">
        <v>33</v>
      </c>
      <c r="U86" s="55"/>
      <c r="V86" s="3"/>
    </row>
    <row r="87" spans="1:39" ht="16.5" hidden="1" customHeight="1">
      <c r="A87" s="2"/>
      <c r="B87" s="51" t="s">
        <v>35</v>
      </c>
      <c r="C87" s="51"/>
      <c r="D87" s="52">
        <f>+$AL$8</f>
        <v>0</v>
      </c>
      <c r="E87" s="53" t="s">
        <v>33</v>
      </c>
      <c r="F87" s="94" t="s">
        <v>36</v>
      </c>
      <c r="G87" s="94"/>
      <c r="H87" s="94"/>
      <c r="I87" s="94"/>
      <c r="J87" s="94"/>
      <c r="K87" s="94"/>
      <c r="L87" s="94"/>
      <c r="M87" s="94"/>
      <c r="N87" s="94"/>
      <c r="O87" s="94"/>
      <c r="P87" s="57">
        <f>COUNTIF($T$9:$T$149,"Vắng")</f>
        <v>0</v>
      </c>
      <c r="Q87" s="57"/>
      <c r="R87" s="57"/>
      <c r="S87" s="58"/>
      <c r="T87" s="56" t="s">
        <v>33</v>
      </c>
      <c r="U87" s="58"/>
      <c r="V87" s="3"/>
    </row>
    <row r="88" spans="1:39" ht="16.5" hidden="1" customHeight="1">
      <c r="A88" s="2"/>
      <c r="B88" s="51" t="s">
        <v>51</v>
      </c>
      <c r="C88" s="51"/>
      <c r="D88" s="67">
        <f>COUNTIF(X10:X83,"Học lại")</f>
        <v>72</v>
      </c>
      <c r="E88" s="53" t="s">
        <v>33</v>
      </c>
      <c r="F88" s="94" t="s">
        <v>52</v>
      </c>
      <c r="G88" s="94"/>
      <c r="H88" s="94"/>
      <c r="I88" s="94"/>
      <c r="J88" s="94"/>
      <c r="K88" s="94"/>
      <c r="L88" s="94"/>
      <c r="M88" s="94"/>
      <c r="N88" s="94"/>
      <c r="O88" s="94"/>
      <c r="P88" s="54">
        <f>COUNTIF($T$9:$T$149,"Vắng có phép")</f>
        <v>0</v>
      </c>
      <c r="Q88" s="54"/>
      <c r="R88" s="54"/>
      <c r="S88" s="55"/>
      <c r="T88" s="56" t="s">
        <v>33</v>
      </c>
      <c r="U88" s="55"/>
      <c r="V88" s="3"/>
    </row>
    <row r="89" spans="1:39" ht="3" hidden="1" customHeight="1">
      <c r="A89" s="2"/>
      <c r="B89" s="45"/>
      <c r="C89" s="46"/>
      <c r="D89" s="46"/>
      <c r="E89" s="47"/>
      <c r="F89" s="47"/>
      <c r="G89" s="47"/>
      <c r="H89" s="48"/>
      <c r="I89" s="49"/>
      <c r="J89" s="49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3"/>
    </row>
    <row r="90" spans="1:39" hidden="1">
      <c r="B90" s="89" t="s">
        <v>53</v>
      </c>
      <c r="C90" s="89"/>
      <c r="D90" s="90">
        <f>COUNTIF(X10:X83,"Thi lại")</f>
        <v>2</v>
      </c>
      <c r="E90" s="91" t="s">
        <v>33</v>
      </c>
      <c r="F90" s="3"/>
      <c r="G90" s="3"/>
      <c r="H90" s="3"/>
      <c r="I90" s="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3"/>
    </row>
    <row r="91" spans="1:39" ht="24.75" hidden="1" customHeight="1">
      <c r="B91" s="89"/>
      <c r="C91" s="89"/>
      <c r="D91" s="90"/>
      <c r="E91" s="91"/>
      <c r="F91" s="3"/>
      <c r="G91" s="3"/>
      <c r="H91" s="3"/>
      <c r="I91" s="3"/>
      <c r="J91" s="123" t="s">
        <v>55</v>
      </c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23"/>
      <c r="V91" s="3"/>
    </row>
    <row r="92" spans="1:39" hidden="1">
      <c r="A92" s="59"/>
      <c r="B92" s="115" t="s">
        <v>37</v>
      </c>
      <c r="C92" s="115"/>
      <c r="D92" s="115"/>
      <c r="E92" s="115"/>
      <c r="F92" s="115"/>
      <c r="G92" s="115"/>
      <c r="H92" s="115"/>
      <c r="I92" s="60"/>
      <c r="J92" s="124" t="s">
        <v>38</v>
      </c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3"/>
    </row>
    <row r="93" spans="1:39" ht="4.5" hidden="1" customHeight="1">
      <c r="A93" s="2"/>
      <c r="B93" s="45"/>
      <c r="C93" s="61"/>
      <c r="D93" s="61"/>
      <c r="E93" s="62"/>
      <c r="F93" s="62"/>
      <c r="G93" s="62"/>
      <c r="H93" s="63"/>
      <c r="I93" s="64"/>
      <c r="J93" s="64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:39" s="2" customFormat="1" hidden="1">
      <c r="B94" s="115" t="s">
        <v>39</v>
      </c>
      <c r="C94" s="115"/>
      <c r="D94" s="116" t="s">
        <v>40</v>
      </c>
      <c r="E94" s="116"/>
      <c r="F94" s="116"/>
      <c r="G94" s="116"/>
      <c r="H94" s="116"/>
      <c r="I94" s="64"/>
      <c r="J94" s="64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idden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idden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idden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9.75" hidden="1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 ht="3.75" hidden="1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 ht="18" hidden="1" customHeight="1">
      <c r="A100" s="1"/>
      <c r="B100" s="126" t="s">
        <v>41</v>
      </c>
      <c r="C100" s="126"/>
      <c r="D100" s="126" t="s">
        <v>54</v>
      </c>
      <c r="E100" s="126"/>
      <c r="F100" s="126"/>
      <c r="G100" s="126"/>
      <c r="H100" s="126"/>
      <c r="I100" s="126"/>
      <c r="J100" s="126" t="s">
        <v>42</v>
      </c>
      <c r="K100" s="126"/>
      <c r="L100" s="126"/>
      <c r="M100" s="126"/>
      <c r="N100" s="126"/>
      <c r="O100" s="126"/>
      <c r="P100" s="126"/>
      <c r="Q100" s="126"/>
      <c r="R100" s="126"/>
      <c r="S100" s="126"/>
      <c r="T100" s="126"/>
      <c r="U100" s="126"/>
      <c r="V100" s="3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 ht="4.5" hidden="1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2" spans="1:39" s="2" customFormat="1" ht="36.75" hidden="1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</row>
    <row r="103" spans="1:39" s="2" customFormat="1" ht="32.25" customHeight="1">
      <c r="A103" s="1"/>
      <c r="B103" s="115" t="s">
        <v>43</v>
      </c>
      <c r="C103" s="115"/>
      <c r="D103" s="115"/>
      <c r="E103" s="115"/>
      <c r="F103" s="115"/>
      <c r="G103" s="115"/>
      <c r="H103" s="115"/>
      <c r="I103" s="60"/>
      <c r="J103" s="127" t="s">
        <v>56</v>
      </c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3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</row>
    <row r="104" spans="1:39" s="2" customFormat="1">
      <c r="A104" s="1"/>
      <c r="B104" s="45"/>
      <c r="C104" s="61"/>
      <c r="D104" s="61"/>
      <c r="E104" s="62"/>
      <c r="F104" s="62"/>
      <c r="G104" s="62"/>
      <c r="H104" s="63"/>
      <c r="I104" s="64"/>
      <c r="J104" s="64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1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</row>
    <row r="105" spans="1:39" s="2" customFormat="1">
      <c r="A105" s="1"/>
      <c r="B105" s="115" t="s">
        <v>39</v>
      </c>
      <c r="C105" s="115"/>
      <c r="D105" s="116" t="s">
        <v>40</v>
      </c>
      <c r="E105" s="116"/>
      <c r="F105" s="116"/>
      <c r="G105" s="116"/>
      <c r="H105" s="116"/>
      <c r="I105" s="64"/>
      <c r="J105" s="64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1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</row>
    <row r="106" spans="1:39" s="2" customFormat="1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1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</row>
    <row r="110" spans="1:39">
      <c r="B110" s="125"/>
      <c r="C110" s="125"/>
      <c r="D110" s="125"/>
      <c r="E110" s="125"/>
      <c r="F110" s="125"/>
      <c r="G110" s="125"/>
      <c r="H110" s="125"/>
      <c r="I110" s="125"/>
      <c r="J110" s="125" t="s">
        <v>57</v>
      </c>
      <c r="K110" s="125"/>
      <c r="L110" s="125"/>
      <c r="M110" s="125"/>
      <c r="N110" s="125"/>
      <c r="O110" s="125"/>
      <c r="P110" s="125"/>
      <c r="Q110" s="125"/>
      <c r="R110" s="125"/>
      <c r="S110" s="125"/>
      <c r="T110" s="125"/>
      <c r="U110" s="125"/>
    </row>
  </sheetData>
  <sheetProtection formatCells="0" formatColumns="0" formatRows="0" insertColumns="0" insertRows="0" insertHyperlinks="0" deleteColumns="0" deleteRows="0" sort="0" autoFilter="0" pivotTables="0"/>
  <autoFilter ref="A8:AM83">
    <filterColumn colId="3" showButton="0"/>
  </autoFilter>
  <mergeCells count="58">
    <mergeCell ref="B110:C110"/>
    <mergeCell ref="D110:I110"/>
    <mergeCell ref="J110:U110"/>
    <mergeCell ref="B100:C100"/>
    <mergeCell ref="D100:I100"/>
    <mergeCell ref="J100:U100"/>
    <mergeCell ref="B103:H103"/>
    <mergeCell ref="J103:U103"/>
    <mergeCell ref="B105:C105"/>
    <mergeCell ref="D105:H105"/>
    <mergeCell ref="F88:O88"/>
    <mergeCell ref="J90:U90"/>
    <mergeCell ref="J91:U91"/>
    <mergeCell ref="B92:H92"/>
    <mergeCell ref="J92:U92"/>
    <mergeCell ref="B94:C94"/>
    <mergeCell ref="D94:H94"/>
    <mergeCell ref="T7:T9"/>
    <mergeCell ref="U7:U9"/>
    <mergeCell ref="B9:G9"/>
    <mergeCell ref="B85:C85"/>
    <mergeCell ref="F86:O86"/>
    <mergeCell ref="F87:O87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83 P10:P83">
    <cfRule type="cellIs" dxfId="17" priority="3" operator="greaterThan">
      <formula>10</formula>
    </cfRule>
  </conditionalFormatting>
  <conditionalFormatting sqref="O1:O1048576">
    <cfRule type="duplicateValues" dxfId="16" priority="2"/>
  </conditionalFormatting>
  <conditionalFormatting sqref="C1:C1048576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88 X10:X83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M109"/>
  <sheetViews>
    <sheetView workbookViewId="0">
      <pane ySplit="3" topLeftCell="A4" activePane="bottomLeft" state="frozen"/>
      <selection activeCell="A6" sqref="A6:XFD6"/>
      <selection pane="bottomLeft" activeCell="C10" sqref="C10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585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Nhập môn trí tuệ nhân tạo</v>
      </c>
      <c r="Z8" s="75" t="str">
        <f>+P4</f>
        <v>Nhóm: INT1341-02</v>
      </c>
      <c r="AA8" s="76">
        <f>+$AJ$8+$AL$8+$AH$8</f>
        <v>73</v>
      </c>
      <c r="AB8" s="70">
        <f>COUNTIF($T$9:$T$142,"Khiển trách")</f>
        <v>0</v>
      </c>
      <c r="AC8" s="70">
        <f>COUNTIF($T$9:$T$142,"Cảnh cáo")</f>
        <v>0</v>
      </c>
      <c r="AD8" s="70">
        <f>COUNTIF($T$9:$T$142,"Đình chỉ thi")</f>
        <v>0</v>
      </c>
      <c r="AE8" s="77">
        <f>+($AB$8+$AC$8+$AD$8)/$AA$8*100%</f>
        <v>0</v>
      </c>
      <c r="AF8" s="70">
        <f>SUM(COUNTIF($T$9:$T$140,"Vắng"),COUNTIF($T$9:$T$140,"Vắng có phép"))</f>
        <v>0</v>
      </c>
      <c r="AG8" s="78">
        <f>+$AF$8/$AA$8</f>
        <v>0</v>
      </c>
      <c r="AH8" s="79">
        <f>COUNTIF($X$9:$X$140,"Thi lại")</f>
        <v>2</v>
      </c>
      <c r="AI8" s="78">
        <f>+$AH$8/$AA$8</f>
        <v>2.7397260273972601E-2</v>
      </c>
      <c r="AJ8" s="79">
        <f>COUNTIF($X$9:$X$141,"Học lại")</f>
        <v>71</v>
      </c>
      <c r="AK8" s="78">
        <f>+$AJ$8/$AA$8</f>
        <v>0.9726027397260274</v>
      </c>
      <c r="AL8" s="70">
        <f>COUNTIF($X$10:$X$141,"Đạt")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344</v>
      </c>
      <c r="D10" s="21" t="s">
        <v>345</v>
      </c>
      <c r="E10" s="22" t="s">
        <v>346</v>
      </c>
      <c r="F10" s="23" t="s">
        <v>347</v>
      </c>
      <c r="G10" s="20" t="s">
        <v>348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/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349</v>
      </c>
      <c r="D11" s="33" t="s">
        <v>350</v>
      </c>
      <c r="E11" s="34" t="s">
        <v>65</v>
      </c>
      <c r="F11" s="35" t="s">
        <v>351</v>
      </c>
      <c r="G11" s="32" t="s">
        <v>352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/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353</v>
      </c>
      <c r="D12" s="33" t="s">
        <v>354</v>
      </c>
      <c r="E12" s="34" t="s">
        <v>65</v>
      </c>
      <c r="F12" s="35" t="s">
        <v>355</v>
      </c>
      <c r="G12" s="32" t="s">
        <v>297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/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356</v>
      </c>
      <c r="D13" s="33" t="s">
        <v>150</v>
      </c>
      <c r="E13" s="34" t="s">
        <v>65</v>
      </c>
      <c r="F13" s="35" t="s">
        <v>357</v>
      </c>
      <c r="G13" s="32" t="s">
        <v>71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/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358</v>
      </c>
      <c r="D14" s="33" t="s">
        <v>359</v>
      </c>
      <c r="E14" s="34" t="s">
        <v>360</v>
      </c>
      <c r="F14" s="35" t="s">
        <v>361</v>
      </c>
      <c r="G14" s="32" t="s">
        <v>362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363</v>
      </c>
      <c r="D15" s="33" t="s">
        <v>364</v>
      </c>
      <c r="E15" s="34" t="s">
        <v>365</v>
      </c>
      <c r="F15" s="35" t="s">
        <v>366</v>
      </c>
      <c r="G15" s="32" t="s">
        <v>71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367</v>
      </c>
      <c r="D16" s="33" t="s">
        <v>368</v>
      </c>
      <c r="E16" s="34" t="s">
        <v>94</v>
      </c>
      <c r="F16" s="35" t="s">
        <v>369</v>
      </c>
      <c r="G16" s="32" t="s">
        <v>71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370</v>
      </c>
      <c r="D17" s="33" t="s">
        <v>371</v>
      </c>
      <c r="E17" s="34" t="s">
        <v>372</v>
      </c>
      <c r="F17" s="35" t="s">
        <v>373</v>
      </c>
      <c r="G17" s="32" t="s">
        <v>374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375</v>
      </c>
      <c r="D18" s="33" t="s">
        <v>376</v>
      </c>
      <c r="E18" s="34" t="s">
        <v>103</v>
      </c>
      <c r="F18" s="35" t="s">
        <v>377</v>
      </c>
      <c r="G18" s="32" t="s">
        <v>100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378</v>
      </c>
      <c r="D19" s="33" t="s">
        <v>379</v>
      </c>
      <c r="E19" s="34" t="s">
        <v>380</v>
      </c>
      <c r="F19" s="35" t="s">
        <v>381</v>
      </c>
      <c r="G19" s="32" t="s">
        <v>297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382</v>
      </c>
      <c r="D20" s="33" t="s">
        <v>383</v>
      </c>
      <c r="E20" s="34" t="s">
        <v>384</v>
      </c>
      <c r="F20" s="35" t="s">
        <v>385</v>
      </c>
      <c r="G20" s="32" t="s">
        <v>352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386</v>
      </c>
      <c r="D21" s="33" t="s">
        <v>387</v>
      </c>
      <c r="E21" s="34" t="s">
        <v>384</v>
      </c>
      <c r="F21" s="35" t="s">
        <v>388</v>
      </c>
      <c r="G21" s="32" t="s">
        <v>81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389</v>
      </c>
      <c r="D22" s="33" t="s">
        <v>93</v>
      </c>
      <c r="E22" s="34" t="s">
        <v>115</v>
      </c>
      <c r="F22" s="35" t="s">
        <v>390</v>
      </c>
      <c r="G22" s="32" t="s">
        <v>76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391</v>
      </c>
      <c r="D23" s="33" t="s">
        <v>392</v>
      </c>
      <c r="E23" s="34" t="s">
        <v>393</v>
      </c>
      <c r="F23" s="35" t="s">
        <v>394</v>
      </c>
      <c r="G23" s="32" t="s">
        <v>91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395</v>
      </c>
      <c r="D24" s="33" t="s">
        <v>396</v>
      </c>
      <c r="E24" s="34" t="s">
        <v>397</v>
      </c>
      <c r="F24" s="35" t="s">
        <v>398</v>
      </c>
      <c r="G24" s="32" t="s">
        <v>399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400</v>
      </c>
      <c r="D25" s="33" t="s">
        <v>154</v>
      </c>
      <c r="E25" s="34" t="s">
        <v>397</v>
      </c>
      <c r="F25" s="35" t="s">
        <v>401</v>
      </c>
      <c r="G25" s="32" t="s">
        <v>137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402</v>
      </c>
      <c r="D26" s="33" t="s">
        <v>403</v>
      </c>
      <c r="E26" s="34" t="s">
        <v>404</v>
      </c>
      <c r="F26" s="35" t="s">
        <v>405</v>
      </c>
      <c r="G26" s="32" t="s">
        <v>317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406</v>
      </c>
      <c r="D27" s="33" t="s">
        <v>407</v>
      </c>
      <c r="E27" s="34" t="s">
        <v>404</v>
      </c>
      <c r="F27" s="35" t="s">
        <v>335</v>
      </c>
      <c r="G27" s="32" t="s">
        <v>91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408</v>
      </c>
      <c r="D28" s="33" t="s">
        <v>409</v>
      </c>
      <c r="E28" s="34" t="s">
        <v>410</v>
      </c>
      <c r="F28" s="35" t="s">
        <v>411</v>
      </c>
      <c r="G28" s="32" t="s">
        <v>297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412</v>
      </c>
      <c r="D29" s="33" t="s">
        <v>413</v>
      </c>
      <c r="E29" s="34" t="s">
        <v>414</v>
      </c>
      <c r="F29" s="35" t="s">
        <v>415</v>
      </c>
      <c r="G29" s="32" t="s">
        <v>177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416</v>
      </c>
      <c r="D30" s="33" t="s">
        <v>417</v>
      </c>
      <c r="E30" s="34" t="s">
        <v>414</v>
      </c>
      <c r="F30" s="35" t="s">
        <v>418</v>
      </c>
      <c r="G30" s="32" t="s">
        <v>177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419</v>
      </c>
      <c r="D31" s="33" t="s">
        <v>420</v>
      </c>
      <c r="E31" s="34" t="s">
        <v>414</v>
      </c>
      <c r="F31" s="35" t="s">
        <v>421</v>
      </c>
      <c r="G31" s="32" t="s">
        <v>81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422</v>
      </c>
      <c r="D32" s="33" t="s">
        <v>314</v>
      </c>
      <c r="E32" s="34" t="s">
        <v>151</v>
      </c>
      <c r="F32" s="35" t="s">
        <v>423</v>
      </c>
      <c r="G32" s="32" t="s">
        <v>177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424</v>
      </c>
      <c r="D33" s="33" t="s">
        <v>322</v>
      </c>
      <c r="E33" s="34" t="s">
        <v>425</v>
      </c>
      <c r="F33" s="35" t="s">
        <v>193</v>
      </c>
      <c r="G33" s="32" t="s">
        <v>100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426</v>
      </c>
      <c r="D34" s="33" t="s">
        <v>118</v>
      </c>
      <c r="E34" s="34" t="s">
        <v>427</v>
      </c>
      <c r="F34" s="35" t="s">
        <v>428</v>
      </c>
      <c r="G34" s="32" t="s">
        <v>137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429</v>
      </c>
      <c r="D35" s="33" t="s">
        <v>430</v>
      </c>
      <c r="E35" s="34" t="s">
        <v>164</v>
      </c>
      <c r="F35" s="35" t="s">
        <v>267</v>
      </c>
      <c r="G35" s="32" t="s">
        <v>137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431</v>
      </c>
      <c r="D36" s="33" t="s">
        <v>432</v>
      </c>
      <c r="E36" s="34" t="s">
        <v>168</v>
      </c>
      <c r="F36" s="35" t="s">
        <v>433</v>
      </c>
      <c r="G36" s="32" t="s">
        <v>71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434</v>
      </c>
      <c r="D37" s="33" t="s">
        <v>435</v>
      </c>
      <c r="E37" s="34" t="s">
        <v>175</v>
      </c>
      <c r="F37" s="35" t="s">
        <v>436</v>
      </c>
      <c r="G37" s="32" t="s">
        <v>190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437</v>
      </c>
      <c r="D38" s="33" t="s">
        <v>438</v>
      </c>
      <c r="E38" s="34" t="s">
        <v>175</v>
      </c>
      <c r="F38" s="35" t="s">
        <v>439</v>
      </c>
      <c r="G38" s="32" t="s">
        <v>91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440</v>
      </c>
      <c r="D39" s="33" t="s">
        <v>441</v>
      </c>
      <c r="E39" s="34" t="s">
        <v>180</v>
      </c>
      <c r="F39" s="35" t="s">
        <v>104</v>
      </c>
      <c r="G39" s="32" t="s">
        <v>91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442</v>
      </c>
      <c r="D40" s="33" t="s">
        <v>443</v>
      </c>
      <c r="E40" s="34" t="s">
        <v>444</v>
      </c>
      <c r="F40" s="35" t="s">
        <v>445</v>
      </c>
      <c r="G40" s="32" t="s">
        <v>76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446</v>
      </c>
      <c r="D41" s="33" t="s">
        <v>447</v>
      </c>
      <c r="E41" s="34" t="s">
        <v>448</v>
      </c>
      <c r="F41" s="35" t="s">
        <v>449</v>
      </c>
      <c r="G41" s="32" t="s">
        <v>71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450</v>
      </c>
      <c r="D42" s="33" t="s">
        <v>451</v>
      </c>
      <c r="E42" s="34" t="s">
        <v>188</v>
      </c>
      <c r="F42" s="35" t="s">
        <v>445</v>
      </c>
      <c r="G42" s="32" t="s">
        <v>91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452</v>
      </c>
      <c r="D43" s="33" t="s">
        <v>192</v>
      </c>
      <c r="E43" s="34" t="s">
        <v>188</v>
      </c>
      <c r="F43" s="35" t="s">
        <v>453</v>
      </c>
      <c r="G43" s="32" t="s">
        <v>100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454</v>
      </c>
      <c r="D44" s="33" t="s">
        <v>158</v>
      </c>
      <c r="E44" s="34" t="s">
        <v>455</v>
      </c>
      <c r="F44" s="35" t="s">
        <v>456</v>
      </c>
      <c r="G44" s="32" t="s">
        <v>71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457</v>
      </c>
      <c r="D45" s="33" t="s">
        <v>158</v>
      </c>
      <c r="E45" s="34" t="s">
        <v>458</v>
      </c>
      <c r="F45" s="35" t="s">
        <v>459</v>
      </c>
      <c r="G45" s="32" t="s">
        <v>91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460</v>
      </c>
      <c r="D46" s="33" t="s">
        <v>461</v>
      </c>
      <c r="E46" s="34" t="s">
        <v>211</v>
      </c>
      <c r="F46" s="35" t="s">
        <v>462</v>
      </c>
      <c r="G46" s="32" t="s">
        <v>297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463</v>
      </c>
      <c r="D47" s="33" t="s">
        <v>464</v>
      </c>
      <c r="E47" s="34" t="s">
        <v>465</v>
      </c>
      <c r="F47" s="35" t="s">
        <v>466</v>
      </c>
      <c r="G47" s="32" t="s">
        <v>81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467</v>
      </c>
      <c r="D48" s="33" t="s">
        <v>198</v>
      </c>
      <c r="E48" s="34" t="s">
        <v>228</v>
      </c>
      <c r="F48" s="35" t="s">
        <v>468</v>
      </c>
      <c r="G48" s="32" t="s">
        <v>71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469</v>
      </c>
      <c r="D49" s="33" t="s">
        <v>470</v>
      </c>
      <c r="E49" s="34" t="s">
        <v>228</v>
      </c>
      <c r="F49" s="35" t="s">
        <v>471</v>
      </c>
      <c r="G49" s="32" t="s">
        <v>472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473</v>
      </c>
      <c r="D50" s="33" t="s">
        <v>474</v>
      </c>
      <c r="E50" s="34" t="s">
        <v>232</v>
      </c>
      <c r="F50" s="35" t="s">
        <v>475</v>
      </c>
      <c r="G50" s="32" t="s">
        <v>476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Thi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477</v>
      </c>
      <c r="D51" s="33" t="s">
        <v>478</v>
      </c>
      <c r="E51" s="34" t="s">
        <v>232</v>
      </c>
      <c r="F51" s="35" t="s">
        <v>479</v>
      </c>
      <c r="G51" s="32" t="s">
        <v>480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481</v>
      </c>
      <c r="D52" s="33" t="s">
        <v>482</v>
      </c>
      <c r="E52" s="34" t="s">
        <v>483</v>
      </c>
      <c r="F52" s="35" t="s">
        <v>484</v>
      </c>
      <c r="G52" s="32" t="s">
        <v>71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485</v>
      </c>
      <c r="D53" s="33" t="s">
        <v>486</v>
      </c>
      <c r="E53" s="34" t="s">
        <v>487</v>
      </c>
      <c r="F53" s="35" t="s">
        <v>488</v>
      </c>
      <c r="G53" s="32" t="s">
        <v>137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489</v>
      </c>
      <c r="D54" s="33" t="s">
        <v>490</v>
      </c>
      <c r="E54" s="34" t="s">
        <v>491</v>
      </c>
      <c r="F54" s="35" t="s">
        <v>492</v>
      </c>
      <c r="G54" s="32" t="s">
        <v>374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493</v>
      </c>
      <c r="D55" s="33" t="s">
        <v>494</v>
      </c>
      <c r="E55" s="34" t="s">
        <v>251</v>
      </c>
      <c r="F55" s="35" t="s">
        <v>495</v>
      </c>
      <c r="G55" s="32" t="s">
        <v>348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496</v>
      </c>
      <c r="D56" s="33" t="s">
        <v>497</v>
      </c>
      <c r="E56" s="34" t="s">
        <v>498</v>
      </c>
      <c r="F56" s="35" t="s">
        <v>499</v>
      </c>
      <c r="G56" s="32" t="s">
        <v>297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500</v>
      </c>
      <c r="D57" s="33" t="s">
        <v>501</v>
      </c>
      <c r="E57" s="34" t="s">
        <v>258</v>
      </c>
      <c r="F57" s="35" t="s">
        <v>502</v>
      </c>
      <c r="G57" s="32" t="s">
        <v>348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503</v>
      </c>
      <c r="D58" s="33" t="s">
        <v>504</v>
      </c>
      <c r="E58" s="34" t="s">
        <v>269</v>
      </c>
      <c r="F58" s="35" t="s">
        <v>505</v>
      </c>
      <c r="G58" s="32" t="s">
        <v>506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507</v>
      </c>
      <c r="D59" s="33" t="s">
        <v>508</v>
      </c>
      <c r="E59" s="34" t="s">
        <v>509</v>
      </c>
      <c r="F59" s="35" t="s">
        <v>510</v>
      </c>
      <c r="G59" s="32" t="s">
        <v>137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511</v>
      </c>
      <c r="D60" s="33" t="s">
        <v>512</v>
      </c>
      <c r="E60" s="34" t="s">
        <v>513</v>
      </c>
      <c r="F60" s="35" t="s">
        <v>514</v>
      </c>
      <c r="G60" s="32" t="s">
        <v>91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515</v>
      </c>
      <c r="D61" s="33" t="s">
        <v>516</v>
      </c>
      <c r="E61" s="34" t="s">
        <v>280</v>
      </c>
      <c r="F61" s="35" t="s">
        <v>517</v>
      </c>
      <c r="G61" s="32" t="s">
        <v>91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518</v>
      </c>
      <c r="D62" s="33" t="s">
        <v>519</v>
      </c>
      <c r="E62" s="34" t="s">
        <v>520</v>
      </c>
      <c r="F62" s="35" t="s">
        <v>521</v>
      </c>
      <c r="G62" s="32" t="s">
        <v>71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522</v>
      </c>
      <c r="D63" s="33" t="s">
        <v>158</v>
      </c>
      <c r="E63" s="34" t="s">
        <v>284</v>
      </c>
      <c r="F63" s="35" t="s">
        <v>523</v>
      </c>
      <c r="G63" s="32" t="s">
        <v>124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524</v>
      </c>
      <c r="D64" s="33" t="s">
        <v>504</v>
      </c>
      <c r="E64" s="34" t="s">
        <v>288</v>
      </c>
      <c r="F64" s="35" t="s">
        <v>525</v>
      </c>
      <c r="G64" s="32" t="s">
        <v>71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56</v>
      </c>
      <c r="C65" s="32" t="s">
        <v>526</v>
      </c>
      <c r="D65" s="33" t="s">
        <v>527</v>
      </c>
      <c r="E65" s="34" t="s">
        <v>528</v>
      </c>
      <c r="F65" s="35" t="s">
        <v>529</v>
      </c>
      <c r="G65" s="32" t="s">
        <v>530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57</v>
      </c>
      <c r="C66" s="32" t="s">
        <v>531</v>
      </c>
      <c r="D66" s="33" t="s">
        <v>171</v>
      </c>
      <c r="E66" s="34" t="s">
        <v>532</v>
      </c>
      <c r="F66" s="35" t="s">
        <v>533</v>
      </c>
      <c r="G66" s="32" t="s">
        <v>76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58</v>
      </c>
      <c r="C67" s="32" t="s">
        <v>534</v>
      </c>
      <c r="D67" s="33" t="s">
        <v>535</v>
      </c>
      <c r="E67" s="34" t="s">
        <v>536</v>
      </c>
      <c r="F67" s="35" t="s">
        <v>537</v>
      </c>
      <c r="G67" s="32" t="s">
        <v>137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59</v>
      </c>
      <c r="C68" s="32" t="s">
        <v>538</v>
      </c>
      <c r="D68" s="33" t="s">
        <v>420</v>
      </c>
      <c r="E68" s="34" t="s">
        <v>292</v>
      </c>
      <c r="F68" s="35" t="s">
        <v>539</v>
      </c>
      <c r="G68" s="32" t="s">
        <v>348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60</v>
      </c>
      <c r="C69" s="32" t="s">
        <v>540</v>
      </c>
      <c r="D69" s="33" t="s">
        <v>541</v>
      </c>
      <c r="E69" s="34" t="s">
        <v>542</v>
      </c>
      <c r="F69" s="35" t="s">
        <v>543</v>
      </c>
      <c r="G69" s="32" t="s">
        <v>91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61</v>
      </c>
      <c r="C70" s="32" t="s">
        <v>544</v>
      </c>
      <c r="D70" s="33" t="s">
        <v>545</v>
      </c>
      <c r="E70" s="34" t="s">
        <v>546</v>
      </c>
      <c r="F70" s="35" t="s">
        <v>547</v>
      </c>
      <c r="G70" s="32" t="s">
        <v>137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62</v>
      </c>
      <c r="C71" s="32" t="s">
        <v>548</v>
      </c>
      <c r="D71" s="33" t="s">
        <v>549</v>
      </c>
      <c r="E71" s="34" t="s">
        <v>550</v>
      </c>
      <c r="F71" s="35" t="s">
        <v>551</v>
      </c>
      <c r="G71" s="32" t="s">
        <v>71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63</v>
      </c>
      <c r="C72" s="32" t="s">
        <v>552</v>
      </c>
      <c r="D72" s="33" t="s">
        <v>420</v>
      </c>
      <c r="E72" s="34" t="s">
        <v>312</v>
      </c>
      <c r="F72" s="35" t="s">
        <v>553</v>
      </c>
      <c r="G72" s="32" t="s">
        <v>137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64</v>
      </c>
      <c r="C73" s="32" t="s">
        <v>554</v>
      </c>
      <c r="D73" s="33" t="s">
        <v>464</v>
      </c>
      <c r="E73" s="34" t="s">
        <v>555</v>
      </c>
      <c r="F73" s="35" t="s">
        <v>556</v>
      </c>
      <c r="G73" s="32" t="s">
        <v>399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65</v>
      </c>
      <c r="C74" s="32" t="s">
        <v>557</v>
      </c>
      <c r="D74" s="33" t="s">
        <v>558</v>
      </c>
      <c r="E74" s="34" t="s">
        <v>319</v>
      </c>
      <c r="F74" s="35" t="s">
        <v>559</v>
      </c>
      <c r="G74" s="32" t="s">
        <v>352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82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82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/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66</v>
      </c>
      <c r="C75" s="32" t="s">
        <v>560</v>
      </c>
      <c r="D75" s="33" t="s">
        <v>158</v>
      </c>
      <c r="E75" s="34" t="s">
        <v>323</v>
      </c>
      <c r="F75" s="35" t="s">
        <v>561</v>
      </c>
      <c r="G75" s="32" t="s">
        <v>100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/>
      <c r="V75" s="3"/>
      <c r="W75" s="30"/>
      <c r="X75" s="81" t="str">
        <f t="shared" ref="X75:X82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67</v>
      </c>
      <c r="C76" s="32" t="s">
        <v>562</v>
      </c>
      <c r="D76" s="33" t="s">
        <v>563</v>
      </c>
      <c r="E76" s="34" t="s">
        <v>323</v>
      </c>
      <c r="F76" s="35" t="s">
        <v>564</v>
      </c>
      <c r="G76" s="32" t="s">
        <v>81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82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82" si="9">+IF(OR($H76=0,$I76=0,$J76=0,$K76=0),"Không đủ ĐKDT","")</f>
        <v/>
      </c>
      <c r="U76" s="43"/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68</v>
      </c>
      <c r="C77" s="32" t="s">
        <v>565</v>
      </c>
      <c r="D77" s="33" t="s">
        <v>213</v>
      </c>
      <c r="E77" s="34" t="s">
        <v>566</v>
      </c>
      <c r="F77" s="35" t="s">
        <v>567</v>
      </c>
      <c r="G77" s="32" t="s">
        <v>133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/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69</v>
      </c>
      <c r="C78" s="32" t="s">
        <v>568</v>
      </c>
      <c r="D78" s="33" t="s">
        <v>569</v>
      </c>
      <c r="E78" s="34" t="s">
        <v>327</v>
      </c>
      <c r="F78" s="35" t="s">
        <v>369</v>
      </c>
      <c r="G78" s="32" t="s">
        <v>71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70</v>
      </c>
      <c r="C79" s="32" t="s">
        <v>570</v>
      </c>
      <c r="D79" s="33" t="s">
        <v>571</v>
      </c>
      <c r="E79" s="34" t="s">
        <v>572</v>
      </c>
      <c r="F79" s="35" t="s">
        <v>573</v>
      </c>
      <c r="G79" s="32" t="s">
        <v>574</v>
      </c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71</v>
      </c>
      <c r="C80" s="32" t="s">
        <v>575</v>
      </c>
      <c r="D80" s="33" t="s">
        <v>576</v>
      </c>
      <c r="E80" s="34" t="s">
        <v>338</v>
      </c>
      <c r="F80" s="35" t="s">
        <v>577</v>
      </c>
      <c r="G80" s="32" t="s">
        <v>81</v>
      </c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Học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1:39" ht="18.75" customHeight="1">
      <c r="B81" s="31">
        <v>72</v>
      </c>
      <c r="C81" s="32" t="s">
        <v>578</v>
      </c>
      <c r="D81" s="33" t="s">
        <v>579</v>
      </c>
      <c r="E81" s="34" t="s">
        <v>580</v>
      </c>
      <c r="F81" s="35" t="s">
        <v>581</v>
      </c>
      <c r="G81" s="32" t="s">
        <v>124</v>
      </c>
      <c r="H81" s="36" t="s">
        <v>30</v>
      </c>
      <c r="I81" s="36" t="s">
        <v>30</v>
      </c>
      <c r="J81" s="36" t="s">
        <v>30</v>
      </c>
      <c r="K81" s="36" t="s">
        <v>30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Học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1:39" ht="18.75" customHeight="1">
      <c r="B82" s="31">
        <v>73</v>
      </c>
      <c r="C82" s="32" t="s">
        <v>582</v>
      </c>
      <c r="D82" s="33" t="s">
        <v>171</v>
      </c>
      <c r="E82" s="34" t="s">
        <v>583</v>
      </c>
      <c r="F82" s="35" t="s">
        <v>584</v>
      </c>
      <c r="G82" s="32" t="s">
        <v>100</v>
      </c>
      <c r="H82" s="36" t="s">
        <v>30</v>
      </c>
      <c r="I82" s="36" t="s">
        <v>30</v>
      </c>
      <c r="J82" s="36" t="s">
        <v>30</v>
      </c>
      <c r="K82" s="36" t="s">
        <v>30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Học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1:39" ht="9" customHeight="1">
      <c r="A83" s="2"/>
      <c r="B83" s="45"/>
      <c r="C83" s="46"/>
      <c r="D83" s="46"/>
      <c r="E83" s="47"/>
      <c r="F83" s="47"/>
      <c r="G83" s="47"/>
      <c r="H83" s="48"/>
      <c r="I83" s="49"/>
      <c r="J83" s="49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</row>
    <row r="84" spans="1:39" ht="16.5" hidden="1">
      <c r="A84" s="2"/>
      <c r="B84" s="121" t="s">
        <v>31</v>
      </c>
      <c r="C84" s="121"/>
      <c r="D84" s="46"/>
      <c r="E84" s="47"/>
      <c r="F84" s="47"/>
      <c r="G84" s="47"/>
      <c r="H84" s="48"/>
      <c r="I84" s="49"/>
      <c r="J84" s="49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</row>
    <row r="85" spans="1:39" ht="16.5" hidden="1" customHeight="1">
      <c r="A85" s="2"/>
      <c r="B85" s="51" t="s">
        <v>32</v>
      </c>
      <c r="C85" s="51"/>
      <c r="D85" s="52">
        <f>+$AA$8</f>
        <v>73</v>
      </c>
      <c r="E85" s="53" t="s">
        <v>33</v>
      </c>
      <c r="F85" s="94" t="s">
        <v>34</v>
      </c>
      <c r="G85" s="94"/>
      <c r="H85" s="94"/>
      <c r="I85" s="94"/>
      <c r="J85" s="94"/>
      <c r="K85" s="94"/>
      <c r="L85" s="94"/>
      <c r="M85" s="94"/>
      <c r="N85" s="94"/>
      <c r="O85" s="94"/>
      <c r="P85" s="54">
        <f>$AA$8 -COUNTIF($T$9:$T$272,"Vắng") -COUNTIF($T$9:$T$272,"Vắng có phép") - COUNTIF($T$9:$T$272,"Đình chỉ thi") - COUNTIF($T$9:$T$272,"Không đủ ĐKDT")</f>
        <v>73</v>
      </c>
      <c r="Q85" s="54"/>
      <c r="R85" s="54"/>
      <c r="S85" s="55"/>
      <c r="T85" s="56" t="s">
        <v>33</v>
      </c>
      <c r="U85" s="55"/>
      <c r="V85" s="3"/>
    </row>
    <row r="86" spans="1:39" ht="16.5" hidden="1" customHeight="1">
      <c r="A86" s="2"/>
      <c r="B86" s="51" t="s">
        <v>35</v>
      </c>
      <c r="C86" s="51"/>
      <c r="D86" s="52">
        <f>+$AL$8</f>
        <v>0</v>
      </c>
      <c r="E86" s="53" t="s">
        <v>33</v>
      </c>
      <c r="F86" s="94" t="s">
        <v>36</v>
      </c>
      <c r="G86" s="94"/>
      <c r="H86" s="94"/>
      <c r="I86" s="94"/>
      <c r="J86" s="94"/>
      <c r="K86" s="94"/>
      <c r="L86" s="94"/>
      <c r="M86" s="94"/>
      <c r="N86" s="94"/>
      <c r="O86" s="94"/>
      <c r="P86" s="57">
        <f>COUNTIF($T$9:$T$148,"Vắng")</f>
        <v>0</v>
      </c>
      <c r="Q86" s="57"/>
      <c r="R86" s="57"/>
      <c r="S86" s="58"/>
      <c r="T86" s="56" t="s">
        <v>33</v>
      </c>
      <c r="U86" s="58"/>
      <c r="V86" s="3"/>
    </row>
    <row r="87" spans="1:39" ht="16.5" hidden="1" customHeight="1">
      <c r="A87" s="2"/>
      <c r="B87" s="51" t="s">
        <v>51</v>
      </c>
      <c r="C87" s="51"/>
      <c r="D87" s="67">
        <f>COUNTIF(X10:X82,"Học lại")</f>
        <v>71</v>
      </c>
      <c r="E87" s="53" t="s">
        <v>33</v>
      </c>
      <c r="F87" s="94" t="s">
        <v>52</v>
      </c>
      <c r="G87" s="94"/>
      <c r="H87" s="94"/>
      <c r="I87" s="94"/>
      <c r="J87" s="94"/>
      <c r="K87" s="94"/>
      <c r="L87" s="94"/>
      <c r="M87" s="94"/>
      <c r="N87" s="94"/>
      <c r="O87" s="94"/>
      <c r="P87" s="54">
        <f>COUNTIF($T$9:$T$148,"Vắng có phép")</f>
        <v>0</v>
      </c>
      <c r="Q87" s="54"/>
      <c r="R87" s="54"/>
      <c r="S87" s="55"/>
      <c r="T87" s="56" t="s">
        <v>33</v>
      </c>
      <c r="U87" s="55"/>
      <c r="V87" s="3"/>
    </row>
    <row r="88" spans="1:39" ht="3" hidden="1" customHeight="1">
      <c r="A88" s="2"/>
      <c r="B88" s="45"/>
      <c r="C88" s="46"/>
      <c r="D88" s="46"/>
      <c r="E88" s="47"/>
      <c r="F88" s="47"/>
      <c r="G88" s="47"/>
      <c r="H88" s="48"/>
      <c r="I88" s="49"/>
      <c r="J88" s="49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3"/>
    </row>
    <row r="89" spans="1:39" hidden="1">
      <c r="B89" s="89" t="s">
        <v>53</v>
      </c>
      <c r="C89" s="89"/>
      <c r="D89" s="90">
        <f>COUNTIF(X10:X82,"Thi lại")</f>
        <v>2</v>
      </c>
      <c r="E89" s="91" t="s">
        <v>33</v>
      </c>
      <c r="F89" s="3"/>
      <c r="G89" s="3"/>
      <c r="H89" s="3"/>
      <c r="I89" s="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  <c r="V89" s="3"/>
    </row>
    <row r="90" spans="1:39" ht="24.75" hidden="1" customHeight="1">
      <c r="B90" s="89"/>
      <c r="C90" s="89"/>
      <c r="D90" s="90"/>
      <c r="E90" s="91"/>
      <c r="F90" s="3"/>
      <c r="G90" s="3"/>
      <c r="H90" s="3"/>
      <c r="I90" s="3"/>
      <c r="J90" s="123" t="s">
        <v>55</v>
      </c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3"/>
    </row>
    <row r="91" spans="1:39" hidden="1">
      <c r="A91" s="59"/>
      <c r="B91" s="115" t="s">
        <v>37</v>
      </c>
      <c r="C91" s="115"/>
      <c r="D91" s="115"/>
      <c r="E91" s="115"/>
      <c r="F91" s="115"/>
      <c r="G91" s="115"/>
      <c r="H91" s="115"/>
      <c r="I91" s="60"/>
      <c r="J91" s="124" t="s">
        <v>38</v>
      </c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4"/>
      <c r="V91" s="3"/>
    </row>
    <row r="92" spans="1:39" ht="4.5" hidden="1" customHeight="1">
      <c r="A92" s="2"/>
      <c r="B92" s="45"/>
      <c r="C92" s="61"/>
      <c r="D92" s="61"/>
      <c r="E92" s="62"/>
      <c r="F92" s="62"/>
      <c r="G92" s="62"/>
      <c r="H92" s="63"/>
      <c r="I92" s="64"/>
      <c r="J92" s="64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:39" s="2" customFormat="1" hidden="1">
      <c r="B93" s="115" t="s">
        <v>39</v>
      </c>
      <c r="C93" s="115"/>
      <c r="D93" s="116" t="s">
        <v>40</v>
      </c>
      <c r="E93" s="116"/>
      <c r="F93" s="116"/>
      <c r="G93" s="116"/>
      <c r="H93" s="116"/>
      <c r="I93" s="64"/>
      <c r="J93" s="64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idden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idden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idden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9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3.75" hidden="1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 ht="18" hidden="1" customHeight="1">
      <c r="A99" s="1"/>
      <c r="B99" s="126" t="s">
        <v>41</v>
      </c>
      <c r="C99" s="126"/>
      <c r="D99" s="126" t="s">
        <v>54</v>
      </c>
      <c r="E99" s="126"/>
      <c r="F99" s="126"/>
      <c r="G99" s="126"/>
      <c r="H99" s="126"/>
      <c r="I99" s="126"/>
      <c r="J99" s="126" t="s">
        <v>42</v>
      </c>
      <c r="K99" s="126"/>
      <c r="L99" s="126"/>
      <c r="M99" s="126"/>
      <c r="N99" s="126"/>
      <c r="O99" s="126"/>
      <c r="P99" s="126"/>
      <c r="Q99" s="126"/>
      <c r="R99" s="126"/>
      <c r="S99" s="126"/>
      <c r="T99" s="126"/>
      <c r="U99" s="126"/>
      <c r="V99" s="3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 ht="4.5" hidden="1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 ht="36.75" hidden="1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2" spans="1:39" s="2" customFormat="1" ht="32.25" customHeight="1">
      <c r="A102" s="1"/>
      <c r="B102" s="115" t="s">
        <v>43</v>
      </c>
      <c r="C102" s="115"/>
      <c r="D102" s="115"/>
      <c r="E102" s="115"/>
      <c r="F102" s="115"/>
      <c r="G102" s="115"/>
      <c r="H102" s="115"/>
      <c r="I102" s="60"/>
      <c r="J102" s="127" t="s">
        <v>56</v>
      </c>
      <c r="K102" s="124"/>
      <c r="L102" s="124"/>
      <c r="M102" s="124"/>
      <c r="N102" s="124"/>
      <c r="O102" s="124"/>
      <c r="P102" s="124"/>
      <c r="Q102" s="124"/>
      <c r="R102" s="124"/>
      <c r="S102" s="124"/>
      <c r="T102" s="124"/>
      <c r="U102" s="124"/>
      <c r="V102" s="3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</row>
    <row r="103" spans="1:39" s="2" customFormat="1">
      <c r="A103" s="1"/>
      <c r="B103" s="45"/>
      <c r="C103" s="61"/>
      <c r="D103" s="61"/>
      <c r="E103" s="62"/>
      <c r="F103" s="62"/>
      <c r="G103" s="62"/>
      <c r="H103" s="63"/>
      <c r="I103" s="64"/>
      <c r="J103" s="64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1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</row>
    <row r="104" spans="1:39" s="2" customFormat="1">
      <c r="A104" s="1"/>
      <c r="B104" s="115" t="s">
        <v>39</v>
      </c>
      <c r="C104" s="115"/>
      <c r="D104" s="116" t="s">
        <v>40</v>
      </c>
      <c r="E104" s="116"/>
      <c r="F104" s="116"/>
      <c r="G104" s="116"/>
      <c r="H104" s="116"/>
      <c r="I104" s="64"/>
      <c r="J104" s="64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1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</row>
    <row r="105" spans="1:39" s="2" customFormat="1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1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</row>
    <row r="109" spans="1:39">
      <c r="B109" s="125"/>
      <c r="C109" s="125"/>
      <c r="D109" s="125"/>
      <c r="E109" s="125"/>
      <c r="F109" s="125"/>
      <c r="G109" s="125"/>
      <c r="H109" s="125"/>
      <c r="I109" s="125"/>
      <c r="J109" s="125" t="s">
        <v>57</v>
      </c>
      <c r="K109" s="125"/>
      <c r="L109" s="125"/>
      <c r="M109" s="125"/>
      <c r="N109" s="125"/>
      <c r="O109" s="125"/>
      <c r="P109" s="125"/>
      <c r="Q109" s="125"/>
      <c r="R109" s="125"/>
      <c r="S109" s="125"/>
      <c r="T109" s="125"/>
      <c r="U109" s="125"/>
    </row>
  </sheetData>
  <sheetProtection formatCells="0" formatColumns="0" formatRows="0" insertColumns="0" insertRows="0" insertHyperlinks="0" deleteColumns="0" deleteRows="0" sort="0" autoFilter="0" pivotTables="0"/>
  <autoFilter ref="A8:AM82">
    <filterColumn colId="3" showButton="0"/>
  </autoFilter>
  <mergeCells count="58">
    <mergeCell ref="B109:C109"/>
    <mergeCell ref="D109:I109"/>
    <mergeCell ref="J109:U109"/>
    <mergeCell ref="B99:C99"/>
    <mergeCell ref="D99:I99"/>
    <mergeCell ref="J99:U99"/>
    <mergeCell ref="B102:H102"/>
    <mergeCell ref="J102:U102"/>
    <mergeCell ref="B104:C104"/>
    <mergeCell ref="D104:H104"/>
    <mergeCell ref="F87:O87"/>
    <mergeCell ref="J89:U89"/>
    <mergeCell ref="J90:U90"/>
    <mergeCell ref="B91:H91"/>
    <mergeCell ref="J91:U91"/>
    <mergeCell ref="B93:C93"/>
    <mergeCell ref="D93:H93"/>
    <mergeCell ref="T7:T9"/>
    <mergeCell ref="U7:U9"/>
    <mergeCell ref="B9:G9"/>
    <mergeCell ref="B84:C84"/>
    <mergeCell ref="F85:O85"/>
    <mergeCell ref="F86:O86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82 P10:P82">
    <cfRule type="cellIs" dxfId="20" priority="3" operator="greaterThan">
      <formula>10</formula>
    </cfRule>
  </conditionalFormatting>
  <conditionalFormatting sqref="O1:O1048576">
    <cfRule type="duplicateValues" dxfId="19" priority="2"/>
  </conditionalFormatting>
  <conditionalFormatting sqref="C1:C104857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87 X10:X82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M107"/>
  <sheetViews>
    <sheetView workbookViewId="0">
      <pane ySplit="3" topLeftCell="A73" activePane="bottomLeft" state="frozen"/>
      <selection activeCell="A6" sqref="A6:XFD6"/>
      <selection pane="bottomLeft" activeCell="A81" sqref="A81:XFD9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Nhập môn trí tuệ nhân tạo</v>
      </c>
      <c r="Z8" s="75" t="str">
        <f>+P4</f>
        <v>Nhóm: INT1341-01</v>
      </c>
      <c r="AA8" s="76">
        <f>+$AJ$8+$AL$8+$AH$8</f>
        <v>71</v>
      </c>
      <c r="AB8" s="70">
        <f>COUNTIF($T$9:$T$140,"Khiển trách")</f>
        <v>0</v>
      </c>
      <c r="AC8" s="70">
        <f>COUNTIF($T$9:$T$140,"Cảnh cáo")</f>
        <v>0</v>
      </c>
      <c r="AD8" s="70">
        <f>COUNTIF($T$9:$T$140,"Đình chỉ thi")</f>
        <v>0</v>
      </c>
      <c r="AE8" s="77">
        <f>+($AB$8+$AC$8+$AD$8)/$AA$8*100%</f>
        <v>0</v>
      </c>
      <c r="AF8" s="70">
        <f>SUM(COUNTIF($T$9:$T$138,"Vắng"),COUNTIF($T$9:$T$138,"Vắng có phép"))</f>
        <v>0</v>
      </c>
      <c r="AG8" s="78">
        <f>+$AF$8/$AA$8</f>
        <v>0</v>
      </c>
      <c r="AH8" s="79">
        <f>COUNTIF($X$9:$X$138,"Thi lại")</f>
        <v>2</v>
      </c>
      <c r="AI8" s="78">
        <f>+$AH$8/$AA$8</f>
        <v>2.8169014084507043E-2</v>
      </c>
      <c r="AJ8" s="79">
        <f>COUNTIF($X$9:$X$139,"Học lại")</f>
        <v>69</v>
      </c>
      <c r="AK8" s="78">
        <f>+$AJ$8/$AA$8</f>
        <v>0.971830985915493</v>
      </c>
      <c r="AL8" s="70">
        <f>COUNTIF($X$10:$X$139,"Đạt")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7"/>
      <c r="P9" s="66">
        <f>100-(H9+I9+J9+K9)</f>
        <v>70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63</v>
      </c>
      <c r="D10" s="21" t="s">
        <v>64</v>
      </c>
      <c r="E10" s="22" t="s">
        <v>65</v>
      </c>
      <c r="F10" s="23" t="s">
        <v>66</v>
      </c>
      <c r="G10" s="20" t="s">
        <v>67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/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68</v>
      </c>
      <c r="D11" s="33" t="s">
        <v>69</v>
      </c>
      <c r="E11" s="34" t="s">
        <v>65</v>
      </c>
      <c r="F11" s="35" t="s">
        <v>70</v>
      </c>
      <c r="G11" s="32" t="s">
        <v>71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/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72</v>
      </c>
      <c r="D12" s="33" t="s">
        <v>73</v>
      </c>
      <c r="E12" s="34" t="s">
        <v>74</v>
      </c>
      <c r="F12" s="35" t="s">
        <v>75</v>
      </c>
      <c r="G12" s="32" t="s">
        <v>76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/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77</v>
      </c>
      <c r="D13" s="33" t="s">
        <v>78</v>
      </c>
      <c r="E13" s="34" t="s">
        <v>79</v>
      </c>
      <c r="F13" s="35" t="s">
        <v>80</v>
      </c>
      <c r="G13" s="32" t="s">
        <v>81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/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82</v>
      </c>
      <c r="D14" s="33" t="s">
        <v>83</v>
      </c>
      <c r="E14" s="34" t="s">
        <v>84</v>
      </c>
      <c r="F14" s="35" t="s">
        <v>85</v>
      </c>
      <c r="G14" s="32" t="s">
        <v>86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Thi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87</v>
      </c>
      <c r="D15" s="33" t="s">
        <v>88</v>
      </c>
      <c r="E15" s="34" t="s">
        <v>89</v>
      </c>
      <c r="F15" s="35" t="s">
        <v>90</v>
      </c>
      <c r="G15" s="32" t="s">
        <v>91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92</v>
      </c>
      <c r="D16" s="33" t="s">
        <v>93</v>
      </c>
      <c r="E16" s="34" t="s">
        <v>94</v>
      </c>
      <c r="F16" s="35" t="s">
        <v>95</v>
      </c>
      <c r="G16" s="32" t="s">
        <v>71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96</v>
      </c>
      <c r="D17" s="33" t="s">
        <v>97</v>
      </c>
      <c r="E17" s="34" t="s">
        <v>98</v>
      </c>
      <c r="F17" s="35" t="s">
        <v>99</v>
      </c>
      <c r="G17" s="32" t="s">
        <v>100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101</v>
      </c>
      <c r="D18" s="33" t="s">
        <v>102</v>
      </c>
      <c r="E18" s="34" t="s">
        <v>103</v>
      </c>
      <c r="F18" s="35" t="s">
        <v>104</v>
      </c>
      <c r="G18" s="32" t="s">
        <v>71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105</v>
      </c>
      <c r="D19" s="33" t="s">
        <v>106</v>
      </c>
      <c r="E19" s="34" t="s">
        <v>103</v>
      </c>
      <c r="F19" s="35" t="s">
        <v>107</v>
      </c>
      <c r="G19" s="32" t="s">
        <v>108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109</v>
      </c>
      <c r="D20" s="33" t="s">
        <v>110</v>
      </c>
      <c r="E20" s="34" t="s">
        <v>111</v>
      </c>
      <c r="F20" s="35" t="s">
        <v>112</v>
      </c>
      <c r="G20" s="32" t="s">
        <v>76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113</v>
      </c>
      <c r="D21" s="33" t="s">
        <v>114</v>
      </c>
      <c r="E21" s="34" t="s">
        <v>115</v>
      </c>
      <c r="F21" s="35" t="s">
        <v>116</v>
      </c>
      <c r="G21" s="32" t="s">
        <v>71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117</v>
      </c>
      <c r="D22" s="33" t="s">
        <v>118</v>
      </c>
      <c r="E22" s="34" t="s">
        <v>115</v>
      </c>
      <c r="F22" s="35" t="s">
        <v>119</v>
      </c>
      <c r="G22" s="32" t="s">
        <v>81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120</v>
      </c>
      <c r="D23" s="33" t="s">
        <v>121</v>
      </c>
      <c r="E23" s="34" t="s">
        <v>122</v>
      </c>
      <c r="F23" s="35" t="s">
        <v>123</v>
      </c>
      <c r="G23" s="32" t="s">
        <v>124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125</v>
      </c>
      <c r="D24" s="33" t="s">
        <v>126</v>
      </c>
      <c r="E24" s="34" t="s">
        <v>127</v>
      </c>
      <c r="F24" s="35" t="s">
        <v>128</v>
      </c>
      <c r="G24" s="32" t="s">
        <v>81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129</v>
      </c>
      <c r="D25" s="33" t="s">
        <v>130</v>
      </c>
      <c r="E25" s="34" t="s">
        <v>131</v>
      </c>
      <c r="F25" s="35" t="s">
        <v>132</v>
      </c>
      <c r="G25" s="32" t="s">
        <v>133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134</v>
      </c>
      <c r="D26" s="33" t="s">
        <v>135</v>
      </c>
      <c r="E26" s="34" t="s">
        <v>131</v>
      </c>
      <c r="F26" s="35" t="s">
        <v>136</v>
      </c>
      <c r="G26" s="32" t="s">
        <v>137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138</v>
      </c>
      <c r="D27" s="33" t="s">
        <v>139</v>
      </c>
      <c r="E27" s="34" t="s">
        <v>140</v>
      </c>
      <c r="F27" s="35" t="s">
        <v>141</v>
      </c>
      <c r="G27" s="32" t="s">
        <v>91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142</v>
      </c>
      <c r="D28" s="33" t="s">
        <v>143</v>
      </c>
      <c r="E28" s="34" t="s">
        <v>140</v>
      </c>
      <c r="F28" s="35" t="s">
        <v>144</v>
      </c>
      <c r="G28" s="32" t="s">
        <v>91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145</v>
      </c>
      <c r="D29" s="33" t="s">
        <v>146</v>
      </c>
      <c r="E29" s="34" t="s">
        <v>147</v>
      </c>
      <c r="F29" s="35" t="s">
        <v>148</v>
      </c>
      <c r="G29" s="32" t="s">
        <v>108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149</v>
      </c>
      <c r="D30" s="33" t="s">
        <v>150</v>
      </c>
      <c r="E30" s="34" t="s">
        <v>151</v>
      </c>
      <c r="F30" s="35" t="s">
        <v>152</v>
      </c>
      <c r="G30" s="32" t="s">
        <v>91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153</v>
      </c>
      <c r="D31" s="33" t="s">
        <v>154</v>
      </c>
      <c r="E31" s="34" t="s">
        <v>155</v>
      </c>
      <c r="F31" s="35" t="s">
        <v>156</v>
      </c>
      <c r="G31" s="32" t="s">
        <v>108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157</v>
      </c>
      <c r="D32" s="33" t="s">
        <v>158</v>
      </c>
      <c r="E32" s="34" t="s">
        <v>159</v>
      </c>
      <c r="F32" s="35" t="s">
        <v>160</v>
      </c>
      <c r="G32" s="32" t="s">
        <v>161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Thi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162</v>
      </c>
      <c r="D33" s="33" t="s">
        <v>163</v>
      </c>
      <c r="E33" s="34" t="s">
        <v>164</v>
      </c>
      <c r="F33" s="35" t="s">
        <v>165</v>
      </c>
      <c r="G33" s="32" t="s">
        <v>81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166</v>
      </c>
      <c r="D34" s="33" t="s">
        <v>167</v>
      </c>
      <c r="E34" s="34" t="s">
        <v>168</v>
      </c>
      <c r="F34" s="35" t="s">
        <v>169</v>
      </c>
      <c r="G34" s="32" t="s">
        <v>81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170</v>
      </c>
      <c r="D35" s="33" t="s">
        <v>171</v>
      </c>
      <c r="E35" s="34" t="s">
        <v>168</v>
      </c>
      <c r="F35" s="35" t="s">
        <v>172</v>
      </c>
      <c r="G35" s="32" t="s">
        <v>91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173</v>
      </c>
      <c r="D36" s="33" t="s">
        <v>174</v>
      </c>
      <c r="E36" s="34" t="s">
        <v>175</v>
      </c>
      <c r="F36" s="35" t="s">
        <v>176</v>
      </c>
      <c r="G36" s="32" t="s">
        <v>177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178</v>
      </c>
      <c r="D37" s="33" t="s">
        <v>179</v>
      </c>
      <c r="E37" s="34" t="s">
        <v>180</v>
      </c>
      <c r="F37" s="35" t="s">
        <v>181</v>
      </c>
      <c r="G37" s="32" t="s">
        <v>182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183</v>
      </c>
      <c r="D38" s="33" t="s">
        <v>184</v>
      </c>
      <c r="E38" s="34" t="s">
        <v>180</v>
      </c>
      <c r="F38" s="35" t="s">
        <v>185</v>
      </c>
      <c r="G38" s="32" t="s">
        <v>91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186</v>
      </c>
      <c r="D39" s="33" t="s">
        <v>187</v>
      </c>
      <c r="E39" s="34" t="s">
        <v>188</v>
      </c>
      <c r="F39" s="35" t="s">
        <v>189</v>
      </c>
      <c r="G39" s="32" t="s">
        <v>190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191</v>
      </c>
      <c r="D40" s="33" t="s">
        <v>192</v>
      </c>
      <c r="E40" s="34" t="s">
        <v>188</v>
      </c>
      <c r="F40" s="35" t="s">
        <v>193</v>
      </c>
      <c r="G40" s="32" t="s">
        <v>100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194</v>
      </c>
      <c r="D41" s="33" t="s">
        <v>195</v>
      </c>
      <c r="E41" s="34" t="s">
        <v>188</v>
      </c>
      <c r="F41" s="35" t="s">
        <v>196</v>
      </c>
      <c r="G41" s="32" t="s">
        <v>133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197</v>
      </c>
      <c r="D42" s="33" t="s">
        <v>198</v>
      </c>
      <c r="E42" s="34" t="s">
        <v>199</v>
      </c>
      <c r="F42" s="35" t="s">
        <v>200</v>
      </c>
      <c r="G42" s="32" t="s">
        <v>137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201</v>
      </c>
      <c r="D43" s="33" t="s">
        <v>202</v>
      </c>
      <c r="E43" s="34" t="s">
        <v>203</v>
      </c>
      <c r="F43" s="35" t="s">
        <v>204</v>
      </c>
      <c r="G43" s="32" t="s">
        <v>91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205</v>
      </c>
      <c r="D44" s="33" t="s">
        <v>206</v>
      </c>
      <c r="E44" s="34" t="s">
        <v>207</v>
      </c>
      <c r="F44" s="35" t="s">
        <v>208</v>
      </c>
      <c r="G44" s="32" t="s">
        <v>137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209</v>
      </c>
      <c r="D45" s="33" t="s">
        <v>210</v>
      </c>
      <c r="E45" s="34" t="s">
        <v>211</v>
      </c>
      <c r="F45" s="35" t="s">
        <v>185</v>
      </c>
      <c r="G45" s="32" t="s">
        <v>100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212</v>
      </c>
      <c r="D46" s="33" t="s">
        <v>213</v>
      </c>
      <c r="E46" s="34" t="s">
        <v>211</v>
      </c>
      <c r="F46" s="35" t="s">
        <v>214</v>
      </c>
      <c r="G46" s="32" t="s">
        <v>177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215</v>
      </c>
      <c r="D47" s="33" t="s">
        <v>216</v>
      </c>
      <c r="E47" s="34" t="s">
        <v>217</v>
      </c>
      <c r="F47" s="35" t="s">
        <v>218</v>
      </c>
      <c r="G47" s="32" t="s">
        <v>124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219</v>
      </c>
      <c r="D48" s="33" t="s">
        <v>198</v>
      </c>
      <c r="E48" s="34" t="s">
        <v>220</v>
      </c>
      <c r="F48" s="35" t="s">
        <v>221</v>
      </c>
      <c r="G48" s="32" t="s">
        <v>71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222</v>
      </c>
      <c r="D49" s="33" t="s">
        <v>158</v>
      </c>
      <c r="E49" s="34" t="s">
        <v>223</v>
      </c>
      <c r="F49" s="35" t="s">
        <v>224</v>
      </c>
      <c r="G49" s="32" t="s">
        <v>225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226</v>
      </c>
      <c r="D50" s="33" t="s">
        <v>227</v>
      </c>
      <c r="E50" s="34" t="s">
        <v>228</v>
      </c>
      <c r="F50" s="35" t="s">
        <v>229</v>
      </c>
      <c r="G50" s="32" t="s">
        <v>108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230</v>
      </c>
      <c r="D51" s="33" t="s">
        <v>231</v>
      </c>
      <c r="E51" s="34" t="s">
        <v>232</v>
      </c>
      <c r="F51" s="35" t="s">
        <v>233</v>
      </c>
      <c r="G51" s="32" t="s">
        <v>71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234</v>
      </c>
      <c r="D52" s="33" t="s">
        <v>235</v>
      </c>
      <c r="E52" s="34" t="s">
        <v>232</v>
      </c>
      <c r="F52" s="35" t="s">
        <v>236</v>
      </c>
      <c r="G52" s="32" t="s">
        <v>108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237</v>
      </c>
      <c r="D53" s="33" t="s">
        <v>238</v>
      </c>
      <c r="E53" s="34" t="s">
        <v>239</v>
      </c>
      <c r="F53" s="35" t="s">
        <v>240</v>
      </c>
      <c r="G53" s="32" t="s">
        <v>76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241</v>
      </c>
      <c r="D54" s="33" t="s">
        <v>242</v>
      </c>
      <c r="E54" s="34" t="s">
        <v>243</v>
      </c>
      <c r="F54" s="35" t="s">
        <v>244</v>
      </c>
      <c r="G54" s="32" t="s">
        <v>137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245</v>
      </c>
      <c r="D55" s="33" t="s">
        <v>246</v>
      </c>
      <c r="E55" s="34" t="s">
        <v>247</v>
      </c>
      <c r="F55" s="35" t="s">
        <v>248</v>
      </c>
      <c r="G55" s="32" t="s">
        <v>71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249</v>
      </c>
      <c r="D56" s="33" t="s">
        <v>250</v>
      </c>
      <c r="E56" s="34" t="s">
        <v>251</v>
      </c>
      <c r="F56" s="35" t="s">
        <v>252</v>
      </c>
      <c r="G56" s="32" t="s">
        <v>71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253</v>
      </c>
      <c r="D57" s="33" t="s">
        <v>254</v>
      </c>
      <c r="E57" s="34" t="s">
        <v>251</v>
      </c>
      <c r="F57" s="35" t="s">
        <v>255</v>
      </c>
      <c r="G57" s="32" t="s">
        <v>71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256</v>
      </c>
      <c r="D58" s="33" t="s">
        <v>257</v>
      </c>
      <c r="E58" s="34" t="s">
        <v>258</v>
      </c>
      <c r="F58" s="35" t="s">
        <v>259</v>
      </c>
      <c r="G58" s="32" t="s">
        <v>124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260</v>
      </c>
      <c r="D59" s="33" t="s">
        <v>261</v>
      </c>
      <c r="E59" s="34" t="s">
        <v>262</v>
      </c>
      <c r="F59" s="35" t="s">
        <v>263</v>
      </c>
      <c r="G59" s="32" t="s">
        <v>91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264</v>
      </c>
      <c r="D60" s="33" t="s">
        <v>265</v>
      </c>
      <c r="E60" s="34" t="s">
        <v>266</v>
      </c>
      <c r="F60" s="35" t="s">
        <v>267</v>
      </c>
      <c r="G60" s="32" t="s">
        <v>91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268</v>
      </c>
      <c r="D61" s="33" t="s">
        <v>198</v>
      </c>
      <c r="E61" s="34" t="s">
        <v>269</v>
      </c>
      <c r="F61" s="35" t="s">
        <v>270</v>
      </c>
      <c r="G61" s="32" t="s">
        <v>124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271</v>
      </c>
      <c r="D62" s="33" t="s">
        <v>272</v>
      </c>
      <c r="E62" s="34" t="s">
        <v>273</v>
      </c>
      <c r="F62" s="35" t="s">
        <v>274</v>
      </c>
      <c r="G62" s="32" t="s">
        <v>137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275</v>
      </c>
      <c r="D63" s="33" t="s">
        <v>276</v>
      </c>
      <c r="E63" s="34" t="s">
        <v>277</v>
      </c>
      <c r="F63" s="35" t="s">
        <v>278</v>
      </c>
      <c r="G63" s="32" t="s">
        <v>100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279</v>
      </c>
      <c r="D64" s="33" t="s">
        <v>163</v>
      </c>
      <c r="E64" s="34" t="s">
        <v>280</v>
      </c>
      <c r="F64" s="35" t="s">
        <v>281</v>
      </c>
      <c r="G64" s="32" t="s">
        <v>81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56</v>
      </c>
      <c r="C65" s="32" t="s">
        <v>282</v>
      </c>
      <c r="D65" s="33" t="s">
        <v>283</v>
      </c>
      <c r="E65" s="34" t="s">
        <v>284</v>
      </c>
      <c r="F65" s="35" t="s">
        <v>285</v>
      </c>
      <c r="G65" s="32" t="s">
        <v>108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57</v>
      </c>
      <c r="C66" s="32" t="s">
        <v>286</v>
      </c>
      <c r="D66" s="33" t="s">
        <v>287</v>
      </c>
      <c r="E66" s="34" t="s">
        <v>288</v>
      </c>
      <c r="F66" s="35" t="s">
        <v>289</v>
      </c>
      <c r="G66" s="32" t="s">
        <v>91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58</v>
      </c>
      <c r="C67" s="32" t="s">
        <v>290</v>
      </c>
      <c r="D67" s="33" t="s">
        <v>291</v>
      </c>
      <c r="E67" s="34" t="s">
        <v>292</v>
      </c>
      <c r="F67" s="35" t="s">
        <v>293</v>
      </c>
      <c r="G67" s="32" t="s">
        <v>108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59</v>
      </c>
      <c r="C68" s="32" t="s">
        <v>294</v>
      </c>
      <c r="D68" s="33" t="s">
        <v>295</v>
      </c>
      <c r="E68" s="34" t="s">
        <v>292</v>
      </c>
      <c r="F68" s="35" t="s">
        <v>296</v>
      </c>
      <c r="G68" s="32" t="s">
        <v>297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60</v>
      </c>
      <c r="C69" s="32" t="s">
        <v>298</v>
      </c>
      <c r="D69" s="33" t="s">
        <v>299</v>
      </c>
      <c r="E69" s="34" t="s">
        <v>300</v>
      </c>
      <c r="F69" s="35" t="s">
        <v>301</v>
      </c>
      <c r="G69" s="32" t="s">
        <v>177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61</v>
      </c>
      <c r="C70" s="32" t="s">
        <v>302</v>
      </c>
      <c r="D70" s="33" t="s">
        <v>303</v>
      </c>
      <c r="E70" s="34" t="s">
        <v>304</v>
      </c>
      <c r="F70" s="35" t="s">
        <v>305</v>
      </c>
      <c r="G70" s="32" t="s">
        <v>91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62</v>
      </c>
      <c r="C71" s="32" t="s">
        <v>306</v>
      </c>
      <c r="D71" s="33" t="s">
        <v>307</v>
      </c>
      <c r="E71" s="34" t="s">
        <v>308</v>
      </c>
      <c r="F71" s="35" t="s">
        <v>309</v>
      </c>
      <c r="G71" s="32" t="s">
        <v>76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63</v>
      </c>
      <c r="C72" s="32" t="s">
        <v>310</v>
      </c>
      <c r="D72" s="33" t="s">
        <v>311</v>
      </c>
      <c r="E72" s="34" t="s">
        <v>312</v>
      </c>
      <c r="F72" s="35" t="s">
        <v>123</v>
      </c>
      <c r="G72" s="32" t="s">
        <v>91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64</v>
      </c>
      <c r="C73" s="32" t="s">
        <v>313</v>
      </c>
      <c r="D73" s="33" t="s">
        <v>314</v>
      </c>
      <c r="E73" s="34" t="s">
        <v>315</v>
      </c>
      <c r="F73" s="35" t="s">
        <v>316</v>
      </c>
      <c r="G73" s="32" t="s">
        <v>317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65</v>
      </c>
      <c r="C74" s="32" t="s">
        <v>318</v>
      </c>
      <c r="D74" s="33" t="s">
        <v>216</v>
      </c>
      <c r="E74" s="34" t="s">
        <v>319</v>
      </c>
      <c r="F74" s="35" t="s">
        <v>320</v>
      </c>
      <c r="G74" s="32" t="s">
        <v>81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80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80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/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66</v>
      </c>
      <c r="C75" s="32" t="s">
        <v>321</v>
      </c>
      <c r="D75" s="33" t="s">
        <v>322</v>
      </c>
      <c r="E75" s="34" t="s">
        <v>323</v>
      </c>
      <c r="F75" s="35" t="s">
        <v>324</v>
      </c>
      <c r="G75" s="32" t="s">
        <v>124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/>
      <c r="V75" s="3"/>
      <c r="W75" s="30"/>
      <c r="X75" s="81" t="str">
        <f t="shared" ref="X75:X8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67</v>
      </c>
      <c r="C76" s="32" t="s">
        <v>325</v>
      </c>
      <c r="D76" s="33" t="s">
        <v>326</v>
      </c>
      <c r="E76" s="34" t="s">
        <v>327</v>
      </c>
      <c r="F76" s="35" t="s">
        <v>328</v>
      </c>
      <c r="G76" s="32" t="s">
        <v>76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80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80" si="9">+IF(OR($H76=0,$I76=0,$J76=0,$K76=0),"Không đủ ĐKDT","")</f>
        <v/>
      </c>
      <c r="U76" s="43"/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68</v>
      </c>
      <c r="C77" s="32" t="s">
        <v>329</v>
      </c>
      <c r="D77" s="33" t="s">
        <v>330</v>
      </c>
      <c r="E77" s="34" t="s">
        <v>327</v>
      </c>
      <c r="F77" s="35" t="s">
        <v>331</v>
      </c>
      <c r="G77" s="32" t="s">
        <v>124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/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69</v>
      </c>
      <c r="C78" s="32" t="s">
        <v>332</v>
      </c>
      <c r="D78" s="33" t="s">
        <v>333</v>
      </c>
      <c r="E78" s="34" t="s">
        <v>334</v>
      </c>
      <c r="F78" s="35" t="s">
        <v>335</v>
      </c>
      <c r="G78" s="32" t="s">
        <v>91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70</v>
      </c>
      <c r="C79" s="32" t="s">
        <v>336</v>
      </c>
      <c r="D79" s="33" t="s">
        <v>337</v>
      </c>
      <c r="E79" s="34" t="s">
        <v>338</v>
      </c>
      <c r="F79" s="35" t="s">
        <v>339</v>
      </c>
      <c r="G79" s="32" t="s">
        <v>71</v>
      </c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Học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71</v>
      </c>
      <c r="C80" s="32" t="s">
        <v>340</v>
      </c>
      <c r="D80" s="33" t="s">
        <v>341</v>
      </c>
      <c r="E80" s="34" t="s">
        <v>342</v>
      </c>
      <c r="F80" s="35" t="s">
        <v>343</v>
      </c>
      <c r="G80" s="32" t="s">
        <v>108</v>
      </c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Học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1:39" ht="9" customHeight="1">
      <c r="A81" s="2"/>
      <c r="B81" s="45"/>
      <c r="C81" s="46"/>
      <c r="D81" s="46"/>
      <c r="E81" s="47"/>
      <c r="F81" s="47"/>
      <c r="G81" s="47"/>
      <c r="H81" s="48"/>
      <c r="I81" s="49"/>
      <c r="J81" s="49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3"/>
    </row>
    <row r="82" spans="1:39" ht="16.5" hidden="1">
      <c r="A82" s="2"/>
      <c r="B82" s="121" t="s">
        <v>31</v>
      </c>
      <c r="C82" s="121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 ht="16.5" hidden="1" customHeight="1">
      <c r="A83" s="2"/>
      <c r="B83" s="51" t="s">
        <v>32</v>
      </c>
      <c r="C83" s="51"/>
      <c r="D83" s="52">
        <f>+$AA$8</f>
        <v>71</v>
      </c>
      <c r="E83" s="53" t="s">
        <v>33</v>
      </c>
      <c r="F83" s="94" t="s">
        <v>34</v>
      </c>
      <c r="G83" s="94"/>
      <c r="H83" s="94"/>
      <c r="I83" s="94"/>
      <c r="J83" s="94"/>
      <c r="K83" s="94"/>
      <c r="L83" s="94"/>
      <c r="M83" s="94"/>
      <c r="N83" s="94"/>
      <c r="O83" s="94"/>
      <c r="P83" s="54">
        <f>$AA$8 -COUNTIF($T$9:$T$270,"Vắng") -COUNTIF($T$9:$T$270,"Vắng có phép") - COUNTIF($T$9:$T$270,"Đình chỉ thi") - COUNTIF($T$9:$T$270,"Không đủ ĐKDT")</f>
        <v>71</v>
      </c>
      <c r="Q83" s="54"/>
      <c r="R83" s="54"/>
      <c r="S83" s="55"/>
      <c r="T83" s="56" t="s">
        <v>33</v>
      </c>
      <c r="U83" s="55"/>
      <c r="V83" s="3"/>
    </row>
    <row r="84" spans="1:39" ht="16.5" hidden="1" customHeight="1">
      <c r="A84" s="2"/>
      <c r="B84" s="51" t="s">
        <v>35</v>
      </c>
      <c r="C84" s="51"/>
      <c r="D84" s="52">
        <f>+$AL$8</f>
        <v>0</v>
      </c>
      <c r="E84" s="53" t="s">
        <v>33</v>
      </c>
      <c r="F84" s="94" t="s">
        <v>36</v>
      </c>
      <c r="G84" s="94"/>
      <c r="H84" s="94"/>
      <c r="I84" s="94"/>
      <c r="J84" s="94"/>
      <c r="K84" s="94"/>
      <c r="L84" s="94"/>
      <c r="M84" s="94"/>
      <c r="N84" s="94"/>
      <c r="O84" s="94"/>
      <c r="P84" s="57">
        <f>COUNTIF($T$9:$T$146,"Vắng")</f>
        <v>0</v>
      </c>
      <c r="Q84" s="57"/>
      <c r="R84" s="57"/>
      <c r="S84" s="58"/>
      <c r="T84" s="56" t="s">
        <v>33</v>
      </c>
      <c r="U84" s="58"/>
      <c r="V84" s="3"/>
    </row>
    <row r="85" spans="1:39" ht="16.5" hidden="1" customHeight="1">
      <c r="A85" s="2"/>
      <c r="B85" s="51" t="s">
        <v>51</v>
      </c>
      <c r="C85" s="51"/>
      <c r="D85" s="67">
        <f>COUNTIF(X10:X80,"Học lại")</f>
        <v>69</v>
      </c>
      <c r="E85" s="53" t="s">
        <v>33</v>
      </c>
      <c r="F85" s="94" t="s">
        <v>52</v>
      </c>
      <c r="G85" s="94"/>
      <c r="H85" s="94"/>
      <c r="I85" s="94"/>
      <c r="J85" s="94"/>
      <c r="K85" s="94"/>
      <c r="L85" s="94"/>
      <c r="M85" s="94"/>
      <c r="N85" s="94"/>
      <c r="O85" s="94"/>
      <c r="P85" s="54">
        <f>COUNTIF($T$9:$T$146,"Vắng có phép")</f>
        <v>0</v>
      </c>
      <c r="Q85" s="54"/>
      <c r="R85" s="54"/>
      <c r="S85" s="55"/>
      <c r="T85" s="56" t="s">
        <v>33</v>
      </c>
      <c r="U85" s="55"/>
      <c r="V85" s="3"/>
    </row>
    <row r="86" spans="1:39" ht="3" hidden="1" customHeight="1">
      <c r="A86" s="2"/>
      <c r="B86" s="45"/>
      <c r="C86" s="46"/>
      <c r="D86" s="46"/>
      <c r="E86" s="47"/>
      <c r="F86" s="47"/>
      <c r="G86" s="47"/>
      <c r="H86" s="48"/>
      <c r="I86" s="49"/>
      <c r="J86" s="49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3"/>
    </row>
    <row r="87" spans="1:39" hidden="1">
      <c r="B87" s="89" t="s">
        <v>53</v>
      </c>
      <c r="C87" s="89"/>
      <c r="D87" s="90">
        <f>COUNTIF(X10:X80,"Thi lại")</f>
        <v>2</v>
      </c>
      <c r="E87" s="91" t="s">
        <v>33</v>
      </c>
      <c r="F87" s="3"/>
      <c r="G87" s="3"/>
      <c r="H87" s="3"/>
      <c r="I87" s="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3"/>
      <c r="V87" s="3"/>
    </row>
    <row r="88" spans="1:39" ht="24.75" hidden="1" customHeight="1">
      <c r="B88" s="89"/>
      <c r="C88" s="89"/>
      <c r="D88" s="90"/>
      <c r="E88" s="91"/>
      <c r="F88" s="3"/>
      <c r="G88" s="3"/>
      <c r="H88" s="3"/>
      <c r="I88" s="3"/>
      <c r="J88" s="123" t="s">
        <v>55</v>
      </c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3"/>
    </row>
    <row r="89" spans="1:39" hidden="1">
      <c r="A89" s="59"/>
      <c r="B89" s="115" t="s">
        <v>37</v>
      </c>
      <c r="C89" s="115"/>
      <c r="D89" s="115"/>
      <c r="E89" s="115"/>
      <c r="F89" s="115"/>
      <c r="G89" s="115"/>
      <c r="H89" s="115"/>
      <c r="I89" s="60"/>
      <c r="J89" s="124" t="s">
        <v>38</v>
      </c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3"/>
    </row>
    <row r="90" spans="1:39" ht="4.5" hidden="1" customHeight="1">
      <c r="A90" s="2"/>
      <c r="B90" s="45"/>
      <c r="C90" s="61"/>
      <c r="D90" s="61"/>
      <c r="E90" s="62"/>
      <c r="F90" s="62"/>
      <c r="G90" s="62"/>
      <c r="H90" s="63"/>
      <c r="I90" s="64"/>
      <c r="J90" s="64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39" s="2" customFormat="1" hidden="1">
      <c r="B91" s="115" t="s">
        <v>39</v>
      </c>
      <c r="C91" s="115"/>
      <c r="D91" s="116" t="s">
        <v>40</v>
      </c>
      <c r="E91" s="116"/>
      <c r="F91" s="116"/>
      <c r="G91" s="116"/>
      <c r="H91" s="116"/>
      <c r="I91" s="64"/>
      <c r="J91" s="64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idden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idden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9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18" hidden="1" customHeight="1">
      <c r="A97" s="1"/>
      <c r="B97" s="126" t="s">
        <v>41</v>
      </c>
      <c r="C97" s="126"/>
      <c r="D97" s="126" t="s">
        <v>54</v>
      </c>
      <c r="E97" s="126"/>
      <c r="F97" s="126"/>
      <c r="G97" s="126"/>
      <c r="H97" s="126"/>
      <c r="I97" s="126"/>
      <c r="J97" s="126" t="s">
        <v>42</v>
      </c>
      <c r="K97" s="126"/>
      <c r="L97" s="126"/>
      <c r="M97" s="126"/>
      <c r="N97" s="126"/>
      <c r="O97" s="126"/>
      <c r="P97" s="126"/>
      <c r="Q97" s="126"/>
      <c r="R97" s="126"/>
      <c r="S97" s="126"/>
      <c r="T97" s="126"/>
      <c r="U97" s="126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4.5" hidden="1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 ht="36.75" hidden="1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 ht="32.25" customHeight="1">
      <c r="A100" s="1"/>
      <c r="B100" s="115" t="s">
        <v>43</v>
      </c>
      <c r="C100" s="115"/>
      <c r="D100" s="115"/>
      <c r="E100" s="115"/>
      <c r="F100" s="115"/>
      <c r="G100" s="115"/>
      <c r="H100" s="115"/>
      <c r="I100" s="60"/>
      <c r="J100" s="127" t="s">
        <v>56</v>
      </c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3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>
      <c r="A101" s="1"/>
      <c r="B101" s="45"/>
      <c r="C101" s="61"/>
      <c r="D101" s="61"/>
      <c r="E101" s="62"/>
      <c r="F101" s="62"/>
      <c r="G101" s="62"/>
      <c r="H101" s="63"/>
      <c r="I101" s="64"/>
      <c r="J101" s="64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2" spans="1:39" s="2" customFormat="1">
      <c r="A102" s="1"/>
      <c r="B102" s="115" t="s">
        <v>39</v>
      </c>
      <c r="C102" s="115"/>
      <c r="D102" s="116" t="s">
        <v>40</v>
      </c>
      <c r="E102" s="116"/>
      <c r="F102" s="116"/>
      <c r="G102" s="116"/>
      <c r="H102" s="116"/>
      <c r="I102" s="64"/>
      <c r="J102" s="64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1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</row>
    <row r="103" spans="1:39" s="2" customFormat="1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1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</row>
    <row r="107" spans="1:39">
      <c r="B107" s="125"/>
      <c r="C107" s="125"/>
      <c r="D107" s="125"/>
      <c r="E107" s="125"/>
      <c r="F107" s="125"/>
      <c r="G107" s="125"/>
      <c r="H107" s="125"/>
      <c r="I107" s="125"/>
      <c r="J107" s="125" t="s">
        <v>57</v>
      </c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</row>
  </sheetData>
  <sheetProtection formatCells="0" formatColumns="0" formatRows="0" insertColumns="0" insertRows="0" insertHyperlinks="0" deleteColumns="0" deleteRows="0" sort="0" autoFilter="0" pivotTables="0"/>
  <autoFilter ref="A8:AM80">
    <filterColumn colId="3" showButton="0"/>
  </autoFilter>
  <mergeCells count="58">
    <mergeCell ref="B89:H89"/>
    <mergeCell ref="J89:U89"/>
    <mergeCell ref="F85:O85"/>
    <mergeCell ref="B107:C107"/>
    <mergeCell ref="D107:I107"/>
    <mergeCell ref="J107:U107"/>
    <mergeCell ref="B97:C97"/>
    <mergeCell ref="D97:I97"/>
    <mergeCell ref="J97:U97"/>
    <mergeCell ref="B100:H100"/>
    <mergeCell ref="J100:U100"/>
    <mergeCell ref="B102:C102"/>
    <mergeCell ref="D102:H102"/>
    <mergeCell ref="J88:U88"/>
    <mergeCell ref="AB4:AE6"/>
    <mergeCell ref="B91:C91"/>
    <mergeCell ref="D91:H91"/>
    <mergeCell ref="S7:S8"/>
    <mergeCell ref="T7:T9"/>
    <mergeCell ref="U7:U9"/>
    <mergeCell ref="B9:G9"/>
    <mergeCell ref="B82:C82"/>
    <mergeCell ref="M7:M8"/>
    <mergeCell ref="N7:N8"/>
    <mergeCell ref="O7:O8"/>
    <mergeCell ref="P7:P8"/>
    <mergeCell ref="Q7:Q9"/>
    <mergeCell ref="R7:R8"/>
    <mergeCell ref="G7:G8"/>
    <mergeCell ref="J87:U87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83:O83"/>
    <mergeCell ref="F84:O84"/>
    <mergeCell ref="L7:L8"/>
    <mergeCell ref="H7:H8"/>
    <mergeCell ref="D4:O4"/>
    <mergeCell ref="G5:O5"/>
  </mergeCells>
  <conditionalFormatting sqref="H10:N80 P10:P80">
    <cfRule type="cellIs" dxfId="23" priority="10" operator="greaterThan">
      <formula>10</formula>
    </cfRule>
  </conditionalFormatting>
  <conditionalFormatting sqref="O1:O1048576">
    <cfRule type="duplicateValues" dxfId="22" priority="2"/>
  </conditionalFormatting>
  <conditionalFormatting sqref="C1:C1048576">
    <cfRule type="duplicateValues" dxfId="21" priority="1"/>
  </conditionalFormatting>
  <dataValidations count="1">
    <dataValidation allowBlank="1" showInputMessage="1" showErrorMessage="1" errorTitle="Không xóa dữ liệu" error="Không xóa dữ liệu" prompt="Không xóa dữ liệu" sqref="D85 X10:X80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Nhóm(8)</vt:lpstr>
      <vt:lpstr>Nhóm(7)</vt:lpstr>
      <vt:lpstr>Nhóm(6)</vt:lpstr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  <vt:lpstr>'Nhóm(8)'!Print_Titles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2017-05-17T04:25:41Z</dcterms:modified>
</cp:coreProperties>
</file>