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8"/>
  </bookViews>
  <sheets>
    <sheet name="Nhom(23)" sheetId="23" r:id="rId1"/>
    <sheet name="Nhom(22)" sheetId="22" r:id="rId2"/>
    <sheet name="Nhom(21)" sheetId="21" r:id="rId3"/>
    <sheet name="Nhom(20)" sheetId="20" r:id="rId4"/>
    <sheet name="Nhom(19)" sheetId="19" r:id="rId5"/>
    <sheet name="Nhom(18)" sheetId="18" r:id="rId6"/>
    <sheet name="Nhom(17)" sheetId="17" r:id="rId7"/>
    <sheet name="Nhom(16)" sheetId="16" r:id="rId8"/>
    <sheet name="Nhom(15)" sheetId="15" r:id="rId9"/>
    <sheet name="Nhom(14)" sheetId="14" r:id="rId10"/>
    <sheet name="Nhom(13)" sheetId="13" r:id="rId11"/>
    <sheet name="Nhom(12)" sheetId="12" r:id="rId12"/>
    <sheet name="Nhom(11)" sheetId="11" r:id="rId13"/>
    <sheet name="Nhom(10)" sheetId="10" r:id="rId14"/>
    <sheet name="Nhom(9)" sheetId="9" r:id="rId15"/>
    <sheet name="Nhom(8)" sheetId="8" r:id="rId16"/>
    <sheet name="Nhom(7)" sheetId="7" r:id="rId17"/>
    <sheet name="Nhom(6)" sheetId="6" r:id="rId18"/>
    <sheet name="Nhom(5)" sheetId="5" r:id="rId19"/>
    <sheet name="Nhom(4)" sheetId="4" r:id="rId20"/>
    <sheet name="Nhom(3)" sheetId="3" r:id="rId21"/>
    <sheet name="Nhom(2)" sheetId="2" r:id="rId22"/>
    <sheet name="Nhom(1)" sheetId="1" r:id="rId23"/>
  </sheets>
  <definedNames>
    <definedName name="_xlnm._FilterDatabase" localSheetId="22" hidden="1">'Nhom(1)'!$A$9:$AL$77</definedName>
    <definedName name="_xlnm._FilterDatabase" localSheetId="13" hidden="1">'Nhom(10)'!$A$9:$AL$78</definedName>
    <definedName name="_xlnm._FilterDatabase" localSheetId="12" hidden="1">'Nhom(11)'!$A$9:$AL$77</definedName>
    <definedName name="_xlnm._FilterDatabase" localSheetId="11" hidden="1">'Nhom(12)'!$A$9:$AL$78</definedName>
    <definedName name="_xlnm._FilterDatabase" localSheetId="10" hidden="1">'Nhom(13)'!$A$9:$AL$76</definedName>
    <definedName name="_xlnm._FilterDatabase" localSheetId="9" hidden="1">'Nhom(14)'!$A$9:$AL$77</definedName>
    <definedName name="_xlnm._FilterDatabase" localSheetId="8" hidden="1">'Nhom(15)'!$A$9:$AL$76</definedName>
    <definedName name="_xlnm._FilterDatabase" localSheetId="7" hidden="1">'Nhom(16)'!$A$9:$AL$78</definedName>
    <definedName name="_xlnm._FilterDatabase" localSheetId="6" hidden="1">'Nhom(17)'!$A$9:$AL$76</definedName>
    <definedName name="_xlnm._FilterDatabase" localSheetId="5" hidden="1">'Nhom(18)'!$A$9:$AL$78</definedName>
    <definedName name="_xlnm._FilterDatabase" localSheetId="4" hidden="1">'Nhom(19)'!$A$9:$AL$75</definedName>
    <definedName name="_xlnm._FilterDatabase" localSheetId="21" hidden="1">'Nhom(2)'!$A$9:$AL$78</definedName>
    <definedName name="_xlnm._FilterDatabase" localSheetId="3" hidden="1">'Nhom(20)'!$A$9:$AL$74</definedName>
    <definedName name="_xlnm._FilterDatabase" localSheetId="2" hidden="1">'Nhom(21)'!$A$9:$AL$75</definedName>
    <definedName name="_xlnm._FilterDatabase" localSheetId="1" hidden="1">'Nhom(22)'!$A$9:$AL$77</definedName>
    <definedName name="_xlnm._FilterDatabase" localSheetId="0" hidden="1">'Nhom(23)'!$A$9:$AL$45</definedName>
    <definedName name="_xlnm._FilterDatabase" localSheetId="20" hidden="1">'Nhom(3)'!$A$9:$AL$78</definedName>
    <definedName name="_xlnm._FilterDatabase" localSheetId="19" hidden="1">'Nhom(4)'!$A$9:$AL$78</definedName>
    <definedName name="_xlnm._FilterDatabase" localSheetId="18" hidden="1">'Nhom(5)'!$A$9:$AL$78</definedName>
    <definedName name="_xlnm._FilterDatabase" localSheetId="17" hidden="1">'Nhom(6)'!$A$9:$AL$78</definedName>
    <definedName name="_xlnm._FilterDatabase" localSheetId="16" hidden="1">'Nhom(7)'!$A$9:$AL$78</definedName>
    <definedName name="_xlnm._FilterDatabase" localSheetId="15" hidden="1">'Nhom(8)'!$A$9:$AL$78</definedName>
    <definedName name="_xlnm._FilterDatabase" localSheetId="14" hidden="1">'Nhom(9)'!$A$9:$AL$77</definedName>
    <definedName name="_xlnm.Print_Titles" localSheetId="22">'Nhom(1)'!$5:$10</definedName>
    <definedName name="_xlnm.Print_Titles" localSheetId="13">'Nhom(10)'!$5:$10</definedName>
    <definedName name="_xlnm.Print_Titles" localSheetId="12">'Nhom(11)'!$5:$10</definedName>
    <definedName name="_xlnm.Print_Titles" localSheetId="11">'Nhom(12)'!$5:$10</definedName>
    <definedName name="_xlnm.Print_Titles" localSheetId="10">'Nhom(13)'!$5:$10</definedName>
    <definedName name="_xlnm.Print_Titles" localSheetId="9">'Nhom(14)'!$5:$10</definedName>
    <definedName name="_xlnm.Print_Titles" localSheetId="8">'Nhom(15)'!$5:$10</definedName>
    <definedName name="_xlnm.Print_Titles" localSheetId="7">'Nhom(16)'!$5:$10</definedName>
    <definedName name="_xlnm.Print_Titles" localSheetId="6">'Nhom(17)'!$5:$10</definedName>
    <definedName name="_xlnm.Print_Titles" localSheetId="5">'Nhom(18)'!$5:$10</definedName>
    <definedName name="_xlnm.Print_Titles" localSheetId="4">'Nhom(19)'!$5:$10</definedName>
    <definedName name="_xlnm.Print_Titles" localSheetId="21">'Nhom(2)'!$5:$10</definedName>
    <definedName name="_xlnm.Print_Titles" localSheetId="3">'Nhom(20)'!$5:$10</definedName>
    <definedName name="_xlnm.Print_Titles" localSheetId="2">'Nhom(21)'!$5:$10</definedName>
    <definedName name="_xlnm.Print_Titles" localSheetId="1">'Nhom(22)'!$5:$10</definedName>
    <definedName name="_xlnm.Print_Titles" localSheetId="0">'Nhom(23)'!$5:$10</definedName>
    <definedName name="_xlnm.Print_Titles" localSheetId="20">'Nhom(3)'!$5:$10</definedName>
    <definedName name="_xlnm.Print_Titles" localSheetId="19">'Nhom(4)'!$5:$10</definedName>
    <definedName name="_xlnm.Print_Titles" localSheetId="18">'Nhom(5)'!$5:$10</definedName>
    <definedName name="_xlnm.Print_Titles" localSheetId="17">'Nhom(6)'!$5:$10</definedName>
    <definedName name="_xlnm.Print_Titles" localSheetId="16">'Nhom(7)'!$5:$10</definedName>
    <definedName name="_xlnm.Print_Titles" localSheetId="15">'Nhom(8)'!$5:$10</definedName>
    <definedName name="_xlnm.Print_Titles" localSheetId="14">'Nhom(9)'!$5:$10</definedName>
  </definedNames>
  <calcPr calcId="124519"/>
</workbook>
</file>

<file path=xl/calcChain.xml><?xml version="1.0" encoding="utf-8"?>
<calcChain xmlns="http://schemas.openxmlformats.org/spreadsheetml/2006/main">
  <c r="T45" i="23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50" s="1"/>
  <c r="P10"/>
  <c r="X9"/>
  <c r="W9"/>
  <c r="T77" i="22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82" s="1"/>
  <c r="P10"/>
  <c r="X9"/>
  <c r="W9"/>
  <c r="T75" i="21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4" i="20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9" s="1"/>
  <c r="P10"/>
  <c r="X9"/>
  <c r="W9"/>
  <c r="T75" i="19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8" i="1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83" s="1"/>
  <c r="P10"/>
  <c r="X9"/>
  <c r="W9"/>
  <c r="T76" i="17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81" s="1"/>
  <c r="P10"/>
  <c r="X9"/>
  <c r="W9"/>
  <c r="T78" i="16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6" i="15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81" s="1"/>
  <c r="P10"/>
  <c r="X9"/>
  <c r="W9"/>
  <c r="T77" i="14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82" s="1"/>
  <c r="P10"/>
  <c r="X9"/>
  <c r="W9"/>
  <c r="T76" i="13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81" s="1"/>
  <c r="P10"/>
  <c r="X9"/>
  <c r="W9"/>
  <c r="T78" i="12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83" s="1"/>
  <c r="P10"/>
  <c r="X9"/>
  <c r="W9"/>
  <c r="T77" i="11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8" i="10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7" i="9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8" i="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8" i="7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83" s="1"/>
  <c r="P10"/>
  <c r="X9"/>
  <c r="W9"/>
  <c r="T78" i="6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8" i="5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83" s="1"/>
  <c r="P10"/>
  <c r="X9"/>
  <c r="W9"/>
  <c r="T78" i="4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83" s="1"/>
  <c r="P10"/>
  <c r="X9"/>
  <c r="W9"/>
  <c r="T78" i="3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83" s="1"/>
  <c r="P10"/>
  <c r="X9"/>
  <c r="W9"/>
  <c r="T78" i="2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83" s="1"/>
  <c r="P10"/>
  <c r="X9"/>
  <c r="W9"/>
  <c r="X9" i="1"/>
  <c r="W9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77"/>
  <c r="T76"/>
  <c r="T75"/>
  <c r="T74"/>
  <c r="T73"/>
  <c r="T37"/>
  <c r="T38"/>
  <c r="T39"/>
  <c r="T40"/>
  <c r="T41"/>
  <c r="T42"/>
  <c r="T43"/>
  <c r="T44"/>
  <c r="T45"/>
  <c r="T46"/>
  <c r="T47"/>
  <c r="P10"/>
  <c r="P80" i="21" l="1"/>
  <c r="P80" i="19"/>
  <c r="P83" i="16"/>
  <c r="P82" i="11"/>
  <c r="P83" i="10"/>
  <c r="P82" i="9"/>
  <c r="P83" i="8"/>
  <c r="P83" i="6"/>
  <c r="Q11" i="23"/>
  <c r="V11" s="1"/>
  <c r="Q13"/>
  <c r="V13" s="1"/>
  <c r="Q15"/>
  <c r="Q17"/>
  <c r="V17" s="1"/>
  <c r="Q19"/>
  <c r="Q21"/>
  <c r="V21" s="1"/>
  <c r="Q23"/>
  <c r="Q25"/>
  <c r="V25" s="1"/>
  <c r="Q27"/>
  <c r="Q29"/>
  <c r="V29" s="1"/>
  <c r="Q31"/>
  <c r="Q33"/>
  <c r="V33" s="1"/>
  <c r="Q35"/>
  <c r="Q37"/>
  <c r="V37" s="1"/>
  <c r="Q39"/>
  <c r="Q41"/>
  <c r="Q43"/>
  <c r="Q45"/>
  <c r="Q12"/>
  <c r="Q14"/>
  <c r="Q16"/>
  <c r="Q18"/>
  <c r="Q20"/>
  <c r="Q22"/>
  <c r="Q24"/>
  <c r="Q26"/>
  <c r="Q28"/>
  <c r="Q30"/>
  <c r="Q32"/>
  <c r="Q34"/>
  <c r="Q36"/>
  <c r="Q38"/>
  <c r="Q40"/>
  <c r="Q42"/>
  <c r="Q44"/>
  <c r="P49"/>
  <c r="Q11" i="22"/>
  <c r="V11" s="1"/>
  <c r="Q13"/>
  <c r="V13" s="1"/>
  <c r="Q15"/>
  <c r="Q17"/>
  <c r="V17" s="1"/>
  <c r="Q19"/>
  <c r="Q21"/>
  <c r="V21" s="1"/>
  <c r="Q23"/>
  <c r="Q25"/>
  <c r="V25" s="1"/>
  <c r="Q27"/>
  <c r="Q29"/>
  <c r="V29" s="1"/>
  <c r="Q31"/>
  <c r="Q33"/>
  <c r="V33" s="1"/>
  <c r="Q35"/>
  <c r="Q37"/>
  <c r="V37" s="1"/>
  <c r="Q39"/>
  <c r="Q41"/>
  <c r="V41" s="1"/>
  <c r="Q43"/>
  <c r="Q45"/>
  <c r="V45" s="1"/>
  <c r="Q47"/>
  <c r="Q49"/>
  <c r="Q51"/>
  <c r="Q53"/>
  <c r="Q55"/>
  <c r="Q57"/>
  <c r="Q59"/>
  <c r="Q61"/>
  <c r="Q63"/>
  <c r="Q65"/>
  <c r="Q67"/>
  <c r="Q69"/>
  <c r="Q71"/>
  <c r="Q73"/>
  <c r="Q75"/>
  <c r="Q77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P81"/>
  <c r="Q11" i="21"/>
  <c r="V11" s="1"/>
  <c r="Q13"/>
  <c r="V13" s="1"/>
  <c r="Q15"/>
  <c r="Q17"/>
  <c r="V17" s="1"/>
  <c r="Q19"/>
  <c r="Q21"/>
  <c r="V21" s="1"/>
  <c r="Q23"/>
  <c r="Q25"/>
  <c r="V25" s="1"/>
  <c r="Q27"/>
  <c r="Q29"/>
  <c r="V29" s="1"/>
  <c r="Q31"/>
  <c r="Q33"/>
  <c r="V33" s="1"/>
  <c r="Q35"/>
  <c r="Q37"/>
  <c r="V37" s="1"/>
  <c r="Q39"/>
  <c r="Q41"/>
  <c r="V41" s="1"/>
  <c r="Q43"/>
  <c r="Q45"/>
  <c r="V45" s="1"/>
  <c r="Q47"/>
  <c r="Q49"/>
  <c r="Q51"/>
  <c r="Q53"/>
  <c r="Q55"/>
  <c r="Q57"/>
  <c r="Q59"/>
  <c r="Q61"/>
  <c r="Q63"/>
  <c r="Q65"/>
  <c r="Q67"/>
  <c r="Q69"/>
  <c r="Q71"/>
  <c r="Q73"/>
  <c r="Q75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P79"/>
  <c r="Q11" i="20"/>
  <c r="V11" s="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12"/>
  <c r="V12" s="1"/>
  <c r="Q14"/>
  <c r="Q16"/>
  <c r="V16" s="1"/>
  <c r="Q18"/>
  <c r="Q20"/>
  <c r="V20" s="1"/>
  <c r="Q22"/>
  <c r="Q24"/>
  <c r="V24" s="1"/>
  <c r="Q26"/>
  <c r="Q28"/>
  <c r="V28" s="1"/>
  <c r="Q30"/>
  <c r="Q32"/>
  <c r="V32" s="1"/>
  <c r="Q34"/>
  <c r="Q36"/>
  <c r="V36" s="1"/>
  <c r="Q38"/>
  <c r="Q40"/>
  <c r="V40" s="1"/>
  <c r="Q42"/>
  <c r="Q44"/>
  <c r="V44" s="1"/>
  <c r="Q46"/>
  <c r="Q48"/>
  <c r="V48" s="1"/>
  <c r="Q50"/>
  <c r="Q52"/>
  <c r="V52" s="1"/>
  <c r="Q54"/>
  <c r="Q56"/>
  <c r="V56" s="1"/>
  <c r="Q58"/>
  <c r="Q60"/>
  <c r="V60" s="1"/>
  <c r="Q62"/>
  <c r="Q64"/>
  <c r="V64" s="1"/>
  <c r="Q66"/>
  <c r="Q68"/>
  <c r="V68" s="1"/>
  <c r="Q70"/>
  <c r="Q72"/>
  <c r="V72" s="1"/>
  <c r="Q74"/>
  <c r="P78"/>
  <c r="Q11" i="19"/>
  <c r="V11" s="1"/>
  <c r="Q13"/>
  <c r="Q15"/>
  <c r="Q17"/>
  <c r="V17" s="1"/>
  <c r="Q19"/>
  <c r="Q21"/>
  <c r="V21" s="1"/>
  <c r="Q23"/>
  <c r="Q25"/>
  <c r="V25" s="1"/>
  <c r="Q27"/>
  <c r="Q29"/>
  <c r="V29" s="1"/>
  <c r="Q31"/>
  <c r="Q33"/>
  <c r="V33" s="1"/>
  <c r="Q35"/>
  <c r="Q37"/>
  <c r="V37" s="1"/>
  <c r="Q39"/>
  <c r="Q41"/>
  <c r="V41" s="1"/>
  <c r="Q43"/>
  <c r="Q45"/>
  <c r="V45" s="1"/>
  <c r="Q47"/>
  <c r="Q49"/>
  <c r="V49" s="1"/>
  <c r="Q51"/>
  <c r="Q53"/>
  <c r="V53" s="1"/>
  <c r="Q55"/>
  <c r="Q57"/>
  <c r="Q59"/>
  <c r="Q61"/>
  <c r="Q63"/>
  <c r="Q65"/>
  <c r="Q67"/>
  <c r="Q69"/>
  <c r="Q71"/>
  <c r="Q73"/>
  <c r="Q75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P79"/>
  <c r="Q11" i="18"/>
  <c r="V11" s="1"/>
  <c r="Q13"/>
  <c r="Q15"/>
  <c r="Q17"/>
  <c r="V17" s="1"/>
  <c r="Q19"/>
  <c r="Q21"/>
  <c r="Q23"/>
  <c r="Q25"/>
  <c r="V25" s="1"/>
  <c r="Q27"/>
  <c r="Q29"/>
  <c r="V29" s="1"/>
  <c r="Q31"/>
  <c r="Q33"/>
  <c r="V33" s="1"/>
  <c r="Q35"/>
  <c r="Q37"/>
  <c r="V37" s="1"/>
  <c r="Q39"/>
  <c r="Q41"/>
  <c r="V41" s="1"/>
  <c r="Q43"/>
  <c r="Q45"/>
  <c r="V45" s="1"/>
  <c r="Q47"/>
  <c r="Q49"/>
  <c r="V49" s="1"/>
  <c r="Q51"/>
  <c r="Q53"/>
  <c r="V53" s="1"/>
  <c r="Q55"/>
  <c r="Q57"/>
  <c r="V57" s="1"/>
  <c r="Q59"/>
  <c r="Q61"/>
  <c r="V61" s="1"/>
  <c r="Q63"/>
  <c r="Q65"/>
  <c r="Q67"/>
  <c r="Q69"/>
  <c r="Q71"/>
  <c r="Q73"/>
  <c r="Q75"/>
  <c r="Q77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P82"/>
  <c r="Q11" i="17"/>
  <c r="V11" s="1"/>
  <c r="Q13"/>
  <c r="V13" s="1"/>
  <c r="Q15"/>
  <c r="Q17"/>
  <c r="Q19"/>
  <c r="Q21"/>
  <c r="V21" s="1"/>
  <c r="Q23"/>
  <c r="Q25"/>
  <c r="Q27"/>
  <c r="Q29"/>
  <c r="V29" s="1"/>
  <c r="Q31"/>
  <c r="Q33"/>
  <c r="V33" s="1"/>
  <c r="Q35"/>
  <c r="Q37"/>
  <c r="V37" s="1"/>
  <c r="Q39"/>
  <c r="Q41"/>
  <c r="V41" s="1"/>
  <c r="Q43"/>
  <c r="Q45"/>
  <c r="V45" s="1"/>
  <c r="Q47"/>
  <c r="Q49"/>
  <c r="V49" s="1"/>
  <c r="Q51"/>
  <c r="Q53"/>
  <c r="V53" s="1"/>
  <c r="Q55"/>
  <c r="Q57"/>
  <c r="V57" s="1"/>
  <c r="Q59"/>
  <c r="Q61"/>
  <c r="Q63"/>
  <c r="Q65"/>
  <c r="Q67"/>
  <c r="Q69"/>
  <c r="Q71"/>
  <c r="Q73"/>
  <c r="Q75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P80"/>
  <c r="Q11" i="16"/>
  <c r="V11" s="1"/>
  <c r="Q13"/>
  <c r="V13" s="1"/>
  <c r="Q15"/>
  <c r="Q17"/>
  <c r="Q19"/>
  <c r="Q21"/>
  <c r="V21" s="1"/>
  <c r="Q23"/>
  <c r="Q25"/>
  <c r="V25" s="1"/>
  <c r="Q27"/>
  <c r="Q29"/>
  <c r="V29" s="1"/>
  <c r="Q31"/>
  <c r="Q33"/>
  <c r="V33" s="1"/>
  <c r="Q35"/>
  <c r="Q37"/>
  <c r="V37" s="1"/>
  <c r="Q39"/>
  <c r="Q41"/>
  <c r="V41" s="1"/>
  <c r="Q43"/>
  <c r="Q45"/>
  <c r="V45" s="1"/>
  <c r="Q47"/>
  <c r="Q49"/>
  <c r="V49" s="1"/>
  <c r="Q51"/>
  <c r="Q53"/>
  <c r="V53" s="1"/>
  <c r="Q55"/>
  <c r="Q57"/>
  <c r="Q59"/>
  <c r="Q61"/>
  <c r="Q63"/>
  <c r="Q65"/>
  <c r="Q67"/>
  <c r="Q69"/>
  <c r="Q71"/>
  <c r="Q73"/>
  <c r="Q75"/>
  <c r="Q77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P82"/>
  <c r="Q11" i="15"/>
  <c r="V11" s="1"/>
  <c r="Q13"/>
  <c r="Q15"/>
  <c r="Q17"/>
  <c r="V17" s="1"/>
  <c r="Q19"/>
  <c r="Q21"/>
  <c r="Q23"/>
  <c r="Q25"/>
  <c r="V25" s="1"/>
  <c r="Q27"/>
  <c r="Q29"/>
  <c r="Q31"/>
  <c r="Q33"/>
  <c r="V33" s="1"/>
  <c r="Q35"/>
  <c r="Q37"/>
  <c r="Q39"/>
  <c r="Q41"/>
  <c r="V41" s="1"/>
  <c r="Q43"/>
  <c r="Q45"/>
  <c r="V45" s="1"/>
  <c r="Q47"/>
  <c r="Q49"/>
  <c r="V49" s="1"/>
  <c r="Q51"/>
  <c r="Q53"/>
  <c r="V53" s="1"/>
  <c r="Q55"/>
  <c r="Q57"/>
  <c r="V57" s="1"/>
  <c r="Q59"/>
  <c r="Q61"/>
  <c r="V61" s="1"/>
  <c r="Q63"/>
  <c r="Q65"/>
  <c r="V65" s="1"/>
  <c r="Q67"/>
  <c r="Q69"/>
  <c r="V69" s="1"/>
  <c r="Q71"/>
  <c r="Q73"/>
  <c r="Q75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P80"/>
  <c r="Q11" i="14"/>
  <c r="V11" s="1"/>
  <c r="Q13"/>
  <c r="Q15"/>
  <c r="Q17"/>
  <c r="V17" s="1"/>
  <c r="Q19"/>
  <c r="Q21"/>
  <c r="Q23"/>
  <c r="Q25"/>
  <c r="V25" s="1"/>
  <c r="Q27"/>
  <c r="Q29"/>
  <c r="Q31"/>
  <c r="Q33"/>
  <c r="V33" s="1"/>
  <c r="Q35"/>
  <c r="Q37"/>
  <c r="Q39"/>
  <c r="Q41"/>
  <c r="V41" s="1"/>
  <c r="Q43"/>
  <c r="Q45"/>
  <c r="Q47"/>
  <c r="Q49"/>
  <c r="V49" s="1"/>
  <c r="Q51"/>
  <c r="Q53"/>
  <c r="V53" s="1"/>
  <c r="Q55"/>
  <c r="Q57"/>
  <c r="V57" s="1"/>
  <c r="Q59"/>
  <c r="Q61"/>
  <c r="V61" s="1"/>
  <c r="Q63"/>
  <c r="Q65"/>
  <c r="V65" s="1"/>
  <c r="Q67"/>
  <c r="Q69"/>
  <c r="V69" s="1"/>
  <c r="Q71"/>
  <c r="Q73"/>
  <c r="V73" s="1"/>
  <c r="Q75"/>
  <c r="Q77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P81"/>
  <c r="Q11" i="13"/>
  <c r="V11" s="1"/>
  <c r="Q13"/>
  <c r="Q15"/>
  <c r="Q17"/>
  <c r="V17" s="1"/>
  <c r="Q19"/>
  <c r="Q21"/>
  <c r="Q23"/>
  <c r="Q25"/>
  <c r="V25" s="1"/>
  <c r="Q27"/>
  <c r="Q29"/>
  <c r="Q31"/>
  <c r="Q33"/>
  <c r="V33" s="1"/>
  <c r="Q35"/>
  <c r="Q37"/>
  <c r="V37" s="1"/>
  <c r="Q39"/>
  <c r="Q41"/>
  <c r="Q43"/>
  <c r="Q45"/>
  <c r="V45" s="1"/>
  <c r="Q47"/>
  <c r="Q49"/>
  <c r="Q51"/>
  <c r="Q53"/>
  <c r="Q55"/>
  <c r="Q57"/>
  <c r="V57" s="1"/>
  <c r="Q59"/>
  <c r="Q61"/>
  <c r="V61" s="1"/>
  <c r="Q63"/>
  <c r="Q65"/>
  <c r="V65" s="1"/>
  <c r="Q67"/>
  <c r="Q69"/>
  <c r="V69" s="1"/>
  <c r="Q71"/>
  <c r="Q73"/>
  <c r="V73" s="1"/>
  <c r="Q75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P80"/>
  <c r="Q11" i="12"/>
  <c r="V11" s="1"/>
  <c r="Q13"/>
  <c r="Q15"/>
  <c r="Q17"/>
  <c r="V17" s="1"/>
  <c r="Q19"/>
  <c r="Q21"/>
  <c r="Q23"/>
  <c r="Q25"/>
  <c r="V25" s="1"/>
  <c r="Q27"/>
  <c r="Q29"/>
  <c r="Q31"/>
  <c r="Q33"/>
  <c r="V33" s="1"/>
  <c r="Q35"/>
  <c r="Q37"/>
  <c r="Q39"/>
  <c r="Q41"/>
  <c r="V41" s="1"/>
  <c r="Q43"/>
  <c r="Q45"/>
  <c r="V45" s="1"/>
  <c r="Q47"/>
  <c r="Q49"/>
  <c r="V49" s="1"/>
  <c r="Q51"/>
  <c r="Q53"/>
  <c r="V53" s="1"/>
  <c r="Q55"/>
  <c r="Q57"/>
  <c r="V57" s="1"/>
  <c r="Q59"/>
  <c r="Q61"/>
  <c r="V61" s="1"/>
  <c r="Q63"/>
  <c r="Q65"/>
  <c r="V65" s="1"/>
  <c r="Q67"/>
  <c r="Q69"/>
  <c r="Q71"/>
  <c r="Q73"/>
  <c r="Q75"/>
  <c r="Q77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P82"/>
  <c r="Q12" i="11"/>
  <c r="Q11"/>
  <c r="V1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Q41"/>
  <c r="Q43"/>
  <c r="V43" s="1"/>
  <c r="Q45"/>
  <c r="Q47"/>
  <c r="Q49"/>
  <c r="Q51"/>
  <c r="Q53"/>
  <c r="Q55"/>
  <c r="Q57"/>
  <c r="Q59"/>
  <c r="Q61"/>
  <c r="Q63"/>
  <c r="Q65"/>
  <c r="Q67"/>
  <c r="Q69"/>
  <c r="Q71"/>
  <c r="V71" s="1"/>
  <c r="Q73"/>
  <c r="Q75"/>
  <c r="V75" s="1"/>
  <c r="Q77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P81"/>
  <c r="Q11" i="10"/>
  <c r="V11" s="1"/>
  <c r="Q13"/>
  <c r="V13" s="1"/>
  <c r="Q15"/>
  <c r="Q17"/>
  <c r="Q19"/>
  <c r="Q21"/>
  <c r="V21" s="1"/>
  <c r="Q23"/>
  <c r="Q25"/>
  <c r="Q27"/>
  <c r="Q29"/>
  <c r="V29" s="1"/>
  <c r="Q31"/>
  <c r="Q33"/>
  <c r="Q35"/>
  <c r="Q37"/>
  <c r="V37" s="1"/>
  <c r="Q39"/>
  <c r="Q41"/>
  <c r="Q43"/>
  <c r="Q45"/>
  <c r="V45" s="1"/>
  <c r="Q47"/>
  <c r="Q49"/>
  <c r="V49" s="1"/>
  <c r="Q51"/>
  <c r="Q53"/>
  <c r="V53" s="1"/>
  <c r="Q55"/>
  <c r="Q57"/>
  <c r="V57" s="1"/>
  <c r="Q59"/>
  <c r="Q61"/>
  <c r="V61" s="1"/>
  <c r="Q63"/>
  <c r="Q65"/>
  <c r="Q67"/>
  <c r="Q69"/>
  <c r="Q71"/>
  <c r="Q73"/>
  <c r="Q75"/>
  <c r="Q77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P82"/>
  <c r="Q11" i="9"/>
  <c r="V11" s="1"/>
  <c r="Q13"/>
  <c r="Q15"/>
  <c r="Q17"/>
  <c r="V17" s="1"/>
  <c r="Q19"/>
  <c r="Q21"/>
  <c r="Q23"/>
  <c r="Q25"/>
  <c r="V25" s="1"/>
  <c r="Q27"/>
  <c r="Q29"/>
  <c r="Q31"/>
  <c r="Q33"/>
  <c r="V33" s="1"/>
  <c r="Q35"/>
  <c r="Q37"/>
  <c r="Q39"/>
  <c r="Q41"/>
  <c r="V41" s="1"/>
  <c r="Q43"/>
  <c r="Q45"/>
  <c r="Q47"/>
  <c r="Q49"/>
  <c r="V49" s="1"/>
  <c r="Q51"/>
  <c r="Q53"/>
  <c r="Q55"/>
  <c r="Q57"/>
  <c r="V57" s="1"/>
  <c r="Q59"/>
  <c r="Q61"/>
  <c r="Q63"/>
  <c r="Q65"/>
  <c r="V65" s="1"/>
  <c r="Q67"/>
  <c r="Q69"/>
  <c r="V69" s="1"/>
  <c r="Q71"/>
  <c r="Q73"/>
  <c r="V73" s="1"/>
  <c r="Q75"/>
  <c r="Q77"/>
  <c r="V77" s="1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P81"/>
  <c r="Q11" i="8"/>
  <c r="V11" s="1"/>
  <c r="Q13"/>
  <c r="V13" s="1"/>
  <c r="Q15"/>
  <c r="Q17"/>
  <c r="Q19"/>
  <c r="Q21"/>
  <c r="V21" s="1"/>
  <c r="Q23"/>
  <c r="Q25"/>
  <c r="Q27"/>
  <c r="Q29"/>
  <c r="V29" s="1"/>
  <c r="Q31"/>
  <c r="Q33"/>
  <c r="Q35"/>
  <c r="Q37"/>
  <c r="V37" s="1"/>
  <c r="Q39"/>
  <c r="Q41"/>
  <c r="Q43"/>
  <c r="Q45"/>
  <c r="V45" s="1"/>
  <c r="Q47"/>
  <c r="Q49"/>
  <c r="Q51"/>
  <c r="Q53"/>
  <c r="V53" s="1"/>
  <c r="Q55"/>
  <c r="Q57"/>
  <c r="V57" s="1"/>
  <c r="Q59"/>
  <c r="Q61"/>
  <c r="V61" s="1"/>
  <c r="Q63"/>
  <c r="Q65"/>
  <c r="V65" s="1"/>
  <c r="Q67"/>
  <c r="Q69"/>
  <c r="V69" s="1"/>
  <c r="Q71"/>
  <c r="Q73"/>
  <c r="V73" s="1"/>
  <c r="Q75"/>
  <c r="Q77"/>
  <c r="V77" s="1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P82"/>
  <c r="Q12" i="7"/>
  <c r="Q11"/>
  <c r="V11" s="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Q41"/>
  <c r="Q43"/>
  <c r="V43" s="1"/>
  <c r="Q45"/>
  <c r="Q47"/>
  <c r="Q49"/>
  <c r="Q51"/>
  <c r="V51" s="1"/>
  <c r="Q53"/>
  <c r="Q55"/>
  <c r="Q57"/>
  <c r="Q59"/>
  <c r="Q61"/>
  <c r="Q63"/>
  <c r="Q65"/>
  <c r="Q67"/>
  <c r="Q69"/>
  <c r="Q71"/>
  <c r="Q73"/>
  <c r="Q75"/>
  <c r="V75" s="1"/>
  <c r="Q77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P82"/>
  <c r="Q11" i="6"/>
  <c r="V11"/>
  <c r="Q13"/>
  <c r="Q15"/>
  <c r="Q17"/>
  <c r="V17" s="1"/>
  <c r="Q19"/>
  <c r="Q21"/>
  <c r="Q23"/>
  <c r="Q25"/>
  <c r="V25" s="1"/>
  <c r="Q27"/>
  <c r="Q29"/>
  <c r="Q31"/>
  <c r="Q33"/>
  <c r="V33" s="1"/>
  <c r="Q35"/>
  <c r="Q37"/>
  <c r="Q39"/>
  <c r="Q41"/>
  <c r="V41" s="1"/>
  <c r="Q43"/>
  <c r="Q45"/>
  <c r="Q47"/>
  <c r="Q49"/>
  <c r="V49" s="1"/>
  <c r="Q51"/>
  <c r="Q53"/>
  <c r="Q55"/>
  <c r="Q57"/>
  <c r="V57" s="1"/>
  <c r="Q59"/>
  <c r="Q61"/>
  <c r="Q63"/>
  <c r="Q65"/>
  <c r="V65" s="1"/>
  <c r="Q67"/>
  <c r="Q69"/>
  <c r="Q71"/>
  <c r="Q73"/>
  <c r="V73" s="1"/>
  <c r="Q75"/>
  <c r="Q77"/>
  <c r="V77" s="1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P82"/>
  <c r="Q16" i="5"/>
  <c r="Q18"/>
  <c r="Q11"/>
  <c r="V11" s="1"/>
  <c r="Q13"/>
  <c r="Q15"/>
  <c r="Q17"/>
  <c r="V17" s="1"/>
  <c r="Q19"/>
  <c r="Q21"/>
  <c r="V21" s="1"/>
  <c r="Q23"/>
  <c r="Q25"/>
  <c r="Q27"/>
  <c r="Q29"/>
  <c r="V29" s="1"/>
  <c r="Q31"/>
  <c r="Q33"/>
  <c r="Q35"/>
  <c r="Q37"/>
  <c r="V37" s="1"/>
  <c r="Q39"/>
  <c r="Q41"/>
  <c r="Q43"/>
  <c r="Q45"/>
  <c r="V45" s="1"/>
  <c r="Q47"/>
  <c r="Q49"/>
  <c r="Q51"/>
  <c r="Q53"/>
  <c r="V53" s="1"/>
  <c r="Q55"/>
  <c r="Q57"/>
  <c r="Q59"/>
  <c r="Q61"/>
  <c r="V61" s="1"/>
  <c r="Q63"/>
  <c r="Q65"/>
  <c r="Q67"/>
  <c r="Q69"/>
  <c r="V69" s="1"/>
  <c r="Q71"/>
  <c r="Q73"/>
  <c r="Q75"/>
  <c r="Q77"/>
  <c r="V77" s="1"/>
  <c r="Q12"/>
  <c r="Q14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P82"/>
  <c r="Q12" i="4"/>
  <c r="Q16"/>
  <c r="Q18"/>
  <c r="Q11"/>
  <c r="V1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Q41"/>
  <c r="Q43"/>
  <c r="V43" s="1"/>
  <c r="Q45"/>
  <c r="Q47"/>
  <c r="Q49"/>
  <c r="Q51"/>
  <c r="Q53"/>
  <c r="Q55"/>
  <c r="V55" s="1"/>
  <c r="Q57"/>
  <c r="Q59"/>
  <c r="V59" s="1"/>
  <c r="Q61"/>
  <c r="Q63"/>
  <c r="V63" s="1"/>
  <c r="Q65"/>
  <c r="Q67"/>
  <c r="Q69"/>
  <c r="Q71"/>
  <c r="V71" s="1"/>
  <c r="Q73"/>
  <c r="Q75"/>
  <c r="V75" s="1"/>
  <c r="Q77"/>
  <c r="Q14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P82"/>
  <c r="Q11" i="3"/>
  <c r="V11" s="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P82"/>
  <c r="Q12" i="2"/>
  <c r="Q16"/>
  <c r="Q20"/>
  <c r="Q24"/>
  <c r="Q26"/>
  <c r="Q11"/>
  <c r="V11" s="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Q41"/>
  <c r="Q43"/>
  <c r="V43" s="1"/>
  <c r="Q45"/>
  <c r="Q47"/>
  <c r="Q49"/>
  <c r="Q51"/>
  <c r="V51" s="1"/>
  <c r="Q53"/>
  <c r="Q55"/>
  <c r="Q57"/>
  <c r="Q59"/>
  <c r="V59" s="1"/>
  <c r="Q61"/>
  <c r="Q63"/>
  <c r="Q65"/>
  <c r="Q67"/>
  <c r="V67" s="1"/>
  <c r="Q69"/>
  <c r="Q71"/>
  <c r="Q73"/>
  <c r="Q75"/>
  <c r="Q77"/>
  <c r="Q14"/>
  <c r="Q18"/>
  <c r="Q22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P82"/>
  <c r="Q11" i="1"/>
  <c r="Q73"/>
  <c r="R73" s="1"/>
  <c r="Q74"/>
  <c r="S74" s="1"/>
  <c r="Q75"/>
  <c r="R75" s="1"/>
  <c r="Q76"/>
  <c r="S76" s="1"/>
  <c r="Q77"/>
  <c r="R77" s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67"/>
  <c r="V67" s="1"/>
  <c r="Q68"/>
  <c r="V68" s="1"/>
  <c r="Q71"/>
  <c r="S71" s="1"/>
  <c r="Q72"/>
  <c r="R72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Q66"/>
  <c r="V66" s="1"/>
  <c r="Q69"/>
  <c r="S69" s="1"/>
  <c r="Q70"/>
  <c r="V70" s="1"/>
  <c r="R49"/>
  <c r="R51"/>
  <c r="R53"/>
  <c r="R55"/>
  <c r="R57"/>
  <c r="R61"/>
  <c r="R65"/>
  <c r="R69"/>
  <c r="S72"/>
  <c r="S51"/>
  <c r="S55"/>
  <c r="S63"/>
  <c r="S73"/>
  <c r="S75"/>
  <c r="S77"/>
  <c r="V42" i="23" l="1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S14"/>
  <c r="R14"/>
  <c r="R43"/>
  <c r="S43"/>
  <c r="R39"/>
  <c r="S39"/>
  <c r="R35"/>
  <c r="S35"/>
  <c r="R31"/>
  <c r="S31"/>
  <c r="R27"/>
  <c r="S27"/>
  <c r="R23"/>
  <c r="S23"/>
  <c r="R19"/>
  <c r="S19"/>
  <c r="R15"/>
  <c r="S15"/>
  <c r="V43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V12"/>
  <c r="S12"/>
  <c r="R12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45"/>
  <c r="V39"/>
  <c r="V35"/>
  <c r="V31"/>
  <c r="V27"/>
  <c r="V23"/>
  <c r="V19"/>
  <c r="V15"/>
  <c r="V41"/>
  <c r="V74" i="22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S14"/>
  <c r="R14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75"/>
  <c r="V71"/>
  <c r="V67"/>
  <c r="V63"/>
  <c r="V59"/>
  <c r="V55"/>
  <c r="V51"/>
  <c r="V76"/>
  <c r="S76"/>
  <c r="R76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V12"/>
  <c r="S12"/>
  <c r="R12"/>
  <c r="R77"/>
  <c r="S77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77"/>
  <c r="V73"/>
  <c r="V69"/>
  <c r="V65"/>
  <c r="V61"/>
  <c r="V57"/>
  <c r="V53"/>
  <c r="V49"/>
  <c r="V43"/>
  <c r="V39"/>
  <c r="V35"/>
  <c r="V31"/>
  <c r="V27"/>
  <c r="V23"/>
  <c r="V19"/>
  <c r="V15"/>
  <c r="V47"/>
  <c r="V74" i="21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S14"/>
  <c r="R14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75"/>
  <c r="V71"/>
  <c r="V67"/>
  <c r="V63"/>
  <c r="V59"/>
  <c r="V55"/>
  <c r="V51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V12"/>
  <c r="S12"/>
  <c r="R12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73"/>
  <c r="V69"/>
  <c r="V65"/>
  <c r="V61"/>
  <c r="V57"/>
  <c r="V53"/>
  <c r="V47"/>
  <c r="V43"/>
  <c r="V39"/>
  <c r="V35"/>
  <c r="V31"/>
  <c r="V27"/>
  <c r="V23"/>
  <c r="V19"/>
  <c r="V15"/>
  <c r="V49"/>
  <c r="S74" i="20"/>
  <c r="R74"/>
  <c r="S70"/>
  <c r="R70"/>
  <c r="S66"/>
  <c r="R66"/>
  <c r="S62"/>
  <c r="R62"/>
  <c r="S58"/>
  <c r="R58"/>
  <c r="S54"/>
  <c r="R54"/>
  <c r="S50"/>
  <c r="R50"/>
  <c r="S46"/>
  <c r="R46"/>
  <c r="S42"/>
  <c r="R42"/>
  <c r="S38"/>
  <c r="R38"/>
  <c r="S34"/>
  <c r="R34"/>
  <c r="S30"/>
  <c r="R30"/>
  <c r="S26"/>
  <c r="R26"/>
  <c r="S22"/>
  <c r="R22"/>
  <c r="S18"/>
  <c r="R18"/>
  <c r="S14"/>
  <c r="R14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71"/>
  <c r="V67"/>
  <c r="V63"/>
  <c r="V59"/>
  <c r="V55"/>
  <c r="V51"/>
  <c r="V47"/>
  <c r="V43"/>
  <c r="V39"/>
  <c r="V35"/>
  <c r="V31"/>
  <c r="V27"/>
  <c r="V23"/>
  <c r="V19"/>
  <c r="V15"/>
  <c r="S72"/>
  <c r="R72"/>
  <c r="S68"/>
  <c r="R68"/>
  <c r="S64"/>
  <c r="R64"/>
  <c r="S60"/>
  <c r="R60"/>
  <c r="S56"/>
  <c r="R56"/>
  <c r="S52"/>
  <c r="R52"/>
  <c r="S48"/>
  <c r="R48"/>
  <c r="S44"/>
  <c r="R44"/>
  <c r="S40"/>
  <c r="R40"/>
  <c r="S36"/>
  <c r="R36"/>
  <c r="S32"/>
  <c r="R32"/>
  <c r="S28"/>
  <c r="R28"/>
  <c r="S24"/>
  <c r="R24"/>
  <c r="S20"/>
  <c r="R20"/>
  <c r="S16"/>
  <c r="R16"/>
  <c r="S12"/>
  <c r="R12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73"/>
  <c r="V69"/>
  <c r="V65"/>
  <c r="V61"/>
  <c r="V57"/>
  <c r="V53"/>
  <c r="V49"/>
  <c r="V45"/>
  <c r="V41"/>
  <c r="V37"/>
  <c r="V33"/>
  <c r="V29"/>
  <c r="V25"/>
  <c r="V21"/>
  <c r="V17"/>
  <c r="V13"/>
  <c r="V74"/>
  <c r="V70"/>
  <c r="V66"/>
  <c r="V62"/>
  <c r="V58"/>
  <c r="V54"/>
  <c r="V50"/>
  <c r="V46"/>
  <c r="V42"/>
  <c r="V38"/>
  <c r="V34"/>
  <c r="V30"/>
  <c r="V26"/>
  <c r="V22"/>
  <c r="V18"/>
  <c r="V14"/>
  <c r="V74" i="19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S14"/>
  <c r="R14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75"/>
  <c r="V71"/>
  <c r="V67"/>
  <c r="V63"/>
  <c r="V59"/>
  <c r="V15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V12"/>
  <c r="S12"/>
  <c r="R12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73"/>
  <c r="V69"/>
  <c r="V65"/>
  <c r="V61"/>
  <c r="V55"/>
  <c r="V51"/>
  <c r="V47"/>
  <c r="V43"/>
  <c r="V39"/>
  <c r="V35"/>
  <c r="V31"/>
  <c r="V27"/>
  <c r="V23"/>
  <c r="V19"/>
  <c r="V57"/>
  <c r="V13"/>
  <c r="V78" i="18"/>
  <c r="S78"/>
  <c r="R78"/>
  <c r="V74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S14"/>
  <c r="R14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75"/>
  <c r="V71"/>
  <c r="V67"/>
  <c r="V63"/>
  <c r="V19"/>
  <c r="V76"/>
  <c r="S76"/>
  <c r="R76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V12"/>
  <c r="S12"/>
  <c r="R12"/>
  <c r="R77"/>
  <c r="S77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77"/>
  <c r="V73"/>
  <c r="V69"/>
  <c r="V65"/>
  <c r="V59"/>
  <c r="V55"/>
  <c r="V51"/>
  <c r="V47"/>
  <c r="V43"/>
  <c r="V39"/>
  <c r="V35"/>
  <c r="V31"/>
  <c r="V27"/>
  <c r="V21"/>
  <c r="V13"/>
  <c r="V23"/>
  <c r="V15"/>
  <c r="V74" i="17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S14"/>
  <c r="R14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75"/>
  <c r="V71"/>
  <c r="V67"/>
  <c r="V63"/>
  <c r="V27"/>
  <c r="V19"/>
  <c r="V76"/>
  <c r="S76"/>
  <c r="R76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V12"/>
  <c r="S12"/>
  <c r="R12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73"/>
  <c r="V69"/>
  <c r="V65"/>
  <c r="V59"/>
  <c r="V55"/>
  <c r="V51"/>
  <c r="V47"/>
  <c r="V43"/>
  <c r="V39"/>
  <c r="V35"/>
  <c r="V31"/>
  <c r="V23"/>
  <c r="V17"/>
  <c r="V61"/>
  <c r="V25"/>
  <c r="V15"/>
  <c r="V78" i="16"/>
  <c r="S78"/>
  <c r="R78"/>
  <c r="V74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S14"/>
  <c r="R14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75"/>
  <c r="V71"/>
  <c r="V67"/>
  <c r="V63"/>
  <c r="V59"/>
  <c r="V19"/>
  <c r="V76"/>
  <c r="S76"/>
  <c r="R76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V12"/>
  <c r="S12"/>
  <c r="R12"/>
  <c r="R77"/>
  <c r="S77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77"/>
  <c r="V73"/>
  <c r="V69"/>
  <c r="V65"/>
  <c r="V61"/>
  <c r="V57"/>
  <c r="V51"/>
  <c r="V47"/>
  <c r="V43"/>
  <c r="V39"/>
  <c r="V35"/>
  <c r="V31"/>
  <c r="V27"/>
  <c r="V23"/>
  <c r="V17"/>
  <c r="V55"/>
  <c r="V15"/>
  <c r="V74" i="15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S14"/>
  <c r="R14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75"/>
  <c r="V39"/>
  <c r="V31"/>
  <c r="V23"/>
  <c r="V15"/>
  <c r="V76"/>
  <c r="S76"/>
  <c r="R76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V12"/>
  <c r="R12"/>
  <c r="S12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73"/>
  <c r="V67"/>
  <c r="V63"/>
  <c r="V59"/>
  <c r="V55"/>
  <c r="V51"/>
  <c r="V47"/>
  <c r="V43"/>
  <c r="V35"/>
  <c r="V27"/>
  <c r="V19"/>
  <c r="V71"/>
  <c r="V37"/>
  <c r="V29"/>
  <c r="V21"/>
  <c r="V13"/>
  <c r="V74" i="14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R14"/>
  <c r="S14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47"/>
  <c r="V31"/>
  <c r="V23"/>
  <c r="V15"/>
  <c r="V39"/>
  <c r="V76"/>
  <c r="S76"/>
  <c r="R76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V12"/>
  <c r="S12"/>
  <c r="R12"/>
  <c r="R77"/>
  <c r="S77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75"/>
  <c r="V71"/>
  <c r="V67"/>
  <c r="V63"/>
  <c r="V59"/>
  <c r="V55"/>
  <c r="V51"/>
  <c r="V43"/>
  <c r="V37"/>
  <c r="V27"/>
  <c r="V19"/>
  <c r="V77"/>
  <c r="V45"/>
  <c r="V35"/>
  <c r="V29"/>
  <c r="V21"/>
  <c r="V13"/>
  <c r="V74" i="13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S14"/>
  <c r="R14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51"/>
  <c r="V27"/>
  <c r="V19"/>
  <c r="V47"/>
  <c r="V39"/>
  <c r="V76"/>
  <c r="S76"/>
  <c r="R76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R16"/>
  <c r="S16"/>
  <c r="V12"/>
  <c r="S12"/>
  <c r="R12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75"/>
  <c r="V71"/>
  <c r="V67"/>
  <c r="V63"/>
  <c r="V59"/>
  <c r="V55"/>
  <c r="V49"/>
  <c r="V41"/>
  <c r="V31"/>
  <c r="V23"/>
  <c r="V15"/>
  <c r="V53"/>
  <c r="V43"/>
  <c r="V35"/>
  <c r="V29"/>
  <c r="V21"/>
  <c r="V13"/>
  <c r="V78" i="12"/>
  <c r="S78"/>
  <c r="R78"/>
  <c r="V74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S14"/>
  <c r="R14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75"/>
  <c r="V71"/>
  <c r="V39"/>
  <c r="V31"/>
  <c r="V23"/>
  <c r="V15"/>
  <c r="V76"/>
  <c r="S76"/>
  <c r="R76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V12"/>
  <c r="S12"/>
  <c r="R12"/>
  <c r="R77"/>
  <c r="S77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77"/>
  <c r="V73"/>
  <c r="V69"/>
  <c r="V63"/>
  <c r="V59"/>
  <c r="V55"/>
  <c r="V51"/>
  <c r="V47"/>
  <c r="V43"/>
  <c r="V35"/>
  <c r="V27"/>
  <c r="V19"/>
  <c r="V67"/>
  <c r="V37"/>
  <c r="V29"/>
  <c r="V21"/>
  <c r="V13"/>
  <c r="V74" i="11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R14"/>
  <c r="S14"/>
  <c r="R77"/>
  <c r="S77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S13"/>
  <c r="R13"/>
  <c r="S11"/>
  <c r="R11"/>
  <c r="V65"/>
  <c r="V61"/>
  <c r="V57"/>
  <c r="V53"/>
  <c r="V49"/>
  <c r="V45"/>
  <c r="V37"/>
  <c r="V29"/>
  <c r="V21"/>
  <c r="V13"/>
  <c r="V76"/>
  <c r="S76"/>
  <c r="R76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R28"/>
  <c r="S28"/>
  <c r="V24"/>
  <c r="S24"/>
  <c r="R24"/>
  <c r="V20"/>
  <c r="S20"/>
  <c r="R20"/>
  <c r="V16"/>
  <c r="S16"/>
  <c r="R16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12"/>
  <c r="R12"/>
  <c r="S12"/>
  <c r="V77"/>
  <c r="V73"/>
  <c r="V67"/>
  <c r="V63"/>
  <c r="V59"/>
  <c r="V55"/>
  <c r="V51"/>
  <c r="V47"/>
  <c r="V41"/>
  <c r="V33"/>
  <c r="V25"/>
  <c r="V17"/>
  <c r="V69"/>
  <c r="V39"/>
  <c r="V31"/>
  <c r="V23"/>
  <c r="V15"/>
  <c r="V78" i="10"/>
  <c r="S78"/>
  <c r="R78"/>
  <c r="V74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S14"/>
  <c r="R14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75"/>
  <c r="V71"/>
  <c r="V67"/>
  <c r="V63"/>
  <c r="V31"/>
  <c r="V39"/>
  <c r="V23"/>
  <c r="V15"/>
  <c r="V76"/>
  <c r="S76"/>
  <c r="R76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R16"/>
  <c r="S16"/>
  <c r="V12"/>
  <c r="S12"/>
  <c r="R12"/>
  <c r="R77"/>
  <c r="S77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77"/>
  <c r="V73"/>
  <c r="V69"/>
  <c r="V65"/>
  <c r="V59"/>
  <c r="V55"/>
  <c r="V51"/>
  <c r="V47"/>
  <c r="V41"/>
  <c r="V33"/>
  <c r="V27"/>
  <c r="V17"/>
  <c r="V43"/>
  <c r="V35"/>
  <c r="V25"/>
  <c r="V19"/>
  <c r="V74" i="9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S14"/>
  <c r="R14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59"/>
  <c r="V51"/>
  <c r="V43"/>
  <c r="V35"/>
  <c r="V27"/>
  <c r="V19"/>
  <c r="V76"/>
  <c r="S76"/>
  <c r="R76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V12"/>
  <c r="S12"/>
  <c r="R12"/>
  <c r="R77"/>
  <c r="S77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75"/>
  <c r="V71"/>
  <c r="V67"/>
  <c r="V61"/>
  <c r="V53"/>
  <c r="V45"/>
  <c r="V37"/>
  <c r="V29"/>
  <c r="V21"/>
  <c r="V13"/>
  <c r="V63"/>
  <c r="V55"/>
  <c r="V47"/>
  <c r="V39"/>
  <c r="V31"/>
  <c r="V23"/>
  <c r="V15"/>
  <c r="V78" i="8"/>
  <c r="S78"/>
  <c r="R78"/>
  <c r="V74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S14"/>
  <c r="R14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51"/>
  <c r="V43"/>
  <c r="V35"/>
  <c r="V27"/>
  <c r="V19"/>
  <c r="V76"/>
  <c r="S76"/>
  <c r="R76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V12"/>
  <c r="S12"/>
  <c r="R12"/>
  <c r="R77"/>
  <c r="S77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75"/>
  <c r="V71"/>
  <c r="V67"/>
  <c r="V63"/>
  <c r="V59"/>
  <c r="V55"/>
  <c r="V49"/>
  <c r="V41"/>
  <c r="V33"/>
  <c r="V25"/>
  <c r="V17"/>
  <c r="V47"/>
  <c r="V39"/>
  <c r="V31"/>
  <c r="V23"/>
  <c r="V15"/>
  <c r="V78" i="7"/>
  <c r="S78"/>
  <c r="R78"/>
  <c r="V74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R22"/>
  <c r="S22"/>
  <c r="V18"/>
  <c r="S18"/>
  <c r="R18"/>
  <c r="V14"/>
  <c r="S14"/>
  <c r="R14"/>
  <c r="R77"/>
  <c r="S77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69"/>
  <c r="V65"/>
  <c r="V61"/>
  <c r="V57"/>
  <c r="V73"/>
  <c r="V49"/>
  <c r="V41"/>
  <c r="V33"/>
  <c r="V25"/>
  <c r="V17"/>
  <c r="V76"/>
  <c r="S76"/>
  <c r="R76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12"/>
  <c r="R12"/>
  <c r="S12"/>
  <c r="V77"/>
  <c r="V71"/>
  <c r="V67"/>
  <c r="V63"/>
  <c r="V59"/>
  <c r="V55"/>
  <c r="V47"/>
  <c r="V39"/>
  <c r="V31"/>
  <c r="V23"/>
  <c r="V15"/>
  <c r="V53"/>
  <c r="V45"/>
  <c r="V37"/>
  <c r="V29"/>
  <c r="V21"/>
  <c r="V13"/>
  <c r="V78" i="6"/>
  <c r="S78"/>
  <c r="R78"/>
  <c r="V74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S14"/>
  <c r="R14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67"/>
  <c r="V59"/>
  <c r="V51"/>
  <c r="V43"/>
  <c r="V35"/>
  <c r="V27"/>
  <c r="V19"/>
  <c r="V76"/>
  <c r="S76"/>
  <c r="R76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V12"/>
  <c r="S12"/>
  <c r="R12"/>
  <c r="R77"/>
  <c r="S77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75"/>
  <c r="V69"/>
  <c r="V61"/>
  <c r="V53"/>
  <c r="V45"/>
  <c r="V37"/>
  <c r="V29"/>
  <c r="V21"/>
  <c r="V13"/>
  <c r="V71"/>
  <c r="V63"/>
  <c r="V55"/>
  <c r="V47"/>
  <c r="V39"/>
  <c r="V31"/>
  <c r="V23"/>
  <c r="V15"/>
  <c r="V72" i="5"/>
  <c r="S72"/>
  <c r="R72"/>
  <c r="V60"/>
  <c r="S60"/>
  <c r="R60"/>
  <c r="V78"/>
  <c r="S78"/>
  <c r="R78"/>
  <c r="V74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S14"/>
  <c r="R14"/>
  <c r="V14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S15"/>
  <c r="R15"/>
  <c r="V18"/>
  <c r="R18"/>
  <c r="S18"/>
  <c r="V71"/>
  <c r="V63"/>
  <c r="V55"/>
  <c r="V47"/>
  <c r="V39"/>
  <c r="V31"/>
  <c r="V23"/>
  <c r="V76"/>
  <c r="S76"/>
  <c r="R76"/>
  <c r="V68"/>
  <c r="S68"/>
  <c r="R68"/>
  <c r="V64"/>
  <c r="S64"/>
  <c r="R64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S20"/>
  <c r="R20"/>
  <c r="V20"/>
  <c r="S12"/>
  <c r="R12"/>
  <c r="V12"/>
  <c r="R77"/>
  <c r="S77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S13"/>
  <c r="R13"/>
  <c r="R11"/>
  <c r="S11"/>
  <c r="V16"/>
  <c r="R16"/>
  <c r="S16"/>
  <c r="V73"/>
  <c r="V65"/>
  <c r="V57"/>
  <c r="V49"/>
  <c r="V41"/>
  <c r="V33"/>
  <c r="V25"/>
  <c r="V15"/>
  <c r="V75"/>
  <c r="V67"/>
  <c r="V59"/>
  <c r="V51"/>
  <c r="V43"/>
  <c r="V35"/>
  <c r="V27"/>
  <c r="V19"/>
  <c r="V13"/>
  <c r="V76" i="4"/>
  <c r="S76"/>
  <c r="R76"/>
  <c r="V68"/>
  <c r="S68"/>
  <c r="R68"/>
  <c r="V60"/>
  <c r="S60"/>
  <c r="R60"/>
  <c r="V48"/>
  <c r="S48"/>
  <c r="R48"/>
  <c r="V78"/>
  <c r="S78"/>
  <c r="R78"/>
  <c r="V74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S14"/>
  <c r="R14"/>
  <c r="V14"/>
  <c r="R77"/>
  <c r="S77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S21"/>
  <c r="R21"/>
  <c r="R17"/>
  <c r="S17"/>
  <c r="R13"/>
  <c r="S13"/>
  <c r="S11"/>
  <c r="R11"/>
  <c r="V16"/>
  <c r="R16"/>
  <c r="S16"/>
  <c r="V69"/>
  <c r="V53"/>
  <c r="V49"/>
  <c r="V41"/>
  <c r="V33"/>
  <c r="V25"/>
  <c r="V17"/>
  <c r="V72"/>
  <c r="S72"/>
  <c r="R72"/>
  <c r="V64"/>
  <c r="S64"/>
  <c r="R64"/>
  <c r="V56"/>
  <c r="S56"/>
  <c r="R56"/>
  <c r="V52"/>
  <c r="S52"/>
  <c r="R52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S20"/>
  <c r="R20"/>
  <c r="V20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S15"/>
  <c r="R15"/>
  <c r="V18"/>
  <c r="R18"/>
  <c r="S18"/>
  <c r="V12"/>
  <c r="R12"/>
  <c r="S12"/>
  <c r="V73"/>
  <c r="V65"/>
  <c r="V57"/>
  <c r="V47"/>
  <c r="V39"/>
  <c r="V31"/>
  <c r="V23"/>
  <c r="V15"/>
  <c r="V77"/>
  <c r="V67"/>
  <c r="V61"/>
  <c r="V51"/>
  <c r="V45"/>
  <c r="V37"/>
  <c r="V29"/>
  <c r="V21"/>
  <c r="V13"/>
  <c r="V78" i="3"/>
  <c r="S78"/>
  <c r="R78"/>
  <c r="V74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S14"/>
  <c r="R14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76"/>
  <c r="S76"/>
  <c r="R76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V12"/>
  <c r="S12"/>
  <c r="R12"/>
  <c r="R77"/>
  <c r="S77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75"/>
  <c r="V71"/>
  <c r="V67"/>
  <c r="V63"/>
  <c r="V59"/>
  <c r="V55"/>
  <c r="V51"/>
  <c r="V47"/>
  <c r="V43"/>
  <c r="V39"/>
  <c r="V35"/>
  <c r="V31"/>
  <c r="V27"/>
  <c r="V23"/>
  <c r="V19"/>
  <c r="V15"/>
  <c r="V77"/>
  <c r="V73"/>
  <c r="V69"/>
  <c r="V65"/>
  <c r="V61"/>
  <c r="V57"/>
  <c r="V53"/>
  <c r="V49"/>
  <c r="V45"/>
  <c r="V41"/>
  <c r="V37"/>
  <c r="V33"/>
  <c r="V29"/>
  <c r="V25"/>
  <c r="V21"/>
  <c r="V17"/>
  <c r="V13"/>
  <c r="V78" i="2"/>
  <c r="S78"/>
  <c r="R78"/>
  <c r="V74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S22"/>
  <c r="R22"/>
  <c r="V22"/>
  <c r="S14"/>
  <c r="R14"/>
  <c r="V14"/>
  <c r="R77"/>
  <c r="S77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S25"/>
  <c r="R25"/>
  <c r="R21"/>
  <c r="S21"/>
  <c r="R17"/>
  <c r="S17"/>
  <c r="R13"/>
  <c r="S13"/>
  <c r="S11"/>
  <c r="R11"/>
  <c r="V24"/>
  <c r="R24"/>
  <c r="S24"/>
  <c r="V16"/>
  <c r="R16"/>
  <c r="S16"/>
  <c r="V77"/>
  <c r="V25"/>
  <c r="V17"/>
  <c r="V73"/>
  <c r="V65"/>
  <c r="V57"/>
  <c r="V49"/>
  <c r="V41"/>
  <c r="V33"/>
  <c r="V76"/>
  <c r="S76"/>
  <c r="R76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R32"/>
  <c r="S32"/>
  <c r="V28"/>
  <c r="S28"/>
  <c r="R28"/>
  <c r="S18"/>
  <c r="R18"/>
  <c r="V18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S23"/>
  <c r="R23"/>
  <c r="S19"/>
  <c r="R19"/>
  <c r="S15"/>
  <c r="R15"/>
  <c r="V26"/>
  <c r="R26"/>
  <c r="S26"/>
  <c r="V20"/>
  <c r="R20"/>
  <c r="S20"/>
  <c r="V12"/>
  <c r="R12"/>
  <c r="S12"/>
  <c r="V71"/>
  <c r="V63"/>
  <c r="V55"/>
  <c r="V47"/>
  <c r="V39"/>
  <c r="V31"/>
  <c r="V21"/>
  <c r="V13"/>
  <c r="V75"/>
  <c r="V69"/>
  <c r="V61"/>
  <c r="V53"/>
  <c r="V45"/>
  <c r="V37"/>
  <c r="V29"/>
  <c r="V23"/>
  <c r="V15"/>
  <c r="S67" i="1"/>
  <c r="S59"/>
  <c r="R71"/>
  <c r="R67"/>
  <c r="R63"/>
  <c r="R59"/>
  <c r="V69"/>
  <c r="V65"/>
  <c r="V61"/>
  <c r="V57"/>
  <c r="V53"/>
  <c r="V49"/>
  <c r="V75"/>
  <c r="V72"/>
  <c r="V74"/>
  <c r="V71"/>
  <c r="V77"/>
  <c r="V73"/>
  <c r="V76"/>
  <c r="R76"/>
  <c r="R74"/>
  <c r="S70"/>
  <c r="R70"/>
  <c r="S62"/>
  <c r="R62"/>
  <c r="S54"/>
  <c r="R54"/>
  <c r="S68"/>
  <c r="R68"/>
  <c r="S60"/>
  <c r="R60"/>
  <c r="S52"/>
  <c r="R52"/>
  <c r="S66"/>
  <c r="R66"/>
  <c r="S58"/>
  <c r="R58"/>
  <c r="S50"/>
  <c r="R50"/>
  <c r="S64"/>
  <c r="R64"/>
  <c r="S56"/>
  <c r="R56"/>
  <c r="S48"/>
  <c r="R48"/>
  <c r="AH9" i="23" l="1"/>
  <c r="AH9" i="22"/>
  <c r="AH9" i="21"/>
  <c r="AH9" i="20"/>
  <c r="AH9" i="19"/>
  <c r="AH9" i="18"/>
  <c r="AF9" i="17"/>
  <c r="AF9" i="16"/>
  <c r="AH9" i="15"/>
  <c r="AH9" i="14"/>
  <c r="AH9" i="13"/>
  <c r="AH9" i="12"/>
  <c r="AF9" i="11"/>
  <c r="AH9"/>
  <c r="AH9" i="10"/>
  <c r="D84" i="9"/>
  <c r="AF9" i="8"/>
  <c r="D85" i="7"/>
  <c r="AF9"/>
  <c r="AF9" i="6"/>
  <c r="AF9" i="5"/>
  <c r="D85" i="4"/>
  <c r="AH9" i="3"/>
  <c r="AF9" i="2"/>
  <c r="AJ9"/>
  <c r="D82" s="1"/>
  <c r="D50" i="23"/>
  <c r="AF9"/>
  <c r="AJ9"/>
  <c r="AD9"/>
  <c r="AB9"/>
  <c r="Z9"/>
  <c r="AA9"/>
  <c r="D52"/>
  <c r="D82" i="22"/>
  <c r="AF9"/>
  <c r="AJ9"/>
  <c r="AD9"/>
  <c r="AB9"/>
  <c r="Z9"/>
  <c r="AA9"/>
  <c r="D84"/>
  <c r="D80" i="21"/>
  <c r="AF9"/>
  <c r="AJ9"/>
  <c r="AD9"/>
  <c r="AB9"/>
  <c r="Z9"/>
  <c r="AA9"/>
  <c r="D82"/>
  <c r="AD9" i="20"/>
  <c r="AB9"/>
  <c r="Z9"/>
  <c r="AA9"/>
  <c r="D79"/>
  <c r="AF9"/>
  <c r="AJ9"/>
  <c r="D81"/>
  <c r="AD9" i="19"/>
  <c r="AB9"/>
  <c r="Z9"/>
  <c r="AA9"/>
  <c r="D80"/>
  <c r="AF9"/>
  <c r="AJ9"/>
  <c r="D82"/>
  <c r="D83" i="18"/>
  <c r="AF9"/>
  <c r="AJ9"/>
  <c r="AD9"/>
  <c r="AB9"/>
  <c r="Z9"/>
  <c r="AA9"/>
  <c r="D85"/>
  <c r="AD9" i="17"/>
  <c r="AB9"/>
  <c r="Z9"/>
  <c r="AA9"/>
  <c r="AH9"/>
  <c r="D83"/>
  <c r="AJ9"/>
  <c r="D81"/>
  <c r="AD9" i="16"/>
  <c r="AB9"/>
  <c r="Z9"/>
  <c r="AA9"/>
  <c r="AH9"/>
  <c r="D85"/>
  <c r="AJ9"/>
  <c r="D83"/>
  <c r="D81" i="15"/>
  <c r="AF9"/>
  <c r="AJ9"/>
  <c r="AD9"/>
  <c r="AB9"/>
  <c r="Z9"/>
  <c r="AA9"/>
  <c r="D83"/>
  <c r="D82" i="14"/>
  <c r="AF9"/>
  <c r="AJ9"/>
  <c r="AD9"/>
  <c r="AB9"/>
  <c r="Z9"/>
  <c r="AA9"/>
  <c r="D84"/>
  <c r="D81" i="13"/>
  <c r="AF9"/>
  <c r="AJ9"/>
  <c r="AD9"/>
  <c r="AB9"/>
  <c r="Z9"/>
  <c r="AA9"/>
  <c r="D83"/>
  <c r="AD9" i="12"/>
  <c r="AB9"/>
  <c r="Z9"/>
  <c r="AA9"/>
  <c r="D83"/>
  <c r="AF9"/>
  <c r="AJ9"/>
  <c r="D85"/>
  <c r="AB9" i="11"/>
  <c r="AA9"/>
  <c r="AD9"/>
  <c r="Z9"/>
  <c r="D82"/>
  <c r="AJ9"/>
  <c r="D84"/>
  <c r="AD9" i="10"/>
  <c r="AB9"/>
  <c r="Z9"/>
  <c r="AA9"/>
  <c r="D83"/>
  <c r="AF9"/>
  <c r="AJ9"/>
  <c r="D85"/>
  <c r="AD9" i="9"/>
  <c r="Z9"/>
  <c r="AA9"/>
  <c r="AB9"/>
  <c r="AF9"/>
  <c r="D82"/>
  <c r="AJ9"/>
  <c r="AH9"/>
  <c r="AD9" i="8"/>
  <c r="AB9"/>
  <c r="Z9"/>
  <c r="AA9"/>
  <c r="AJ9"/>
  <c r="D85"/>
  <c r="AH9"/>
  <c r="D83"/>
  <c r="AB9" i="7"/>
  <c r="AA9"/>
  <c r="AD9"/>
  <c r="Z9"/>
  <c r="AJ9"/>
  <c r="AH9"/>
  <c r="D83"/>
  <c r="AD9" i="6"/>
  <c r="AB9"/>
  <c r="Z9"/>
  <c r="AA9"/>
  <c r="AJ9"/>
  <c r="D85"/>
  <c r="AH9"/>
  <c r="D83"/>
  <c r="AD9" i="5"/>
  <c r="Z9"/>
  <c r="AA9"/>
  <c r="AB9"/>
  <c r="AJ9"/>
  <c r="D85"/>
  <c r="AH9"/>
  <c r="D83"/>
  <c r="AJ9" i="4"/>
  <c r="AH9"/>
  <c r="D83"/>
  <c r="AF9"/>
  <c r="AB9"/>
  <c r="AA9"/>
  <c r="AD9"/>
  <c r="Z9"/>
  <c r="AD9" i="3"/>
  <c r="AB9"/>
  <c r="Z9"/>
  <c r="AA9"/>
  <c r="D83"/>
  <c r="AF9"/>
  <c r="AJ9"/>
  <c r="D85"/>
  <c r="Z9" i="2"/>
  <c r="AA9"/>
  <c r="AD9"/>
  <c r="AB9"/>
  <c r="AH9"/>
  <c r="D85"/>
  <c r="D83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V36" s="1"/>
  <c r="Q36"/>
  <c r="S36" s="1"/>
  <c r="T35"/>
  <c r="V35" s="1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11" s="1"/>
  <c r="D49" i="23" l="1"/>
  <c r="Y9"/>
  <c r="D81" i="22"/>
  <c r="Y9"/>
  <c r="D79" i="21"/>
  <c r="Y9"/>
  <c r="AG9" s="1"/>
  <c r="D78" i="20"/>
  <c r="Y9"/>
  <c r="D79" i="19"/>
  <c r="Y9"/>
  <c r="AE9" s="1"/>
  <c r="D82" i="18"/>
  <c r="Y9"/>
  <c r="D80" i="17"/>
  <c r="Y9"/>
  <c r="AE9"/>
  <c r="D82" i="16"/>
  <c r="Y9"/>
  <c r="AE9" s="1"/>
  <c r="D80" i="15"/>
  <c r="Y9"/>
  <c r="D81" i="14"/>
  <c r="Y9"/>
  <c r="D80" i="13"/>
  <c r="Y9"/>
  <c r="D82" i="12"/>
  <c r="Y9"/>
  <c r="D81" i="11"/>
  <c r="Y9"/>
  <c r="AK9" s="1"/>
  <c r="D82" i="10"/>
  <c r="Y9"/>
  <c r="D81" i="9"/>
  <c r="Y9"/>
  <c r="Y9" i="8"/>
  <c r="AE9" s="1"/>
  <c r="D82"/>
  <c r="AK9"/>
  <c r="D82" i="7"/>
  <c r="Y9"/>
  <c r="AE9"/>
  <c r="Y9" i="6"/>
  <c r="AE9" s="1"/>
  <c r="D82"/>
  <c r="AK9"/>
  <c r="Y9" i="5"/>
  <c r="AI9" s="1"/>
  <c r="D82"/>
  <c r="AK9"/>
  <c r="D82" i="4"/>
  <c r="Y9"/>
  <c r="AG9"/>
  <c r="D82" i="3"/>
  <c r="Y9"/>
  <c r="AC9" s="1"/>
  <c r="Y9" i="2"/>
  <c r="AI9" s="1"/>
  <c r="V31" i="1"/>
  <c r="V32"/>
  <c r="V33"/>
  <c r="V34"/>
  <c r="P81"/>
  <c r="P82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C9" i="21" l="1"/>
  <c r="AE9" i="11"/>
  <c r="AE9" i="5"/>
  <c r="AG9" i="3"/>
  <c r="AC9" i="2"/>
  <c r="P48" i="23"/>
  <c r="D48"/>
  <c r="AI9"/>
  <c r="AE9"/>
  <c r="AK9"/>
  <c r="AG9"/>
  <c r="AC9"/>
  <c r="P80" i="22"/>
  <c r="D80"/>
  <c r="AI9"/>
  <c r="AE9"/>
  <c r="AK9"/>
  <c r="AG9"/>
  <c r="AC9"/>
  <c r="P78" i="21"/>
  <c r="D78"/>
  <c r="AI9"/>
  <c r="AE9"/>
  <c r="AK9"/>
  <c r="P77" i="20"/>
  <c r="D77"/>
  <c r="AI9"/>
  <c r="AE9"/>
  <c r="AK9"/>
  <c r="AG9"/>
  <c r="AC9"/>
  <c r="P78" i="19"/>
  <c r="D78"/>
  <c r="AI9"/>
  <c r="AK9"/>
  <c r="AC9"/>
  <c r="AG9"/>
  <c r="P81" i="18"/>
  <c r="D81"/>
  <c r="AI9"/>
  <c r="AE9"/>
  <c r="AK9"/>
  <c r="AG9"/>
  <c r="AC9"/>
  <c r="P79" i="17"/>
  <c r="D79"/>
  <c r="AG9"/>
  <c r="AK9"/>
  <c r="AC9"/>
  <c r="AI9"/>
  <c r="P81" i="16"/>
  <c r="D81"/>
  <c r="AG9"/>
  <c r="AK9"/>
  <c r="AC9"/>
  <c r="AI9"/>
  <c r="P79" i="15"/>
  <c r="D79"/>
  <c r="AI9"/>
  <c r="AE9"/>
  <c r="AK9"/>
  <c r="AG9"/>
  <c r="AC9"/>
  <c r="P80" i="14"/>
  <c r="D80"/>
  <c r="AI9"/>
  <c r="AE9"/>
  <c r="AK9"/>
  <c r="AG9"/>
  <c r="AC9"/>
  <c r="P79" i="13"/>
  <c r="D79"/>
  <c r="AI9"/>
  <c r="AE9"/>
  <c r="AK9"/>
  <c r="AG9"/>
  <c r="AC9"/>
  <c r="P81" i="12"/>
  <c r="D81"/>
  <c r="AI9"/>
  <c r="AE9"/>
  <c r="AK9"/>
  <c r="AG9"/>
  <c r="AC9"/>
  <c r="P80" i="11"/>
  <c r="D80"/>
  <c r="AI9"/>
  <c r="AG9"/>
  <c r="AC9"/>
  <c r="P81" i="10"/>
  <c r="D81"/>
  <c r="AI9"/>
  <c r="AE9"/>
  <c r="AK9"/>
  <c r="AG9"/>
  <c r="AC9"/>
  <c r="P80" i="9"/>
  <c r="D80"/>
  <c r="AE9"/>
  <c r="AK9"/>
  <c r="AC9"/>
  <c r="AI9"/>
  <c r="AG9"/>
  <c r="P81" i="8"/>
  <c r="D81"/>
  <c r="AG9"/>
  <c r="AC9"/>
  <c r="AI9"/>
  <c r="P81" i="7"/>
  <c r="D81"/>
  <c r="AG9"/>
  <c r="AK9"/>
  <c r="AC9"/>
  <c r="AI9"/>
  <c r="P81" i="6"/>
  <c r="D81"/>
  <c r="AG9"/>
  <c r="AC9"/>
  <c r="AI9"/>
  <c r="P81" i="5"/>
  <c r="D81"/>
  <c r="AG9"/>
  <c r="AC9"/>
  <c r="P81" i="4"/>
  <c r="D81"/>
  <c r="AE9"/>
  <c r="AC9"/>
  <c r="AI9"/>
  <c r="AK9"/>
  <c r="P81" i="3"/>
  <c r="D81"/>
  <c r="AI9"/>
  <c r="AE9"/>
  <c r="AK9"/>
  <c r="P81" i="2"/>
  <c r="D81"/>
  <c r="AK9"/>
  <c r="AG9"/>
  <c r="AE9"/>
  <c r="AB9" i="1"/>
  <c r="Z9"/>
  <c r="AD9"/>
  <c r="AA9"/>
  <c r="D84" l="1"/>
  <c r="D82"/>
  <c r="AJ9"/>
  <c r="D81" s="1"/>
  <c r="AF9"/>
  <c r="AH9"/>
  <c r="Y9" l="1"/>
  <c r="D80" l="1"/>
  <c r="P80"/>
  <c r="AG9"/>
  <c r="AE9"/>
  <c r="AC9"/>
  <c r="AK9"/>
  <c r="AI9"/>
</calcChain>
</file>

<file path=xl/sharedStrings.xml><?xml version="1.0" encoding="utf-8"?>
<sst xmlns="http://schemas.openxmlformats.org/spreadsheetml/2006/main" count="15476" uniqueCount="3308">
  <si>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</si>
  <si>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</si>
  <si>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</si>
  <si>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</si>
  <si>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</si>
  <si>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</si>
  <si>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</si>
  <si>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</si>
  <si>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</si>
  <si>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</si>
  <si>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</si>
  <si>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</si>
  <si>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</si>
  <si>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</si>
  <si>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</si>
  <si>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</si>
  <si>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</si>
  <si>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</si>
  <si>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</si>
  <si>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</si>
  <si>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</si>
  <si>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</si>
  <si>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</si>
  <si>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</si>
  <si>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</si>
  <si>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</si>
  <si>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</si>
  <si>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</si>
  <si>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</si>
  <si>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</si>
  <si>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</si>
  <si>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</si>
  <si>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</si>
  <si>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</si>
  <si>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</si>
  <si>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</si>
  <si>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</si>
  <si>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</si>
  <si>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</si>
  <si>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</si>
  <si>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</si>
  <si>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</si>
  <si>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</si>
  <si>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</si>
  <si>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</si>
  <si>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</si>
  <si>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</si>
  <si>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</si>
  <si>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</si>
  <si>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</si>
  <si>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</si>
  <si>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</si>
  <si>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</si>
  <si>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</si>
  <si>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</si>
  <si>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</si>
  <si>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</si>
  <si>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</si>
  <si>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Nhóm</t>
  </si>
  <si>
    <t>KT TRƯỞNG TRUNG TÂM
PHÓ TRƯỞNG TRUNG TÂM</t>
  </si>
  <si>
    <t>Trần Thị Mỹ Hạnh</t>
  </si>
  <si>
    <t>Thi lần 1 học II năm học 2016 - 2017</t>
  </si>
  <si>
    <t>Tin học cơ sở 2</t>
  </si>
  <si>
    <t>Nhóm: INT1155-01</t>
  </si>
  <si>
    <t>Ngày thi: 17/06/2017</t>
  </si>
  <si>
    <t>Giờ thi: 8h00</t>
  </si>
  <si>
    <t>611-A3</t>
  </si>
  <si>
    <t>609-A3</t>
  </si>
  <si>
    <t>503-A3</t>
  </si>
  <si>
    <t>501-A3</t>
  </si>
  <si>
    <t>409-A3</t>
  </si>
  <si>
    <t>601-A3</t>
  </si>
  <si>
    <t>Giờ thi: 13h00</t>
  </si>
  <si>
    <t>Ngày thi: 18/06/2017</t>
  </si>
  <si>
    <t>Nhóm: INT1155-21</t>
  </si>
  <si>
    <t>Nhóm: INT1155-20</t>
  </si>
  <si>
    <t>Nhóm: INT1155-19</t>
  </si>
  <si>
    <t>Nhóm: INT1155-18</t>
  </si>
  <si>
    <t>Nhóm: INT1155-17</t>
  </si>
  <si>
    <t>Nhóm: INT1155-16</t>
  </si>
  <si>
    <t>Nhóm: INT1155-15</t>
  </si>
  <si>
    <t>Nhóm: INT1155-14</t>
  </si>
  <si>
    <t>Nhóm: INT1155-13</t>
  </si>
  <si>
    <t>Nhóm: INT1155-12</t>
  </si>
  <si>
    <t>Nhóm: INT1155-11</t>
  </si>
  <si>
    <t>Nhóm: INT1155-10</t>
  </si>
  <si>
    <t>Nhóm: INT1155-09</t>
  </si>
  <si>
    <t>Nhóm: INT1155-08</t>
  </si>
  <si>
    <t>Nhóm: INT1155-07</t>
  </si>
  <si>
    <t>Nhóm: INT1155-06</t>
  </si>
  <si>
    <t>Nhóm: INT1155-05</t>
  </si>
  <si>
    <t>Nhóm: INT1155-04</t>
  </si>
  <si>
    <t>Nhóm: INT1155-03</t>
  </si>
  <si>
    <t>Nhóm: INT1155-02</t>
  </si>
  <si>
    <t>B16DCCN001</t>
  </si>
  <si>
    <t>Chu Văn</t>
  </si>
  <si>
    <t>An</t>
  </si>
  <si>
    <t>29/08/98</t>
  </si>
  <si>
    <t>D16CQCN01-B</t>
  </si>
  <si>
    <t>B16DCVT004</t>
  </si>
  <si>
    <t>Bùi Tuấn</t>
  </si>
  <si>
    <t>Anh</t>
  </si>
  <si>
    <t>05/09/98</t>
  </si>
  <si>
    <t>D16CQVT04-B</t>
  </si>
  <si>
    <t>B16DCVT006</t>
  </si>
  <si>
    <t>Lâm Đức</t>
  </si>
  <si>
    <t>21/02/98</t>
  </si>
  <si>
    <t>D16CQVT06-B</t>
  </si>
  <si>
    <t>B16DCVT008</t>
  </si>
  <si>
    <t>Lê Nhật</t>
  </si>
  <si>
    <t>16/11/98</t>
  </si>
  <si>
    <t>D16CQVT08-B</t>
  </si>
  <si>
    <t>B16DCDT009</t>
  </si>
  <si>
    <t>Phạm Đức</t>
  </si>
  <si>
    <t>01/01/98</t>
  </si>
  <si>
    <t>D16CQDT01-B</t>
  </si>
  <si>
    <t>B12DCVT193</t>
  </si>
  <si>
    <t>Nguyễn Quang</t>
  </si>
  <si>
    <t>ánh</t>
  </si>
  <si>
    <t>06/09/94</t>
  </si>
  <si>
    <t>D12CQVT05-B</t>
  </si>
  <si>
    <t>B16DCVT024</t>
  </si>
  <si>
    <t>Nguyễn Thị</t>
  </si>
  <si>
    <t>Bắc</t>
  </si>
  <si>
    <t>15/07/98</t>
  </si>
  <si>
    <t>B16DCVT040</t>
  </si>
  <si>
    <t>Nguyễn Quốc</t>
  </si>
  <si>
    <t>Cường</t>
  </si>
  <si>
    <t>02/01/98</t>
  </si>
  <si>
    <t>B16DCCN053</t>
  </si>
  <si>
    <t>Lê Minh</t>
  </si>
  <si>
    <t>Đăng</t>
  </si>
  <si>
    <t>20/09/98</t>
  </si>
  <si>
    <t>D16CQCN05-B</t>
  </si>
  <si>
    <t>B16DCAT033</t>
  </si>
  <si>
    <t>Phạm Thành</t>
  </si>
  <si>
    <t>Đạt</t>
  </si>
  <si>
    <t>06/04/98</t>
  </si>
  <si>
    <t>D16CQAT01-B</t>
  </si>
  <si>
    <t>B16DCCN066</t>
  </si>
  <si>
    <t>22/01/98</t>
  </si>
  <si>
    <t>D16CQCN02-B</t>
  </si>
  <si>
    <t>B16DCDT033</t>
  </si>
  <si>
    <t>Vũ Văn</t>
  </si>
  <si>
    <t>22/02/98</t>
  </si>
  <si>
    <t>B16DCVT060</t>
  </si>
  <si>
    <t>Chu Trần</t>
  </si>
  <si>
    <t>Định</t>
  </si>
  <si>
    <t>16/07/98</t>
  </si>
  <si>
    <t>B16DCPT023</t>
  </si>
  <si>
    <t>Nguyễn Anh</t>
  </si>
  <si>
    <t>Đức</t>
  </si>
  <si>
    <t>05/03/98</t>
  </si>
  <si>
    <t>D16CQPT03-B</t>
  </si>
  <si>
    <t>B16DCCN086</t>
  </si>
  <si>
    <t>Phạm Tiến</t>
  </si>
  <si>
    <t>14/09/98</t>
  </si>
  <si>
    <t>D16CQCN06-B</t>
  </si>
  <si>
    <t>B16DCVT072</t>
  </si>
  <si>
    <t>Trần Như</t>
  </si>
  <si>
    <t>B16DCCN532</t>
  </si>
  <si>
    <t>Nguyễn Văn</t>
  </si>
  <si>
    <t>Dương</t>
  </si>
  <si>
    <t>21/06/98</t>
  </si>
  <si>
    <t>D16CQCN09-B</t>
  </si>
  <si>
    <t>B16DCVT100</t>
  </si>
  <si>
    <t>Giỏi</t>
  </si>
  <si>
    <t>24/02/98</t>
  </si>
  <si>
    <t>B16DCVT103</t>
  </si>
  <si>
    <t>Trần Thanh</t>
  </si>
  <si>
    <t>Hà</t>
  </si>
  <si>
    <t>13/04/98</t>
  </si>
  <si>
    <t>D16CQVT07-B</t>
  </si>
  <si>
    <t>B16DCAT051</t>
  </si>
  <si>
    <t>Đào Minh</t>
  </si>
  <si>
    <t>Hiển</t>
  </si>
  <si>
    <t>09/11/98</t>
  </si>
  <si>
    <t>D16CQAT03-B</t>
  </si>
  <si>
    <t>B16DCPT048</t>
  </si>
  <si>
    <t>Nguyễn Ngọc</t>
  </si>
  <si>
    <t>18/03/98</t>
  </si>
  <si>
    <t>D16CQPT04-B</t>
  </si>
  <si>
    <t>B16DCVT116</t>
  </si>
  <si>
    <t>Hoàng Minh</t>
  </si>
  <si>
    <t>Hiếu</t>
  </si>
  <si>
    <t>16/12/98</t>
  </si>
  <si>
    <t>B16DCVT124</t>
  </si>
  <si>
    <t>Vũ Trung</t>
  </si>
  <si>
    <t>11/12/98</t>
  </si>
  <si>
    <t>B16DCDT081</t>
  </si>
  <si>
    <t>Nguyễn Thị Phương</t>
  </si>
  <si>
    <t>Hoa</t>
  </si>
  <si>
    <t>30/04/98</t>
  </si>
  <si>
    <t>B16DCDT088</t>
  </si>
  <si>
    <t>Phạm Minh</t>
  </si>
  <si>
    <t>Hoàng</t>
  </si>
  <si>
    <t>09/03/98</t>
  </si>
  <si>
    <t>D16CQDT04-B</t>
  </si>
  <si>
    <t>B16DCVT131</t>
  </si>
  <si>
    <t>Phạm Văn</t>
  </si>
  <si>
    <t>16/01/98</t>
  </si>
  <si>
    <t>D16CQVT03-B</t>
  </si>
  <si>
    <t>B16DCPT061</t>
  </si>
  <si>
    <t>Vũ Huy</t>
  </si>
  <si>
    <t>19/05/98</t>
  </si>
  <si>
    <t>D16CQPT01-B</t>
  </si>
  <si>
    <t>B16DCVT135</t>
  </si>
  <si>
    <t>Bùi Thị</t>
  </si>
  <si>
    <t>Huế</t>
  </si>
  <si>
    <t>09/02/98</t>
  </si>
  <si>
    <t>B16DCCN161</t>
  </si>
  <si>
    <t>Đinh Văn</t>
  </si>
  <si>
    <t>Hùng</t>
  </si>
  <si>
    <t>18/05/98</t>
  </si>
  <si>
    <t>B16DCDT092</t>
  </si>
  <si>
    <t>Nguyễn Đình</t>
  </si>
  <si>
    <t>10/02/98</t>
  </si>
  <si>
    <t>B16DCPT064</t>
  </si>
  <si>
    <t>Trương Đình</t>
  </si>
  <si>
    <t>21/06/97</t>
  </si>
  <si>
    <t>B16DCCN174</t>
  </si>
  <si>
    <t>Huy</t>
  </si>
  <si>
    <t>26/12/98</t>
  </si>
  <si>
    <t>B16DCCN536</t>
  </si>
  <si>
    <t>Triệu Quang</t>
  </si>
  <si>
    <t>23/10/98</t>
  </si>
  <si>
    <t>B16DCPT073</t>
  </si>
  <si>
    <t>Lê Thu</t>
  </si>
  <si>
    <t>Huyền</t>
  </si>
  <si>
    <t>13/10/98</t>
  </si>
  <si>
    <t>B16DCVT169</t>
  </si>
  <si>
    <t>Khải</t>
  </si>
  <si>
    <t>04/03/98</t>
  </si>
  <si>
    <t>D16CQVT01-B</t>
  </si>
  <si>
    <t>B16DCAT082</t>
  </si>
  <si>
    <t>Nguyễn Văn Bảo</t>
  </si>
  <si>
    <t>Khanh</t>
  </si>
  <si>
    <t>30/06/98</t>
  </si>
  <si>
    <t>D16CQAT02-B</t>
  </si>
  <si>
    <t>B16DCVT184</t>
  </si>
  <si>
    <t>Dương Thị</t>
  </si>
  <si>
    <t>Lan</t>
  </si>
  <si>
    <t>20/07/97</t>
  </si>
  <si>
    <t>B16DCPT088</t>
  </si>
  <si>
    <t>Linh</t>
  </si>
  <si>
    <t>B16DCPT093</t>
  </si>
  <si>
    <t>Lợi</t>
  </si>
  <si>
    <t>B16DCCN220</t>
  </si>
  <si>
    <t>Luyến</t>
  </si>
  <si>
    <t>12/05/98</t>
  </si>
  <si>
    <t>D16CQCN04-B</t>
  </si>
  <si>
    <t>B16DCCN232</t>
  </si>
  <si>
    <t>Trần Quang</t>
  </si>
  <si>
    <t>Minh</t>
  </si>
  <si>
    <t>27/11/98</t>
  </si>
  <si>
    <t>D16CQCN08-B</t>
  </si>
  <si>
    <t>B16DCPT108</t>
  </si>
  <si>
    <t>Bùi Văn</t>
  </si>
  <si>
    <t>Nghiệp</t>
  </si>
  <si>
    <t>20/12/91</t>
  </si>
  <si>
    <t>B15DCDT145</t>
  </si>
  <si>
    <t>Ngọc</t>
  </si>
  <si>
    <t>18/04/97</t>
  </si>
  <si>
    <t>D15CQDT01-B</t>
  </si>
  <si>
    <t>B16DCVT228</t>
  </si>
  <si>
    <t>Đỗ Hoàng Khôi</t>
  </si>
  <si>
    <t>Nguyên</t>
  </si>
  <si>
    <t>22/10/98</t>
  </si>
  <si>
    <t>B16DCCN506</t>
  </si>
  <si>
    <t>Khamphien</t>
  </si>
  <si>
    <t>Oudomsin</t>
  </si>
  <si>
    <t>09/12/95</t>
  </si>
  <si>
    <t>B16DCCN263</t>
  </si>
  <si>
    <t>Phát</t>
  </si>
  <si>
    <t>22/08/98</t>
  </si>
  <si>
    <t>D16CQCN07-B</t>
  </si>
  <si>
    <t>B16DCCN270</t>
  </si>
  <si>
    <t>Nguyễn Minh</t>
  </si>
  <si>
    <t>Phúc</t>
  </si>
  <si>
    <t>17/12/98</t>
  </si>
  <si>
    <t>B16DCCN272</t>
  </si>
  <si>
    <t>Cao Lương Trường</t>
  </si>
  <si>
    <t>Phước</t>
  </si>
  <si>
    <t>25/11/98</t>
  </si>
  <si>
    <t>B16DCAT125</t>
  </si>
  <si>
    <t>Lưu Hải</t>
  </si>
  <si>
    <t>Quân</t>
  </si>
  <si>
    <t>26/07/97</t>
  </si>
  <si>
    <t>B15DCCN455</t>
  </si>
  <si>
    <t>Phạm Xuân</t>
  </si>
  <si>
    <t>Sang</t>
  </si>
  <si>
    <t>08/05/97</t>
  </si>
  <si>
    <t>D15CQCN04-B</t>
  </si>
  <si>
    <t>B16DCCN501</t>
  </si>
  <si>
    <t>Daophone</t>
  </si>
  <si>
    <t>Seangngam</t>
  </si>
  <si>
    <t>09/12/96</t>
  </si>
  <si>
    <t>B16DCCN503</t>
  </si>
  <si>
    <t>Linda</t>
  </si>
  <si>
    <t>Sipaseuth</t>
  </si>
  <si>
    <t>15/10/98</t>
  </si>
  <si>
    <t>B16DCPT128</t>
  </si>
  <si>
    <t>Nguyễn Hồng</t>
  </si>
  <si>
    <t>Sơn</t>
  </si>
  <si>
    <t>24/08/98</t>
  </si>
  <si>
    <t>B16DCPT132</t>
  </si>
  <si>
    <t>Tân</t>
  </si>
  <si>
    <t>28/09/98</t>
  </si>
  <si>
    <t>B15DCVT358</t>
  </si>
  <si>
    <t>Thái</t>
  </si>
  <si>
    <t>29/05/97</t>
  </si>
  <si>
    <t>D15CQVT06-B</t>
  </si>
  <si>
    <t>B16DCCN330</t>
  </si>
  <si>
    <t>Thành</t>
  </si>
  <si>
    <t>30/03/98</t>
  </si>
  <si>
    <t>B16DCVT283</t>
  </si>
  <si>
    <t>Phạm Tấn</t>
  </si>
  <si>
    <t>15/11/98</t>
  </si>
  <si>
    <t>B16DCVT293</t>
  </si>
  <si>
    <t>Đoàn Đình</t>
  </si>
  <si>
    <t>Thoại</t>
  </si>
  <si>
    <t>10/09/98</t>
  </si>
  <si>
    <t>D16CQVT05-B</t>
  </si>
  <si>
    <t>B16DCVT307</t>
  </si>
  <si>
    <t>Tiến</t>
  </si>
  <si>
    <t>26/07/98</t>
  </si>
  <si>
    <t>B16DCVT314</t>
  </si>
  <si>
    <t>Hoàng Văn</t>
  </si>
  <si>
    <t>Toản</t>
  </si>
  <si>
    <t>21/10/98</t>
  </si>
  <si>
    <t>D16CQVT02-B</t>
  </si>
  <si>
    <t>B16DCCN363</t>
  </si>
  <si>
    <t>Nguyễn Công</t>
  </si>
  <si>
    <t>Trí</t>
  </si>
  <si>
    <t>D16CQCN03-B</t>
  </si>
  <si>
    <t>B16DCCN369</t>
  </si>
  <si>
    <t>Hà Mạnh</t>
  </si>
  <si>
    <t>Trung</t>
  </si>
  <si>
    <t>11/08/98</t>
  </si>
  <si>
    <t>B16DCVT331</t>
  </si>
  <si>
    <t>Tú</t>
  </si>
  <si>
    <t>09/04/97</t>
  </si>
  <si>
    <t>B16DCVT339</t>
  </si>
  <si>
    <t>Đinh Viết</t>
  </si>
  <si>
    <t>Tùng</t>
  </si>
  <si>
    <t>04/09/96</t>
  </si>
  <si>
    <t>B16DCVT347</t>
  </si>
  <si>
    <t>Nguyễn Xuân</t>
  </si>
  <si>
    <t>Việt</t>
  </si>
  <si>
    <t>B16DCCN530</t>
  </si>
  <si>
    <t>Yên Văn</t>
  </si>
  <si>
    <t>Vũ</t>
  </si>
  <si>
    <t>10/11/98</t>
  </si>
  <si>
    <t>B16DCPT175</t>
  </si>
  <si>
    <t>Vượng</t>
  </si>
  <si>
    <t>17/01/98</t>
  </si>
  <si>
    <t>B16DCPT001</t>
  </si>
  <si>
    <t>Cao Trường</t>
  </si>
  <si>
    <t>26/02/98</t>
  </si>
  <si>
    <t>B16DCVT003</t>
  </si>
  <si>
    <t>Phan Văn</t>
  </si>
  <si>
    <t>01/05/98</t>
  </si>
  <si>
    <t>B16DCPT003</t>
  </si>
  <si>
    <t>Lê Tuấn</t>
  </si>
  <si>
    <t>26/01/98</t>
  </si>
  <si>
    <t>B16DCPT210</t>
  </si>
  <si>
    <t>13/01/98</t>
  </si>
  <si>
    <t>D16CQPT05-B</t>
  </si>
  <si>
    <t>B16DCVT014</t>
  </si>
  <si>
    <t>Nguyễn Tuấn</t>
  </si>
  <si>
    <t>17/10/98</t>
  </si>
  <si>
    <t>B16DCVT020</t>
  </si>
  <si>
    <t>Ngô Văn</t>
  </si>
  <si>
    <t>06/11/98</t>
  </si>
  <si>
    <t>B16DCPT007</t>
  </si>
  <si>
    <t>Vũ Hoài</t>
  </si>
  <si>
    <t>16/04/98</t>
  </si>
  <si>
    <t>B16DCCN026</t>
  </si>
  <si>
    <t>Nguyễn Trọng</t>
  </si>
  <si>
    <t>Bằng</t>
  </si>
  <si>
    <t>B16DCVT030</t>
  </si>
  <si>
    <t>Cao</t>
  </si>
  <si>
    <t>18/09/98</t>
  </si>
  <si>
    <t>B16DCCN046</t>
  </si>
  <si>
    <t>Ninh Hoàng</t>
  </si>
  <si>
    <t>07/07/98</t>
  </si>
  <si>
    <t>B16DCPT018</t>
  </si>
  <si>
    <t>Đông</t>
  </si>
  <si>
    <t>23/02/98</t>
  </si>
  <si>
    <t>D16CQPT02-B</t>
  </si>
  <si>
    <t>B16DCCN077</t>
  </si>
  <si>
    <t>Du</t>
  </si>
  <si>
    <t>11/02/98</t>
  </si>
  <si>
    <t>B16DCPT025</t>
  </si>
  <si>
    <t>20/12/98</t>
  </si>
  <si>
    <t>B112101011</t>
  </si>
  <si>
    <t>Dũng</t>
  </si>
  <si>
    <t>06/10/93</t>
  </si>
  <si>
    <t>D11VT1</t>
  </si>
  <si>
    <t>B16DCDT047</t>
  </si>
  <si>
    <t>Ngô Trọng</t>
  </si>
  <si>
    <t>D16CQDT03-B</t>
  </si>
  <si>
    <t>B16DCVT085</t>
  </si>
  <si>
    <t>Tô Thế</t>
  </si>
  <si>
    <t>05/06/98</t>
  </si>
  <si>
    <t>B16DCPT032</t>
  </si>
  <si>
    <t>Nguyễn Thái</t>
  </si>
  <si>
    <t>06/09/98</t>
  </si>
  <si>
    <t>B16DCCN119</t>
  </si>
  <si>
    <t>Cung Quang</t>
  </si>
  <si>
    <t>B16DCVT101</t>
  </si>
  <si>
    <t>Giáp Thị</t>
  </si>
  <si>
    <t>B16DCPT040</t>
  </si>
  <si>
    <t>Dương Ngọc</t>
  </si>
  <si>
    <t>Hải</t>
  </si>
  <si>
    <t>19/08/97</t>
  </si>
  <si>
    <t>B16DCVT117</t>
  </si>
  <si>
    <t>Lưu Quang</t>
  </si>
  <si>
    <t>11/05/98</t>
  </si>
  <si>
    <t>B16DCVT127</t>
  </si>
  <si>
    <t>Hồ Xuân</t>
  </si>
  <si>
    <t>Hinh</t>
  </si>
  <si>
    <t>23/01/98</t>
  </si>
  <si>
    <t>B16DCDT086</t>
  </si>
  <si>
    <t>Hồ Văn</t>
  </si>
  <si>
    <t>20/05/97</t>
  </si>
  <si>
    <t>D16CQDT02-B</t>
  </si>
  <si>
    <t>B16DCPT062</t>
  </si>
  <si>
    <t>Nguyễn Thị Bích</t>
  </si>
  <si>
    <t>Hồng</t>
  </si>
  <si>
    <t>27/07/98</t>
  </si>
  <si>
    <t>B12DCCN206</t>
  </si>
  <si>
    <t>Hưng</t>
  </si>
  <si>
    <t>24/07/94</t>
  </si>
  <si>
    <t>D12ATTTM</t>
  </si>
  <si>
    <t>B16DCVT165</t>
  </si>
  <si>
    <t>B16DCPT072</t>
  </si>
  <si>
    <t>Cao Thị Thúy</t>
  </si>
  <si>
    <t>23/03/98</t>
  </si>
  <si>
    <t>B16DCVT168</t>
  </si>
  <si>
    <t>Cao Thái</t>
  </si>
  <si>
    <t>14/04/98</t>
  </si>
  <si>
    <t>B12DCDT127</t>
  </si>
  <si>
    <t>Khánh</t>
  </si>
  <si>
    <t>08/06/94</t>
  </si>
  <si>
    <t>D12XLTH</t>
  </si>
  <si>
    <t>B16DCVT174</t>
  </si>
  <si>
    <t>Khôi</t>
  </si>
  <si>
    <t>13/06/98</t>
  </si>
  <si>
    <t>B16DCDT129</t>
  </si>
  <si>
    <t>Vũ Quang</t>
  </si>
  <si>
    <t>Lâm</t>
  </si>
  <si>
    <t>20/04/98</t>
  </si>
  <si>
    <t>B16DCPT086</t>
  </si>
  <si>
    <t>Nguyễn Thị Huyền</t>
  </si>
  <si>
    <t>Lê</t>
  </si>
  <si>
    <t>B16DCVT189</t>
  </si>
  <si>
    <t>Nguyễn Thị Thảo</t>
  </si>
  <si>
    <t>B16DCPT090</t>
  </si>
  <si>
    <t>Sái Ngọc</t>
  </si>
  <si>
    <t>B13CCCN062</t>
  </si>
  <si>
    <t>Đặng Đình</t>
  </si>
  <si>
    <t>19/02/95</t>
  </si>
  <si>
    <t>C13HTTT</t>
  </si>
  <si>
    <t>B16DCVT195</t>
  </si>
  <si>
    <t>Nguyễn Duy</t>
  </si>
  <si>
    <t>Long</t>
  </si>
  <si>
    <t>24/07/98</t>
  </si>
  <si>
    <t>B16DCVT200</t>
  </si>
  <si>
    <t>Vương Thị</t>
  </si>
  <si>
    <t>Ly</t>
  </si>
  <si>
    <t>B16DCVT202</t>
  </si>
  <si>
    <t>Dương Đức</t>
  </si>
  <si>
    <t>Mạnh</t>
  </si>
  <si>
    <t>03/07/98</t>
  </si>
  <si>
    <t>B14CCCN144</t>
  </si>
  <si>
    <t>Nguyễn Hà</t>
  </si>
  <si>
    <t>28/12/96</t>
  </si>
  <si>
    <t>C14HTTT</t>
  </si>
  <si>
    <t>B16DCPT104</t>
  </si>
  <si>
    <t>Nguyễn Thành</t>
  </si>
  <si>
    <t>Nam</t>
  </si>
  <si>
    <t>13/08/98</t>
  </si>
  <si>
    <t>B16DCVT223</t>
  </si>
  <si>
    <t>22/04/98</t>
  </si>
  <si>
    <t>B14DCVT351</t>
  </si>
  <si>
    <t>Hà Quang</t>
  </si>
  <si>
    <t>29/12/95</t>
  </si>
  <si>
    <t>D14CQVT05-B</t>
  </si>
  <si>
    <t>B16DCPT114</t>
  </si>
  <si>
    <t>Vũ Tú</t>
  </si>
  <si>
    <t>Oanh</t>
  </si>
  <si>
    <t>09/10/98</t>
  </si>
  <si>
    <t>B16DCDT166</t>
  </si>
  <si>
    <t>23/12/98</t>
  </si>
  <si>
    <t>B16DCDT169</t>
  </si>
  <si>
    <t>Đàm Văn</t>
  </si>
  <si>
    <t>28/08/98</t>
  </si>
  <si>
    <t>B16DCPT125</t>
  </si>
  <si>
    <t>Nguyễn Khắc</t>
  </si>
  <si>
    <t>Sinh</t>
  </si>
  <si>
    <t>B16DCVT261</t>
  </si>
  <si>
    <t>Lê Huy</t>
  </si>
  <si>
    <t>B14DCAT056</t>
  </si>
  <si>
    <t>Lê Ngọc Minh</t>
  </si>
  <si>
    <t>09/04/96</t>
  </si>
  <si>
    <t>D14CQAT01-B</t>
  </si>
  <si>
    <t>B16DCVT269</t>
  </si>
  <si>
    <t>Vũ Nhật</t>
  </si>
  <si>
    <t>Thăng</t>
  </si>
  <si>
    <t>25/03/98</t>
  </si>
  <si>
    <t>B16DCVT277</t>
  </si>
  <si>
    <t>Lại Thị</t>
  </si>
  <si>
    <t>Thanh</t>
  </si>
  <si>
    <t>18/10/98</t>
  </si>
  <si>
    <t>B16DCCN331</t>
  </si>
  <si>
    <t>Phan Quang</t>
  </si>
  <si>
    <t>17/02/98</t>
  </si>
  <si>
    <t>B16DCVT285</t>
  </si>
  <si>
    <t>Đào Thị</t>
  </si>
  <si>
    <t>Thảo</t>
  </si>
  <si>
    <t>19/06/98</t>
  </si>
  <si>
    <t>B16DCVT294</t>
  </si>
  <si>
    <t>Chu Thị</t>
  </si>
  <si>
    <t>Thơm</t>
  </si>
  <si>
    <t>B16DCVT295</t>
  </si>
  <si>
    <t>Đào Trung</t>
  </si>
  <si>
    <t>Thông</t>
  </si>
  <si>
    <t>B16DCVT296</t>
  </si>
  <si>
    <t>Tạ Văn</t>
  </si>
  <si>
    <t>20/06/98</t>
  </si>
  <si>
    <t>B16DCDT204</t>
  </si>
  <si>
    <t>Phạm Hữu</t>
  </si>
  <si>
    <t>Toàn</t>
  </si>
  <si>
    <t>04/06/98</t>
  </si>
  <si>
    <t>B16DCVT313</t>
  </si>
  <si>
    <t>Dương Quốc</t>
  </si>
  <si>
    <t>16/02/98</t>
  </si>
  <si>
    <t>B16DCVT318</t>
  </si>
  <si>
    <t>Lê Quang</t>
  </si>
  <si>
    <t>06/08/98</t>
  </si>
  <si>
    <t>B16DCDT214</t>
  </si>
  <si>
    <t>Hoàng Đăng</t>
  </si>
  <si>
    <t>Trường</t>
  </si>
  <si>
    <t>10/10/98</t>
  </si>
  <si>
    <t>B16DCPT158</t>
  </si>
  <si>
    <t>Nguyễn Sỹ</t>
  </si>
  <si>
    <t>20/05/98</t>
  </si>
  <si>
    <t>B16DCVT335</t>
  </si>
  <si>
    <t>Tuấn</t>
  </si>
  <si>
    <t>30/09/98</t>
  </si>
  <si>
    <t>B16DCPT166</t>
  </si>
  <si>
    <t>Lê Thanh</t>
  </si>
  <si>
    <t>28/10/97</t>
  </si>
  <si>
    <t>B16DCVT340</t>
  </si>
  <si>
    <t>Lê Xuân</t>
  </si>
  <si>
    <t>26/06/98</t>
  </si>
  <si>
    <t>B16DCPT172</t>
  </si>
  <si>
    <t>Hà Quốc</t>
  </si>
  <si>
    <t>08/01/98</t>
  </si>
  <si>
    <t>B16DCVT350</t>
  </si>
  <si>
    <t>Phan Công</t>
  </si>
  <si>
    <t>Vinh</t>
  </si>
  <si>
    <t>21/07/98</t>
  </si>
  <si>
    <t>B16DCDT234</t>
  </si>
  <si>
    <t>Lê Đăng</t>
  </si>
  <si>
    <t>24/09/97</t>
  </si>
  <si>
    <t>B16DCPT174</t>
  </si>
  <si>
    <t>Nguyễn Quý</t>
  </si>
  <si>
    <t>B16DCVT352</t>
  </si>
  <si>
    <t>Vũ Xuân</t>
  </si>
  <si>
    <t>27/09/98</t>
  </si>
  <si>
    <t>B16DCAT006</t>
  </si>
  <si>
    <t>Trần Duy</t>
  </si>
  <si>
    <t>04/11/98</t>
  </si>
  <si>
    <t>B16DCAT007</t>
  </si>
  <si>
    <t>Trần Hoàng</t>
  </si>
  <si>
    <t>10/01/98</t>
  </si>
  <si>
    <t>B16DCCN020</t>
  </si>
  <si>
    <t>Phạm Ngọc</t>
  </si>
  <si>
    <t>B16DCCN021</t>
  </si>
  <si>
    <t>Trịnh Thị Ngọc</t>
  </si>
  <si>
    <t>19/09/98</t>
  </si>
  <si>
    <t>B16DCCN529</t>
  </si>
  <si>
    <t>Ba</t>
  </si>
  <si>
    <t>05/09/96</t>
  </si>
  <si>
    <t>B16DCCN023</t>
  </si>
  <si>
    <t>Nguyễn Thế</t>
  </si>
  <si>
    <t>Bách</t>
  </si>
  <si>
    <t>18/02/97</t>
  </si>
  <si>
    <t>B16DCPT014</t>
  </si>
  <si>
    <t>02/04/98</t>
  </si>
  <si>
    <t>B16DCAT024</t>
  </si>
  <si>
    <t>Trịnh Tuấn</t>
  </si>
  <si>
    <t>24/12/98</t>
  </si>
  <si>
    <t>D16CQAT04-B</t>
  </si>
  <si>
    <t>B16DCAT029</t>
  </si>
  <si>
    <t>Lê Đỗ Bá</t>
  </si>
  <si>
    <t>Danh</t>
  </si>
  <si>
    <t>07/12/98</t>
  </si>
  <si>
    <t>B16DCCN068</t>
  </si>
  <si>
    <t>Trần Quốc</t>
  </si>
  <si>
    <t>10/05/98</t>
  </si>
  <si>
    <t>B16DCDT032</t>
  </si>
  <si>
    <t>Trương Công</t>
  </si>
  <si>
    <t>19/08/98</t>
  </si>
  <si>
    <t>B16DCCN502</t>
  </si>
  <si>
    <t>Somphou</t>
  </si>
  <si>
    <t>Douangpaseu</t>
  </si>
  <si>
    <t>17/06/95</t>
  </si>
  <si>
    <t>B16DCCN082</t>
  </si>
  <si>
    <t>Nguyễn Việt</t>
  </si>
  <si>
    <t>17/03/98</t>
  </si>
  <si>
    <t>B16DCDT044</t>
  </si>
  <si>
    <t>Viên Đình Huỳnh</t>
  </si>
  <si>
    <t>28/07/97</t>
  </si>
  <si>
    <t>B16DCPT230</t>
  </si>
  <si>
    <t>Lê Thị</t>
  </si>
  <si>
    <t>Dung</t>
  </si>
  <si>
    <t>11/09/98</t>
  </si>
  <si>
    <t>B16DCAT039</t>
  </si>
  <si>
    <t>Cao Ngọc</t>
  </si>
  <si>
    <t>24/01/98</t>
  </si>
  <si>
    <t>B16DCCN094</t>
  </si>
  <si>
    <t>Mai Danh</t>
  </si>
  <si>
    <t>14/03/97</t>
  </si>
  <si>
    <t>B16DCCN100</t>
  </si>
  <si>
    <t>09/05/98</t>
  </si>
  <si>
    <t>B16DCVT090</t>
  </si>
  <si>
    <t>Trương Tuấn</t>
  </si>
  <si>
    <t>04/12/98</t>
  </si>
  <si>
    <t>B16DCDT053</t>
  </si>
  <si>
    <t>Đoàn Đức</t>
  </si>
  <si>
    <t>Giang</t>
  </si>
  <si>
    <t>04/07/98</t>
  </si>
  <si>
    <t>B15DCCN170</t>
  </si>
  <si>
    <t>Vũ Đỗ Minh</t>
  </si>
  <si>
    <t>05/01/97</t>
  </si>
  <si>
    <t>D15CQCN05-B</t>
  </si>
  <si>
    <t>B16DCAT045</t>
  </si>
  <si>
    <t>Đào Hoàng</t>
  </si>
  <si>
    <t>07/01/97</t>
  </si>
  <si>
    <t>B16DCCN120</t>
  </si>
  <si>
    <t>Nguyễn Bá Quang</t>
  </si>
  <si>
    <t>07/10/98</t>
  </si>
  <si>
    <t>B16DCAT057</t>
  </si>
  <si>
    <t>20/11/98</t>
  </si>
  <si>
    <t>B16DCVT128</t>
  </si>
  <si>
    <t>Chử Văn</t>
  </si>
  <si>
    <t>30/11/98</t>
  </si>
  <si>
    <t>B16DCVT129</t>
  </si>
  <si>
    <t>B16DCAT072</t>
  </si>
  <si>
    <t>29/11/98</t>
  </si>
  <si>
    <t>B16DCCN164</t>
  </si>
  <si>
    <t>Ngô Quang</t>
  </si>
  <si>
    <t>08/07/98</t>
  </si>
  <si>
    <t>B15DCCN257</t>
  </si>
  <si>
    <t>23/02/97</t>
  </si>
  <si>
    <t>B16DCCN513</t>
  </si>
  <si>
    <t>Nguyễn Hoàng</t>
  </si>
  <si>
    <t>03/09/98</t>
  </si>
  <si>
    <t>B16DCCN171</t>
  </si>
  <si>
    <t>Nguyễn Thị Lan</t>
  </si>
  <si>
    <t>Hương</t>
  </si>
  <si>
    <t>14/01/98</t>
  </si>
  <si>
    <t>B16DCAT075</t>
  </si>
  <si>
    <t>Bùi Xuân</t>
  </si>
  <si>
    <t>05/07/98</t>
  </si>
  <si>
    <t>B16DCCN180</t>
  </si>
  <si>
    <t>03/08/98</t>
  </si>
  <si>
    <t>B16DCPT071</t>
  </si>
  <si>
    <t>Phạm Quang</t>
  </si>
  <si>
    <t>12/11/98</t>
  </si>
  <si>
    <t>B16DCPT074</t>
  </si>
  <si>
    <t>Nguyễn Khánh</t>
  </si>
  <si>
    <t>11/01/98</t>
  </si>
  <si>
    <t>B16DCVT167</t>
  </si>
  <si>
    <t>Vũ Thị</t>
  </si>
  <si>
    <t>02/12/98</t>
  </si>
  <si>
    <t>B16DCCN191</t>
  </si>
  <si>
    <t>Trương Văn</t>
  </si>
  <si>
    <t>B16DCPT083</t>
  </si>
  <si>
    <t>Võ Duy</t>
  </si>
  <si>
    <t>Lam</t>
  </si>
  <si>
    <t>09/01/98</t>
  </si>
  <si>
    <t>B16DCAT091</t>
  </si>
  <si>
    <t>Hà Vũ</t>
  </si>
  <si>
    <t>08/10/98</t>
  </si>
  <si>
    <t>B16DCVT192</t>
  </si>
  <si>
    <t>Trần Tuấn</t>
  </si>
  <si>
    <t>26/03/98</t>
  </si>
  <si>
    <t>B16DCPT095</t>
  </si>
  <si>
    <t>Nguyễn Thăng</t>
  </si>
  <si>
    <t>06/03/98</t>
  </si>
  <si>
    <t>B16DCCN508</t>
  </si>
  <si>
    <t>Lực</t>
  </si>
  <si>
    <t>23/04/98</t>
  </si>
  <si>
    <t>B16DCAT099</t>
  </si>
  <si>
    <t>Hoàng Hải</t>
  </si>
  <si>
    <t>Lương</t>
  </si>
  <si>
    <t>28/06/97</t>
  </si>
  <si>
    <t>B16DCCN517</t>
  </si>
  <si>
    <t>B16DCAT109</t>
  </si>
  <si>
    <t>03/12/98</t>
  </si>
  <si>
    <t>B16DCCN239</t>
  </si>
  <si>
    <t>18/02/98</t>
  </si>
  <si>
    <t>B16DCCN245</t>
  </si>
  <si>
    <t>Trần Ngọc</t>
  </si>
  <si>
    <t>18/07/98</t>
  </si>
  <si>
    <t>B16DCCN251</t>
  </si>
  <si>
    <t>Lê Trọng</t>
  </si>
  <si>
    <t>Nghĩa</t>
  </si>
  <si>
    <t>18/11/98</t>
  </si>
  <si>
    <t>B16DCCN264</t>
  </si>
  <si>
    <t>Đồng Văn</t>
  </si>
  <si>
    <t>Phong</t>
  </si>
  <si>
    <t>01/03/97</t>
  </si>
  <si>
    <t>B16DCCN265</t>
  </si>
  <si>
    <t>Khổng Hoàng</t>
  </si>
  <si>
    <t>B16DCDT172</t>
  </si>
  <si>
    <t>14/07/98</t>
  </si>
  <si>
    <t>B16DCAT130</t>
  </si>
  <si>
    <t>Quang</t>
  </si>
  <si>
    <t>28/07/98</t>
  </si>
  <si>
    <t>B16DCPT120</t>
  </si>
  <si>
    <t>Trần Thị</t>
  </si>
  <si>
    <t>Quyên</t>
  </si>
  <si>
    <t>B16DCAT141</t>
  </si>
  <si>
    <t>Trần Nguyễn Ngọc</t>
  </si>
  <si>
    <t>B15DCDT177</t>
  </si>
  <si>
    <t>Hà Như</t>
  </si>
  <si>
    <t>15/10/97</t>
  </si>
  <si>
    <t>B16DCCN511</t>
  </si>
  <si>
    <t>Bùi Tấn</t>
  </si>
  <si>
    <t>B16DCCN339</t>
  </si>
  <si>
    <t>Nguyễn Đức</t>
  </si>
  <si>
    <t>Thiện</t>
  </si>
  <si>
    <t>B14CCVT127</t>
  </si>
  <si>
    <t>25/10/95</t>
  </si>
  <si>
    <t>C14CQVT01-B</t>
  </si>
  <si>
    <t>B14DCDT186</t>
  </si>
  <si>
    <t>Lưu Thị</t>
  </si>
  <si>
    <t>07/02/96</t>
  </si>
  <si>
    <t>D14CQDT02-B</t>
  </si>
  <si>
    <t>B16DCVT306</t>
  </si>
  <si>
    <t>18/12/98</t>
  </si>
  <si>
    <t>B16DCCN360</t>
  </si>
  <si>
    <t>Trang</t>
  </si>
  <si>
    <t>B16DCAT157</t>
  </si>
  <si>
    <t>Nguyễn Thị Hà</t>
  </si>
  <si>
    <t>06/02/98</t>
  </si>
  <si>
    <t>B16DCAT163</t>
  </si>
  <si>
    <t>Vũ Thế</t>
  </si>
  <si>
    <t>Trưởng</t>
  </si>
  <si>
    <t>24/03/98</t>
  </si>
  <si>
    <t>B16DCVT337</t>
  </si>
  <si>
    <t>Bạch Ngọc</t>
  </si>
  <si>
    <t>01/06/98</t>
  </si>
  <si>
    <t>B16DCPT212</t>
  </si>
  <si>
    <t>Văn</t>
  </si>
  <si>
    <t>02/02/98</t>
  </si>
  <si>
    <t>B12DCVT046</t>
  </si>
  <si>
    <t>Vũ Quốc</t>
  </si>
  <si>
    <t>14/09/93</t>
  </si>
  <si>
    <t>D12CQVT01-B</t>
  </si>
  <si>
    <t>B16DCPT217</t>
  </si>
  <si>
    <t>B16DCAT179</t>
  </si>
  <si>
    <t>Yến</t>
  </si>
  <si>
    <t>13/07/98</t>
  </si>
  <si>
    <t>B14DCVT518</t>
  </si>
  <si>
    <t>27/07/95</t>
  </si>
  <si>
    <t>D14CQVT04-B</t>
  </si>
  <si>
    <t>B14DCAT017</t>
  </si>
  <si>
    <t>23/08/96</t>
  </si>
  <si>
    <t>B14DCVT231</t>
  </si>
  <si>
    <t>Nguyễn Kiều</t>
  </si>
  <si>
    <t>05/07/95</t>
  </si>
  <si>
    <t>D14CQVT01-B</t>
  </si>
  <si>
    <t>B16DCCN011</t>
  </si>
  <si>
    <t>Nguyễn Trọng Đức</t>
  </si>
  <si>
    <t>01/08/98</t>
  </si>
  <si>
    <t>B16DCAT015</t>
  </si>
  <si>
    <t>Chính</t>
  </si>
  <si>
    <t>21/04/96</t>
  </si>
  <si>
    <t>B16DCAT018</t>
  </si>
  <si>
    <t>Phùng Chí</t>
  </si>
  <si>
    <t>Công</t>
  </si>
  <si>
    <t>12/07/98</t>
  </si>
  <si>
    <t>B16DCCN037</t>
  </si>
  <si>
    <t>Trần Tiểu</t>
  </si>
  <si>
    <t>Cúc</t>
  </si>
  <si>
    <t>12/01/98</t>
  </si>
  <si>
    <t>B16DCAT025</t>
  </si>
  <si>
    <t>Trần Xuân</t>
  </si>
  <si>
    <t>Dân</t>
  </si>
  <si>
    <t>12/07/93</t>
  </si>
  <si>
    <t>B16DCAT032</t>
  </si>
  <si>
    <t>Lê Thành</t>
  </si>
  <si>
    <t>06/03/97</t>
  </si>
  <si>
    <t>B16DCDT030</t>
  </si>
  <si>
    <t>Tô Văn</t>
  </si>
  <si>
    <t>28/10/98</t>
  </si>
  <si>
    <t>B16DCCN080</t>
  </si>
  <si>
    <t>Nguyễn Mạnh</t>
  </si>
  <si>
    <t>04/08/98</t>
  </si>
  <si>
    <t>B16DCPT026</t>
  </si>
  <si>
    <t>14/06/98</t>
  </si>
  <si>
    <t>B16DCDT043</t>
  </si>
  <si>
    <t>Phạm Trung</t>
  </si>
  <si>
    <t>25/02/98</t>
  </si>
  <si>
    <t>B16DCCN087</t>
  </si>
  <si>
    <t>Trần Minh</t>
  </si>
  <si>
    <t>15/08/98</t>
  </si>
  <si>
    <t>B16DCCN104</t>
  </si>
  <si>
    <t>Nguyễn Nam</t>
  </si>
  <si>
    <t>B16DCCN112</t>
  </si>
  <si>
    <t>Vũ Anh</t>
  </si>
  <si>
    <t>Duy</t>
  </si>
  <si>
    <t>29/01/98</t>
  </si>
  <si>
    <t>B16DCCN122</t>
  </si>
  <si>
    <t>Hoàng Đức</t>
  </si>
  <si>
    <t>27/05/98</t>
  </si>
  <si>
    <t>B16DCCN125</t>
  </si>
  <si>
    <t>B16DCDT058</t>
  </si>
  <si>
    <t>Nguyễn Quí</t>
  </si>
  <si>
    <t>B16DCCN416</t>
  </si>
  <si>
    <t>B16DCCN127</t>
  </si>
  <si>
    <t>Vũ Minh</t>
  </si>
  <si>
    <t>01/08/97</t>
  </si>
  <si>
    <t>B16DCCN129</t>
  </si>
  <si>
    <t>Nguyễn Thị Hồng</t>
  </si>
  <si>
    <t>Hạnh</t>
  </si>
  <si>
    <t>26/10/98</t>
  </si>
  <si>
    <t>B16DCCN133</t>
  </si>
  <si>
    <t>Phạm Thị</t>
  </si>
  <si>
    <t>Hiên</t>
  </si>
  <si>
    <t>29/05/98</t>
  </si>
  <si>
    <t>B16DCDT062</t>
  </si>
  <si>
    <t>Hiến</t>
  </si>
  <si>
    <t>30/05/98</t>
  </si>
  <si>
    <t>B16DCCN135</t>
  </si>
  <si>
    <t>Đoàn Trọng</t>
  </si>
  <si>
    <t>Hiệp</t>
  </si>
  <si>
    <t>08/04/98</t>
  </si>
  <si>
    <t>B16DCCN137</t>
  </si>
  <si>
    <t>B16DCCN524</t>
  </si>
  <si>
    <t>Lê Trung</t>
  </si>
  <si>
    <t>17/08/98</t>
  </si>
  <si>
    <t>B16DCPT055</t>
  </si>
  <si>
    <t>B16DCPT059</t>
  </si>
  <si>
    <t>Đặng Huy</t>
  </si>
  <si>
    <t>10/08/98</t>
  </si>
  <si>
    <t>B16DCCN155</t>
  </si>
  <si>
    <t>Hà Duy</t>
  </si>
  <si>
    <t>B16DCCN159</t>
  </si>
  <si>
    <t>06/12/98</t>
  </si>
  <si>
    <t>B13DCCN265</t>
  </si>
  <si>
    <t>Học</t>
  </si>
  <si>
    <t>23/11/95</t>
  </si>
  <si>
    <t>D13CNPM3</t>
  </si>
  <si>
    <t>B16DCCN175</t>
  </si>
  <si>
    <t>Lã Quang</t>
  </si>
  <si>
    <t>09/07/98</t>
  </si>
  <si>
    <t>B16DCCN176</t>
  </si>
  <si>
    <t>Lê Quốc</t>
  </si>
  <si>
    <t>02/10/98</t>
  </si>
  <si>
    <t>B16DCAT089</t>
  </si>
  <si>
    <t>Kiên</t>
  </si>
  <si>
    <t>18/01/98</t>
  </si>
  <si>
    <t>1021010059</t>
  </si>
  <si>
    <t>27/10/92</t>
  </si>
  <si>
    <t>D10VT1</t>
  </si>
  <si>
    <t>B16DCCN216</t>
  </si>
  <si>
    <t>15/04/98</t>
  </si>
  <si>
    <t>B16DCAT101</t>
  </si>
  <si>
    <t>Trần Văn</t>
  </si>
  <si>
    <t>Lượng</t>
  </si>
  <si>
    <t>22/06/98</t>
  </si>
  <si>
    <t>B16DCAT106</t>
  </si>
  <si>
    <t>B16DCCN235</t>
  </si>
  <si>
    <t>Đỗ Hữu Hoàng</t>
  </si>
  <si>
    <t>06/10/98</t>
  </si>
  <si>
    <t>B15DCVT262</t>
  </si>
  <si>
    <t>23/01/96</t>
  </si>
  <si>
    <t>B15DCVT279</t>
  </si>
  <si>
    <t>Lương Xuân</t>
  </si>
  <si>
    <t>Năm</t>
  </si>
  <si>
    <t>22/03/97</t>
  </si>
  <si>
    <t>D15CQVT07-B</t>
  </si>
  <si>
    <t>B16DCAT116</t>
  </si>
  <si>
    <t>Vũ Thị Thúy</t>
  </si>
  <si>
    <t>Ngân</t>
  </si>
  <si>
    <t>B16DCAT118</t>
  </si>
  <si>
    <t>Phạm Đình</t>
  </si>
  <si>
    <t>Nhất</t>
  </si>
  <si>
    <t>B16DCVT237</t>
  </si>
  <si>
    <t>B16DCCN267</t>
  </si>
  <si>
    <t>Trương Thanh</t>
  </si>
  <si>
    <t>B16DCCN269</t>
  </si>
  <si>
    <t>B16DCCN279</t>
  </si>
  <si>
    <t>04/04/98</t>
  </si>
  <si>
    <t>B16DCPT124</t>
  </si>
  <si>
    <t>Phan Sỹ</t>
  </si>
  <si>
    <t>Sáng</t>
  </si>
  <si>
    <t>09/09/98</t>
  </si>
  <si>
    <t>B16DCCN304</t>
  </si>
  <si>
    <t>Tạ Ngọc</t>
  </si>
  <si>
    <t>B15DCCN497</t>
  </si>
  <si>
    <t>Đậu Thế</t>
  </si>
  <si>
    <t>Thắng</t>
  </si>
  <si>
    <t>08/11/97</t>
  </si>
  <si>
    <t>D15CQCN02-B</t>
  </si>
  <si>
    <t>B16DCCN320</t>
  </si>
  <si>
    <t>23/08/97</t>
  </si>
  <si>
    <t>B16DCPT140</t>
  </si>
  <si>
    <t>17/09/98</t>
  </si>
  <si>
    <t>B16DCPT147</t>
  </si>
  <si>
    <t>Lê Văn</t>
  </si>
  <si>
    <t>Thuận</t>
  </si>
  <si>
    <t>29/03/98</t>
  </si>
  <si>
    <t>B16DCCN347</t>
  </si>
  <si>
    <t>Quách Quang</t>
  </si>
  <si>
    <t>23/06/96</t>
  </si>
  <si>
    <t>B16DCVT312</t>
  </si>
  <si>
    <t>Đinh Quang</t>
  </si>
  <si>
    <t>B16DCDT203</t>
  </si>
  <si>
    <t>B16DCCN364</t>
  </si>
  <si>
    <t>Triều</t>
  </si>
  <si>
    <t>B16DCCN371</t>
  </si>
  <si>
    <t>31/07/98</t>
  </si>
  <si>
    <t>B16DCVT323</t>
  </si>
  <si>
    <t>B16DCAT162</t>
  </si>
  <si>
    <t>Vũ Mạnh</t>
  </si>
  <si>
    <t>B16DCCN381</t>
  </si>
  <si>
    <t>Đoàn Anh</t>
  </si>
  <si>
    <t>11/11/91</t>
  </si>
  <si>
    <t>B16DCAT168</t>
  </si>
  <si>
    <t>Phạm Anh</t>
  </si>
  <si>
    <t>B16DCAT171</t>
  </si>
  <si>
    <t>Đinh Phùng Lâm</t>
  </si>
  <si>
    <t>B16DCAT174</t>
  </si>
  <si>
    <t>Tường</t>
  </si>
  <si>
    <t>12/04/98</t>
  </si>
  <si>
    <t>B16DCCN409</t>
  </si>
  <si>
    <t>Hoàng Quốc</t>
  </si>
  <si>
    <t>B16DCDT232</t>
  </si>
  <si>
    <t>B16DCDT233</t>
  </si>
  <si>
    <t>Bùi Quang</t>
  </si>
  <si>
    <t>20/10/98</t>
  </si>
  <si>
    <t>B16DCDT002</t>
  </si>
  <si>
    <t>Đinh Quế</t>
  </si>
  <si>
    <t>B16DCVT007</t>
  </si>
  <si>
    <t>Lê Đức</t>
  </si>
  <si>
    <t>08/09/98</t>
  </si>
  <si>
    <t>B16DCDT008</t>
  </si>
  <si>
    <t>B16DCPT005</t>
  </si>
  <si>
    <t>Trần Nhật</t>
  </si>
  <si>
    <t>B16DCPT008</t>
  </si>
  <si>
    <t>23/07/98</t>
  </si>
  <si>
    <t>B16DCVT031</t>
  </si>
  <si>
    <t>Châu</t>
  </si>
  <si>
    <t>B16DCCN034</t>
  </si>
  <si>
    <t>Trần Đức</t>
  </si>
  <si>
    <t>Chuyên</t>
  </si>
  <si>
    <t>28/02/97</t>
  </si>
  <si>
    <t>B16DCAT017</t>
  </si>
  <si>
    <t>Ngô Thành</t>
  </si>
  <si>
    <t>13/03/98</t>
  </si>
  <si>
    <t>B16DCDT025</t>
  </si>
  <si>
    <t>09/06/98</t>
  </si>
  <si>
    <t>B16DCVT045</t>
  </si>
  <si>
    <t>Dương Hải</t>
  </si>
  <si>
    <t>B16DCVT062</t>
  </si>
  <si>
    <t>Doanh</t>
  </si>
  <si>
    <t>24/06/95</t>
  </si>
  <si>
    <t>B16DCDT038</t>
  </si>
  <si>
    <t>Đồng</t>
  </si>
  <si>
    <t>B16DCDT040</t>
  </si>
  <si>
    <t>Đinh Hữu</t>
  </si>
  <si>
    <t>B16DCPT021</t>
  </si>
  <si>
    <t>B16DCVT071</t>
  </si>
  <si>
    <t>B16DCVT095</t>
  </si>
  <si>
    <t>Bùi Thị Vân</t>
  </si>
  <si>
    <t>06/10/97</t>
  </si>
  <si>
    <t>B16DCVT102</t>
  </si>
  <si>
    <t>Hoàng Hồng</t>
  </si>
  <si>
    <t>B15DCVT138</t>
  </si>
  <si>
    <t>Hậu</t>
  </si>
  <si>
    <t>D15CQVT02-B</t>
  </si>
  <si>
    <t>B16DCPT043</t>
  </si>
  <si>
    <t>Dương Thị Thu</t>
  </si>
  <si>
    <t>Hiền</t>
  </si>
  <si>
    <t>18/06/98</t>
  </si>
  <si>
    <t>B16DCVT118</t>
  </si>
  <si>
    <t>24/01/97</t>
  </si>
  <si>
    <t>B16DCPT051</t>
  </si>
  <si>
    <t>16/06/97</t>
  </si>
  <si>
    <t>B16DCDT069</t>
  </si>
  <si>
    <t>Nguyễn Hữu</t>
  </si>
  <si>
    <t>B16DCPT052</t>
  </si>
  <si>
    <t>21/01/98</t>
  </si>
  <si>
    <t>B16DCDT078</t>
  </si>
  <si>
    <t>B16DCVT134</t>
  </si>
  <si>
    <t>Trịnh Ngọc</t>
  </si>
  <si>
    <t>Huấn</t>
  </si>
  <si>
    <t>21/02/97</t>
  </si>
  <si>
    <t>B15DCDT085</t>
  </si>
  <si>
    <t>03/12/97</t>
  </si>
  <si>
    <t>B16DCDT096</t>
  </si>
  <si>
    <t>25/01/98</t>
  </si>
  <si>
    <t>B15DCCN260</t>
  </si>
  <si>
    <t>22/07/97</t>
  </si>
  <si>
    <t>D15CQCN07-B</t>
  </si>
  <si>
    <t>B16DCVT151</t>
  </si>
  <si>
    <t>B16DCPT068</t>
  </si>
  <si>
    <t>Trần Thị Mai</t>
  </si>
  <si>
    <t>22/11/98</t>
  </si>
  <si>
    <t>B16DCDT106</t>
  </si>
  <si>
    <t>Đinh Công</t>
  </si>
  <si>
    <t>B16DCVT156</t>
  </si>
  <si>
    <t>Hoàng Gia</t>
  </si>
  <si>
    <t>B16DCDT115</t>
  </si>
  <si>
    <t>Huyên</t>
  </si>
  <si>
    <t>21/11/98</t>
  </si>
  <si>
    <t>B16DCAT080</t>
  </si>
  <si>
    <t>B16DCPT076</t>
  </si>
  <si>
    <t>Khang</t>
  </si>
  <si>
    <t>14/08/98</t>
  </si>
  <si>
    <t>B15DCVT213</t>
  </si>
  <si>
    <t>Khuyến</t>
  </si>
  <si>
    <t>29/08/97</t>
  </si>
  <si>
    <t>D15CQVT05-B</t>
  </si>
  <si>
    <t>B16DCDT127</t>
  </si>
  <si>
    <t>Đỗ Ngọc</t>
  </si>
  <si>
    <t>13/10/97</t>
  </si>
  <si>
    <t>B16DCDT130</t>
  </si>
  <si>
    <t>Trần Hải</t>
  </si>
  <si>
    <t>B16DCDT135</t>
  </si>
  <si>
    <t>Nguyễn Thanh</t>
  </si>
  <si>
    <t>Loan</t>
  </si>
  <si>
    <t>30/01/98</t>
  </si>
  <si>
    <t>B16DCVT198</t>
  </si>
  <si>
    <t>Đinh Đại</t>
  </si>
  <si>
    <t>B16DCPT096</t>
  </si>
  <si>
    <t>B16DCDT141</t>
  </si>
  <si>
    <t>B16DCVT205</t>
  </si>
  <si>
    <t>24/09/98</t>
  </si>
  <si>
    <t>B16DCVT214</t>
  </si>
  <si>
    <t>Mai Văn</t>
  </si>
  <si>
    <t>04/11/97</t>
  </si>
  <si>
    <t>B16DCDT150</t>
  </si>
  <si>
    <t>Nguyễn Hoài</t>
  </si>
  <si>
    <t>03/10/98</t>
  </si>
  <si>
    <t>B16DCPT112</t>
  </si>
  <si>
    <t>Ngô Thị</t>
  </si>
  <si>
    <t>Nhung</t>
  </si>
  <si>
    <t>31/08/98</t>
  </si>
  <si>
    <t>B16DCVT239</t>
  </si>
  <si>
    <t>Phú</t>
  </si>
  <si>
    <t>03/02/97</t>
  </si>
  <si>
    <t>B16DCDT167</t>
  </si>
  <si>
    <t>Trần Thế</t>
  </si>
  <si>
    <t>16/06/98</t>
  </si>
  <si>
    <t>B15DCCN415</t>
  </si>
  <si>
    <t>Đỗ Như</t>
  </si>
  <si>
    <t>07/04/96</t>
  </si>
  <si>
    <t>D15CQCN08-B</t>
  </si>
  <si>
    <t>B16DCCN283</t>
  </si>
  <si>
    <t>Vũ Đình</t>
  </si>
  <si>
    <t>14/02/98</t>
  </si>
  <si>
    <t>B16DCDT173</t>
  </si>
  <si>
    <t>Nguyễn Nhật</t>
  </si>
  <si>
    <t>B16DCDT177</t>
  </si>
  <si>
    <t>Quỳnh</t>
  </si>
  <si>
    <t>14/04/97</t>
  </si>
  <si>
    <t>B16DCDT181</t>
  </si>
  <si>
    <t>17/07/98</t>
  </si>
  <si>
    <t>B16DCDT183</t>
  </si>
  <si>
    <t>Nguyễn Hải</t>
  </si>
  <si>
    <t>01/11/98</t>
  </si>
  <si>
    <t>B13CCVT029</t>
  </si>
  <si>
    <t>Tài</t>
  </si>
  <si>
    <t>29/12/94</t>
  </si>
  <si>
    <t>C13CQVT01-B</t>
  </si>
  <si>
    <t>B16DCDT188</t>
  </si>
  <si>
    <t>B16DCPT135</t>
  </si>
  <si>
    <t>02/06/98</t>
  </si>
  <si>
    <t>B16DCPT216</t>
  </si>
  <si>
    <t>Dư Đức</t>
  </si>
  <si>
    <t>05/12/98</t>
  </si>
  <si>
    <t>B15DCVT476</t>
  </si>
  <si>
    <t>24/08/96</t>
  </si>
  <si>
    <t>D15CQVT01-B</t>
  </si>
  <si>
    <t>B16DCDT195</t>
  </si>
  <si>
    <t>B16DCPT148</t>
  </si>
  <si>
    <t>Thùy</t>
  </si>
  <si>
    <t>B16DCDT201</t>
  </si>
  <si>
    <t>02/03/98</t>
  </si>
  <si>
    <t>B16DCDT211</t>
  </si>
  <si>
    <t>22/05/98</t>
  </si>
  <si>
    <t>B16DCDT215</t>
  </si>
  <si>
    <t>B16DCDT217</t>
  </si>
  <si>
    <t>B16DCDT219</t>
  </si>
  <si>
    <t>Giang Mạnh</t>
  </si>
  <si>
    <t>B16DCDT228</t>
  </si>
  <si>
    <t>Phùng Công</t>
  </si>
  <si>
    <t>Tuyền</t>
  </si>
  <si>
    <t>17/06/98</t>
  </si>
  <si>
    <t>B16DCPT176</t>
  </si>
  <si>
    <t>Nguyễn Thị Hoàng</t>
  </si>
  <si>
    <t>17/11/98</t>
  </si>
  <si>
    <t>B16DCDT007</t>
  </si>
  <si>
    <t>Nguyễn Trung</t>
  </si>
  <si>
    <t>B16DCPT206</t>
  </si>
  <si>
    <t>Phạm Nam</t>
  </si>
  <si>
    <t>B13DCVT149</t>
  </si>
  <si>
    <t>Bảo</t>
  </si>
  <si>
    <t>17/03/95</t>
  </si>
  <si>
    <t>D13CQVT04-B</t>
  </si>
  <si>
    <t>B16DCDT011</t>
  </si>
  <si>
    <t>Biên</t>
  </si>
  <si>
    <t>23/11/98</t>
  </si>
  <si>
    <t>B16DCDT015</t>
  </si>
  <si>
    <t>Canh</t>
  </si>
  <si>
    <t>16/09/98</t>
  </si>
  <si>
    <t>B16DCDT020</t>
  </si>
  <si>
    <t>20/08/98</t>
  </si>
  <si>
    <t>B16DCDT021</t>
  </si>
  <si>
    <t>B16DCVT033</t>
  </si>
  <si>
    <t>Hoàng Anh</t>
  </si>
  <si>
    <t>Chung</t>
  </si>
  <si>
    <t>16/08/98</t>
  </si>
  <si>
    <t>B16DCDT022</t>
  </si>
  <si>
    <t>23/06/98</t>
  </si>
  <si>
    <t>B16DCPT011</t>
  </si>
  <si>
    <t>Thiều Ngọc</t>
  </si>
  <si>
    <t>B16DCAT023</t>
  </si>
  <si>
    <t>Thạch Tuấn</t>
  </si>
  <si>
    <t>B16DCDT028</t>
  </si>
  <si>
    <t>B16DCDT037</t>
  </si>
  <si>
    <t>30/12/98</t>
  </si>
  <si>
    <t>B16DCVT073</t>
  </si>
  <si>
    <t>Trịnh Hữu</t>
  </si>
  <si>
    <t>07/03/98</t>
  </si>
  <si>
    <t>B16DCPT030</t>
  </si>
  <si>
    <t>14/10/98</t>
  </si>
  <si>
    <t>B16DCDT048</t>
  </si>
  <si>
    <t>B16DCDT049</t>
  </si>
  <si>
    <t>26/09/97</t>
  </si>
  <si>
    <t>B14CCVT089</t>
  </si>
  <si>
    <t>Trần Hữu</t>
  </si>
  <si>
    <t>Dụng</t>
  </si>
  <si>
    <t>01/02/94</t>
  </si>
  <si>
    <t>B15DCVT101</t>
  </si>
  <si>
    <t>Đỗ Tùng</t>
  </si>
  <si>
    <t>04/09/97</t>
  </si>
  <si>
    <t>B16DCAT042</t>
  </si>
  <si>
    <t>Vũ Hồng</t>
  </si>
  <si>
    <t>28/01/98</t>
  </si>
  <si>
    <t>B16DCAT046</t>
  </si>
  <si>
    <t>Chu Minh</t>
  </si>
  <si>
    <t>B16DCPT045</t>
  </si>
  <si>
    <t>B16DCDT063</t>
  </si>
  <si>
    <t>Hoàng Trọng</t>
  </si>
  <si>
    <t>B16DCDT070</t>
  </si>
  <si>
    <t>B16DCDT073</t>
  </si>
  <si>
    <t>B16DCVT121</t>
  </si>
  <si>
    <t>20/02/98</t>
  </si>
  <si>
    <t>B16DCDT079</t>
  </si>
  <si>
    <t>B16DCAT060</t>
  </si>
  <si>
    <t>Hoài</t>
  </si>
  <si>
    <t>06/06/98</t>
  </si>
  <si>
    <t>B16DCDT085</t>
  </si>
  <si>
    <t>Đỗ Huy</t>
  </si>
  <si>
    <t>B16DCDT087</t>
  </si>
  <si>
    <t>Nguyễn Huy</t>
  </si>
  <si>
    <t>B16DCAT068</t>
  </si>
  <si>
    <t>B15DCCN250</t>
  </si>
  <si>
    <t>Lê Kim</t>
  </si>
  <si>
    <t>09/08/97</t>
  </si>
  <si>
    <t>B16DCDT091</t>
  </si>
  <si>
    <t>Ngô Khắc</t>
  </si>
  <si>
    <t>21/03/98</t>
  </si>
  <si>
    <t>B16DCVT147</t>
  </si>
  <si>
    <t>19/04/98</t>
  </si>
  <si>
    <t>B16DCVT149</t>
  </si>
  <si>
    <t>B15DCCN272</t>
  </si>
  <si>
    <t>Đồng Quốc</t>
  </si>
  <si>
    <t>22/10/97</t>
  </si>
  <si>
    <t>B16DCDT114</t>
  </si>
  <si>
    <t>Vương Quốc</t>
  </si>
  <si>
    <t>12/03/98</t>
  </si>
  <si>
    <t>B16DCDT119</t>
  </si>
  <si>
    <t>13/12/97</t>
  </si>
  <si>
    <t>B16DCDT128</t>
  </si>
  <si>
    <t>Phạm Thế</t>
  </si>
  <si>
    <t>15/03/97</t>
  </si>
  <si>
    <t>B16DCAT093</t>
  </si>
  <si>
    <t>08/12/97</t>
  </si>
  <si>
    <t>B16DCVT191</t>
  </si>
  <si>
    <t>B16DCVT193</t>
  </si>
  <si>
    <t>Hoàng Đình</t>
  </si>
  <si>
    <t>B16DCAT098</t>
  </si>
  <si>
    <t>Phan Xuân</t>
  </si>
  <si>
    <t>B16DCDT139</t>
  </si>
  <si>
    <t>Nguyễn Danh</t>
  </si>
  <si>
    <t>27/12/98</t>
  </si>
  <si>
    <t>B16DCPT097</t>
  </si>
  <si>
    <t>Mai</t>
  </si>
  <si>
    <t>19/02/98</t>
  </si>
  <si>
    <t>B16DCVT204</t>
  </si>
  <si>
    <t>19/11/98</t>
  </si>
  <si>
    <t>B16DCAT111</t>
  </si>
  <si>
    <t>B16DCCN244</t>
  </si>
  <si>
    <t>Trần Khắc</t>
  </si>
  <si>
    <t>B16DCPT107</t>
  </si>
  <si>
    <t>Hoàng Thị</t>
  </si>
  <si>
    <t>Nga</t>
  </si>
  <si>
    <t>10/06/98</t>
  </si>
  <si>
    <t>B16DCDT153</t>
  </si>
  <si>
    <t>Ngữ</t>
  </si>
  <si>
    <t>B16DCPT116</t>
  </si>
  <si>
    <t>Phượng</t>
  </si>
  <si>
    <t>11/03/98</t>
  </si>
  <si>
    <t>B15DCCN426</t>
  </si>
  <si>
    <t>Phạm Hồng</t>
  </si>
  <si>
    <t>05/06/96</t>
  </si>
  <si>
    <t>B16DCVT251</t>
  </si>
  <si>
    <t>22/12/98</t>
  </si>
  <si>
    <t>B16DCPT119</t>
  </si>
  <si>
    <t>Đoàn Văn</t>
  </si>
  <si>
    <t>Quý</t>
  </si>
  <si>
    <t>B16DCPT123</t>
  </si>
  <si>
    <t>Sâm</t>
  </si>
  <si>
    <t>15/01/98</t>
  </si>
  <si>
    <t>B16DCAT137</t>
  </si>
  <si>
    <t>18/10/96</t>
  </si>
  <si>
    <t>B16DCDT193</t>
  </si>
  <si>
    <t>Đỗ Văn</t>
  </si>
  <si>
    <t>Thặng</t>
  </si>
  <si>
    <t>03/01/98</t>
  </si>
  <si>
    <t>B16DCVT286</t>
  </si>
  <si>
    <t>07/01/98</t>
  </si>
  <si>
    <t>B16DCPT144</t>
  </si>
  <si>
    <t>Trần Hào</t>
  </si>
  <si>
    <t>Thoáng</t>
  </si>
  <si>
    <t>B16DCPT151</t>
  </si>
  <si>
    <t>Lê Thị Huyền</t>
  </si>
  <si>
    <t>B16DCPT152</t>
  </si>
  <si>
    <t>Ninh Thị</t>
  </si>
  <si>
    <t>06/07/98</t>
  </si>
  <si>
    <t>B16DCPT159</t>
  </si>
  <si>
    <t>Nguyễn Vân</t>
  </si>
  <si>
    <t>B16DCAT161</t>
  </si>
  <si>
    <t>B16DCDT216</t>
  </si>
  <si>
    <t>Nguyễn Đăng</t>
  </si>
  <si>
    <t>B16DCVT330</t>
  </si>
  <si>
    <t>B15DCCN614</t>
  </si>
  <si>
    <t>D15CQCN09-B</t>
  </si>
  <si>
    <t>B16DCPT168</t>
  </si>
  <si>
    <t>B16DCDT230</t>
  </si>
  <si>
    <t>Vân</t>
  </si>
  <si>
    <t>B16DCCN006</t>
  </si>
  <si>
    <t>Đặng Quế</t>
  </si>
  <si>
    <t>B16DCVT013</t>
  </si>
  <si>
    <t>B16DCCN014</t>
  </si>
  <si>
    <t>Phạm Việt</t>
  </si>
  <si>
    <t>01/09/98</t>
  </si>
  <si>
    <t>B16DCCN018</t>
  </si>
  <si>
    <t>Hoàng Ngọc</t>
  </si>
  <si>
    <t>27/12/97</t>
  </si>
  <si>
    <t>B16DCVT029</t>
  </si>
  <si>
    <t>Cảnh</t>
  </si>
  <si>
    <t>12/09/98</t>
  </si>
  <si>
    <t>B16DCCN029</t>
  </si>
  <si>
    <t>Chiến</t>
  </si>
  <si>
    <t>B16DCVT037</t>
  </si>
  <si>
    <t>B16DCAT022</t>
  </si>
  <si>
    <t>13/11/98</t>
  </si>
  <si>
    <t>B16DCDT026</t>
  </si>
  <si>
    <t>05/05/97</t>
  </si>
  <si>
    <t>B16DCCN059</t>
  </si>
  <si>
    <t>Đào Quốc</t>
  </si>
  <si>
    <t>B16DCPT017</t>
  </si>
  <si>
    <t>Diệp</t>
  </si>
  <si>
    <t>23/09/98</t>
  </si>
  <si>
    <t>B16DCCN093</t>
  </si>
  <si>
    <t>Mai Anh</t>
  </si>
  <si>
    <t>21/11/96</t>
  </si>
  <si>
    <t>B13DCCN255</t>
  </si>
  <si>
    <t>05/02/95</t>
  </si>
  <si>
    <t>B16DCVT094</t>
  </si>
  <si>
    <t>Duyên</t>
  </si>
  <si>
    <t>B16DCDT056</t>
  </si>
  <si>
    <t>B16DCPT038</t>
  </si>
  <si>
    <t>B14CCCN129</t>
  </si>
  <si>
    <t>29/07/96</t>
  </si>
  <si>
    <t>C14CNPM</t>
  </si>
  <si>
    <t>B14CCCN155</t>
  </si>
  <si>
    <t>28/07/96</t>
  </si>
  <si>
    <t>B16DCVT119</t>
  </si>
  <si>
    <t>B16DCDT074</t>
  </si>
  <si>
    <t>16/03/98</t>
  </si>
  <si>
    <t>B16DCCN148</t>
  </si>
  <si>
    <t>Tạ Duy</t>
  </si>
  <si>
    <t>01/02/98</t>
  </si>
  <si>
    <t>B16DCCN160</t>
  </si>
  <si>
    <t>Cao Thị</t>
  </si>
  <si>
    <t>Huệ</t>
  </si>
  <si>
    <t>B14CCCN025</t>
  </si>
  <si>
    <t>12/06/96</t>
  </si>
  <si>
    <t>B16DCCN173</t>
  </si>
  <si>
    <t>Tạ Thị</t>
  </si>
  <si>
    <t>Hường</t>
  </si>
  <si>
    <t>17/05/98</t>
  </si>
  <si>
    <t>B16DCVT154</t>
  </si>
  <si>
    <t>Đặng Viết</t>
  </si>
  <si>
    <t>B16DCCN178</t>
  </si>
  <si>
    <t>B16DCCN181</t>
  </si>
  <si>
    <t>B16DCVT166</t>
  </si>
  <si>
    <t>Lưu Phương</t>
  </si>
  <si>
    <t>B16DCDT117</t>
  </si>
  <si>
    <t>Lương Duy</t>
  </si>
  <si>
    <t>Huynh</t>
  </si>
  <si>
    <t>B16DCAT081</t>
  </si>
  <si>
    <t>B16DCPT079</t>
  </si>
  <si>
    <t>Hoàng Trung</t>
  </si>
  <si>
    <t>B16DCVT182</t>
  </si>
  <si>
    <t>Lê Ngọc</t>
  </si>
  <si>
    <t>B16DCCN205</t>
  </si>
  <si>
    <t>Phạm Tùng</t>
  </si>
  <si>
    <t>B16DCVT185</t>
  </si>
  <si>
    <t>Mai Thanh</t>
  </si>
  <si>
    <t>Liêm</t>
  </si>
  <si>
    <t>30/10/98</t>
  </si>
  <si>
    <t>B16DCCN221</t>
  </si>
  <si>
    <t>B16DCVT201</t>
  </si>
  <si>
    <t>Đào Quang</t>
  </si>
  <si>
    <t>24/07/95</t>
  </si>
  <si>
    <t>B16DCDT142</t>
  </si>
  <si>
    <t>07/08/98</t>
  </si>
  <si>
    <t>B16DCCN229</t>
  </si>
  <si>
    <t>B16DCCN519</t>
  </si>
  <si>
    <t>B16DCVT221</t>
  </si>
  <si>
    <t>06/01/98</t>
  </si>
  <si>
    <t>B16DCCN246</t>
  </si>
  <si>
    <t>Trịnh Hoài</t>
  </si>
  <si>
    <t>01/07/98</t>
  </si>
  <si>
    <t>B16DCAT115</t>
  </si>
  <si>
    <t>B16DCCN254</t>
  </si>
  <si>
    <t>Bùi Viết</t>
  </si>
  <si>
    <t>B16DCCN255</t>
  </si>
  <si>
    <t>Ngôn</t>
  </si>
  <si>
    <t>B16DCCN261</t>
  </si>
  <si>
    <t>Hứa Ngọc</t>
  </si>
  <si>
    <t>15/05/97</t>
  </si>
  <si>
    <t>B16DCAT120</t>
  </si>
  <si>
    <t>Bùi Đức</t>
  </si>
  <si>
    <t>Phi</t>
  </si>
  <si>
    <t>28/06/98</t>
  </si>
  <si>
    <t>B16DCCN266</t>
  </si>
  <si>
    <t>Nguyễn Tiến</t>
  </si>
  <si>
    <t>B16DCCN273</t>
  </si>
  <si>
    <t>Phương</t>
  </si>
  <si>
    <t>B16DCVT246</t>
  </si>
  <si>
    <t>26/11/98</t>
  </si>
  <si>
    <t>B16DCVT248</t>
  </si>
  <si>
    <t>Vũ Đức</t>
  </si>
  <si>
    <t>17/04/98</t>
  </si>
  <si>
    <t>B16DCAT126</t>
  </si>
  <si>
    <t>Nguyễn Kim</t>
  </si>
  <si>
    <t>B16DCAT136</t>
  </si>
  <si>
    <t>B16DCDT178</t>
  </si>
  <si>
    <t>Nguyễn Thị Như</t>
  </si>
  <si>
    <t>B16DCDT179</t>
  </si>
  <si>
    <t>B16DCDT184</t>
  </si>
  <si>
    <t>B16DCCN300</t>
  </si>
  <si>
    <t>29/09/98</t>
  </si>
  <si>
    <t>B16DCCN351</t>
  </si>
  <si>
    <t>Đàm Đình</t>
  </si>
  <si>
    <t>B14CCCN203</t>
  </si>
  <si>
    <t>Nghiêm Văn</t>
  </si>
  <si>
    <t>09/03/96</t>
  </si>
  <si>
    <t>B16DCPT153</t>
  </si>
  <si>
    <t>Trương Thị</t>
  </si>
  <si>
    <t>B16DCDT210</t>
  </si>
  <si>
    <t>Mai Thành</t>
  </si>
  <si>
    <t>B16DCCN377</t>
  </si>
  <si>
    <t>07/04/98</t>
  </si>
  <si>
    <t>B16DCCN385</t>
  </si>
  <si>
    <t>14/12/98</t>
  </si>
  <si>
    <t>B16DCDT221</t>
  </si>
  <si>
    <t>B16DCCN392</t>
  </si>
  <si>
    <t>Đinh Xuân</t>
  </si>
  <si>
    <t>B15DCAT191</t>
  </si>
  <si>
    <t>29/08/96</t>
  </si>
  <si>
    <t>D15CQAT03-B</t>
  </si>
  <si>
    <t>B14CCCN230</t>
  </si>
  <si>
    <t>20/07/96</t>
  </si>
  <si>
    <t>B16DCCN415</t>
  </si>
  <si>
    <t>Đặng Thị Hoàng</t>
  </si>
  <si>
    <t>B16DCPT177</t>
  </si>
  <si>
    <t>Vũ Hải</t>
  </si>
  <si>
    <t>29/07/98</t>
  </si>
  <si>
    <t>B16DCCN004</t>
  </si>
  <si>
    <t>Nhữ Đình</t>
  </si>
  <si>
    <t>03/05/98</t>
  </si>
  <si>
    <t>B16DCCN005</t>
  </si>
  <si>
    <t>Bành Tuấn</t>
  </si>
  <si>
    <t>B16DCVT022</t>
  </si>
  <si>
    <t>Phạm Thị Ngọc</t>
  </si>
  <si>
    <t>B16DCAT010</t>
  </si>
  <si>
    <t>Trịnh Phú</t>
  </si>
  <si>
    <t>B16DCCN031</t>
  </si>
  <si>
    <t>B16DCAT020</t>
  </si>
  <si>
    <t>Đỗ Tiến</t>
  </si>
  <si>
    <t>B16DCCN042</t>
  </si>
  <si>
    <t>12/10/98</t>
  </si>
  <si>
    <t>B12DCVT150</t>
  </si>
  <si>
    <t>01/05/94</t>
  </si>
  <si>
    <t>D12CQVT04-B</t>
  </si>
  <si>
    <t>B16DCAT028</t>
  </si>
  <si>
    <t>Tạ Hải</t>
  </si>
  <si>
    <t>B16DCCN055</t>
  </si>
  <si>
    <t>B16DCCN056</t>
  </si>
  <si>
    <t>B16DCCN064</t>
  </si>
  <si>
    <t>22/09/98</t>
  </si>
  <si>
    <t>B16DCDT035</t>
  </si>
  <si>
    <t>Tô Thị Hồng</t>
  </si>
  <si>
    <t>Dịu</t>
  </si>
  <si>
    <t>B16DCDT036</t>
  </si>
  <si>
    <t>Tạ Đức</t>
  </si>
  <si>
    <t>Đoàn</t>
  </si>
  <si>
    <t>15/05/98</t>
  </si>
  <si>
    <t>B16DCCN084</t>
  </si>
  <si>
    <t>26/12/97</t>
  </si>
  <si>
    <t>B16DCAT037</t>
  </si>
  <si>
    <t>B16DCAT038</t>
  </si>
  <si>
    <t>Bạch Thị Phương</t>
  </si>
  <si>
    <t>01/12/98</t>
  </si>
  <si>
    <t>B14CCCN231</t>
  </si>
  <si>
    <t>18/01/96</t>
  </si>
  <si>
    <t>B16DCCN113</t>
  </si>
  <si>
    <t>Kim Bằng</t>
  </si>
  <si>
    <t>B16DCVT104</t>
  </si>
  <si>
    <t>Đào Viết</t>
  </si>
  <si>
    <t>23/05/98</t>
  </si>
  <si>
    <t>B16DCDT059</t>
  </si>
  <si>
    <t>Hằng</t>
  </si>
  <si>
    <t>13/09/98</t>
  </si>
  <si>
    <t>B16DCVT109</t>
  </si>
  <si>
    <t>Hảo</t>
  </si>
  <si>
    <t>06/02/97</t>
  </si>
  <si>
    <t>B14CCCN194</t>
  </si>
  <si>
    <t>Hà Văn</t>
  </si>
  <si>
    <t>13/08/94</t>
  </si>
  <si>
    <t>B16DCPT046</t>
  </si>
  <si>
    <t>Triệu Thị</t>
  </si>
  <si>
    <t>B16DCCN136</t>
  </si>
  <si>
    <t>B16DCCN140</t>
  </si>
  <si>
    <t>14/11/97</t>
  </si>
  <si>
    <t>B16DCDT068</t>
  </si>
  <si>
    <t>30/07/98</t>
  </si>
  <si>
    <t>B16DCDT075</t>
  </si>
  <si>
    <t>B16DCVT125</t>
  </si>
  <si>
    <t>Trương Quốc</t>
  </si>
  <si>
    <t>Hiệu</t>
  </si>
  <si>
    <t>B16DCAT063</t>
  </si>
  <si>
    <t>Bùi Hữu</t>
  </si>
  <si>
    <t>B16DCCN168</t>
  </si>
  <si>
    <t>Tạ Quang</t>
  </si>
  <si>
    <t>B16DCDT103</t>
  </si>
  <si>
    <t>Đỗ Thị</t>
  </si>
  <si>
    <t>B16DCAT084</t>
  </si>
  <si>
    <t>Trần Trung</t>
  </si>
  <si>
    <t>Khiêm</t>
  </si>
  <si>
    <t>02/08/98</t>
  </si>
  <si>
    <t>B16DCCN192</t>
  </si>
  <si>
    <t>Khiên</t>
  </si>
  <si>
    <t>B16DCCN193</t>
  </si>
  <si>
    <t>Khoa</t>
  </si>
  <si>
    <t>B16DCVT175</t>
  </si>
  <si>
    <t>29/04/98</t>
  </si>
  <si>
    <t>B16DCDT131</t>
  </si>
  <si>
    <t>B16DCDT132</t>
  </si>
  <si>
    <t>03/02/98</t>
  </si>
  <si>
    <t>B16DCAT096</t>
  </si>
  <si>
    <t>03/10/95</t>
  </si>
  <si>
    <t>B16DCVT197</t>
  </si>
  <si>
    <t>Luận</t>
  </si>
  <si>
    <t>B16DCAT102</t>
  </si>
  <si>
    <t>Đỗ Thị Kiều</t>
  </si>
  <si>
    <t>18/11/97</t>
  </si>
  <si>
    <t>B16DCAT103</t>
  </si>
  <si>
    <t>Nguyễn Bùi</t>
  </si>
  <si>
    <t>B16DCVT216</t>
  </si>
  <si>
    <t>11/07/98</t>
  </si>
  <si>
    <t>B16DCAT110</t>
  </si>
  <si>
    <t>Trịnh Đình</t>
  </si>
  <si>
    <t>17/08/97</t>
  </si>
  <si>
    <t>B16DCVT231</t>
  </si>
  <si>
    <t>La Thị Hồng</t>
  </si>
  <si>
    <t>B16DCVT232</t>
  </si>
  <si>
    <t>14/09/97</t>
  </si>
  <si>
    <t>B16DCAT121</t>
  </si>
  <si>
    <t>Bùi Thanh</t>
  </si>
  <si>
    <t>B14CCCN137</t>
  </si>
  <si>
    <t>Nguyễn Toàn</t>
  </si>
  <si>
    <t>08/08/96</t>
  </si>
  <si>
    <t>B16DCCN520</t>
  </si>
  <si>
    <t>B16DCCN277</t>
  </si>
  <si>
    <t>B16DCCN293</t>
  </si>
  <si>
    <t>Nguyễn Gia</t>
  </si>
  <si>
    <t>Quyến</t>
  </si>
  <si>
    <t>17/07/97</t>
  </si>
  <si>
    <t>B16DCAT145</t>
  </si>
  <si>
    <t>B16DCDT192</t>
  </si>
  <si>
    <t>B16DCCN328</t>
  </si>
  <si>
    <t>B16DCCN336</t>
  </si>
  <si>
    <t>Trần Đình</t>
  </si>
  <si>
    <t>16/05/98</t>
  </si>
  <si>
    <t>B16DCVT289</t>
  </si>
  <si>
    <t>Lê Đình</t>
  </si>
  <si>
    <t>Thịnh</t>
  </si>
  <si>
    <t>19/07/98</t>
  </si>
  <si>
    <t>B14CCCN195</t>
  </si>
  <si>
    <t>Đinh Hà</t>
  </si>
  <si>
    <t>Thu</t>
  </si>
  <si>
    <t>17/11/96</t>
  </si>
  <si>
    <t>B16DCVT304</t>
  </si>
  <si>
    <t>Trần Thị Thanh</t>
  </si>
  <si>
    <t>Thủy</t>
  </si>
  <si>
    <t>B16DCCN373</t>
  </si>
  <si>
    <t>Phùng Ngọc</t>
  </si>
  <si>
    <t>B16DCCN374</t>
  </si>
  <si>
    <t>B16DCVT328</t>
  </si>
  <si>
    <t>Đỗ Mạnh</t>
  </si>
  <si>
    <t>B14CCCN116</t>
  </si>
  <si>
    <t>21/09/96</t>
  </si>
  <si>
    <t>B16DCCN384</t>
  </si>
  <si>
    <t>B14CCCN037</t>
  </si>
  <si>
    <t>16/02/94</t>
  </si>
  <si>
    <t>B16DCPT170</t>
  </si>
  <si>
    <t>Vũ Thị Thanh</t>
  </si>
  <si>
    <t>B16DCCN405</t>
  </si>
  <si>
    <t>Đoàn Thu</t>
  </si>
  <si>
    <t>08/06/98</t>
  </si>
  <si>
    <t>B16DCCN413</t>
  </si>
  <si>
    <t>Xuân</t>
  </si>
  <si>
    <t>B16DCDT236</t>
  </si>
  <si>
    <t>B16DCPT002</t>
  </si>
  <si>
    <t>Hà Việt</t>
  </si>
  <si>
    <t>B16DCPT004</t>
  </si>
  <si>
    <t>B16DCPT010</t>
  </si>
  <si>
    <t>10/12/98</t>
  </si>
  <si>
    <t>B16DCVT039</t>
  </si>
  <si>
    <t>26/04/98</t>
  </si>
  <si>
    <t>B16DCVT048</t>
  </si>
  <si>
    <t>Phùng Văn</t>
  </si>
  <si>
    <t>B16DCVT057</t>
  </si>
  <si>
    <t>Tô Minh</t>
  </si>
  <si>
    <t>21/08/98</t>
  </si>
  <si>
    <t>B16DCVT058</t>
  </si>
  <si>
    <t>Nguyễn Sơn</t>
  </si>
  <si>
    <t>Điệp</t>
  </si>
  <si>
    <t>11/11/98</t>
  </si>
  <si>
    <t>B16DCVT066</t>
  </si>
  <si>
    <t>Giang Anh</t>
  </si>
  <si>
    <t>B14DCVT400</t>
  </si>
  <si>
    <t>04/02/96</t>
  </si>
  <si>
    <t>B16DCPT022</t>
  </si>
  <si>
    <t>B16DCPT024</t>
  </si>
  <si>
    <t>Nguyễn Bá Trung</t>
  </si>
  <si>
    <t>B16DCPT205</t>
  </si>
  <si>
    <t>Võ Thùy</t>
  </si>
  <si>
    <t>25/09/98</t>
  </si>
  <si>
    <t>B16DCVT080</t>
  </si>
  <si>
    <t>Ngọc Văn</t>
  </si>
  <si>
    <t>B16DCAT043</t>
  </si>
  <si>
    <t>Lưu Hoàng</t>
  </si>
  <si>
    <t>B16DCPT034</t>
  </si>
  <si>
    <t>Vũ Hoàng</t>
  </si>
  <si>
    <t>B16DCVT096</t>
  </si>
  <si>
    <t>Hà Xuân</t>
  </si>
  <si>
    <t>B16DCPT036</t>
  </si>
  <si>
    <t>Giới</t>
  </si>
  <si>
    <t>25/08/98</t>
  </si>
  <si>
    <t>B15DCAT063</t>
  </si>
  <si>
    <t>Đặng Việt</t>
  </si>
  <si>
    <t>06/12/96</t>
  </si>
  <si>
    <t>B16DCPT044</t>
  </si>
  <si>
    <t>Lê Thị Thu</t>
  </si>
  <si>
    <t>B16DCVT113</t>
  </si>
  <si>
    <t>Hán Văn</t>
  </si>
  <si>
    <t>B16DCDT066</t>
  </si>
  <si>
    <t>Lại Minh</t>
  </si>
  <si>
    <t>16/10/98</t>
  </si>
  <si>
    <t>B16DCDT072</t>
  </si>
  <si>
    <t>05/03/97</t>
  </si>
  <si>
    <t>B16DCVT120</t>
  </si>
  <si>
    <t>07/05/94</t>
  </si>
  <si>
    <t>B16DCDT077</t>
  </si>
  <si>
    <t>B16DCPT054</t>
  </si>
  <si>
    <t>09/08/98</t>
  </si>
  <si>
    <t>B16DCAT059</t>
  </si>
  <si>
    <t>Hòa</t>
  </si>
  <si>
    <t>03/01/97</t>
  </si>
  <si>
    <t>B16DCPT060</t>
  </si>
  <si>
    <t>Đào Trọng Thiêm</t>
  </si>
  <si>
    <t>B16DCPT063</t>
  </si>
  <si>
    <t>Đặng Ngọc</t>
  </si>
  <si>
    <t>12/08/98</t>
  </si>
  <si>
    <t>B16DCVT137</t>
  </si>
  <si>
    <t>Ngô Chí</t>
  </si>
  <si>
    <t>B16DCPT066</t>
  </si>
  <si>
    <t>21/05/98</t>
  </si>
  <si>
    <t>B16DCVT155</t>
  </si>
  <si>
    <t>Đỗ Lê</t>
  </si>
  <si>
    <t>B16DCDT109</t>
  </si>
  <si>
    <t>Lê Khả</t>
  </si>
  <si>
    <t>B16DCPT069</t>
  </si>
  <si>
    <t>B16DCVT161</t>
  </si>
  <si>
    <t>Ninh Văn</t>
  </si>
  <si>
    <t>B16DCPT070</t>
  </si>
  <si>
    <t>Phạm Hoàng</t>
  </si>
  <si>
    <t>B16DCPT077</t>
  </si>
  <si>
    <t>B16DCVT170</t>
  </si>
  <si>
    <t>B16DCPT078</t>
  </si>
  <si>
    <t>B15DCDT104</t>
  </si>
  <si>
    <t>09/05/97</t>
  </si>
  <si>
    <t>D15CQDT04-B</t>
  </si>
  <si>
    <t>B16DCDT124</t>
  </si>
  <si>
    <t>Trần Đăng</t>
  </si>
  <si>
    <t>B16DCPT081</t>
  </si>
  <si>
    <t>Võ Trung</t>
  </si>
  <si>
    <t>B16DCPT084</t>
  </si>
  <si>
    <t>B16DCDT133</t>
  </si>
  <si>
    <t>29/06/98</t>
  </si>
  <si>
    <t>B15DCPT140</t>
  </si>
  <si>
    <t>Trần Tuấn Nam</t>
  </si>
  <si>
    <t>25/10/97</t>
  </si>
  <si>
    <t>B16DCVT210</t>
  </si>
  <si>
    <t>B16DCDT158</t>
  </si>
  <si>
    <t>Nhu</t>
  </si>
  <si>
    <t>B16DCVT233</t>
  </si>
  <si>
    <t>Ninh</t>
  </si>
  <si>
    <t>B16DCAT119</t>
  </si>
  <si>
    <t>B16DCVT245</t>
  </si>
  <si>
    <t>05/01/98</t>
  </si>
  <si>
    <t>B16DCVT257</t>
  </si>
  <si>
    <t>B16DCCN297</t>
  </si>
  <si>
    <t>Đặng Hoàng</t>
  </si>
  <si>
    <t>20/03/98</t>
  </si>
  <si>
    <t>B16DCDT182</t>
  </si>
  <si>
    <t>Lê Hoàng</t>
  </si>
  <si>
    <t>05/10/98</t>
  </si>
  <si>
    <t>B16DCVT264</t>
  </si>
  <si>
    <t>B16DCPT129</t>
  </si>
  <si>
    <t>Nguyễn Thị Băng</t>
  </si>
  <si>
    <t>Sương</t>
  </si>
  <si>
    <t>29/10/98</t>
  </si>
  <si>
    <t>B16DCVT274</t>
  </si>
  <si>
    <t>25/12/98</t>
  </si>
  <si>
    <t>B16DCCN318</t>
  </si>
  <si>
    <t>Nguyễn Cảnh</t>
  </si>
  <si>
    <t>14/05/98</t>
  </si>
  <si>
    <t>B16DCDT191</t>
  </si>
  <si>
    <t>B16DCPT142</t>
  </si>
  <si>
    <t>B16DCVT297</t>
  </si>
  <si>
    <t>Vũ Quỳnh</t>
  </si>
  <si>
    <t>B16DCVT298</t>
  </si>
  <si>
    <t>Thư</t>
  </si>
  <si>
    <t>B16DCPT146</t>
  </si>
  <si>
    <t>Thuấn</t>
  </si>
  <si>
    <t>15/09/98</t>
  </si>
  <si>
    <t>B14DCAT221</t>
  </si>
  <si>
    <t>D14CQAT03-B</t>
  </si>
  <si>
    <t>B16DCPT157</t>
  </si>
  <si>
    <t>Vũ Hiếu</t>
  </si>
  <si>
    <t>B14DCAT119</t>
  </si>
  <si>
    <t>03/03/96</t>
  </si>
  <si>
    <t>B16DCVT344</t>
  </si>
  <si>
    <t>Tưởng</t>
  </si>
  <si>
    <t>26/06/87</t>
  </si>
  <si>
    <t>B16DCVT345</t>
  </si>
  <si>
    <t>B12DCDT094</t>
  </si>
  <si>
    <t>06/05/92</t>
  </si>
  <si>
    <t>B16DCDT006</t>
  </si>
  <si>
    <t>B15DCCN012</t>
  </si>
  <si>
    <t>28/11/97</t>
  </si>
  <si>
    <t>D15CQCN01-B</t>
  </si>
  <si>
    <t>B13DCVT049</t>
  </si>
  <si>
    <t>24/10/95</t>
  </si>
  <si>
    <t>D13CQVT02-B</t>
  </si>
  <si>
    <t>B16DCPT006</t>
  </si>
  <si>
    <t>B16DCDT010</t>
  </si>
  <si>
    <t>Nguyễn Thị Ngọc</t>
  </si>
  <si>
    <t>29/09/97</t>
  </si>
  <si>
    <t>B14DCVT256</t>
  </si>
  <si>
    <t>12/09/95</t>
  </si>
  <si>
    <t>D14CQVT02-B</t>
  </si>
  <si>
    <t>B16DCPT012</t>
  </si>
  <si>
    <t>Phạm Thu</t>
  </si>
  <si>
    <t>B16DCVT035</t>
  </si>
  <si>
    <t>Phạm Huy</t>
  </si>
  <si>
    <t>Cương</t>
  </si>
  <si>
    <t>B16DCVT042</t>
  </si>
  <si>
    <t>B16DCVT063</t>
  </si>
  <si>
    <t>B16DCPT020</t>
  </si>
  <si>
    <t>Lê Hồng</t>
  </si>
  <si>
    <t>B16DCVT068</t>
  </si>
  <si>
    <t>B16DCPT029</t>
  </si>
  <si>
    <t>27/02/98</t>
  </si>
  <si>
    <t>B16DCVT084</t>
  </si>
  <si>
    <t>B16DCVT105</t>
  </si>
  <si>
    <t>B16DCVT106</t>
  </si>
  <si>
    <t>04/09/98</t>
  </si>
  <si>
    <t>B16DCPT042</t>
  </si>
  <si>
    <t>Mai Thị</t>
  </si>
  <si>
    <t>B16DCPT050</t>
  </si>
  <si>
    <t>B16DCDT082</t>
  </si>
  <si>
    <t>Trần Khánh</t>
  </si>
  <si>
    <t>B16DCPT056</t>
  </si>
  <si>
    <t>Nguyễn Quỳnh</t>
  </si>
  <si>
    <t>Hoan</t>
  </si>
  <si>
    <t>27/02/97</t>
  </si>
  <si>
    <t>B16DCPT058</t>
  </si>
  <si>
    <t>Hoàn</t>
  </si>
  <si>
    <t>B12DCVT206</t>
  </si>
  <si>
    <t>Phùng Mạnh Minh</t>
  </si>
  <si>
    <t>16/11/94</t>
  </si>
  <si>
    <t>B16DCPT065</t>
  </si>
  <si>
    <t>Đỗ Đức</t>
  </si>
  <si>
    <t>28/11/98</t>
  </si>
  <si>
    <t>B16DCPT067</t>
  </si>
  <si>
    <t>Tạ Lưu Thùy</t>
  </si>
  <si>
    <t>05/04/98</t>
  </si>
  <si>
    <t>B16DCPT209</t>
  </si>
  <si>
    <t>Đinh Gia</t>
  </si>
  <si>
    <t>B15DCAT091</t>
  </si>
  <si>
    <t>B16DCVT163</t>
  </si>
  <si>
    <t>02/11/98</t>
  </si>
  <si>
    <t>B16DCPT075</t>
  </si>
  <si>
    <t>Vũ Thị Thanh Thanh</t>
  </si>
  <si>
    <t>09/04/98</t>
  </si>
  <si>
    <t>B14DCAT202</t>
  </si>
  <si>
    <t>06/03/94</t>
  </si>
  <si>
    <t>D14CQAT02-B</t>
  </si>
  <si>
    <t>B16DCPT080</t>
  </si>
  <si>
    <t>Phan Trung</t>
  </si>
  <si>
    <t>05/05/98</t>
  </si>
  <si>
    <t>B16DCVT178</t>
  </si>
  <si>
    <t>Trần Công</t>
  </si>
  <si>
    <t>B16DCPT089</t>
  </si>
  <si>
    <t>Phạm Thị Nhật</t>
  </si>
  <si>
    <t>B16DCPT091</t>
  </si>
  <si>
    <t>Trương Diệu</t>
  </si>
  <si>
    <t>B16DCPT098</t>
  </si>
  <si>
    <t>02/02/97</t>
  </si>
  <si>
    <t>B16DCPT214</t>
  </si>
  <si>
    <t>B16DCPT101</t>
  </si>
  <si>
    <t>Nguyễn Tấn</t>
  </si>
  <si>
    <t>B16DCPT231</t>
  </si>
  <si>
    <t>Phan Đức</t>
  </si>
  <si>
    <t>23/10/97</t>
  </si>
  <si>
    <t>B16DCPT102</t>
  </si>
  <si>
    <t>Lê Giang</t>
  </si>
  <si>
    <t>07/11/98</t>
  </si>
  <si>
    <t>B16DCPT110</t>
  </si>
  <si>
    <t>Tạ Hồng</t>
  </si>
  <si>
    <t>B16DCPT111</t>
  </si>
  <si>
    <t>Hoàng Lan</t>
  </si>
  <si>
    <t>Nhi</t>
  </si>
  <si>
    <t>B16DCDT162</t>
  </si>
  <si>
    <t>Cao Văn</t>
  </si>
  <si>
    <t>B16DCPT115</t>
  </si>
  <si>
    <t>Lại Thị Thu</t>
  </si>
  <si>
    <t>B16DCPT228</t>
  </si>
  <si>
    <t>B16DCPT117</t>
  </si>
  <si>
    <t>24/10/98</t>
  </si>
  <si>
    <t>B16DCPT118</t>
  </si>
  <si>
    <t>16/02/97</t>
  </si>
  <si>
    <t>B16DCPT121</t>
  </si>
  <si>
    <t>Quyền</t>
  </si>
  <si>
    <t>B16DCPT122</t>
  </si>
  <si>
    <t>Ngô Thị Thúy</t>
  </si>
  <si>
    <t>B16DCPT200</t>
  </si>
  <si>
    <t>Bùi Anh</t>
  </si>
  <si>
    <t>Tâm</t>
  </si>
  <si>
    <t>B16DCVT268</t>
  </si>
  <si>
    <t>Nguyễn Phúc Hoàng</t>
  </si>
  <si>
    <t>B13DCCN288</t>
  </si>
  <si>
    <t>Đặng Toàn</t>
  </si>
  <si>
    <t>B16DCPT137</t>
  </si>
  <si>
    <t>B16DCPT139</t>
  </si>
  <si>
    <t>Cù Đức</t>
  </si>
  <si>
    <t>B16DCPT141</t>
  </si>
  <si>
    <t>Phạm Vũ</t>
  </si>
  <si>
    <t>B16DCPT143</t>
  </si>
  <si>
    <t>B16DCVT305</t>
  </si>
  <si>
    <t>Trần Thị Thu</t>
  </si>
  <si>
    <t>B16DCPT149</t>
  </si>
  <si>
    <t>Hoàng Mạnh</t>
  </si>
  <si>
    <t>B16DCVT308</t>
  </si>
  <si>
    <t>Tiệp</t>
  </si>
  <si>
    <t>15/06/98</t>
  </si>
  <si>
    <t>B16DCVT316</t>
  </si>
  <si>
    <t>Ngô Thu</t>
  </si>
  <si>
    <t>B16DCVT324</t>
  </si>
  <si>
    <t>Kiều Khải</t>
  </si>
  <si>
    <t>B16DCPT160</t>
  </si>
  <si>
    <t>Trần Thiện</t>
  </si>
  <si>
    <t>B16DCVT329</t>
  </si>
  <si>
    <t>B16DCPT162</t>
  </si>
  <si>
    <t>B16DCAT165</t>
  </si>
  <si>
    <t>Đậu Mạnh</t>
  </si>
  <si>
    <t>B16DCPT164</t>
  </si>
  <si>
    <t>Võ Anh</t>
  </si>
  <si>
    <t>B16DCPT165</t>
  </si>
  <si>
    <t>Đào Thanh</t>
  </si>
  <si>
    <t>13/09/97</t>
  </si>
  <si>
    <t>B16DCDT226</t>
  </si>
  <si>
    <t>Tuyên</t>
  </si>
  <si>
    <t>09/03/97</t>
  </si>
  <si>
    <t>B16DCDT231</t>
  </si>
  <si>
    <t>Hoàng Khắc</t>
  </si>
  <si>
    <t>11/04/98</t>
  </si>
  <si>
    <t>B16DCVT348</t>
  </si>
  <si>
    <t>B16DCCN003</t>
  </si>
  <si>
    <t>B16DCDT004</t>
  </si>
  <si>
    <t>Đỗ Hồng</t>
  </si>
  <si>
    <t>B13DCCN244</t>
  </si>
  <si>
    <t>Quách Tuấn</t>
  </si>
  <si>
    <t>09/09/95</t>
  </si>
  <si>
    <t>B16DCCN526</t>
  </si>
  <si>
    <t>B16DCDT012</t>
  </si>
  <si>
    <t>Binh</t>
  </si>
  <si>
    <t>B16DCPT233</t>
  </si>
  <si>
    <t>B16DCCN032</t>
  </si>
  <si>
    <t>Nguyễn</t>
  </si>
  <si>
    <t>B16DCAT021</t>
  </si>
  <si>
    <t>28/04/98</t>
  </si>
  <si>
    <t>B16DCDT024</t>
  </si>
  <si>
    <t>02/07/98</t>
  </si>
  <si>
    <t>B16DCCN058</t>
  </si>
  <si>
    <t>Đạo</t>
  </si>
  <si>
    <t>B16DCVT053</t>
  </si>
  <si>
    <t>07/08/97</t>
  </si>
  <si>
    <t>B16DCCN070</t>
  </si>
  <si>
    <t>B16DCAT034</t>
  </si>
  <si>
    <t>Đình</t>
  </si>
  <si>
    <t>B16DCPT019</t>
  </si>
  <si>
    <t>Dương Anh</t>
  </si>
  <si>
    <t>B14CCCN072</t>
  </si>
  <si>
    <t>22/07/95</t>
  </si>
  <si>
    <t>B16DCPT028</t>
  </si>
  <si>
    <t>Vũ Duy</t>
  </si>
  <si>
    <t>B16DCVT088</t>
  </si>
  <si>
    <t>22/03/98</t>
  </si>
  <si>
    <t>B16DCVT091</t>
  </si>
  <si>
    <t>Ngô Quốc</t>
  </si>
  <si>
    <t>B16DCCN121</t>
  </si>
  <si>
    <t>Chu Xuân</t>
  </si>
  <si>
    <t>B16DCVT111</t>
  </si>
  <si>
    <t>21/12/98</t>
  </si>
  <si>
    <t>B16DCVT123</t>
  </si>
  <si>
    <t>B16DCVT126</t>
  </si>
  <si>
    <t>B14DCAT031</t>
  </si>
  <si>
    <t>05/08/96</t>
  </si>
  <si>
    <t>B16DCVT138</t>
  </si>
  <si>
    <t>26/09/98</t>
  </si>
  <si>
    <t>B16DCVT150</t>
  </si>
  <si>
    <t>B16DCVT158</t>
  </si>
  <si>
    <t>Nguyễn Bá</t>
  </si>
  <si>
    <t>B16DCCN179</t>
  </si>
  <si>
    <t>B16DCDT113</t>
  </si>
  <si>
    <t>B16DCDT120</t>
  </si>
  <si>
    <t>Kháng</t>
  </si>
  <si>
    <t>02/09/98</t>
  </si>
  <si>
    <t>B16DCCN196</t>
  </si>
  <si>
    <t>B16DCAT090</t>
  </si>
  <si>
    <t>Kiệt</t>
  </si>
  <si>
    <t>B16DCVT183</t>
  </si>
  <si>
    <t>B16DCCN224</t>
  </si>
  <si>
    <t>Ngô Nhật</t>
  </si>
  <si>
    <t>03/11/98</t>
  </si>
  <si>
    <t>B16DCVT212</t>
  </si>
  <si>
    <t>Trịnh Văn</t>
  </si>
  <si>
    <t>10/04/98</t>
  </si>
  <si>
    <t>B16DCAT105</t>
  </si>
  <si>
    <t>B16DCAT108</t>
  </si>
  <si>
    <t>B16DCCN242</t>
  </si>
  <si>
    <t>B16DCPT106</t>
  </si>
  <si>
    <t>B16DCDT156</t>
  </si>
  <si>
    <t>B16DCDT159</t>
  </si>
  <si>
    <t>Vũ Thị Kiều</t>
  </si>
  <si>
    <t>28/12/98</t>
  </si>
  <si>
    <t>B16DCDT160</t>
  </si>
  <si>
    <t>Phác</t>
  </si>
  <si>
    <t>B16DCVT238</t>
  </si>
  <si>
    <t>Phạm Tuấn</t>
  </si>
  <si>
    <t>24/11/98</t>
  </si>
  <si>
    <t>B12DCDT078</t>
  </si>
  <si>
    <t>26/08/93</t>
  </si>
  <si>
    <t>D12DTMT</t>
  </si>
  <si>
    <t>B16DCVT253</t>
  </si>
  <si>
    <t>20/01/98</t>
  </si>
  <si>
    <t>B16DCDT175</t>
  </si>
  <si>
    <t>Chu Hữu</t>
  </si>
  <si>
    <t>Quốc</t>
  </si>
  <si>
    <t>09/07/96</t>
  </si>
  <si>
    <t>B16DCAT132</t>
  </si>
  <si>
    <t>Vũ Tiến</t>
  </si>
  <si>
    <t>B16DCVT260</t>
  </si>
  <si>
    <t>B16DCVT263</t>
  </si>
  <si>
    <t>Nguyễn Chính</t>
  </si>
  <si>
    <t>B16DCDT187</t>
  </si>
  <si>
    <t>10/06/95</t>
  </si>
  <si>
    <t>B16DCPT133</t>
  </si>
  <si>
    <t>B16DCVT270</t>
  </si>
  <si>
    <t>Đào Văn</t>
  </si>
  <si>
    <t>B16DCCN321</t>
  </si>
  <si>
    <t>Nguyễn Như</t>
  </si>
  <si>
    <t>B16DCCN325</t>
  </si>
  <si>
    <t>Vũ Viết</t>
  </si>
  <si>
    <t>B16DCVT280</t>
  </si>
  <si>
    <t>Nguyễn Chí</t>
  </si>
  <si>
    <t>21/09/98</t>
  </si>
  <si>
    <t>B16DCCN335</t>
  </si>
  <si>
    <t>B16DCAT152</t>
  </si>
  <si>
    <t>17/12/97</t>
  </si>
  <si>
    <t>B16DCCN344</t>
  </si>
  <si>
    <t>B16DCCN359</t>
  </si>
  <si>
    <t>12/02/98</t>
  </si>
  <si>
    <t>B15DCCN567</t>
  </si>
  <si>
    <t>10/12/97</t>
  </si>
  <si>
    <t>D15CQCN06-B</t>
  </si>
  <si>
    <t>B16DCDT213</t>
  </si>
  <si>
    <t>Đặng Văn</t>
  </si>
  <si>
    <t>B16DCVT333</t>
  </si>
  <si>
    <t>Dương Văn</t>
  </si>
  <si>
    <t>Tuân</t>
  </si>
  <si>
    <t>B16DCDT218</t>
  </si>
  <si>
    <t>28/05/98</t>
  </si>
  <si>
    <t>B16DCVT334</t>
  </si>
  <si>
    <t>Cao Tiến</t>
  </si>
  <si>
    <t>B16DCVT341</t>
  </si>
  <si>
    <t>B16DCCN406</t>
  </si>
  <si>
    <t>Ngô Thùy</t>
  </si>
  <si>
    <t>B16DCVT349</t>
  </si>
  <si>
    <t>B14DCVT674</t>
  </si>
  <si>
    <t>14/10/96</t>
  </si>
  <si>
    <t>B16DCVT012</t>
  </si>
  <si>
    <t>Nguyễn Thị Hương</t>
  </si>
  <si>
    <t>B16DCVT019</t>
  </si>
  <si>
    <t>06/05/97</t>
  </si>
  <si>
    <t>B16DCAT011</t>
  </si>
  <si>
    <t>B16DCVT025</t>
  </si>
  <si>
    <t>Phí Thanh</t>
  </si>
  <si>
    <t>B16DCPT204</t>
  </si>
  <si>
    <t>Bích</t>
  </si>
  <si>
    <t>B14DCDT308</t>
  </si>
  <si>
    <t>Biển</t>
  </si>
  <si>
    <t>06/05/96</t>
  </si>
  <si>
    <t>D14CQDT03-B</t>
  </si>
  <si>
    <t>B16DCCN035</t>
  </si>
  <si>
    <t>B14DCDT134</t>
  </si>
  <si>
    <t>Đào Trọng</t>
  </si>
  <si>
    <t>10/08/95</t>
  </si>
  <si>
    <t>B14DCDT141</t>
  </si>
  <si>
    <t>Kim Ngọc</t>
  </si>
  <si>
    <t>12/02/96</t>
  </si>
  <si>
    <t>B16DCVT038</t>
  </si>
  <si>
    <t>B16DCVT044</t>
  </si>
  <si>
    <t>Cao Bá</t>
  </si>
  <si>
    <t>Đại</t>
  </si>
  <si>
    <t>B13DCVT151</t>
  </si>
  <si>
    <t>17/12/95</t>
  </si>
  <si>
    <t>B16DCVT046</t>
  </si>
  <si>
    <t>Lê Hải</t>
  </si>
  <si>
    <t>B16DCCN060</t>
  </si>
  <si>
    <t>Hoàng Thành</t>
  </si>
  <si>
    <t>21/07/97</t>
  </si>
  <si>
    <t>B16DCCN072</t>
  </si>
  <si>
    <t>B16DCVT064</t>
  </si>
  <si>
    <t>Lê Nhân</t>
  </si>
  <si>
    <t>B16DCPT201</t>
  </si>
  <si>
    <t>B16DCVT076</t>
  </si>
  <si>
    <t>Đặng Tiến</t>
  </si>
  <si>
    <t>B16DCVT079</t>
  </si>
  <si>
    <t>B14DCDT173</t>
  </si>
  <si>
    <t>Vũ Ngọc</t>
  </si>
  <si>
    <t>30/03/96</t>
  </si>
  <si>
    <t>B16DCDT051</t>
  </si>
  <si>
    <t>Vũ Bình</t>
  </si>
  <si>
    <t>B14DCDT272</t>
  </si>
  <si>
    <t>B16DCPT202</t>
  </si>
  <si>
    <t>B16DCVT108</t>
  </si>
  <si>
    <t>Ngô Xuân</t>
  </si>
  <si>
    <t>21/04/98</t>
  </si>
  <si>
    <t>B16DCVT110</t>
  </si>
  <si>
    <t>B16DCPT219</t>
  </si>
  <si>
    <t>Bùi Hoàng</t>
  </si>
  <si>
    <t>B16DCCN147</t>
  </si>
  <si>
    <t>B16DCAT065</t>
  </si>
  <si>
    <t>19/04/97</t>
  </si>
  <si>
    <t>B16DCAT066</t>
  </si>
  <si>
    <t>B16DCVT152</t>
  </si>
  <si>
    <t>Phan Quỳnh</t>
  </si>
  <si>
    <t>19/12/98</t>
  </si>
  <si>
    <t>B16DCDT108</t>
  </si>
  <si>
    <t>Lê Công</t>
  </si>
  <si>
    <t>B16DCPT226</t>
  </si>
  <si>
    <t>B16DCVT162</t>
  </si>
  <si>
    <t>B14CCCN032</t>
  </si>
  <si>
    <t>Huỳnh</t>
  </si>
  <si>
    <t>B16DCAT083</t>
  </si>
  <si>
    <t>B15DCVT223</t>
  </si>
  <si>
    <t>13/06/97</t>
  </si>
  <si>
    <t>B16DCVT188</t>
  </si>
  <si>
    <t>Nguyễn Thị Mỹ</t>
  </si>
  <si>
    <t>B14DCCN251</t>
  </si>
  <si>
    <t>28/02/95</t>
  </si>
  <si>
    <t>E14CQCN01-B</t>
  </si>
  <si>
    <t>B16DCPT092</t>
  </si>
  <si>
    <t>20/01/97</t>
  </si>
  <si>
    <t>B16DCCN215</t>
  </si>
  <si>
    <t>Hà Hoàng</t>
  </si>
  <si>
    <t>27/09/97</t>
  </si>
  <si>
    <t>B16DCCN217</t>
  </si>
  <si>
    <t>08/12/98</t>
  </si>
  <si>
    <t>B16DCAT100</t>
  </si>
  <si>
    <t>B16DCCN223</t>
  </si>
  <si>
    <t>Vũ Thị Khánh</t>
  </si>
  <si>
    <t>B16DCCN542</t>
  </si>
  <si>
    <t>Anousit</t>
  </si>
  <si>
    <t>Malavong</t>
  </si>
  <si>
    <t>13/02/98</t>
  </si>
  <si>
    <t>B16DCDT145</t>
  </si>
  <si>
    <t>27/08/98</t>
  </si>
  <si>
    <t>B16DCPT100</t>
  </si>
  <si>
    <t>B16DCCN236</t>
  </si>
  <si>
    <t>Nguyễn Phương</t>
  </si>
  <si>
    <t>B16DCCN241</t>
  </si>
  <si>
    <t>B16DCCN248</t>
  </si>
  <si>
    <t>Nông Thị Bích</t>
  </si>
  <si>
    <t>Ngà</t>
  </si>
  <si>
    <t>18/07/97</t>
  </si>
  <si>
    <t>B14DCCN231</t>
  </si>
  <si>
    <t>Hoàng Hữu</t>
  </si>
  <si>
    <t>30/11/96</t>
  </si>
  <si>
    <t>B16DCDT157</t>
  </si>
  <si>
    <t>Nhật</t>
  </si>
  <si>
    <t>05/02/98</t>
  </si>
  <si>
    <t>B16DCCN260</t>
  </si>
  <si>
    <t>B16DCAT123</t>
  </si>
  <si>
    <t>B16DCDT165</t>
  </si>
  <si>
    <t>B16DCPT227</t>
  </si>
  <si>
    <t>Nguyễn Thị Ngân</t>
  </si>
  <si>
    <t>B16DCDT168</t>
  </si>
  <si>
    <t>Phan Thị</t>
  </si>
  <si>
    <t>B16DCCN299</t>
  </si>
  <si>
    <t>Hoàng Anh Vĩ</t>
  </si>
  <si>
    <t>25/07/98</t>
  </si>
  <si>
    <t>B16DCPT127</t>
  </si>
  <si>
    <t>B16DCCN500</t>
  </si>
  <si>
    <t>Sompadthana</t>
  </si>
  <si>
    <t>Sonevixianh</t>
  </si>
  <si>
    <t>21/05/96</t>
  </si>
  <si>
    <t>B16DCDT196</t>
  </si>
  <si>
    <t>B13DCVT283</t>
  </si>
  <si>
    <t>Đỗ Duy</t>
  </si>
  <si>
    <t>28/12/95</t>
  </si>
  <si>
    <t>D13CQVT06-B</t>
  </si>
  <si>
    <t>B16DCVT302</t>
  </si>
  <si>
    <t>Thương</t>
  </si>
  <si>
    <t>25/05/98</t>
  </si>
  <si>
    <t>B16DCVT322</t>
  </si>
  <si>
    <t>15/06/97</t>
  </si>
  <si>
    <t>B16DCVT326</t>
  </si>
  <si>
    <t>B16DCPT220</t>
  </si>
  <si>
    <t>Đỗ Anh</t>
  </si>
  <si>
    <t>B16DCVT332</t>
  </si>
  <si>
    <t>B16DCPT213</t>
  </si>
  <si>
    <t>Tạ Phương</t>
  </si>
  <si>
    <t>B16DCPT215</t>
  </si>
  <si>
    <t>Uyên</t>
  </si>
  <si>
    <t>B16DCVT001</t>
  </si>
  <si>
    <t>Doãn Minh</t>
  </si>
  <si>
    <t>B16DCVT017</t>
  </si>
  <si>
    <t>Phạm Tú</t>
  </si>
  <si>
    <t>19/10/98</t>
  </si>
  <si>
    <t>B16DCVT021</t>
  </si>
  <si>
    <t>B16DCVT041</t>
  </si>
  <si>
    <t>Phạm Hùng</t>
  </si>
  <si>
    <t>04/12/97</t>
  </si>
  <si>
    <t>B16DCPT015</t>
  </si>
  <si>
    <t>Đà</t>
  </si>
  <si>
    <t>B16DCVT049</t>
  </si>
  <si>
    <t>Dương Tiến</t>
  </si>
  <si>
    <t>B16DCPT016</t>
  </si>
  <si>
    <t>Ngô Tiến</t>
  </si>
  <si>
    <t>B16DCCN063</t>
  </si>
  <si>
    <t>B16DCVT054</t>
  </si>
  <si>
    <t>04/10/98</t>
  </si>
  <si>
    <t>B16DCVT065</t>
  </si>
  <si>
    <t>B13DCCN461</t>
  </si>
  <si>
    <t>Tống Đình</t>
  </si>
  <si>
    <t>26/03/95</t>
  </si>
  <si>
    <t>D13CNPM5</t>
  </si>
  <si>
    <t>B16DCDT039</t>
  </si>
  <si>
    <t>Đặng Minh</t>
  </si>
  <si>
    <t>18/08/98</t>
  </si>
  <si>
    <t>B16DCDT042</t>
  </si>
  <si>
    <t>B16DCCN083</t>
  </si>
  <si>
    <t>B16DCCN089</t>
  </si>
  <si>
    <t>B16DCVT081</t>
  </si>
  <si>
    <t>B16DCPT211</t>
  </si>
  <si>
    <t>B16DCCN111</t>
  </si>
  <si>
    <t>B16DCVT099</t>
  </si>
  <si>
    <t>Nguyễn Trường</t>
  </si>
  <si>
    <t>B16DCVT115</t>
  </si>
  <si>
    <t>B16DCCN537</t>
  </si>
  <si>
    <t>B16DCCN152</t>
  </si>
  <si>
    <t>29/12/97</t>
  </si>
  <si>
    <t>B16DCDT089</t>
  </si>
  <si>
    <t>B16DCVT146</t>
  </si>
  <si>
    <t>B16DCDT097</t>
  </si>
  <si>
    <t>Kiều Nguyên</t>
  </si>
  <si>
    <t>B13DCVT161</t>
  </si>
  <si>
    <t>Quách Văn</t>
  </si>
  <si>
    <t>Hữu</t>
  </si>
  <si>
    <t>15/02/94</t>
  </si>
  <si>
    <t>B16DCDT107</t>
  </si>
  <si>
    <t>B16DCVT160</t>
  </si>
  <si>
    <t>B16DCDT111</t>
  </si>
  <si>
    <t>B16DCDT118</t>
  </si>
  <si>
    <t>Trịnh Thế</t>
  </si>
  <si>
    <t>B16DCVT176</t>
  </si>
  <si>
    <t>Nguyễn Đoàn</t>
  </si>
  <si>
    <t>Khuê</t>
  </si>
  <si>
    <t>06/11/97</t>
  </si>
  <si>
    <t>B16DCVT190</t>
  </si>
  <si>
    <t>B16DCVT208</t>
  </si>
  <si>
    <t>Phùng Đức</t>
  </si>
  <si>
    <t>B16DCCN227</t>
  </si>
  <si>
    <t>Mến</t>
  </si>
  <si>
    <t>B16DCDT149</t>
  </si>
  <si>
    <t>B16DCCN240</t>
  </si>
  <si>
    <t>Phạm Duy</t>
  </si>
  <si>
    <t>13/12/98</t>
  </si>
  <si>
    <t>B12DCCN288</t>
  </si>
  <si>
    <t>Bùi Trung</t>
  </si>
  <si>
    <t>01/11/94</t>
  </si>
  <si>
    <t>D13CNPM4</t>
  </si>
  <si>
    <t>B16DCAT117</t>
  </si>
  <si>
    <t>Phùng Bảo</t>
  </si>
  <si>
    <t>10/07/98</t>
  </si>
  <si>
    <t>B16DCDT154</t>
  </si>
  <si>
    <t>Nguyệt</t>
  </si>
  <si>
    <t>05/08/98</t>
  </si>
  <si>
    <t>B16DCVT234</t>
  </si>
  <si>
    <t>B16DCCN262</t>
  </si>
  <si>
    <t>Ngô Đức</t>
  </si>
  <si>
    <t>Phắc</t>
  </si>
  <si>
    <t>B16DCVT243</t>
  </si>
  <si>
    <t>Vương Hồng</t>
  </si>
  <si>
    <t>B16DCVT244</t>
  </si>
  <si>
    <t>Đặng Thị Lan</t>
  </si>
  <si>
    <t>08/11/98</t>
  </si>
  <si>
    <t>B16DCAT134</t>
  </si>
  <si>
    <t>Đỗ Nhân</t>
  </si>
  <si>
    <t>B14DCVT424</t>
  </si>
  <si>
    <t>Quyết</t>
  </si>
  <si>
    <t>13/07/96</t>
  </si>
  <si>
    <t>B16DCAT135</t>
  </si>
  <si>
    <t>Đào Thị Như</t>
  </si>
  <si>
    <t>15/08/97</t>
  </si>
  <si>
    <t>B16DCDT185</t>
  </si>
  <si>
    <t>B16DCPT131</t>
  </si>
  <si>
    <t>Sỹ</t>
  </si>
  <si>
    <t>B16DCCN514</t>
  </si>
  <si>
    <t>19/03/98</t>
  </si>
  <si>
    <t>B16DCAT144</t>
  </si>
  <si>
    <t>08/05/98</t>
  </si>
  <si>
    <t>B16DCVT278</t>
  </si>
  <si>
    <t>B16DCCN332</t>
  </si>
  <si>
    <t>Phan Tiến</t>
  </si>
  <si>
    <t>25/10/98</t>
  </si>
  <si>
    <t>B16DCVT291</t>
  </si>
  <si>
    <t>Diệp Quang</t>
  </si>
  <si>
    <t>Thọ</t>
  </si>
  <si>
    <t>B16DCDT197</t>
  </si>
  <si>
    <t>15/12/98</t>
  </si>
  <si>
    <t>B16DCCN349</t>
  </si>
  <si>
    <t>Thụy</t>
  </si>
  <si>
    <t>B16DCVT311</t>
  </si>
  <si>
    <t>Đào Thế</t>
  </si>
  <si>
    <t>B14DCDT149</t>
  </si>
  <si>
    <t>Bùi Quốc</t>
  </si>
  <si>
    <t>19/05/95</t>
  </si>
  <si>
    <t>B16DCPT155</t>
  </si>
  <si>
    <t>09/12/98</t>
  </si>
  <si>
    <t>B16DCPT161</t>
  </si>
  <si>
    <t>B16DCAT170</t>
  </si>
  <si>
    <t>B16DCPT167</t>
  </si>
  <si>
    <t>B16DCDT222</t>
  </si>
  <si>
    <t>B16DCPT169</t>
  </si>
  <si>
    <t>B16DCVT346</t>
  </si>
  <si>
    <t>Dương Hoàng</t>
  </si>
  <si>
    <t>12/12/98</t>
  </si>
  <si>
    <t>B16DCCN411</t>
  </si>
  <si>
    <t>Thiều Văn</t>
  </si>
  <si>
    <t>Vĩnh</t>
  </si>
  <si>
    <t>25/01/97</t>
  </si>
  <si>
    <t>B16DCDT235</t>
  </si>
  <si>
    <t>Ngô Minh</t>
  </si>
  <si>
    <t>B16DCVT005</t>
  </si>
  <si>
    <t>Cao Đức</t>
  </si>
  <si>
    <t>13/11/96</t>
  </si>
  <si>
    <t>B16DCAT003</t>
  </si>
  <si>
    <t>Hồ Nam</t>
  </si>
  <si>
    <t>B16DCDT005</t>
  </si>
  <si>
    <t>Mai Tuấn</t>
  </si>
  <si>
    <t>B16DCVT016</t>
  </si>
  <si>
    <t>Phạm Như Việt</t>
  </si>
  <si>
    <t>27/10/98</t>
  </si>
  <si>
    <t>B13DCDT049</t>
  </si>
  <si>
    <t>Cam</t>
  </si>
  <si>
    <t>06/06/93</t>
  </si>
  <si>
    <t>D13XLTH</t>
  </si>
  <si>
    <t>B16DCVT400</t>
  </si>
  <si>
    <t>Duongchai</t>
  </si>
  <si>
    <t>Chansanguan</t>
  </si>
  <si>
    <t>12/11/95</t>
  </si>
  <si>
    <t>B16DCVT032</t>
  </si>
  <si>
    <t>Chí</t>
  </si>
  <si>
    <t>B16DCDT016</t>
  </si>
  <si>
    <t>Chinh</t>
  </si>
  <si>
    <t>B16DCDT019</t>
  </si>
  <si>
    <t>B16DCVT034</t>
  </si>
  <si>
    <t>10/01/97</t>
  </si>
  <si>
    <t>B16DCVT047</t>
  </si>
  <si>
    <t>Lưu Hiểu</t>
  </si>
  <si>
    <t>B16DCAT030</t>
  </si>
  <si>
    <t>B16DCCN531</t>
  </si>
  <si>
    <t>Trần Quang Tiến</t>
  </si>
  <si>
    <t>B14DCCN209</t>
  </si>
  <si>
    <t>Điều</t>
  </si>
  <si>
    <t>27/07/96</t>
  </si>
  <si>
    <t>D14CQCN02-B</t>
  </si>
  <si>
    <t>B13DCDT054</t>
  </si>
  <si>
    <t>Dự</t>
  </si>
  <si>
    <t>06/07/95</t>
  </si>
  <si>
    <t>B16DCVT069</t>
  </si>
  <si>
    <t>B16DCVT070</t>
  </si>
  <si>
    <t>20/10/97</t>
  </si>
  <si>
    <t>B16DCCN521</t>
  </si>
  <si>
    <t>Phạm Gia Tuấn</t>
  </si>
  <si>
    <t>B16DCVT086</t>
  </si>
  <si>
    <t>Hồ Nghĩa</t>
  </si>
  <si>
    <t>B16DCPT031</t>
  </si>
  <si>
    <t>B16DCAT041</t>
  </si>
  <si>
    <t>Nguyễn Thùy</t>
  </si>
  <si>
    <t>B16DCDT054</t>
  </si>
  <si>
    <t>Mai Thiên</t>
  </si>
  <si>
    <t>B16DCAT047</t>
  </si>
  <si>
    <t>Ngô Hoàng</t>
  </si>
  <si>
    <t>B16DCDT061</t>
  </si>
  <si>
    <t>B16DCCN138</t>
  </si>
  <si>
    <t>03/05/97</t>
  </si>
  <si>
    <t>B16DCPT229</t>
  </si>
  <si>
    <t>10/09/96</t>
  </si>
  <si>
    <t>B16DCPT218</t>
  </si>
  <si>
    <t>B16DCVT122</t>
  </si>
  <si>
    <t>B16DCVT133</t>
  </si>
  <si>
    <t>Hợp</t>
  </si>
  <si>
    <t>B12DCCN436</t>
  </si>
  <si>
    <t>09/10/93</t>
  </si>
  <si>
    <t>D12CNPM2</t>
  </si>
  <si>
    <t>B16DCDT094</t>
  </si>
  <si>
    <t>B112104471</t>
  </si>
  <si>
    <t>Đặng Lê Thái</t>
  </si>
  <si>
    <t>18/10/92</t>
  </si>
  <si>
    <t>D12CNPM1</t>
  </si>
  <si>
    <t>B16DCPT222</t>
  </si>
  <si>
    <t>Lương Thị Vân</t>
  </si>
  <si>
    <t>02/05/98</t>
  </si>
  <si>
    <t>B16DCDT121</t>
  </si>
  <si>
    <t>04/05/98</t>
  </si>
  <si>
    <t>B16DCDT122</t>
  </si>
  <si>
    <t>31/12/98</t>
  </si>
  <si>
    <t>B16DCVT173</t>
  </si>
  <si>
    <t>B16DCVT181</t>
  </si>
  <si>
    <t>Trần ánh</t>
  </si>
  <si>
    <t>Kim</t>
  </si>
  <si>
    <t>B16DCPT223</t>
  </si>
  <si>
    <t>Lưu Quỳnh</t>
  </si>
  <si>
    <t>B16DCDT136</t>
  </si>
  <si>
    <t>B16DCVT196</t>
  </si>
  <si>
    <t>B16DCVT199</t>
  </si>
  <si>
    <t>Luyện</t>
  </si>
  <si>
    <t>B16DCDT148</t>
  </si>
  <si>
    <t>Đinh Hải</t>
  </si>
  <si>
    <t>B16DCVT236</t>
  </si>
  <si>
    <t>B16DCVT241</t>
  </si>
  <si>
    <t>B16DCVT242</t>
  </si>
  <si>
    <t>30/08/98</t>
  </si>
  <si>
    <t>B16DCVT249</t>
  </si>
  <si>
    <t>Hoàng Sỹ</t>
  </si>
  <si>
    <t>B16DCVT254</t>
  </si>
  <si>
    <t>Nguyễn Phú</t>
  </si>
  <si>
    <t>B16DCVT267</t>
  </si>
  <si>
    <t>Lý Hữu</t>
  </si>
  <si>
    <t>B16DCPT134</t>
  </si>
  <si>
    <t>B16DCVT271</t>
  </si>
  <si>
    <t>B16DCDT190</t>
  </si>
  <si>
    <t>12/06/98</t>
  </si>
  <si>
    <t>B16DCPT208</t>
  </si>
  <si>
    <t>11/10/98</t>
  </si>
  <si>
    <t>B16DCCN343</t>
  </si>
  <si>
    <t>Đinh Tiến</t>
  </si>
  <si>
    <t>B16DCVT300</t>
  </si>
  <si>
    <t>05/09/97</t>
  </si>
  <si>
    <t>B16DCVT301</t>
  </si>
  <si>
    <t>04/08/97</t>
  </si>
  <si>
    <t>B16DCVT303</t>
  </si>
  <si>
    <t>B16DCDT200</t>
  </si>
  <si>
    <t>B16DCVT310</t>
  </si>
  <si>
    <t>Tịnh</t>
  </si>
  <si>
    <t>B16DCDT209</t>
  </si>
  <si>
    <t>Trần Thị Thùy</t>
  </si>
  <si>
    <t>B16DCVT325</t>
  </si>
  <si>
    <t>B16DCPT163</t>
  </si>
  <si>
    <t>Mã Anh</t>
  </si>
  <si>
    <t>B16DCDT220</t>
  </si>
  <si>
    <t>B16DCVT338</t>
  </si>
  <si>
    <t>Bùi Duy</t>
  </si>
  <si>
    <t>B16DCAT173</t>
  </si>
  <si>
    <t>Phạm Thanh</t>
  </si>
  <si>
    <t>B16DCVT342</t>
  </si>
  <si>
    <t>Trần Danh</t>
  </si>
  <si>
    <t>B13DCDT085</t>
  </si>
  <si>
    <t>25/11/95</t>
  </si>
  <si>
    <t>B16DCAT178</t>
  </si>
  <si>
    <t>Nguyễn Ngọc Phi</t>
  </si>
  <si>
    <t>B16DCCN007</t>
  </si>
  <si>
    <t>Hoàng Thị Lan</t>
  </si>
  <si>
    <t>B16DCVT011</t>
  </si>
  <si>
    <t>B16DCCN017</t>
  </si>
  <si>
    <t>Đặng Thị Ngọc</t>
  </si>
  <si>
    <t>B16DCCN024</t>
  </si>
  <si>
    <t>B16DCVT026</t>
  </si>
  <si>
    <t>Nguyễn Công Lê</t>
  </si>
  <si>
    <t>B16DCVT028</t>
  </si>
  <si>
    <t>27/01/98</t>
  </si>
  <si>
    <t>B16DCCN048</t>
  </si>
  <si>
    <t>B16DCCN051</t>
  </si>
  <si>
    <t>B16DCCN052</t>
  </si>
  <si>
    <t>10/03/98</t>
  </si>
  <si>
    <t>B16DCCN067</t>
  </si>
  <si>
    <t>Tạ Khắc</t>
  </si>
  <si>
    <t>B16DCCN069</t>
  </si>
  <si>
    <t>Trịnh Quốc</t>
  </si>
  <si>
    <t>B16DCVT059</t>
  </si>
  <si>
    <t>B16DCCN078</t>
  </si>
  <si>
    <t>B16DCAT036</t>
  </si>
  <si>
    <t>B16DCPT027</t>
  </si>
  <si>
    <t>Phan Doãn</t>
  </si>
  <si>
    <t>B16DCPT232</t>
  </si>
  <si>
    <t>B16DCCN095</t>
  </si>
  <si>
    <t>B16DCVT082</t>
  </si>
  <si>
    <t>B16DCCN099</t>
  </si>
  <si>
    <t>Trương Mạnh</t>
  </si>
  <si>
    <t>B16DCCN101</t>
  </si>
  <si>
    <t>Cao Nam</t>
  </si>
  <si>
    <t>B16DCDT052</t>
  </si>
  <si>
    <t>11/06/98</t>
  </si>
  <si>
    <t>B16DCCN117</t>
  </si>
  <si>
    <t>Hoàng Nguyên</t>
  </si>
  <si>
    <t>Giáp</t>
  </si>
  <si>
    <t>B16DCCN132</t>
  </si>
  <si>
    <t>B16DCCN151</t>
  </si>
  <si>
    <t>B16DCCN157</t>
  </si>
  <si>
    <t>B16DCVT142</t>
  </si>
  <si>
    <t>28/11/95</t>
  </si>
  <si>
    <t>B16DCVT143</t>
  </si>
  <si>
    <t>B16DCCN163</t>
  </si>
  <si>
    <t>Hoàng Đỗ Việt</t>
  </si>
  <si>
    <t>B15DCCN278</t>
  </si>
  <si>
    <t>02/06/97</t>
  </si>
  <si>
    <t>D15CQCN03-B</t>
  </si>
  <si>
    <t>B16DCCN183</t>
  </si>
  <si>
    <t>Nguyễn Thị Thanh</t>
  </si>
  <si>
    <t>B16DCCN185</t>
  </si>
  <si>
    <t>Nguyễn Thu</t>
  </si>
  <si>
    <t>B16DCDT123</t>
  </si>
  <si>
    <t>Lê Trần</t>
  </si>
  <si>
    <t>B16DCCN197</t>
  </si>
  <si>
    <t>B16DCCN199</t>
  </si>
  <si>
    <t>Trần Minh Chính</t>
  </si>
  <si>
    <t>B16DCVT180</t>
  </si>
  <si>
    <t>Kiểu</t>
  </si>
  <si>
    <t>B16DCDT143</t>
  </si>
  <si>
    <t>B16DCCN515</t>
  </si>
  <si>
    <t>B16DCCN231</t>
  </si>
  <si>
    <t>B16DCVT219</t>
  </si>
  <si>
    <t>B16DCDT152</t>
  </si>
  <si>
    <t>B16DCVT230</t>
  </si>
  <si>
    <t>Sầm Văn</t>
  </si>
  <si>
    <t>29/06/97</t>
  </si>
  <si>
    <t>B16DCAT122</t>
  </si>
  <si>
    <t>Đặng Anh</t>
  </si>
  <si>
    <t>14/11/98</t>
  </si>
  <si>
    <t>B16DCVT240</t>
  </si>
  <si>
    <t>Dương Quang</t>
  </si>
  <si>
    <t>B16DCAT128</t>
  </si>
  <si>
    <t>B16DCPT225</t>
  </si>
  <si>
    <t>B16DCDT174</t>
  </si>
  <si>
    <t>Trần Mạnh</t>
  </si>
  <si>
    <t>B14CCCN139</t>
  </si>
  <si>
    <t>20/07/95</t>
  </si>
  <si>
    <t>B16DCVT255</t>
  </si>
  <si>
    <t>Vương Thị Thúy</t>
  </si>
  <si>
    <t>B16DCCN315</t>
  </si>
  <si>
    <t>B16DCCN317</t>
  </si>
  <si>
    <t>Đinh Đức</t>
  </si>
  <si>
    <t>B16DCCN319</t>
  </si>
  <si>
    <t>20/10/93</t>
  </si>
  <si>
    <t>B16DCVT276</t>
  </si>
  <si>
    <t>B16DCVT281</t>
  </si>
  <si>
    <t>Nguyễn Ngọc Huy</t>
  </si>
  <si>
    <t>B16DCVT287</t>
  </si>
  <si>
    <t>Thế</t>
  </si>
  <si>
    <t>B14CCVT106</t>
  </si>
  <si>
    <t>Lê Từ</t>
  </si>
  <si>
    <t>23/04/96</t>
  </si>
  <si>
    <t>B14CCVT100</t>
  </si>
  <si>
    <t>Thiệu</t>
  </si>
  <si>
    <t>19/06/95</t>
  </si>
  <si>
    <t>B16DCVT292</t>
  </si>
  <si>
    <t>Thoa</t>
  </si>
  <si>
    <t>03/06/97</t>
  </si>
  <si>
    <t>B16DCCN346</t>
  </si>
  <si>
    <t>B16DCVT299</t>
  </si>
  <si>
    <t>B16DCAT156</t>
  </si>
  <si>
    <t>B16DCDT205</t>
  </si>
  <si>
    <t>B16DCDT206</t>
  </si>
  <si>
    <t>27/04/98</t>
  </si>
  <si>
    <t>B16DCDT207</t>
  </si>
  <si>
    <t>Nguyễn Chí Thành</t>
  </si>
  <si>
    <t>Tôn</t>
  </si>
  <si>
    <t>B16DCAT160</t>
  </si>
  <si>
    <t>B16DCVT327</t>
  </si>
  <si>
    <t>Nguyễn Tài</t>
  </si>
  <si>
    <t>B16DCVT343</t>
  </si>
  <si>
    <t>B16DCDT001</t>
  </si>
  <si>
    <t>B14CCCN252</t>
  </si>
  <si>
    <t>20/09/96</t>
  </si>
  <si>
    <t>B16DCVT010</t>
  </si>
  <si>
    <t>Nguyễn Đức Việt</t>
  </si>
  <si>
    <t>B16DCVT018</t>
  </si>
  <si>
    <t>Phạm Vinh</t>
  </si>
  <si>
    <t>B16DCVT027</t>
  </si>
  <si>
    <t>Đỗ Thanh</t>
  </si>
  <si>
    <t>Bình</t>
  </si>
  <si>
    <t>B16DCAT016</t>
  </si>
  <si>
    <t>Chượng</t>
  </si>
  <si>
    <t>B16DCAT019</t>
  </si>
  <si>
    <t>Trần Sinh</t>
  </si>
  <si>
    <t>Cung</t>
  </si>
  <si>
    <t>B16DCCN040</t>
  </si>
  <si>
    <t>Chử Mạnh</t>
  </si>
  <si>
    <t>B16DCDT023</t>
  </si>
  <si>
    <t>25/06/98</t>
  </si>
  <si>
    <t>B16DCCN061</t>
  </si>
  <si>
    <t>10/03/97</t>
  </si>
  <si>
    <t>B16DCCN062</t>
  </si>
  <si>
    <t>Lê Tiến</t>
  </si>
  <si>
    <t>B16DCDT029</t>
  </si>
  <si>
    <t>B16DCCN071</t>
  </si>
  <si>
    <t>Đỗ Khắc</t>
  </si>
  <si>
    <t>B16DCVT061</t>
  </si>
  <si>
    <t>B16DCAT035</t>
  </si>
  <si>
    <t>Lưu Huỳnh</t>
  </si>
  <si>
    <t>16/05/97</t>
  </si>
  <si>
    <t>B16DCCN091</t>
  </si>
  <si>
    <t>Giáp Mạnh</t>
  </si>
  <si>
    <t>B16DCDT055</t>
  </si>
  <si>
    <t>Lâm Quang</t>
  </si>
  <si>
    <t>B16DCDT057</t>
  </si>
  <si>
    <t>Lại Hoàng</t>
  </si>
  <si>
    <t>B16DCDT065</t>
  </si>
  <si>
    <t>Đậu Văn Minh</t>
  </si>
  <si>
    <t>B16DCDT067</t>
  </si>
  <si>
    <t>07/05/98</t>
  </si>
  <si>
    <t>B16DCCN143</t>
  </si>
  <si>
    <t>B16DCAT061</t>
  </si>
  <si>
    <t>03/08/97</t>
  </si>
  <si>
    <t>B16DCAT062</t>
  </si>
  <si>
    <t>B16DCAT067</t>
  </si>
  <si>
    <t>B16DCAT070</t>
  </si>
  <si>
    <t>B16DCCN167</t>
  </si>
  <si>
    <t>Phạm Quốc</t>
  </si>
  <si>
    <t>B16DCCN169</t>
  </si>
  <si>
    <t>B16DCDT104</t>
  </si>
  <si>
    <t>Nguyễn Thị Thu</t>
  </si>
  <si>
    <t>08/08/98</t>
  </si>
  <si>
    <t>B16DCAT078</t>
  </si>
  <si>
    <t>Khương Xuân</t>
  </si>
  <si>
    <t>B16DCCN186</t>
  </si>
  <si>
    <t>Nhữ Thị</t>
  </si>
  <si>
    <t>B16DCAT085</t>
  </si>
  <si>
    <t>Hồ Anh</t>
  </si>
  <si>
    <t>B16DCAT086</t>
  </si>
  <si>
    <t>B16DCCN198</t>
  </si>
  <si>
    <t>B16DCCN200</t>
  </si>
  <si>
    <t>Đặng Đình Tùng</t>
  </si>
  <si>
    <t>14/07/97</t>
  </si>
  <si>
    <t>B15DCVT234</t>
  </si>
  <si>
    <t>B16DCCN225</t>
  </si>
  <si>
    <t>26/08/98</t>
  </si>
  <si>
    <t>B16DCVT203</t>
  </si>
  <si>
    <t>B16DCVT207</t>
  </si>
  <si>
    <t>B16DCDT144</t>
  </si>
  <si>
    <t>B16DCVT217</t>
  </si>
  <si>
    <t>Tô Hồng</t>
  </si>
  <si>
    <t>B16DCCN252</t>
  </si>
  <si>
    <t>Tào Trọng</t>
  </si>
  <si>
    <t>B15DCVT298</t>
  </si>
  <si>
    <t>Đinh Duy</t>
  </si>
  <si>
    <t>29/11/97</t>
  </si>
  <si>
    <t>B16DCCN268</t>
  </si>
  <si>
    <t>B16DCCN281</t>
  </si>
  <si>
    <t>21/12/97</t>
  </si>
  <si>
    <t>B16DCAT127</t>
  </si>
  <si>
    <t>B16DCCN286</t>
  </si>
  <si>
    <t>06/05/98</t>
  </si>
  <si>
    <t>B13DCCN483</t>
  </si>
  <si>
    <t>25/10/94</t>
  </si>
  <si>
    <t>B16DCCN311</t>
  </si>
  <si>
    <t>Lê Duy</t>
  </si>
  <si>
    <t>B16DCAT143</t>
  </si>
  <si>
    <t>Đỗ Xuân</t>
  </si>
  <si>
    <t>B16DCVT273</t>
  </si>
  <si>
    <t>Hoàng Thọ</t>
  </si>
  <si>
    <t>B16DCVT275</t>
  </si>
  <si>
    <t>B16DCCN322</t>
  </si>
  <si>
    <t>18/12/97</t>
  </si>
  <si>
    <t>B16DCCN327</t>
  </si>
  <si>
    <t>B16DCCN329</t>
  </si>
  <si>
    <t>B16DCAT150</t>
  </si>
  <si>
    <t>Trần Quý</t>
  </si>
  <si>
    <t>B16DCCN522</t>
  </si>
  <si>
    <t>Trần Tiến</t>
  </si>
  <si>
    <t>B16DCVT284</t>
  </si>
  <si>
    <t>22/08/97</t>
  </si>
  <si>
    <t>B16DCVT290</t>
  </si>
  <si>
    <t>B14CCCN221</t>
  </si>
  <si>
    <t>02/10/96</t>
  </si>
  <si>
    <t>B14CCCN023</t>
  </si>
  <si>
    <t>14/04/95</t>
  </si>
  <si>
    <t>B16DCDT208</t>
  </si>
  <si>
    <t>B16DCCN370</t>
  </si>
  <si>
    <t>Hoàng Mậu</t>
  </si>
  <si>
    <t>B16DCAT159</t>
  </si>
  <si>
    <t>B16DCAT164</t>
  </si>
  <si>
    <t>B16DCAT166</t>
  </si>
  <si>
    <t>Lê Anh</t>
  </si>
  <si>
    <t>B16DCAT167</t>
  </si>
  <si>
    <t>B16DCAT176</t>
  </si>
  <si>
    <t>B16DCCN512</t>
  </si>
  <si>
    <t>B16DCAT008</t>
  </si>
  <si>
    <t>Trần Việt</t>
  </si>
  <si>
    <t>B14DCCN144</t>
  </si>
  <si>
    <t>Trương Việt</t>
  </si>
  <si>
    <t>19/08/96</t>
  </si>
  <si>
    <t>D14CQCN03-B</t>
  </si>
  <si>
    <t>B16DCVT023</t>
  </si>
  <si>
    <t>B16DCCN028</t>
  </si>
  <si>
    <t>B16DCDT018</t>
  </si>
  <si>
    <t>27/03/98</t>
  </si>
  <si>
    <t>B15DCCN074</t>
  </si>
  <si>
    <t>Chuẩn</t>
  </si>
  <si>
    <t>06/09/96</t>
  </si>
  <si>
    <t>B14DCCN126</t>
  </si>
  <si>
    <t>Dương Mạnh</t>
  </si>
  <si>
    <t>04/10/96</t>
  </si>
  <si>
    <t>B16DCVT036</t>
  </si>
  <si>
    <t>B13DCVT345</t>
  </si>
  <si>
    <t>Ngô Ngọc</t>
  </si>
  <si>
    <t>D13CQVT08-B</t>
  </si>
  <si>
    <t>B16DCAT027</t>
  </si>
  <si>
    <t>29/10/97</t>
  </si>
  <si>
    <t>B16DCVT052</t>
  </si>
  <si>
    <t>B16DCDT034</t>
  </si>
  <si>
    <t>Hoàng Thế</t>
  </si>
  <si>
    <t>Diệu</t>
  </si>
  <si>
    <t>B16DCCN074</t>
  </si>
  <si>
    <t>B16DCCN090</t>
  </si>
  <si>
    <t>Đỗ Trọng</t>
  </si>
  <si>
    <t>B16DCCN092</t>
  </si>
  <si>
    <t>Lã Văn</t>
  </si>
  <si>
    <t>B16DCCN098</t>
  </si>
  <si>
    <t>25/11/97</t>
  </si>
  <si>
    <t>B16DCAT044</t>
  </si>
  <si>
    <t>B16DCCN114</t>
  </si>
  <si>
    <t>Ngô Trường</t>
  </si>
  <si>
    <t>26/10/95</t>
  </si>
  <si>
    <t>B13DCDT058</t>
  </si>
  <si>
    <t>07/02/95</t>
  </si>
  <si>
    <t>B16DCAT055</t>
  </si>
  <si>
    <t>B16DCDT076</t>
  </si>
  <si>
    <t>Phan Minh</t>
  </si>
  <si>
    <t>B16DCCN162</t>
  </si>
  <si>
    <t>27/06/98</t>
  </si>
  <si>
    <t>B16DCAT073</t>
  </si>
  <si>
    <t>Đinh Trọng</t>
  </si>
  <si>
    <t>B16DCCN165</t>
  </si>
  <si>
    <t>B16DCCN172</t>
  </si>
  <si>
    <t>B16DCCN195</t>
  </si>
  <si>
    <t>B16DCVT177</t>
  </si>
  <si>
    <t>Khương</t>
  </si>
  <si>
    <t>04/07/97</t>
  </si>
  <si>
    <t>B16DCVT179</t>
  </si>
  <si>
    <t>Phan Tuấn</t>
  </si>
  <si>
    <t>B16DCCN203</t>
  </si>
  <si>
    <t>B16DCCN209</t>
  </si>
  <si>
    <t>Lường Quang</t>
  </si>
  <si>
    <t>16/09/96</t>
  </si>
  <si>
    <t>B16DCCN213</t>
  </si>
  <si>
    <t>B16DCAT094</t>
  </si>
  <si>
    <t>Lộc</t>
  </si>
  <si>
    <t>B16DCAT095</t>
  </si>
  <si>
    <t>B16DCAT097</t>
  </si>
  <si>
    <t>Nguyễn Thế Thăng</t>
  </si>
  <si>
    <t>B16DCVT206</t>
  </si>
  <si>
    <t>B16DCVT215</t>
  </si>
  <si>
    <t>B16DCCN233</t>
  </si>
  <si>
    <t>25/02/97</t>
  </si>
  <si>
    <t>B16DCCN234</t>
  </si>
  <si>
    <t>Mơ</t>
  </si>
  <si>
    <t>13/04/97</t>
  </si>
  <si>
    <t>B16DCCN238</t>
  </si>
  <si>
    <t>B16DCVT224</t>
  </si>
  <si>
    <t>B16DCCN250</t>
  </si>
  <si>
    <t>Hồ Hiếu</t>
  </si>
  <si>
    <t>B16DCCN538</t>
  </si>
  <si>
    <t>B16DCCN257</t>
  </si>
  <si>
    <t>Nhân</t>
  </si>
  <si>
    <t>31/01/98</t>
  </si>
  <si>
    <t>B16DCDT155</t>
  </si>
  <si>
    <t>23/08/98</t>
  </si>
  <si>
    <t>B16DCCN258</t>
  </si>
  <si>
    <t>Đỗ Đình</t>
  </si>
  <si>
    <t>B16DCCN259</t>
  </si>
  <si>
    <t>Đào Long</t>
  </si>
  <si>
    <t>B16DCDT161</t>
  </si>
  <si>
    <t>B16DCCN284</t>
  </si>
  <si>
    <t>B16DCVT256</t>
  </si>
  <si>
    <t>Hồ Viết</t>
  </si>
  <si>
    <t>San</t>
  </si>
  <si>
    <t>B16DCDT180</t>
  </si>
  <si>
    <t>B16DCAT139</t>
  </si>
  <si>
    <t>B16DCCN314</t>
  </si>
  <si>
    <t>Thận</t>
  </si>
  <si>
    <t>B16DCDT189</t>
  </si>
  <si>
    <t>B16DCPT138</t>
  </si>
  <si>
    <t>14/03/98</t>
  </si>
  <si>
    <t>B16DCAT149</t>
  </si>
  <si>
    <t>Tạ Tất</t>
  </si>
  <si>
    <t>14/10/97</t>
  </si>
  <si>
    <t>B16DCAT154</t>
  </si>
  <si>
    <t>B16DCCN354</t>
  </si>
  <si>
    <t>B16DCAT155</t>
  </si>
  <si>
    <t>Tiền</t>
  </si>
  <si>
    <t>B16DCCN356</t>
  </si>
  <si>
    <t>B16DCCN357</t>
  </si>
  <si>
    <t>B16DCVT319</t>
  </si>
  <si>
    <t>Mạnh Quang</t>
  </si>
  <si>
    <t>B16DCCN379</t>
  </si>
  <si>
    <t>Thái Phúc</t>
  </si>
  <si>
    <t>01/03/98</t>
  </si>
  <si>
    <t>B16DCCN387</t>
  </si>
  <si>
    <t>B16DCAT169</t>
  </si>
  <si>
    <t>Trương Ngọc</t>
  </si>
  <si>
    <t>30/09/97</t>
  </si>
  <si>
    <t>B16DCCN395</t>
  </si>
  <si>
    <t>B16DCCN414</t>
  </si>
  <si>
    <t>Xuyên</t>
  </si>
  <si>
    <t>25/04/98</t>
  </si>
  <si>
    <t>B16DCAT005</t>
  </si>
  <si>
    <t>B16DCCN013</t>
  </si>
  <si>
    <t>19/01/98</t>
  </si>
  <si>
    <t>B16DCCN022</t>
  </si>
  <si>
    <t>B16DCPT009</t>
  </si>
  <si>
    <t>B16DCCN039</t>
  </si>
  <si>
    <t>B16DCPT013</t>
  </si>
  <si>
    <t>B16DCCN045</t>
  </si>
  <si>
    <t>B16DCVT043</t>
  </si>
  <si>
    <t>Tào Minh</t>
  </si>
  <si>
    <t>B16DCCN047</t>
  </si>
  <si>
    <t>B16DCAT026</t>
  </si>
  <si>
    <t>B16DCVT067</t>
  </si>
  <si>
    <t>B16DCVT078</t>
  </si>
  <si>
    <t>B12DCDT115</t>
  </si>
  <si>
    <t>28/01/94</t>
  </si>
  <si>
    <t>B16DCVT083</t>
  </si>
  <si>
    <t>28/04/97</t>
  </si>
  <si>
    <t>B16DCCN107</t>
  </si>
  <si>
    <t>Bùi Thọ</t>
  </si>
  <si>
    <t>Dưỡng</t>
  </si>
  <si>
    <t>B16DCVT093</t>
  </si>
  <si>
    <t>Lại Văn</t>
  </si>
  <si>
    <t>B16DCPT037</t>
  </si>
  <si>
    <t>03/07/97</t>
  </si>
  <si>
    <t>B16DCCN124</t>
  </si>
  <si>
    <t>Lưu Văn</t>
  </si>
  <si>
    <t>B16DCPT047</t>
  </si>
  <si>
    <t>Đào Duy</t>
  </si>
  <si>
    <t>B16DCPT049</t>
  </si>
  <si>
    <t>Doãn Hồng</t>
  </si>
  <si>
    <t>B16DCCN141</t>
  </si>
  <si>
    <t>B16DCAT058</t>
  </si>
  <si>
    <t>14/12/97</t>
  </si>
  <si>
    <t>B16DCCN153</t>
  </si>
  <si>
    <t>11/04/97</t>
  </si>
  <si>
    <t>B16DCPT203</t>
  </si>
  <si>
    <t>B16DCVT136</t>
  </si>
  <si>
    <t>18/04/98</t>
  </si>
  <si>
    <t>1021040429</t>
  </si>
  <si>
    <t>27/10/91</t>
  </si>
  <si>
    <t>D12HTTT1</t>
  </si>
  <si>
    <t>B16DCVT140</t>
  </si>
  <si>
    <t>B16DCVT141</t>
  </si>
  <si>
    <t>B16DCVT144</t>
  </si>
  <si>
    <t>Đặng Nguyễn Minh</t>
  </si>
  <si>
    <t>B16DCDT100</t>
  </si>
  <si>
    <t>Nguyễn Thạc</t>
  </si>
  <si>
    <t>B16DCCN509</t>
  </si>
  <si>
    <t>Đặng Thị Diệu</t>
  </si>
  <si>
    <t>B15DCCN265</t>
  </si>
  <si>
    <t>26/01/97</t>
  </si>
  <si>
    <t>B16DCDT116</t>
  </si>
  <si>
    <t>Mã Thị Thanh</t>
  </si>
  <si>
    <t>B16DCDT126</t>
  </si>
  <si>
    <t>B16DCPT082</t>
  </si>
  <si>
    <t>B16DCCN533</t>
  </si>
  <si>
    <t>Lân</t>
  </si>
  <si>
    <t>B16DCVT194</t>
  </si>
  <si>
    <t>Lương Hải</t>
  </si>
  <si>
    <t>B16DCPT094</t>
  </si>
  <si>
    <t>B13DCVT073</t>
  </si>
  <si>
    <t>Phan Thị Thanh</t>
  </si>
  <si>
    <t>27/08/95</t>
  </si>
  <si>
    <t>B16DCDT147</t>
  </si>
  <si>
    <t>B16DCDT151</t>
  </si>
  <si>
    <t>Lê Hoàng Trọng</t>
  </si>
  <si>
    <t>B16DCCN504</t>
  </si>
  <si>
    <t>Vilasinh</t>
  </si>
  <si>
    <t>Phanakhone</t>
  </si>
  <si>
    <t>28/12/97</t>
  </si>
  <si>
    <t>B16DCDT170</t>
  </si>
  <si>
    <t>B16DCPT126</t>
  </si>
  <si>
    <t>B16DCPT130</t>
  </si>
  <si>
    <t>Sửu</t>
  </si>
  <si>
    <t>B16DCCN308</t>
  </si>
  <si>
    <t>B16DCCN523</t>
  </si>
  <si>
    <t>B16DCDT194</t>
  </si>
  <si>
    <t>28/02/98</t>
  </si>
  <si>
    <t>B13DCAT043</t>
  </si>
  <si>
    <t>21/09/95</t>
  </si>
  <si>
    <t>D13CQAT01-B</t>
  </si>
  <si>
    <t>B16DCCN340</t>
  </si>
  <si>
    <t>Nghiêm Phú</t>
  </si>
  <si>
    <t>Thiết</t>
  </si>
  <si>
    <t>B16DCAT153</t>
  </si>
  <si>
    <t>Thuần</t>
  </si>
  <si>
    <t>B16DCDT198</t>
  </si>
  <si>
    <t>Đặng Thế</t>
  </si>
  <si>
    <t>Thuyên</t>
  </si>
  <si>
    <t>B16DCDT199</t>
  </si>
  <si>
    <t>Nguyễn Bá Anh</t>
  </si>
  <si>
    <t>B16DCCN355</t>
  </si>
  <si>
    <t>B16DCPT150</t>
  </si>
  <si>
    <t>Nguyễn Văn Tú</t>
  </si>
  <si>
    <t>Tinh</t>
  </si>
  <si>
    <t>B16DCVT309</t>
  </si>
  <si>
    <t>Tỉnh</t>
  </si>
  <si>
    <t>B16DCVT317</t>
  </si>
  <si>
    <t>Trinh</t>
  </si>
  <si>
    <t>B16DCPT154</t>
  </si>
  <si>
    <t>Hoàng Công</t>
  </si>
  <si>
    <t>Trứ</t>
  </si>
  <si>
    <t>01/02/95</t>
  </si>
  <si>
    <t>B16DCVT320</t>
  </si>
  <si>
    <t>Ngô Như Thành</t>
  </si>
  <si>
    <t>B16DCVT321</t>
  </si>
  <si>
    <t>B16DCCN518</t>
  </si>
  <si>
    <t>Phạm Sơn</t>
  </si>
  <si>
    <t>B13DCVT384</t>
  </si>
  <si>
    <t>22/01/95</t>
  </si>
  <si>
    <t>B16DCDT224</t>
  </si>
  <si>
    <t>B16DCCN402</t>
  </si>
  <si>
    <t>B16DCPT171</t>
  </si>
  <si>
    <t>Tuyết</t>
  </si>
  <si>
    <t>B16DCCN505</t>
  </si>
  <si>
    <t>Khampasith</t>
  </si>
  <si>
    <t>Vannisay</t>
  </si>
  <si>
    <t>B16DCAT177</t>
  </si>
  <si>
    <t>B13DCVT089</t>
  </si>
  <si>
    <t>14/09/95</t>
  </si>
  <si>
    <t>B16DCCN002</t>
  </si>
  <si>
    <t>B16DCAT002</t>
  </si>
  <si>
    <t>Đào Tuấn</t>
  </si>
  <si>
    <t>B16DCCN009</t>
  </si>
  <si>
    <t>Nguyễn Lan</t>
  </si>
  <si>
    <t>B16DCCN016</t>
  </si>
  <si>
    <t>Võ Hoàng</t>
  </si>
  <si>
    <t>B16DCAT014</t>
  </si>
  <si>
    <t>B16DCCN033</t>
  </si>
  <si>
    <t>Cao Minh</t>
  </si>
  <si>
    <t>Chúng</t>
  </si>
  <si>
    <t>B16DCCN036</t>
  </si>
  <si>
    <t>B16DCCN041</t>
  </si>
  <si>
    <t>Đinh Mạnh</t>
  </si>
  <si>
    <t>B16DCDT027</t>
  </si>
  <si>
    <t>B16DCCN065</t>
  </si>
  <si>
    <t>B16DCCN075</t>
  </si>
  <si>
    <t>Độ</t>
  </si>
  <si>
    <t>B13DCCN364</t>
  </si>
  <si>
    <t>Tiêu Quang</t>
  </si>
  <si>
    <t>Duệ</t>
  </si>
  <si>
    <t>16/07/95</t>
  </si>
  <si>
    <t>B16DCVT075</t>
  </si>
  <si>
    <t>Nguyễn Thị Thùy</t>
  </si>
  <si>
    <t>B15DCDT047</t>
  </si>
  <si>
    <t>Thân Văn</t>
  </si>
  <si>
    <t>09/11/97</t>
  </si>
  <si>
    <t>D15CQDT03-B</t>
  </si>
  <si>
    <t>B16DCCN102</t>
  </si>
  <si>
    <t>B16DCAT048</t>
  </si>
  <si>
    <t>B16DCCN128</t>
  </si>
  <si>
    <t>B16DCCN130</t>
  </si>
  <si>
    <t>B16DCCN139</t>
  </si>
  <si>
    <t>B16DCPT053</t>
  </si>
  <si>
    <t>B16DCCN158</t>
  </si>
  <si>
    <t>20/03/97</t>
  </si>
  <si>
    <t>B16DCAT074</t>
  </si>
  <si>
    <t>B16DCCN187</t>
  </si>
  <si>
    <t>B16DCCN189</t>
  </si>
  <si>
    <t>B16DCCN190</t>
  </si>
  <si>
    <t>B16DCAT087</t>
  </si>
  <si>
    <t>Lê Đắc</t>
  </si>
  <si>
    <t>Khoản</t>
  </si>
  <si>
    <t>B16DCCN206</t>
  </si>
  <si>
    <t>Lanh</t>
  </si>
  <si>
    <t>B16DCCN208</t>
  </si>
  <si>
    <t>Bùi Phương</t>
  </si>
  <si>
    <t>Liên</t>
  </si>
  <si>
    <t>B16DCVT187</t>
  </si>
  <si>
    <t>B14DCDT143</t>
  </si>
  <si>
    <t>Tạ Phúc</t>
  </si>
  <si>
    <t>31/07/95</t>
  </si>
  <si>
    <t>B16DCCN228</t>
  </si>
  <si>
    <t>Miền</t>
  </si>
  <si>
    <t>B16DCAT107</t>
  </si>
  <si>
    <t>B16DCCN516</t>
  </si>
  <si>
    <t>Đào Phúc</t>
  </si>
  <si>
    <t>B16DCPT103</t>
  </si>
  <si>
    <t>B16DCCN249</t>
  </si>
  <si>
    <t>Châu Văn</t>
  </si>
  <si>
    <t>Nghị</t>
  </si>
  <si>
    <t>B14CCCN265</t>
  </si>
  <si>
    <t>28/03/94</t>
  </si>
  <si>
    <t>B16DCCN285</t>
  </si>
  <si>
    <t>Hà Thanh</t>
  </si>
  <si>
    <t>B16DCCN507</t>
  </si>
  <si>
    <t>Tống Nguyên</t>
  </si>
  <si>
    <t>B16DCCN291</t>
  </si>
  <si>
    <t>Đoàn Lê</t>
  </si>
  <si>
    <t>B13DCCN394</t>
  </si>
  <si>
    <t>07/09/95</t>
  </si>
  <si>
    <t>B16DCCN292</t>
  </si>
  <si>
    <t>B16DCCN294</t>
  </si>
  <si>
    <t>B16DCCN303</t>
  </si>
  <si>
    <t>04/08/95</t>
  </si>
  <si>
    <t>B16DCCN310</t>
  </si>
  <si>
    <t>01/04/98</t>
  </si>
  <si>
    <t>B16DCCN323</t>
  </si>
  <si>
    <t>28/03/98</t>
  </si>
  <si>
    <t>B16DCCN324</t>
  </si>
  <si>
    <t>Trần Sỹ</t>
  </si>
  <si>
    <t>22/08/96</t>
  </si>
  <si>
    <t>B14DCVT672</t>
  </si>
  <si>
    <t>10/01/95</t>
  </si>
  <si>
    <t>B16DCCN527</t>
  </si>
  <si>
    <t>B16DCCN337</t>
  </si>
  <si>
    <t>Thiên</t>
  </si>
  <si>
    <t>B16DCCN338</t>
  </si>
  <si>
    <t>B13DCVT281</t>
  </si>
  <si>
    <t>16/01/95</t>
  </si>
  <si>
    <t>B16DCCN348</t>
  </si>
  <si>
    <t>Thuật</t>
  </si>
  <si>
    <t>B16DCVT315</t>
  </si>
  <si>
    <t>Trần Thị Thúy</t>
  </si>
  <si>
    <t>Trà</t>
  </si>
  <si>
    <t>B16DCCN362</t>
  </si>
  <si>
    <t>Tráng</t>
  </si>
  <si>
    <t>B16DCCN366</t>
  </si>
  <si>
    <t>Cao Viết</t>
  </si>
  <si>
    <t>Trình</t>
  </si>
  <si>
    <t>04/02/98</t>
  </si>
  <si>
    <t>B16DCCN372</t>
  </si>
  <si>
    <t>Lê Mạnh</t>
  </si>
  <si>
    <t>B16DCCN375</t>
  </si>
  <si>
    <t>B16DCCN383</t>
  </si>
  <si>
    <t>B16DCCN386</t>
  </si>
  <si>
    <t>B16DCCN389</t>
  </si>
  <si>
    <t>Vương Anh</t>
  </si>
  <si>
    <t>B16DCCN396</t>
  </si>
  <si>
    <t>B16DCCN399</t>
  </si>
  <si>
    <t>B16DCDT225</t>
  </si>
  <si>
    <t>07/02/98</t>
  </si>
  <si>
    <t>B16DCCN407</t>
  </si>
  <si>
    <t>Vĩ</t>
  </si>
  <si>
    <t>B16DCCN410</t>
  </si>
  <si>
    <t>Lê Nguyễn Ngọc</t>
  </si>
  <si>
    <t>24/06/97</t>
  </si>
  <si>
    <t>B14CCCN218</t>
  </si>
  <si>
    <t>Đoàn Thị</t>
  </si>
  <si>
    <t>10/03/96</t>
  </si>
  <si>
    <t>B16DCAT004</t>
  </si>
  <si>
    <t>Ngô Tuấn</t>
  </si>
  <si>
    <t>B16DCCN012</t>
  </si>
  <si>
    <t>B14DCVT321</t>
  </si>
  <si>
    <t>13/03/96</t>
  </si>
  <si>
    <t>B16DCCN015</t>
  </si>
  <si>
    <t>Trịnh Thị Vân</t>
  </si>
  <si>
    <t>B16DCCN025</t>
  </si>
  <si>
    <t>B16DCDT013</t>
  </si>
  <si>
    <t>B16DCCN030</t>
  </si>
  <si>
    <t>20/07/98</t>
  </si>
  <si>
    <t>B16DCCN528</t>
  </si>
  <si>
    <t>B16DCCN049</t>
  </si>
  <si>
    <t>B16DCCN073</t>
  </si>
  <si>
    <t>B16DCCN535</t>
  </si>
  <si>
    <t>Lưu Tiến</t>
  </si>
  <si>
    <t>B16DCCN097</t>
  </si>
  <si>
    <t>B16DCVT087</t>
  </si>
  <si>
    <t>Nguyễn Tùng</t>
  </si>
  <si>
    <t>B16DCCN108</t>
  </si>
  <si>
    <t>Thái Khắc</t>
  </si>
  <si>
    <t>Đường</t>
  </si>
  <si>
    <t>B16DCCN115</t>
  </si>
  <si>
    <t>B16DCCN116</t>
  </si>
  <si>
    <t>Phùng Thị</t>
  </si>
  <si>
    <t>B14CCCN180</t>
  </si>
  <si>
    <t>B16DCVT107</t>
  </si>
  <si>
    <t>14/02/91</t>
  </si>
  <si>
    <t>B14DCVT552</t>
  </si>
  <si>
    <t>28/07/95</t>
  </si>
  <si>
    <t>B16DCDT060</t>
  </si>
  <si>
    <t>Hào</t>
  </si>
  <si>
    <t>08/03/97</t>
  </si>
  <si>
    <t>B16DCAT053</t>
  </si>
  <si>
    <t>B16DCCN144</t>
  </si>
  <si>
    <t>01/10/98</t>
  </si>
  <si>
    <t>B16DCCN145</t>
  </si>
  <si>
    <t>B16DCCN146</t>
  </si>
  <si>
    <t>B13CCVT018</t>
  </si>
  <si>
    <t>B16DCAT064</t>
  </si>
  <si>
    <t>Đoàn Công</t>
  </si>
  <si>
    <t>B16DCCN154</t>
  </si>
  <si>
    <t>Đoàn Mạnh</t>
  </si>
  <si>
    <t>B16DCVT132</t>
  </si>
  <si>
    <t>Đặng Xuân</t>
  </si>
  <si>
    <t>Hoạt</t>
  </si>
  <si>
    <t>B16DCCN539</t>
  </si>
  <si>
    <t>04/03/97</t>
  </si>
  <si>
    <t>B16DCVT153</t>
  </si>
  <si>
    <t>Bùi Ngọc</t>
  </si>
  <si>
    <t>B16DCVT157</t>
  </si>
  <si>
    <t>Hoàng Mỹ</t>
  </si>
  <si>
    <t>B16DCCN177</t>
  </si>
  <si>
    <t>B16DCAT088</t>
  </si>
  <si>
    <t>Kiểm</t>
  </si>
  <si>
    <t>B16DCCN210</t>
  </si>
  <si>
    <t>29/12/98</t>
  </si>
  <si>
    <t>B16DCCN211</t>
  </si>
  <si>
    <t>B16DCDT140</t>
  </si>
  <si>
    <t>Mẫn</t>
  </si>
  <si>
    <t>B16DCVT211</t>
  </si>
  <si>
    <t>03/04/98</t>
  </si>
  <si>
    <t>B16DCVT220</t>
  </si>
  <si>
    <t>B15DCDT134</t>
  </si>
  <si>
    <t>D15CQDT02-B</t>
  </si>
  <si>
    <t>B16DCAT112</t>
  </si>
  <si>
    <t>B16DCAT114</t>
  </si>
  <si>
    <t>Đào Thúy</t>
  </si>
  <si>
    <t>B16DCVT227</t>
  </si>
  <si>
    <t>B16DCVT235</t>
  </si>
  <si>
    <t>Dương Xuân</t>
  </si>
  <si>
    <t>Pháp</t>
  </si>
  <si>
    <t>B16DCCN271</t>
  </si>
  <si>
    <t>31/10/98</t>
  </si>
  <si>
    <t>B16DCAT129</t>
  </si>
  <si>
    <t>Khuất Minh</t>
  </si>
  <si>
    <t>B16DCCN287</t>
  </si>
  <si>
    <t>19/11/97</t>
  </si>
  <si>
    <t>B16DCCN290</t>
  </si>
  <si>
    <t>Quảng</t>
  </si>
  <si>
    <t>B16DCDT176</t>
  </si>
  <si>
    <t>B16DCAT133</t>
  </si>
  <si>
    <t>B16DCAT140</t>
  </si>
  <si>
    <t>Phạm Hải</t>
  </si>
  <si>
    <t>B16DCCN309</t>
  </si>
  <si>
    <t>Trịnh Thị</t>
  </si>
  <si>
    <t>B16DCCN326</t>
  </si>
  <si>
    <t>B16DCAT148</t>
  </si>
  <si>
    <t>Doãn Tiến</t>
  </si>
  <si>
    <t>B16DCCN342</t>
  </si>
  <si>
    <t>B16DCCN353</t>
  </si>
  <si>
    <t>25/03/97</t>
  </si>
  <si>
    <t>B16DCCN365</t>
  </si>
  <si>
    <t>B16DCCN368</t>
  </si>
  <si>
    <t>Trọng</t>
  </si>
  <si>
    <t>30/12/97</t>
  </si>
  <si>
    <t>B12DCVT234</t>
  </si>
  <si>
    <t>17/11/94</t>
  </si>
  <si>
    <t>B16DCDT212</t>
  </si>
  <si>
    <t>Sầm Ngọc</t>
  </si>
  <si>
    <t>B16DCCN380</t>
  </si>
  <si>
    <t>Tư</t>
  </si>
  <si>
    <t>B14DCVT314</t>
  </si>
  <si>
    <t>12/01/90</t>
  </si>
  <si>
    <t>B14DCCN415</t>
  </si>
  <si>
    <t>20/10/96</t>
  </si>
  <si>
    <t>D14CQCN04-B</t>
  </si>
  <si>
    <t>B12DCVT190</t>
  </si>
  <si>
    <t>01/01/93</t>
  </si>
  <si>
    <t>B16DCDT003</t>
  </si>
  <si>
    <t>B16DCCN008</t>
  </si>
  <si>
    <t>Hoàng Tuấn</t>
  </si>
  <si>
    <t>23/01/97</t>
  </si>
  <si>
    <t>B16DCCN010</t>
  </si>
  <si>
    <t>B16DCCN019</t>
  </si>
  <si>
    <t>B16DCCN027</t>
  </si>
  <si>
    <t>Trần Chí</t>
  </si>
  <si>
    <t>B16DCDT017</t>
  </si>
  <si>
    <t>27/05/97</t>
  </si>
  <si>
    <t>B16DCCN038</t>
  </si>
  <si>
    <t>B16DCCN044</t>
  </si>
  <si>
    <t>B16DCCN054</t>
  </si>
  <si>
    <t>B16DCVT051</t>
  </si>
  <si>
    <t>Lương Tiến</t>
  </si>
  <si>
    <t>B12DCDT110</t>
  </si>
  <si>
    <t>05/02/94</t>
  </si>
  <si>
    <t>B16DCCN096</t>
  </si>
  <si>
    <t>B15DCVT094</t>
  </si>
  <si>
    <t>02/11/97</t>
  </si>
  <si>
    <t>B16DCCN110</t>
  </si>
  <si>
    <t>B16DCVT092</t>
  </si>
  <si>
    <t>B16DCVT097</t>
  </si>
  <si>
    <t>B16DCCN118</t>
  </si>
  <si>
    <t>B16DCCN126</t>
  </si>
  <si>
    <t>B16DCAT050</t>
  </si>
  <si>
    <t>B16DCCN131</t>
  </si>
  <si>
    <t>B16DCCN134</t>
  </si>
  <si>
    <t>Đinh Thị</t>
  </si>
  <si>
    <t>B16DCDT084</t>
  </si>
  <si>
    <t>B16DCAT069</t>
  </si>
  <si>
    <t>Nghiêm Xuân</t>
  </si>
  <si>
    <t>26/05/98</t>
  </si>
  <si>
    <t>B16DCVT148</t>
  </si>
  <si>
    <t>B16DCCN166</t>
  </si>
  <si>
    <t>B16DCAT076</t>
  </si>
  <si>
    <t>Hạ Viết</t>
  </si>
  <si>
    <t>B16DCDT110</t>
  </si>
  <si>
    <t>B16DCAT079</t>
  </si>
  <si>
    <t>B16DCCN182</t>
  </si>
  <si>
    <t>B16DCVT164</t>
  </si>
  <si>
    <t>B16DCCN184</t>
  </si>
  <si>
    <t>B16DCCN188</t>
  </si>
  <si>
    <t>B16DCCN202</t>
  </si>
  <si>
    <t>Hà Tùng</t>
  </si>
  <si>
    <t>B16DCCN207</t>
  </si>
  <si>
    <t>Lệ</t>
  </si>
  <si>
    <t>B16DCAT092</t>
  </si>
  <si>
    <t>31/03/98</t>
  </si>
  <si>
    <t>B16DCCN212</t>
  </si>
  <si>
    <t>B16DCVT186</t>
  </si>
  <si>
    <t>03/03/98</t>
  </si>
  <si>
    <t>B15DCCN359</t>
  </si>
  <si>
    <t>11/02/97</t>
  </si>
  <si>
    <t>B16DCCN230</t>
  </si>
  <si>
    <t>B16DCCN510</t>
  </si>
  <si>
    <t>B16DCCN237</t>
  </si>
  <si>
    <t>02/10/97</t>
  </si>
  <si>
    <t>B16DCPT105</t>
  </si>
  <si>
    <t>Phương Thành</t>
  </si>
  <si>
    <t>B16DCCN253</t>
  </si>
  <si>
    <t>Trần Đại</t>
  </si>
  <si>
    <t>08/03/98</t>
  </si>
  <si>
    <t>B15DCVT301</t>
  </si>
  <si>
    <t>08/07/97</t>
  </si>
  <si>
    <t>B16DCCN278</t>
  </si>
  <si>
    <t>B16DCAT131</t>
  </si>
  <si>
    <t>B16DCPT207</t>
  </si>
  <si>
    <t>Đinh Bá</t>
  </si>
  <si>
    <t>B16DCCN301</t>
  </si>
  <si>
    <t>B16DCCN306</t>
  </si>
  <si>
    <t>B16DCDT186</t>
  </si>
  <si>
    <t>B16DCCN307</t>
  </si>
  <si>
    <t>B16DCCN333</t>
  </si>
  <si>
    <t>Đỗ Hoàng Phương</t>
  </si>
  <si>
    <t>B16DCCN334</t>
  </si>
  <si>
    <t>B16DCCN341</t>
  </si>
  <si>
    <t>B16DCPT145</t>
  </si>
  <si>
    <t>Nguyễn Thị Kim</t>
  </si>
  <si>
    <t>B16DCPT221</t>
  </si>
  <si>
    <t>Nông Thị Anh</t>
  </si>
  <si>
    <t>B16DCCN350</t>
  </si>
  <si>
    <t>B16DCCN358</t>
  </si>
  <si>
    <t>Đinh Thị Huyền</t>
  </si>
  <si>
    <t>B16DCCN378</t>
  </si>
  <si>
    <t>Phạm Viết</t>
  </si>
  <si>
    <t>B16DCCN382</t>
  </si>
  <si>
    <t>B16DCCN390</t>
  </si>
  <si>
    <t>Trần Cao</t>
  </si>
  <si>
    <t>Tuệ</t>
  </si>
  <si>
    <t>B16DCCN393</t>
  </si>
  <si>
    <t>Đoàn Duy</t>
  </si>
  <si>
    <t>01/01/96</t>
  </si>
  <si>
    <t>B16DCCN398</t>
  </si>
  <si>
    <t>B16DCCN404</t>
  </si>
  <si>
    <t>Hoàng Thị Thu</t>
  </si>
  <si>
    <t>B16DCVT351</t>
  </si>
  <si>
    <t>Trương Tất Khánh</t>
  </si>
  <si>
    <t>B16DCAT013</t>
  </si>
  <si>
    <t>Ngọ Quang</t>
  </si>
  <si>
    <t>B16DCCN540</t>
  </si>
  <si>
    <t>B12DCVT148</t>
  </si>
  <si>
    <t>Hoàng Xuân</t>
  </si>
  <si>
    <t>Chương</t>
  </si>
  <si>
    <t>09/03/93</t>
  </si>
  <si>
    <t>B16DCCN057</t>
  </si>
  <si>
    <t>Đào</t>
  </si>
  <si>
    <t>15/03/98</t>
  </si>
  <si>
    <t>B13DCVT054</t>
  </si>
  <si>
    <t>29/06/94</t>
  </si>
  <si>
    <t>B16DCDT031</t>
  </si>
  <si>
    <t>B13DCVT010</t>
  </si>
  <si>
    <t>Diễm</t>
  </si>
  <si>
    <t>19/07/95</t>
  </si>
  <si>
    <t>D13CQVT01-B</t>
  </si>
  <si>
    <t>B16DCDT041</t>
  </si>
  <si>
    <t>B16DCCN085</t>
  </si>
  <si>
    <t>B16DCCN088</t>
  </si>
  <si>
    <t>B14CCVT130</t>
  </si>
  <si>
    <t>Hoàng Tiến</t>
  </si>
  <si>
    <t>B16DCDT046</t>
  </si>
  <si>
    <t>B16DCVT089</t>
  </si>
  <si>
    <t>B16DCCN109</t>
  </si>
  <si>
    <t>B13CCVT015</t>
  </si>
  <si>
    <t>Tạ Xuân</t>
  </si>
  <si>
    <t>26/02/94</t>
  </si>
  <si>
    <t>B16DCAT054</t>
  </si>
  <si>
    <t>B15DCVT147</t>
  </si>
  <si>
    <t>25/07/97</t>
  </si>
  <si>
    <t>D15CQVT03-B</t>
  </si>
  <si>
    <t>B16DCCN142</t>
  </si>
  <si>
    <t>B16DCCN149</t>
  </si>
  <si>
    <t>B16DCDT080</t>
  </si>
  <si>
    <t>B16DCDT093</t>
  </si>
  <si>
    <t>B16DCDT098</t>
  </si>
  <si>
    <t>05/11/98</t>
  </si>
  <si>
    <t>B16DCDT099</t>
  </si>
  <si>
    <t>B16DCCN170</t>
  </si>
  <si>
    <t>B16DCAT077</t>
  </si>
  <si>
    <t>B14DCCN239</t>
  </si>
  <si>
    <t>Lê Bá</t>
  </si>
  <si>
    <t>09/09/96</t>
  </si>
  <si>
    <t>B13DCVT264</t>
  </si>
  <si>
    <t>15/02/95</t>
  </si>
  <si>
    <t>B16DCCN194</t>
  </si>
  <si>
    <t>B16DCCN201</t>
  </si>
  <si>
    <t>Hà Duyên</t>
  </si>
  <si>
    <t>B13DCPT240</t>
  </si>
  <si>
    <t>D13TKDPT1</t>
  </si>
  <si>
    <t>B16DCCN218</t>
  </si>
  <si>
    <t>Lụa</t>
  </si>
  <si>
    <t>B16DCCN219</t>
  </si>
  <si>
    <t>B16DCAT104</t>
  </si>
  <si>
    <t>Mai Thị Hồng</t>
  </si>
  <si>
    <t>Mây</t>
  </si>
  <si>
    <t>B16DCVT222</t>
  </si>
  <si>
    <t>B16DCAT113</t>
  </si>
  <si>
    <t>Đặng Thị</t>
  </si>
  <si>
    <t>B16DCCN256</t>
  </si>
  <si>
    <t>Đỗ Bảo</t>
  </si>
  <si>
    <t>B16DCPT113</t>
  </si>
  <si>
    <t>Nội</t>
  </si>
  <si>
    <t>B16DCCN274</t>
  </si>
  <si>
    <t>B16DCCN275</t>
  </si>
  <si>
    <t>Nguyễn Thị Minh</t>
  </si>
  <si>
    <t>B16DCCN280</t>
  </si>
  <si>
    <t>B16DCCN282</t>
  </si>
  <si>
    <t>B16DCVT252</t>
  </si>
  <si>
    <t>B16DCCN288</t>
  </si>
  <si>
    <t>B15DCCN435</t>
  </si>
  <si>
    <t>09/02/97</t>
  </si>
  <si>
    <t>B14DCCN794</t>
  </si>
  <si>
    <t>06/10/95</t>
  </si>
  <si>
    <t>D14CQCN08-B</t>
  </si>
  <si>
    <t>B16DCVT259</t>
  </si>
  <si>
    <t>B16DCCN296</t>
  </si>
  <si>
    <t>B16DCAT138</t>
  </si>
  <si>
    <t>24/06/98</t>
  </si>
  <si>
    <t>B16DCCN298</t>
  </si>
  <si>
    <t>Hàn Hồng</t>
  </si>
  <si>
    <t>B16DCAT142</t>
  </si>
  <si>
    <t>B16DCCN312</t>
  </si>
  <si>
    <t>B12DCCN138</t>
  </si>
  <si>
    <t>Nguyễn Vũ</t>
  </si>
  <si>
    <t>23/01/94</t>
  </si>
  <si>
    <t>D12CNPM3</t>
  </si>
  <si>
    <t>B13DCDT077</t>
  </si>
  <si>
    <t>01/11/95</t>
  </si>
  <si>
    <t>D13DTMT</t>
  </si>
  <si>
    <t>B15DCAT152</t>
  </si>
  <si>
    <t>20/11/95</t>
  </si>
  <si>
    <t>D15CQAT04-B</t>
  </si>
  <si>
    <t>B16DCAT158</t>
  </si>
  <si>
    <t>B15DCCN585</t>
  </si>
  <si>
    <t>14/05/97</t>
  </si>
  <si>
    <t>B16DCCN376</t>
  </si>
  <si>
    <t>Hà Ngọc</t>
  </si>
  <si>
    <t>B13DCDT126</t>
  </si>
  <si>
    <t>26/02/95</t>
  </si>
  <si>
    <t>B16DCCN388</t>
  </si>
  <si>
    <t>Tạ Anh</t>
  </si>
  <si>
    <t>B16DCCN394</t>
  </si>
  <si>
    <t>Hồ Diên</t>
  </si>
  <si>
    <t>B16DCDT223</t>
  </si>
  <si>
    <t>B16DCAT172</t>
  </si>
  <si>
    <t>B16DCCN400</t>
  </si>
  <si>
    <t>Vũ Thanh</t>
  </si>
  <si>
    <t>B16DCCN401</t>
  </si>
  <si>
    <t>B16DCDT229</t>
  </si>
  <si>
    <t>Tuyển</t>
  </si>
  <si>
    <t>21/11/97</t>
  </si>
  <si>
    <t>B16DCAT175</t>
  </si>
  <si>
    <t>B16DCCN408</t>
  </si>
  <si>
    <t>Viên</t>
  </si>
  <si>
    <t>B16DCVT015</t>
  </si>
  <si>
    <t>Phạm Hữu Việt</t>
  </si>
  <si>
    <t>E16CN</t>
  </si>
  <si>
    <t>B15DCVT010</t>
  </si>
  <si>
    <t>B16DCAT009</t>
  </si>
  <si>
    <t>B16DCAT012</t>
  </si>
  <si>
    <t>B16DCAT031</t>
  </si>
  <si>
    <t>Chu Thành</t>
  </si>
  <si>
    <t>B16DCCN079</t>
  </si>
  <si>
    <t>B16DCDT045</t>
  </si>
  <si>
    <t>B16DCDT050</t>
  </si>
  <si>
    <t>B16DCCN103</t>
  </si>
  <si>
    <t>Lê Bình</t>
  </si>
  <si>
    <t>B16DCCN105</t>
  </si>
  <si>
    <t>B16DCAT052</t>
  </si>
  <si>
    <t>B16DCCN150</t>
  </si>
  <si>
    <t>B16DCVT130</t>
  </si>
  <si>
    <t>Nguyễn Trọng Huy</t>
  </si>
  <si>
    <t>B16DCVT139</t>
  </si>
  <si>
    <t>B16DCDT095</t>
  </si>
  <si>
    <t>B16DCDT102</t>
  </si>
  <si>
    <t>Trịnh Đức</t>
  </si>
  <si>
    <t>B16DCDT112</t>
  </si>
  <si>
    <t>B16DCVT172</t>
  </si>
  <si>
    <t>Lê Duy Hưng</t>
  </si>
  <si>
    <t>B16DCDT125</t>
  </si>
  <si>
    <t>B16DCDT134</t>
  </si>
  <si>
    <t>Vũ Tuấn</t>
  </si>
  <si>
    <t>B16DCDT137</t>
  </si>
  <si>
    <t>B16DCCN226</t>
  </si>
  <si>
    <t>B16DCVT226</t>
  </si>
  <si>
    <t>Kiều Hoàng</t>
  </si>
  <si>
    <t>B16DCCN276</t>
  </si>
  <si>
    <t>B16DCDT171</t>
  </si>
  <si>
    <t>B16DCCN289</t>
  </si>
  <si>
    <t>B16DCVT265</t>
  </si>
  <si>
    <t>Vương Vũ Bắc</t>
  </si>
  <si>
    <t>B16DCVT266</t>
  </si>
  <si>
    <t>B16DCCN313</t>
  </si>
  <si>
    <t>Đoàn Thế</t>
  </si>
  <si>
    <t>Tạo</t>
  </si>
  <si>
    <t>B16DCAT146</t>
  </si>
  <si>
    <t>Nguyên Tất</t>
  </si>
  <si>
    <t>B16DCAT147</t>
  </si>
  <si>
    <t>Trương Hữu</t>
  </si>
  <si>
    <t>B16DCCN352</t>
  </si>
  <si>
    <t>Kim Xuân</t>
  </si>
  <si>
    <t>B16DCCN391</t>
  </si>
  <si>
    <t>B16DCCN397</t>
  </si>
  <si>
    <t>B16DCCN403</t>
  </si>
  <si>
    <t>405-A3</t>
  </si>
  <si>
    <t>Nhóm: INT1155-23</t>
  </si>
  <si>
    <t>Nhóm: INT1155-22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</si>
</sst>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Protection="1">
      <protection locked="0"/>
    </xf>
    <xf numFmtId="0" fontId="5" fillId="0" borderId="15" xfId="0" applyFont="1" applyFill="1" applyBorder="1" applyProtection="1"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73"/>
  <sheetViews>
    <sheetView workbookViewId="0">
      <pane ySplit="4" topLeftCell="A5" activePane="bottomLeft" state="frozen"/>
      <selection activeCell="A6" sqref="A6:XFD6"/>
      <selection pane="bottomLeft" activeCell="C11" sqref="C11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3305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3306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73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INT1155-23</v>
      </c>
      <c r="Y9" s="69">
        <f>+$AH$9+$AJ$9+$AF$9</f>
        <v>35</v>
      </c>
      <c r="Z9" s="63">
        <f>COUNTIF($S$10:$S$105,"Khiển trách")</f>
        <v>0</v>
      </c>
      <c r="AA9" s="63">
        <f>COUNTIF($S$10:$S$105,"Cảnh cáo")</f>
        <v>0</v>
      </c>
      <c r="AB9" s="63">
        <f>COUNTIF($S$10:$S$105,"Đình chỉ thi")</f>
        <v>0</v>
      </c>
      <c r="AC9" s="70">
        <f>+($Z$9+$AA$9+$AB$9)/$Y$9*100%</f>
        <v>0</v>
      </c>
      <c r="AD9" s="63">
        <f>SUM(COUNTIF($S$10:$S$103,"Vắng"),COUNTIF($S$10:$S$103,"Vắng có phép"))</f>
        <v>0</v>
      </c>
      <c r="AE9" s="71">
        <f>+$AD$9/$Y$9</f>
        <v>0</v>
      </c>
      <c r="AF9" s="72">
        <f>COUNTIF($V$10:$V$103,"Thi lại")</f>
        <v>0</v>
      </c>
      <c r="AG9" s="71">
        <f>+$AF$9/$Y$9</f>
        <v>0</v>
      </c>
      <c r="AH9" s="72">
        <f>COUNTIF($V$10:$V$104,"Học lại")</f>
        <v>35</v>
      </c>
      <c r="AI9" s="71">
        <f>+$AH$9/$Y$9</f>
        <v>1</v>
      </c>
      <c r="AJ9" s="63">
        <f>COUNTIF($V$11:$V$104,"Đạt")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3255</v>
      </c>
      <c r="D11" s="17" t="s">
        <v>3256</v>
      </c>
      <c r="E11" s="18" t="s">
        <v>101</v>
      </c>
      <c r="F11" s="19" t="s">
        <v>992</v>
      </c>
      <c r="G11" s="16" t="s">
        <v>3257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5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45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5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3258</v>
      </c>
      <c r="D12" s="28" t="s">
        <v>2144</v>
      </c>
      <c r="E12" s="29" t="s">
        <v>101</v>
      </c>
      <c r="F12" s="30" t="s">
        <v>731</v>
      </c>
      <c r="G12" s="27" t="s">
        <v>3257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3259</v>
      </c>
      <c r="D13" s="28" t="s">
        <v>593</v>
      </c>
      <c r="E13" s="29" t="s">
        <v>101</v>
      </c>
      <c r="F13" s="30" t="s">
        <v>422</v>
      </c>
      <c r="G13" s="27" t="s">
        <v>3257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4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45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3260</v>
      </c>
      <c r="D14" s="28" t="s">
        <v>1873</v>
      </c>
      <c r="E14" s="29" t="s">
        <v>588</v>
      </c>
      <c r="F14" s="30" t="s">
        <v>1140</v>
      </c>
      <c r="G14" s="27" t="s">
        <v>3257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3261</v>
      </c>
      <c r="D15" s="28" t="s">
        <v>3262</v>
      </c>
      <c r="E15" s="29" t="s">
        <v>136</v>
      </c>
      <c r="F15" s="30" t="s">
        <v>1250</v>
      </c>
      <c r="G15" s="27" t="s">
        <v>3257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3263</v>
      </c>
      <c r="D16" s="28" t="s">
        <v>1370</v>
      </c>
      <c r="E16" s="29" t="s">
        <v>151</v>
      </c>
      <c r="F16" s="30" t="s">
        <v>605</v>
      </c>
      <c r="G16" s="27" t="s">
        <v>3257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3264</v>
      </c>
      <c r="D17" s="28" t="s">
        <v>1038</v>
      </c>
      <c r="E17" s="29" t="s">
        <v>618</v>
      </c>
      <c r="F17" s="30" t="s">
        <v>900</v>
      </c>
      <c r="G17" s="27" t="s">
        <v>3257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3265</v>
      </c>
      <c r="D18" s="28" t="s">
        <v>1900</v>
      </c>
      <c r="E18" s="29" t="s">
        <v>396</v>
      </c>
      <c r="F18" s="30" t="s">
        <v>2359</v>
      </c>
      <c r="G18" s="27" t="s">
        <v>3257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3266</v>
      </c>
      <c r="D19" s="28" t="s">
        <v>3267</v>
      </c>
      <c r="E19" s="29" t="s">
        <v>162</v>
      </c>
      <c r="F19" s="30" t="s">
        <v>780</v>
      </c>
      <c r="G19" s="27" t="s">
        <v>3257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3268</v>
      </c>
      <c r="D20" s="28" t="s">
        <v>1361</v>
      </c>
      <c r="E20" s="29" t="s">
        <v>162</v>
      </c>
      <c r="F20" s="30" t="s">
        <v>851</v>
      </c>
      <c r="G20" s="27" t="s">
        <v>3257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3269</v>
      </c>
      <c r="D21" s="28" t="s">
        <v>3224</v>
      </c>
      <c r="E21" s="29" t="s">
        <v>175</v>
      </c>
      <c r="F21" s="30" t="s">
        <v>1344</v>
      </c>
      <c r="G21" s="27" t="s">
        <v>3257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3270</v>
      </c>
      <c r="D22" s="28" t="s">
        <v>161</v>
      </c>
      <c r="E22" s="29" t="s">
        <v>1466</v>
      </c>
      <c r="F22" s="30" t="s">
        <v>563</v>
      </c>
      <c r="G22" s="27" t="s">
        <v>3257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3271</v>
      </c>
      <c r="D23" s="28" t="s">
        <v>3272</v>
      </c>
      <c r="E23" s="29" t="s">
        <v>195</v>
      </c>
      <c r="F23" s="30" t="s">
        <v>1927</v>
      </c>
      <c r="G23" s="27" t="s">
        <v>3257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3273</v>
      </c>
      <c r="D24" s="28" t="s">
        <v>998</v>
      </c>
      <c r="E24" s="29" t="s">
        <v>212</v>
      </c>
      <c r="F24" s="30" t="s">
        <v>791</v>
      </c>
      <c r="G24" s="27" t="s">
        <v>3257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3274</v>
      </c>
      <c r="D25" s="28" t="s">
        <v>199</v>
      </c>
      <c r="E25" s="29" t="s">
        <v>212</v>
      </c>
      <c r="F25" s="30" t="s">
        <v>953</v>
      </c>
      <c r="G25" s="27" t="s">
        <v>3257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3275</v>
      </c>
      <c r="D26" s="28" t="s">
        <v>3276</v>
      </c>
      <c r="E26" s="29" t="s">
        <v>432</v>
      </c>
      <c r="F26" s="30" t="s">
        <v>137</v>
      </c>
      <c r="G26" s="27" t="s">
        <v>3257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3277</v>
      </c>
      <c r="D27" s="28" t="s">
        <v>161</v>
      </c>
      <c r="E27" s="29" t="s">
        <v>221</v>
      </c>
      <c r="F27" s="30" t="s">
        <v>102</v>
      </c>
      <c r="G27" s="27" t="s">
        <v>3257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3278</v>
      </c>
      <c r="D28" s="28" t="s">
        <v>3279</v>
      </c>
      <c r="E28" s="29" t="s">
        <v>443</v>
      </c>
      <c r="F28" s="30" t="s">
        <v>1218</v>
      </c>
      <c r="G28" s="27" t="s">
        <v>3257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3280</v>
      </c>
      <c r="D29" s="28" t="s">
        <v>1326</v>
      </c>
      <c r="E29" s="29" t="s">
        <v>867</v>
      </c>
      <c r="F29" s="30" t="s">
        <v>812</v>
      </c>
      <c r="G29" s="27" t="s">
        <v>3257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3281</v>
      </c>
      <c r="D30" s="28" t="s">
        <v>3282</v>
      </c>
      <c r="E30" s="29" t="s">
        <v>244</v>
      </c>
      <c r="F30" s="30" t="s">
        <v>1406</v>
      </c>
      <c r="G30" s="27" t="s">
        <v>3257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3283</v>
      </c>
      <c r="D31" s="28" t="s">
        <v>480</v>
      </c>
      <c r="E31" s="29" t="s">
        <v>466</v>
      </c>
      <c r="F31" s="30" t="s">
        <v>2652</v>
      </c>
      <c r="G31" s="27" t="s">
        <v>3257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3284</v>
      </c>
      <c r="D32" s="28" t="s">
        <v>2952</v>
      </c>
      <c r="E32" s="29" t="s">
        <v>473</v>
      </c>
      <c r="F32" s="30" t="s">
        <v>836</v>
      </c>
      <c r="G32" s="27" t="s">
        <v>3257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18.75" customHeight="1">
      <c r="B33" s="26">
        <v>23</v>
      </c>
      <c r="C33" s="27" t="s">
        <v>3285</v>
      </c>
      <c r="D33" s="28" t="s">
        <v>3286</v>
      </c>
      <c r="E33" s="29" t="s">
        <v>258</v>
      </c>
      <c r="F33" s="30" t="s">
        <v>2063</v>
      </c>
      <c r="G33" s="27" t="s">
        <v>3257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18.75" customHeight="1">
      <c r="B34" s="26">
        <v>24</v>
      </c>
      <c r="C34" s="27" t="s">
        <v>3287</v>
      </c>
      <c r="D34" s="28" t="s">
        <v>834</v>
      </c>
      <c r="E34" s="29" t="s">
        <v>1363</v>
      </c>
      <c r="F34" s="30" t="s">
        <v>185</v>
      </c>
      <c r="G34" s="27" t="s">
        <v>3257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18.75" customHeight="1">
      <c r="B35" s="26">
        <v>25</v>
      </c>
      <c r="C35" s="27" t="s">
        <v>3288</v>
      </c>
      <c r="D35" s="28" t="s">
        <v>1129</v>
      </c>
      <c r="E35" s="29" t="s">
        <v>286</v>
      </c>
      <c r="F35" s="30" t="s">
        <v>652</v>
      </c>
      <c r="G35" s="27" t="s">
        <v>3257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18.75" customHeight="1">
      <c r="B36" s="26">
        <v>26</v>
      </c>
      <c r="C36" s="27" t="s">
        <v>3289</v>
      </c>
      <c r="D36" s="28" t="s">
        <v>3048</v>
      </c>
      <c r="E36" s="29" t="s">
        <v>722</v>
      </c>
      <c r="F36" s="30" t="s">
        <v>2888</v>
      </c>
      <c r="G36" s="27" t="s">
        <v>3257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1:38" ht="18.75" customHeight="1">
      <c r="B37" s="26">
        <v>27</v>
      </c>
      <c r="C37" s="27" t="s">
        <v>3290</v>
      </c>
      <c r="D37" s="28" t="s">
        <v>3291</v>
      </c>
      <c r="E37" s="29" t="s">
        <v>303</v>
      </c>
      <c r="F37" s="30" t="s">
        <v>366</v>
      </c>
      <c r="G37" s="27" t="s">
        <v>3257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1:38" ht="18.75" customHeight="1">
      <c r="B38" s="26">
        <v>28</v>
      </c>
      <c r="C38" s="27" t="s">
        <v>3292</v>
      </c>
      <c r="D38" s="28" t="s">
        <v>3160</v>
      </c>
      <c r="E38" s="29" t="s">
        <v>1081</v>
      </c>
      <c r="F38" s="30" t="s">
        <v>1417</v>
      </c>
      <c r="G38" s="27" t="s">
        <v>3257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1:38" ht="18.75" customHeight="1">
      <c r="B39" s="26">
        <v>29</v>
      </c>
      <c r="C39" s="27" t="s">
        <v>3293</v>
      </c>
      <c r="D39" s="28" t="s">
        <v>3294</v>
      </c>
      <c r="E39" s="29" t="s">
        <v>3295</v>
      </c>
      <c r="F39" s="30" t="s">
        <v>307</v>
      </c>
      <c r="G39" s="27" t="s">
        <v>3257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1:38" ht="18.75" customHeight="1">
      <c r="B40" s="26">
        <v>30</v>
      </c>
      <c r="C40" s="27" t="s">
        <v>3296</v>
      </c>
      <c r="D40" s="28" t="s">
        <v>3297</v>
      </c>
      <c r="E40" s="29" t="s">
        <v>909</v>
      </c>
      <c r="F40" s="30" t="s">
        <v>1040</v>
      </c>
      <c r="G40" s="27" t="s">
        <v>3257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1:38" ht="18.75" customHeight="1">
      <c r="B41" s="26">
        <v>31</v>
      </c>
      <c r="C41" s="27" t="s">
        <v>3298</v>
      </c>
      <c r="D41" s="28" t="s">
        <v>3299</v>
      </c>
      <c r="E41" s="29" t="s">
        <v>909</v>
      </c>
      <c r="F41" s="30" t="s">
        <v>404</v>
      </c>
      <c r="G41" s="27" t="s">
        <v>3257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1:38" ht="18.75" customHeight="1">
      <c r="B42" s="26">
        <v>32</v>
      </c>
      <c r="C42" s="27" t="s">
        <v>3300</v>
      </c>
      <c r="D42" s="28" t="s">
        <v>3301</v>
      </c>
      <c r="E42" s="29" t="s">
        <v>324</v>
      </c>
      <c r="F42" s="30" t="s">
        <v>1167</v>
      </c>
      <c r="G42" s="27" t="s">
        <v>3257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1:38" ht="18.75" customHeight="1">
      <c r="B43" s="26">
        <v>33</v>
      </c>
      <c r="C43" s="27" t="s">
        <v>3302</v>
      </c>
      <c r="D43" s="28" t="s">
        <v>1505</v>
      </c>
      <c r="E43" s="29" t="s">
        <v>344</v>
      </c>
      <c r="F43" s="30" t="s">
        <v>3089</v>
      </c>
      <c r="G43" s="27" t="s">
        <v>3257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1:38" ht="18.75" customHeight="1">
      <c r="B44" s="26">
        <v>34</v>
      </c>
      <c r="C44" s="27" t="s">
        <v>3303</v>
      </c>
      <c r="D44" s="28" t="s">
        <v>735</v>
      </c>
      <c r="E44" s="29" t="s">
        <v>344</v>
      </c>
      <c r="F44" s="30" t="s">
        <v>804</v>
      </c>
      <c r="G44" s="27" t="s">
        <v>3257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1:38" ht="18.75" customHeight="1">
      <c r="B45" s="26">
        <v>35</v>
      </c>
      <c r="C45" s="27" t="s">
        <v>3304</v>
      </c>
      <c r="D45" s="28" t="s">
        <v>179</v>
      </c>
      <c r="E45" s="29" t="s">
        <v>1822</v>
      </c>
      <c r="F45" s="30" t="s">
        <v>394</v>
      </c>
      <c r="G45" s="27" t="s">
        <v>3257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1:38" ht="7.5" customHeight="1">
      <c r="A46" s="2"/>
      <c r="B46" s="39"/>
      <c r="C46" s="40"/>
      <c r="D46" s="40"/>
      <c r="E46" s="41"/>
      <c r="F46" s="41"/>
      <c r="G46" s="41"/>
      <c r="H46" s="42"/>
      <c r="I46" s="43"/>
      <c r="J46" s="43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3"/>
    </row>
    <row r="47" spans="1:38" ht="16.5" hidden="1">
      <c r="A47" s="2"/>
      <c r="B47" s="110" t="s">
        <v>28</v>
      </c>
      <c r="C47" s="110"/>
      <c r="D47" s="40"/>
      <c r="E47" s="41"/>
      <c r="F47" s="41"/>
      <c r="G47" s="41"/>
      <c r="H47" s="42"/>
      <c r="I47" s="43"/>
      <c r="J47" s="43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3"/>
    </row>
    <row r="48" spans="1:38" ht="16.5" hidden="1" customHeight="1">
      <c r="A48" s="2"/>
      <c r="B48" s="45" t="s">
        <v>29</v>
      </c>
      <c r="C48" s="45"/>
      <c r="D48" s="46">
        <f>+$Y$9</f>
        <v>35</v>
      </c>
      <c r="E48" s="47" t="s">
        <v>30</v>
      </c>
      <c r="F48" s="47"/>
      <c r="G48" s="130" t="s">
        <v>31</v>
      </c>
      <c r="H48" s="130"/>
      <c r="I48" s="130"/>
      <c r="J48" s="130"/>
      <c r="K48" s="130"/>
      <c r="L48" s="130"/>
      <c r="M48" s="130"/>
      <c r="N48" s="130"/>
      <c r="O48" s="130"/>
      <c r="P48" s="48">
        <f>$Y$9 -COUNTIF($T$10:$T$235,"Vắng") -COUNTIF($T$10:$T$235,"Vắng có phép") - COUNTIF($T$10:$T$235,"Đình chỉ thi") - COUNTIF($T$10:$T$235,"Không đủ ĐKDT")</f>
        <v>35</v>
      </c>
      <c r="Q48" s="48"/>
      <c r="R48" s="49"/>
      <c r="S48" s="50"/>
      <c r="T48" s="50" t="s">
        <v>30</v>
      </c>
      <c r="U48" s="3"/>
    </row>
    <row r="49" spans="1:38" ht="16.5" hidden="1" customHeight="1">
      <c r="A49" s="2"/>
      <c r="B49" s="45" t="s">
        <v>32</v>
      </c>
      <c r="C49" s="45"/>
      <c r="D49" s="46">
        <f>+$AJ$9</f>
        <v>0</v>
      </c>
      <c r="E49" s="47" t="s">
        <v>30</v>
      </c>
      <c r="F49" s="47"/>
      <c r="G49" s="130" t="s">
        <v>33</v>
      </c>
      <c r="H49" s="130"/>
      <c r="I49" s="130"/>
      <c r="J49" s="130"/>
      <c r="K49" s="130"/>
      <c r="L49" s="130"/>
      <c r="M49" s="130"/>
      <c r="N49" s="130"/>
      <c r="O49" s="130"/>
      <c r="P49" s="51">
        <f>COUNTIF($T$10:$T$111,"Vắng")</f>
        <v>0</v>
      </c>
      <c r="Q49" s="51"/>
      <c r="R49" s="52"/>
      <c r="S49" s="50"/>
      <c r="T49" s="50" t="s">
        <v>30</v>
      </c>
      <c r="U49" s="3"/>
    </row>
    <row r="50" spans="1:38" ht="16.5" hidden="1" customHeight="1">
      <c r="A50" s="2"/>
      <c r="B50" s="45" t="s">
        <v>54</v>
      </c>
      <c r="C50" s="45"/>
      <c r="D50" s="85">
        <f>COUNTIF(V11:V45,"Học lại")</f>
        <v>35</v>
      </c>
      <c r="E50" s="47" t="s">
        <v>30</v>
      </c>
      <c r="F50" s="47"/>
      <c r="G50" s="130" t="s">
        <v>55</v>
      </c>
      <c r="H50" s="130"/>
      <c r="I50" s="130"/>
      <c r="J50" s="130"/>
      <c r="K50" s="130"/>
      <c r="L50" s="130"/>
      <c r="M50" s="130"/>
      <c r="N50" s="130"/>
      <c r="O50" s="130"/>
      <c r="P50" s="48">
        <f>COUNTIF($T$10:$T$111,"Vắng có phép")</f>
        <v>0</v>
      </c>
      <c r="Q50" s="48"/>
      <c r="R50" s="49"/>
      <c r="S50" s="50"/>
      <c r="T50" s="50" t="s">
        <v>30</v>
      </c>
      <c r="U50" s="3"/>
    </row>
    <row r="51" spans="1:38" ht="3" hidden="1" customHeight="1">
      <c r="A51" s="2"/>
      <c r="B51" s="39"/>
      <c r="C51" s="40"/>
      <c r="D51" s="40"/>
      <c r="E51" s="41"/>
      <c r="F51" s="41"/>
      <c r="G51" s="41"/>
      <c r="H51" s="42"/>
      <c r="I51" s="43"/>
      <c r="J51" s="43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3"/>
    </row>
    <row r="52" spans="1:38" hidden="1">
      <c r="B52" s="86" t="s">
        <v>34</v>
      </c>
      <c r="C52" s="86"/>
      <c r="D52" s="87">
        <f>COUNTIF(V11:V45,"Thi lại")</f>
        <v>0</v>
      </c>
      <c r="E52" s="88" t="s">
        <v>30</v>
      </c>
      <c r="F52" s="3"/>
      <c r="G52" s="3"/>
      <c r="H52" s="3"/>
      <c r="I52" s="3"/>
      <c r="J52" s="129"/>
      <c r="K52" s="129"/>
      <c r="L52" s="129"/>
      <c r="M52" s="129"/>
      <c r="N52" s="129"/>
      <c r="O52" s="129"/>
      <c r="P52" s="129"/>
      <c r="Q52" s="129"/>
      <c r="R52" s="129"/>
      <c r="S52" s="129"/>
      <c r="T52" s="129"/>
      <c r="U52" s="3"/>
    </row>
    <row r="53" spans="1:38" hidden="1">
      <c r="B53" s="86"/>
      <c r="C53" s="86"/>
      <c r="D53" s="87"/>
      <c r="E53" s="88"/>
      <c r="F53" s="3"/>
      <c r="G53" s="3"/>
      <c r="H53" s="3"/>
      <c r="I53" s="3"/>
      <c r="J53" s="129" t="s">
        <v>56</v>
      </c>
      <c r="K53" s="129"/>
      <c r="L53" s="129"/>
      <c r="M53" s="129"/>
      <c r="N53" s="129"/>
      <c r="O53" s="129"/>
      <c r="P53" s="129"/>
      <c r="Q53" s="129"/>
      <c r="R53" s="129"/>
      <c r="S53" s="129"/>
      <c r="T53" s="129"/>
      <c r="U53" s="3"/>
    </row>
    <row r="54" spans="1:38" hidden="1">
      <c r="A54" s="53"/>
      <c r="B54" s="98" t="s">
        <v>35</v>
      </c>
      <c r="C54" s="98"/>
      <c r="D54" s="98"/>
      <c r="E54" s="98"/>
      <c r="F54" s="98"/>
      <c r="G54" s="98"/>
      <c r="H54" s="98"/>
      <c r="I54" s="54"/>
      <c r="J54" s="103" t="s">
        <v>36</v>
      </c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3"/>
    </row>
    <row r="55" spans="1:38" ht="4.5" hidden="1" customHeight="1">
      <c r="A55" s="2"/>
      <c r="B55" s="39"/>
      <c r="C55" s="55"/>
      <c r="D55" s="55"/>
      <c r="E55" s="56"/>
      <c r="F55" s="56"/>
      <c r="G55" s="56"/>
      <c r="H55" s="57"/>
      <c r="I55" s="58"/>
      <c r="J55" s="58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38" s="2" customFormat="1" hidden="1">
      <c r="B56" s="98" t="s">
        <v>37</v>
      </c>
      <c r="C56" s="98"/>
      <c r="D56" s="100" t="s">
        <v>38</v>
      </c>
      <c r="E56" s="100"/>
      <c r="F56" s="100"/>
      <c r="G56" s="100"/>
      <c r="H56" s="100"/>
      <c r="I56" s="58"/>
      <c r="J56" s="58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3"/>
      <c r="V56" s="62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s="2" customFormat="1" hidden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62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2" customFormat="1" hidden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62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  <row r="59" spans="1:38" s="2" customFormat="1" hidden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62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1:38" s="2" customFormat="1" ht="9.75" hidden="1" customHeigh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62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</row>
    <row r="61" spans="1:38" s="2" customFormat="1" ht="3.75" hidden="1" customHeight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62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</row>
    <row r="62" spans="1:38" s="2" customFormat="1" ht="18" hidden="1" customHeight="1">
      <c r="A62" s="1"/>
      <c r="B62" s="99" t="s">
        <v>39</v>
      </c>
      <c r="C62" s="99"/>
      <c r="D62" s="99" t="s">
        <v>57</v>
      </c>
      <c r="E62" s="99"/>
      <c r="F62" s="99"/>
      <c r="G62" s="99"/>
      <c r="H62" s="99"/>
      <c r="I62" s="99"/>
      <c r="J62" s="99" t="s">
        <v>40</v>
      </c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3"/>
      <c r="V62" s="62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</row>
    <row r="63" spans="1:38" s="2" customFormat="1" ht="4.5" hidden="1" customHeigh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62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</row>
    <row r="64" spans="1:38" s="2" customFormat="1" ht="36.75" hidden="1" customHeigh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62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</row>
    <row r="65" spans="2:21" ht="38.25" customHeight="1">
      <c r="B65" s="97" t="s">
        <v>52</v>
      </c>
      <c r="C65" s="98"/>
      <c r="D65" s="98"/>
      <c r="E65" s="98"/>
      <c r="F65" s="98"/>
      <c r="G65" s="98"/>
      <c r="H65" s="97" t="s">
        <v>53</v>
      </c>
      <c r="I65" s="97"/>
      <c r="J65" s="97"/>
      <c r="K65" s="97"/>
      <c r="L65" s="97"/>
      <c r="M65" s="97"/>
      <c r="N65" s="101" t="s">
        <v>59</v>
      </c>
      <c r="O65" s="101"/>
      <c r="P65" s="101"/>
      <c r="Q65" s="101"/>
      <c r="R65" s="101"/>
      <c r="S65" s="101"/>
      <c r="T65" s="101"/>
      <c r="U65" s="101"/>
    </row>
    <row r="66" spans="2:21">
      <c r="B66" s="39"/>
      <c r="C66" s="55"/>
      <c r="D66" s="55"/>
      <c r="E66" s="56"/>
      <c r="F66" s="56"/>
      <c r="G66" s="56"/>
      <c r="H66" s="57"/>
      <c r="I66" s="58"/>
      <c r="J66" s="58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2:21">
      <c r="B67" s="98" t="s">
        <v>37</v>
      </c>
      <c r="C67" s="98"/>
      <c r="D67" s="100" t="s">
        <v>38</v>
      </c>
      <c r="E67" s="100"/>
      <c r="F67" s="100"/>
      <c r="G67" s="100"/>
      <c r="H67" s="100"/>
      <c r="I67" s="58"/>
      <c r="J67" s="58"/>
      <c r="K67" s="44"/>
      <c r="L67" s="44"/>
      <c r="M67" s="44"/>
      <c r="N67" s="44"/>
      <c r="O67" s="44"/>
      <c r="P67" s="44"/>
      <c r="Q67" s="44"/>
      <c r="R67" s="44"/>
      <c r="S67" s="44"/>
      <c r="T67" s="44"/>
    </row>
    <row r="68" spans="2:21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73" spans="2:21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 t="s">
        <v>60</v>
      </c>
      <c r="O73" s="96"/>
      <c r="P73" s="96"/>
      <c r="Q73" s="96"/>
      <c r="R73" s="96"/>
      <c r="S73" s="96"/>
      <c r="T73" s="96"/>
      <c r="U73" s="96"/>
    </row>
  </sheetData>
  <sheetProtection formatCells="0" formatColumns="0" formatRows="0" insertColumns="0" insertRows="0" insertHyperlinks="0" deleteColumns="0" deleteRows="0" sort="0" autoFilter="0" pivotTables="0"/>
  <autoFilter ref="A9:AL45">
    <filterColumn colId="3" showButton="0"/>
    <filterColumn colId="12"/>
  </autoFilter>
  <mergeCells count="61">
    <mergeCell ref="B67:C67"/>
    <mergeCell ref="D67:H67"/>
    <mergeCell ref="B73:D73"/>
    <mergeCell ref="E73:G73"/>
    <mergeCell ref="H73:M73"/>
    <mergeCell ref="N73:U73"/>
    <mergeCell ref="B62:C62"/>
    <mergeCell ref="D62:I62"/>
    <mergeCell ref="J62:T62"/>
    <mergeCell ref="B65:G65"/>
    <mergeCell ref="H65:M65"/>
    <mergeCell ref="N65:U65"/>
    <mergeCell ref="G50:O50"/>
    <mergeCell ref="J52:T52"/>
    <mergeCell ref="J53:T53"/>
    <mergeCell ref="B54:H54"/>
    <mergeCell ref="J54:T54"/>
    <mergeCell ref="B56:C56"/>
    <mergeCell ref="D56:H56"/>
    <mergeCell ref="T8:T10"/>
    <mergeCell ref="U8:U10"/>
    <mergeCell ref="B10:G10"/>
    <mergeCell ref="B47:C47"/>
    <mergeCell ref="G48:O48"/>
    <mergeCell ref="G49:O49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45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50 AL3:AL9 X3:AK4 W5:AK9 V11:W45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L105"/>
  <sheetViews>
    <sheetView workbookViewId="0">
      <pane ySplit="4" topLeftCell="A71" activePane="bottomLeft" state="frozen"/>
      <selection activeCell="L1" sqref="L1:T1"/>
      <selection pane="bottomLeft" activeCell="A78" sqref="A78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71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81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72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INT1155-14</v>
      </c>
      <c r="Y9" s="69">
        <f>+$AH$9+$AJ$9+$AF$9</f>
        <v>67</v>
      </c>
      <c r="Z9" s="63">
        <f>COUNTIF($S$10:$S$137,"Khiển trách")</f>
        <v>0</v>
      </c>
      <c r="AA9" s="63">
        <f>COUNTIF($S$10:$S$137,"Cảnh cáo")</f>
        <v>0</v>
      </c>
      <c r="AB9" s="63">
        <f>COUNTIF($S$10:$S$137,"Đình chỉ thi")</f>
        <v>0</v>
      </c>
      <c r="AC9" s="70">
        <f>+($Z$9+$AA$9+$AB$9)/$Y$9*100%</f>
        <v>0</v>
      </c>
      <c r="AD9" s="63">
        <f>SUM(COUNTIF($S$10:$S$135,"Vắng"),COUNTIF($S$10:$S$135,"Vắng có phép"))</f>
        <v>0</v>
      </c>
      <c r="AE9" s="71">
        <f>+$AD$9/$Y$9</f>
        <v>0</v>
      </c>
      <c r="AF9" s="72">
        <f>COUNTIF($V$10:$V$135,"Thi lại")</f>
        <v>0</v>
      </c>
      <c r="AG9" s="71">
        <f>+$AF$9/$Y$9</f>
        <v>0</v>
      </c>
      <c r="AH9" s="72">
        <f>COUNTIF($V$10:$V$136,"Học lại")</f>
        <v>67</v>
      </c>
      <c r="AI9" s="71">
        <f>+$AH$9/$Y$9</f>
        <v>1</v>
      </c>
      <c r="AJ9" s="63">
        <f>COUNTIF($V$11:$V$136,"Đạt")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2217</v>
      </c>
      <c r="D11" s="17" t="s">
        <v>2218</v>
      </c>
      <c r="E11" s="18" t="s">
        <v>101</v>
      </c>
      <c r="F11" s="19" t="s">
        <v>2219</v>
      </c>
      <c r="G11" s="16" t="s">
        <v>322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7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2220</v>
      </c>
      <c r="D12" s="28" t="s">
        <v>2221</v>
      </c>
      <c r="E12" s="29" t="s">
        <v>101</v>
      </c>
      <c r="F12" s="30" t="s">
        <v>1426</v>
      </c>
      <c r="G12" s="27" t="s">
        <v>177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2222</v>
      </c>
      <c r="D13" s="28" t="s">
        <v>2223</v>
      </c>
      <c r="E13" s="29" t="s">
        <v>101</v>
      </c>
      <c r="F13" s="30" t="s">
        <v>1143</v>
      </c>
      <c r="G13" s="27" t="s">
        <v>115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7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2224</v>
      </c>
      <c r="D14" s="28" t="s">
        <v>2225</v>
      </c>
      <c r="E14" s="29" t="s">
        <v>101</v>
      </c>
      <c r="F14" s="30" t="s">
        <v>2226</v>
      </c>
      <c r="G14" s="27" t="s">
        <v>111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2227</v>
      </c>
      <c r="D15" s="28" t="s">
        <v>161</v>
      </c>
      <c r="E15" s="29" t="s">
        <v>2228</v>
      </c>
      <c r="F15" s="30" t="s">
        <v>2229</v>
      </c>
      <c r="G15" s="27" t="s">
        <v>2230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2231</v>
      </c>
      <c r="D16" s="28" t="s">
        <v>2232</v>
      </c>
      <c r="E16" s="29" t="s">
        <v>2233</v>
      </c>
      <c r="F16" s="30" t="s">
        <v>2234</v>
      </c>
      <c r="G16" s="27" t="s">
        <v>111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2235</v>
      </c>
      <c r="D17" s="28" t="s">
        <v>1048</v>
      </c>
      <c r="E17" s="29" t="s">
        <v>2236</v>
      </c>
      <c r="F17" s="30" t="s">
        <v>1016</v>
      </c>
      <c r="G17" s="27" t="s">
        <v>111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2237</v>
      </c>
      <c r="D18" s="28" t="s">
        <v>347</v>
      </c>
      <c r="E18" s="29" t="s">
        <v>2238</v>
      </c>
      <c r="F18" s="30" t="s">
        <v>559</v>
      </c>
      <c r="G18" s="27" t="s">
        <v>197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2239</v>
      </c>
      <c r="D19" s="28" t="s">
        <v>161</v>
      </c>
      <c r="E19" s="29" t="s">
        <v>782</v>
      </c>
      <c r="F19" s="30" t="s">
        <v>254</v>
      </c>
      <c r="G19" s="27" t="s">
        <v>401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2240</v>
      </c>
      <c r="D20" s="28" t="s">
        <v>161</v>
      </c>
      <c r="E20" s="29" t="s">
        <v>1705</v>
      </c>
      <c r="F20" s="30" t="s">
        <v>2241</v>
      </c>
      <c r="G20" s="27" t="s">
        <v>330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2242</v>
      </c>
      <c r="D21" s="28" t="s">
        <v>2243</v>
      </c>
      <c r="E21" s="29" t="s">
        <v>131</v>
      </c>
      <c r="F21" s="30" t="s">
        <v>550</v>
      </c>
      <c r="G21" s="27" t="s">
        <v>172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2244</v>
      </c>
      <c r="D22" s="28" t="s">
        <v>666</v>
      </c>
      <c r="E22" s="29" t="s">
        <v>136</v>
      </c>
      <c r="F22" s="30" t="s">
        <v>705</v>
      </c>
      <c r="G22" s="27" t="s">
        <v>238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2245</v>
      </c>
      <c r="D23" s="28" t="s">
        <v>2246</v>
      </c>
      <c r="E23" s="29" t="s">
        <v>136</v>
      </c>
      <c r="F23" s="30" t="s">
        <v>492</v>
      </c>
      <c r="G23" s="27" t="s">
        <v>164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2247</v>
      </c>
      <c r="D24" s="28" t="s">
        <v>1205</v>
      </c>
      <c r="E24" s="29" t="s">
        <v>2248</v>
      </c>
      <c r="F24" s="30" t="s">
        <v>2249</v>
      </c>
      <c r="G24" s="27" t="s">
        <v>2250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2251</v>
      </c>
      <c r="D25" s="28" t="s">
        <v>1624</v>
      </c>
      <c r="E25" s="29" t="s">
        <v>2252</v>
      </c>
      <c r="F25" s="30" t="s">
        <v>2253</v>
      </c>
      <c r="G25" s="27" t="s">
        <v>2230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2254</v>
      </c>
      <c r="D26" s="28" t="s">
        <v>161</v>
      </c>
      <c r="E26" s="29" t="s">
        <v>151</v>
      </c>
      <c r="F26" s="30" t="s">
        <v>720</v>
      </c>
      <c r="G26" s="27" t="s">
        <v>322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2255</v>
      </c>
      <c r="D27" s="28" t="s">
        <v>199</v>
      </c>
      <c r="E27" s="29" t="s">
        <v>151</v>
      </c>
      <c r="F27" s="30" t="s">
        <v>2256</v>
      </c>
      <c r="G27" s="27" t="s">
        <v>107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2257</v>
      </c>
      <c r="D28" s="28" t="s">
        <v>2258</v>
      </c>
      <c r="E28" s="29" t="s">
        <v>396</v>
      </c>
      <c r="F28" s="30" t="s">
        <v>873</v>
      </c>
      <c r="G28" s="27" t="s">
        <v>164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2259</v>
      </c>
      <c r="D29" s="28" t="s">
        <v>2260</v>
      </c>
      <c r="E29" s="29" t="s">
        <v>162</v>
      </c>
      <c r="F29" s="30" t="s">
        <v>1302</v>
      </c>
      <c r="G29" s="27" t="s">
        <v>107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2261</v>
      </c>
      <c r="D30" s="28" t="s">
        <v>542</v>
      </c>
      <c r="E30" s="29" t="s">
        <v>162</v>
      </c>
      <c r="F30" s="30" t="s">
        <v>1167</v>
      </c>
      <c r="G30" s="27" t="s">
        <v>153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2262</v>
      </c>
      <c r="D31" s="28" t="s">
        <v>2263</v>
      </c>
      <c r="E31" s="29" t="s">
        <v>162</v>
      </c>
      <c r="F31" s="30" t="s">
        <v>660</v>
      </c>
      <c r="G31" s="27" t="s">
        <v>138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2264</v>
      </c>
      <c r="D32" s="28" t="s">
        <v>2265</v>
      </c>
      <c r="E32" s="29" t="s">
        <v>633</v>
      </c>
      <c r="F32" s="30" t="s">
        <v>904</v>
      </c>
      <c r="G32" s="27" t="s">
        <v>426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2266</v>
      </c>
      <c r="D33" s="28" t="s">
        <v>2267</v>
      </c>
      <c r="E33" s="29" t="s">
        <v>414</v>
      </c>
      <c r="F33" s="30" t="s">
        <v>821</v>
      </c>
      <c r="G33" s="27" t="s">
        <v>177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2268</v>
      </c>
      <c r="D34" s="28" t="s">
        <v>257</v>
      </c>
      <c r="E34" s="29" t="s">
        <v>987</v>
      </c>
      <c r="F34" s="30" t="s">
        <v>544</v>
      </c>
      <c r="G34" s="27" t="s">
        <v>115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2269</v>
      </c>
      <c r="D35" s="28" t="s">
        <v>546</v>
      </c>
      <c r="E35" s="29" t="s">
        <v>842</v>
      </c>
      <c r="F35" s="30" t="s">
        <v>2270</v>
      </c>
      <c r="G35" s="27" t="s">
        <v>141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2271</v>
      </c>
      <c r="D36" s="28" t="s">
        <v>1873</v>
      </c>
      <c r="E36" s="29" t="s">
        <v>184</v>
      </c>
      <c r="F36" s="30" t="s">
        <v>2272</v>
      </c>
      <c r="G36" s="27" t="s">
        <v>367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2273</v>
      </c>
      <c r="D37" s="28" t="s">
        <v>161</v>
      </c>
      <c r="E37" s="29" t="s">
        <v>184</v>
      </c>
      <c r="F37" s="30" t="s">
        <v>1377</v>
      </c>
      <c r="G37" s="27" t="s">
        <v>367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2274</v>
      </c>
      <c r="D38" s="28" t="s">
        <v>573</v>
      </c>
      <c r="E38" s="29" t="s">
        <v>184</v>
      </c>
      <c r="F38" s="30" t="s">
        <v>1637</v>
      </c>
      <c r="G38" s="27" t="s">
        <v>330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2275</v>
      </c>
      <c r="D39" s="28" t="s">
        <v>735</v>
      </c>
      <c r="E39" s="29" t="s">
        <v>2276</v>
      </c>
      <c r="F39" s="30" t="s">
        <v>622</v>
      </c>
      <c r="G39" s="27" t="s">
        <v>322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2277</v>
      </c>
      <c r="D40" s="28" t="s">
        <v>947</v>
      </c>
      <c r="E40" s="29" t="s">
        <v>212</v>
      </c>
      <c r="F40" s="30" t="s">
        <v>2278</v>
      </c>
      <c r="G40" s="27" t="s">
        <v>2279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2280</v>
      </c>
      <c r="D41" s="28" t="s">
        <v>1071</v>
      </c>
      <c r="E41" s="29" t="s">
        <v>212</v>
      </c>
      <c r="F41" s="30" t="s">
        <v>152</v>
      </c>
      <c r="G41" s="27" t="s">
        <v>426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2281</v>
      </c>
      <c r="D42" s="28" t="s">
        <v>2282</v>
      </c>
      <c r="E42" s="29" t="s">
        <v>2015</v>
      </c>
      <c r="F42" s="30" t="s">
        <v>2283</v>
      </c>
      <c r="G42" s="27" t="s">
        <v>2284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2285</v>
      </c>
      <c r="D43" s="28" t="s">
        <v>2286</v>
      </c>
      <c r="E43" s="29" t="s">
        <v>236</v>
      </c>
      <c r="F43" s="30" t="s">
        <v>2287</v>
      </c>
      <c r="G43" s="27" t="s">
        <v>367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2288</v>
      </c>
      <c r="D44" s="28" t="s">
        <v>1238</v>
      </c>
      <c r="E44" s="29" t="s">
        <v>443</v>
      </c>
      <c r="F44" s="30" t="s">
        <v>2289</v>
      </c>
      <c r="G44" s="27" t="s">
        <v>115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2290</v>
      </c>
      <c r="D45" s="28" t="s">
        <v>161</v>
      </c>
      <c r="E45" s="29" t="s">
        <v>1478</v>
      </c>
      <c r="F45" s="30" t="s">
        <v>2291</v>
      </c>
      <c r="G45" s="27" t="s">
        <v>426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2292</v>
      </c>
      <c r="D46" s="28" t="s">
        <v>183</v>
      </c>
      <c r="E46" s="29" t="s">
        <v>447</v>
      </c>
      <c r="F46" s="30" t="s">
        <v>942</v>
      </c>
      <c r="G46" s="27" t="s">
        <v>322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2293</v>
      </c>
      <c r="D47" s="28" t="s">
        <v>2294</v>
      </c>
      <c r="E47" s="29" t="s">
        <v>2295</v>
      </c>
      <c r="F47" s="30" t="s">
        <v>1611</v>
      </c>
      <c r="G47" s="27" t="s">
        <v>322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2296</v>
      </c>
      <c r="D48" s="28" t="s">
        <v>2297</v>
      </c>
      <c r="E48" s="29" t="s">
        <v>244</v>
      </c>
      <c r="F48" s="30" t="s">
        <v>204</v>
      </c>
      <c r="G48" s="27" t="s">
        <v>367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2298</v>
      </c>
      <c r="D49" s="28" t="s">
        <v>2002</v>
      </c>
      <c r="E49" s="29" t="s">
        <v>466</v>
      </c>
      <c r="F49" s="30" t="s">
        <v>148</v>
      </c>
      <c r="G49" s="27" t="s">
        <v>197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2299</v>
      </c>
      <c r="D50" s="28" t="s">
        <v>199</v>
      </c>
      <c r="E50" s="29" t="s">
        <v>466</v>
      </c>
      <c r="F50" s="30" t="s">
        <v>2169</v>
      </c>
      <c r="G50" s="27" t="s">
        <v>103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2300</v>
      </c>
      <c r="D51" s="28" t="s">
        <v>1920</v>
      </c>
      <c r="E51" s="29" t="s">
        <v>2301</v>
      </c>
      <c r="F51" s="30" t="s">
        <v>1843</v>
      </c>
      <c r="G51" s="27" t="s">
        <v>172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2302</v>
      </c>
      <c r="D52" s="28" t="s">
        <v>2303</v>
      </c>
      <c r="E52" s="29" t="s">
        <v>481</v>
      </c>
      <c r="F52" s="30" t="s">
        <v>1334</v>
      </c>
      <c r="G52" s="27" t="s">
        <v>197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2304</v>
      </c>
      <c r="D53" s="28" t="s">
        <v>864</v>
      </c>
      <c r="E53" s="29" t="s">
        <v>715</v>
      </c>
      <c r="F53" s="30" t="s">
        <v>1741</v>
      </c>
      <c r="G53" s="27" t="s">
        <v>103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2305</v>
      </c>
      <c r="D54" s="28" t="s">
        <v>1225</v>
      </c>
      <c r="E54" s="29" t="s">
        <v>278</v>
      </c>
      <c r="F54" s="30" t="s">
        <v>768</v>
      </c>
      <c r="G54" s="27" t="s">
        <v>233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2306</v>
      </c>
      <c r="D55" s="28" t="s">
        <v>2130</v>
      </c>
      <c r="E55" s="29" t="s">
        <v>278</v>
      </c>
      <c r="F55" s="30" t="s">
        <v>2307</v>
      </c>
      <c r="G55" s="27" t="s">
        <v>330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2308</v>
      </c>
      <c r="D56" s="28" t="s">
        <v>2309</v>
      </c>
      <c r="E56" s="29" t="s">
        <v>286</v>
      </c>
      <c r="F56" s="30" t="s">
        <v>1131</v>
      </c>
      <c r="G56" s="27" t="s">
        <v>233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2310</v>
      </c>
      <c r="D57" s="28" t="s">
        <v>2311</v>
      </c>
      <c r="E57" s="29" t="s">
        <v>722</v>
      </c>
      <c r="F57" s="30" t="s">
        <v>690</v>
      </c>
      <c r="G57" s="27" t="s">
        <v>107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2312</v>
      </c>
      <c r="D58" s="28" t="s">
        <v>2313</v>
      </c>
      <c r="E58" s="29" t="s">
        <v>1081</v>
      </c>
      <c r="F58" s="30" t="s">
        <v>325</v>
      </c>
      <c r="G58" s="27" t="s">
        <v>201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2314</v>
      </c>
      <c r="D59" s="28" t="s">
        <v>659</v>
      </c>
      <c r="E59" s="29" t="s">
        <v>309</v>
      </c>
      <c r="F59" s="30" t="s">
        <v>1637</v>
      </c>
      <c r="G59" s="27" t="s">
        <v>389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2315</v>
      </c>
      <c r="D60" s="28" t="s">
        <v>1732</v>
      </c>
      <c r="E60" s="29" t="s">
        <v>909</v>
      </c>
      <c r="F60" s="30" t="s">
        <v>1805</v>
      </c>
      <c r="G60" s="27" t="s">
        <v>172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2316</v>
      </c>
      <c r="D61" s="28" t="s">
        <v>998</v>
      </c>
      <c r="E61" s="29" t="s">
        <v>909</v>
      </c>
      <c r="F61" s="30" t="s">
        <v>2317</v>
      </c>
      <c r="G61" s="27" t="s">
        <v>426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2318</v>
      </c>
      <c r="D62" s="28" t="s">
        <v>143</v>
      </c>
      <c r="E62" s="29" t="s">
        <v>909</v>
      </c>
      <c r="F62" s="30" t="s">
        <v>2319</v>
      </c>
      <c r="G62" s="27" t="s">
        <v>367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2320</v>
      </c>
      <c r="D63" s="28" t="s">
        <v>2321</v>
      </c>
      <c r="E63" s="29" t="s">
        <v>2191</v>
      </c>
      <c r="F63" s="30" t="s">
        <v>634</v>
      </c>
      <c r="G63" s="27" t="s">
        <v>275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2322</v>
      </c>
      <c r="D64" s="28" t="s">
        <v>735</v>
      </c>
      <c r="E64" s="29" t="s">
        <v>918</v>
      </c>
      <c r="F64" s="30" t="s">
        <v>2323</v>
      </c>
      <c r="G64" s="27" t="s">
        <v>103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2324</v>
      </c>
      <c r="D65" s="28" t="s">
        <v>875</v>
      </c>
      <c r="E65" s="29" t="s">
        <v>918</v>
      </c>
      <c r="F65" s="30" t="s">
        <v>2325</v>
      </c>
      <c r="G65" s="27" t="s">
        <v>322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2326</v>
      </c>
      <c r="D66" s="28" t="s">
        <v>1819</v>
      </c>
      <c r="E66" s="29" t="s">
        <v>1095</v>
      </c>
      <c r="F66" s="30" t="s">
        <v>1040</v>
      </c>
      <c r="G66" s="27" t="s">
        <v>172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2327</v>
      </c>
      <c r="D67" s="28" t="s">
        <v>378</v>
      </c>
      <c r="E67" s="29" t="s">
        <v>324</v>
      </c>
      <c r="F67" s="30" t="s">
        <v>1121</v>
      </c>
      <c r="G67" s="27" t="s">
        <v>197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2328</v>
      </c>
      <c r="D68" s="28" t="s">
        <v>1505</v>
      </c>
      <c r="E68" s="29" t="s">
        <v>2329</v>
      </c>
      <c r="F68" s="30" t="s">
        <v>1660</v>
      </c>
      <c r="G68" s="27" t="s">
        <v>107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2330</v>
      </c>
      <c r="D69" s="28" t="s">
        <v>2331</v>
      </c>
      <c r="E69" s="29" t="s">
        <v>747</v>
      </c>
      <c r="F69" s="30" t="s">
        <v>619</v>
      </c>
      <c r="G69" s="27" t="s">
        <v>115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2332</v>
      </c>
      <c r="D70" s="28" t="s">
        <v>465</v>
      </c>
      <c r="E70" s="29" t="s">
        <v>543</v>
      </c>
      <c r="F70" s="30" t="s">
        <v>1660</v>
      </c>
      <c r="G70" s="27" t="s">
        <v>322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2333</v>
      </c>
      <c r="D71" s="28" t="s">
        <v>2334</v>
      </c>
      <c r="E71" s="29" t="s">
        <v>549</v>
      </c>
      <c r="F71" s="30" t="s">
        <v>1089</v>
      </c>
      <c r="G71" s="27" t="s">
        <v>153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2335</v>
      </c>
      <c r="D72" s="28" t="s">
        <v>1150</v>
      </c>
      <c r="E72" s="29" t="s">
        <v>549</v>
      </c>
      <c r="F72" s="30" t="s">
        <v>649</v>
      </c>
      <c r="G72" s="27" t="s">
        <v>197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2336</v>
      </c>
      <c r="D73" s="28" t="s">
        <v>2337</v>
      </c>
      <c r="E73" s="29" t="s">
        <v>344</v>
      </c>
      <c r="F73" s="30" t="s">
        <v>2317</v>
      </c>
      <c r="G73" s="27" t="s">
        <v>330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2338</v>
      </c>
      <c r="D74" s="28" t="s">
        <v>2339</v>
      </c>
      <c r="E74" s="29" t="s">
        <v>344</v>
      </c>
      <c r="F74" s="30" t="s">
        <v>649</v>
      </c>
      <c r="G74" s="27" t="s">
        <v>138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2340</v>
      </c>
      <c r="D75" s="28" t="s">
        <v>2341</v>
      </c>
      <c r="E75" s="29" t="s">
        <v>344</v>
      </c>
      <c r="F75" s="30" t="s">
        <v>225</v>
      </c>
      <c r="G75" s="27" t="s">
        <v>107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7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7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2342</v>
      </c>
      <c r="D76" s="28" t="s">
        <v>570</v>
      </c>
      <c r="E76" s="29" t="s">
        <v>1682</v>
      </c>
      <c r="F76" s="30" t="s">
        <v>2343</v>
      </c>
      <c r="G76" s="27" t="s">
        <v>2230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75" customHeight="1">
      <c r="B77" s="26">
        <v>67</v>
      </c>
      <c r="C77" s="27" t="s">
        <v>2344</v>
      </c>
      <c r="D77" s="28" t="s">
        <v>2345</v>
      </c>
      <c r="E77" s="29" t="s">
        <v>767</v>
      </c>
      <c r="F77" s="30" t="s">
        <v>1218</v>
      </c>
      <c r="G77" s="27" t="s">
        <v>238</v>
      </c>
      <c r="H77" s="31" t="s">
        <v>27</v>
      </c>
      <c r="I77" s="31" t="s">
        <v>27</v>
      </c>
      <c r="J77" s="31" t="s">
        <v>27</v>
      </c>
      <c r="K77" s="31" t="s">
        <v>27</v>
      </c>
      <c r="L77" s="38"/>
      <c r="M77" s="38"/>
      <c r="N77" s="38"/>
      <c r="O77" s="38"/>
      <c r="P77" s="33"/>
      <c r="Q77" s="34">
        <f t="shared" si="5"/>
        <v>0</v>
      </c>
      <c r="R77" s="35" t="str">
        <f t="shared" si="3"/>
        <v>F</v>
      </c>
      <c r="S77" s="36" t="str">
        <f t="shared" si="1"/>
        <v>Kém</v>
      </c>
      <c r="T77" s="37" t="str">
        <f t="shared" si="4"/>
        <v/>
      </c>
      <c r="U77" s="93"/>
      <c r="V77" s="91" t="str">
        <f t="shared" si="6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7.5" customHeight="1">
      <c r="A78" s="2"/>
      <c r="B78" s="39"/>
      <c r="C78" s="4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t="16.5" hidden="1">
      <c r="A79" s="2"/>
      <c r="B79" s="110" t="s">
        <v>28</v>
      </c>
      <c r="C79" s="11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hidden="1" customHeight="1">
      <c r="A80" s="2"/>
      <c r="B80" s="45" t="s">
        <v>29</v>
      </c>
      <c r="C80" s="45"/>
      <c r="D80" s="46">
        <f>+$Y$9</f>
        <v>67</v>
      </c>
      <c r="E80" s="47" t="s">
        <v>30</v>
      </c>
      <c r="F80" s="47"/>
      <c r="G80" s="130" t="s">
        <v>31</v>
      </c>
      <c r="H80" s="130"/>
      <c r="I80" s="130"/>
      <c r="J80" s="130"/>
      <c r="K80" s="130"/>
      <c r="L80" s="130"/>
      <c r="M80" s="130"/>
      <c r="N80" s="130"/>
      <c r="O80" s="130"/>
      <c r="P80" s="48">
        <f>$Y$9 -COUNTIF($T$10:$T$267,"Vắng") -COUNTIF($T$10:$T$267,"Vắng có phép") - COUNTIF($T$10:$T$267,"Đình chỉ thi") - COUNTIF($T$10:$T$267,"Không đủ ĐKDT")</f>
        <v>67</v>
      </c>
      <c r="Q80" s="48"/>
      <c r="R80" s="49"/>
      <c r="S80" s="50"/>
      <c r="T80" s="50" t="s">
        <v>30</v>
      </c>
      <c r="U80" s="3"/>
    </row>
    <row r="81" spans="1:38" ht="16.5" hidden="1" customHeight="1">
      <c r="A81" s="2"/>
      <c r="B81" s="45" t="s">
        <v>32</v>
      </c>
      <c r="C81" s="45"/>
      <c r="D81" s="46">
        <f>+$AJ$9</f>
        <v>0</v>
      </c>
      <c r="E81" s="47" t="s">
        <v>30</v>
      </c>
      <c r="F81" s="47"/>
      <c r="G81" s="130" t="s">
        <v>33</v>
      </c>
      <c r="H81" s="130"/>
      <c r="I81" s="130"/>
      <c r="J81" s="130"/>
      <c r="K81" s="130"/>
      <c r="L81" s="130"/>
      <c r="M81" s="130"/>
      <c r="N81" s="130"/>
      <c r="O81" s="130"/>
      <c r="P81" s="51">
        <f>COUNTIF($T$10:$T$143,"Vắng")</f>
        <v>0</v>
      </c>
      <c r="Q81" s="51"/>
      <c r="R81" s="52"/>
      <c r="S81" s="50"/>
      <c r="T81" s="50" t="s">
        <v>30</v>
      </c>
      <c r="U81" s="3"/>
    </row>
    <row r="82" spans="1:38" ht="16.5" hidden="1" customHeight="1">
      <c r="A82" s="2"/>
      <c r="B82" s="45" t="s">
        <v>54</v>
      </c>
      <c r="C82" s="45"/>
      <c r="D82" s="85">
        <f>COUNTIF(V11:V77,"Học lại")</f>
        <v>67</v>
      </c>
      <c r="E82" s="47" t="s">
        <v>30</v>
      </c>
      <c r="F82" s="47"/>
      <c r="G82" s="130" t="s">
        <v>55</v>
      </c>
      <c r="H82" s="130"/>
      <c r="I82" s="130"/>
      <c r="J82" s="130"/>
      <c r="K82" s="130"/>
      <c r="L82" s="130"/>
      <c r="M82" s="130"/>
      <c r="N82" s="130"/>
      <c r="O82" s="130"/>
      <c r="P82" s="48">
        <f>COUNTIF($T$10:$T$143,"Vắng có phép")</f>
        <v>0</v>
      </c>
      <c r="Q82" s="48"/>
      <c r="R82" s="49"/>
      <c r="S82" s="50"/>
      <c r="T82" s="50" t="s">
        <v>30</v>
      </c>
      <c r="U82" s="3"/>
    </row>
    <row r="83" spans="1:38" ht="3" hidden="1" customHeight="1">
      <c r="A83" s="2"/>
      <c r="B83" s="39"/>
      <c r="C83" s="40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idden="1">
      <c r="B84" s="86" t="s">
        <v>34</v>
      </c>
      <c r="C84" s="86"/>
      <c r="D84" s="87">
        <f>COUNTIF(V11:V77,"Thi lại")</f>
        <v>0</v>
      </c>
      <c r="E84" s="88" t="s">
        <v>30</v>
      </c>
      <c r="F84" s="3"/>
      <c r="G84" s="3"/>
      <c r="H84" s="3"/>
      <c r="I84" s="3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3"/>
    </row>
    <row r="85" spans="1:38" hidden="1">
      <c r="B85" s="86"/>
      <c r="C85" s="86"/>
      <c r="D85" s="87"/>
      <c r="E85" s="88"/>
      <c r="F85" s="3"/>
      <c r="G85" s="3"/>
      <c r="H85" s="3"/>
      <c r="I85" s="3"/>
      <c r="J85" s="129" t="s">
        <v>56</v>
      </c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3"/>
    </row>
    <row r="86" spans="1:38" hidden="1">
      <c r="A86" s="53"/>
      <c r="B86" s="98" t="s">
        <v>35</v>
      </c>
      <c r="C86" s="98"/>
      <c r="D86" s="98"/>
      <c r="E86" s="98"/>
      <c r="F86" s="98"/>
      <c r="G86" s="98"/>
      <c r="H86" s="98"/>
      <c r="I86" s="54"/>
      <c r="J86" s="103" t="s">
        <v>36</v>
      </c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3"/>
    </row>
    <row r="87" spans="1:38" ht="4.5" hidden="1" customHeight="1">
      <c r="A87" s="2"/>
      <c r="B87" s="39"/>
      <c r="C87" s="55"/>
      <c r="D87" s="55"/>
      <c r="E87" s="56"/>
      <c r="F87" s="56"/>
      <c r="G87" s="56"/>
      <c r="H87" s="57"/>
      <c r="I87" s="58"/>
      <c r="J87" s="58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38" s="2" customFormat="1" hidden="1">
      <c r="B88" s="98" t="s">
        <v>37</v>
      </c>
      <c r="C88" s="98"/>
      <c r="D88" s="100" t="s">
        <v>38</v>
      </c>
      <c r="E88" s="100"/>
      <c r="F88" s="100"/>
      <c r="G88" s="100"/>
      <c r="H88" s="100"/>
      <c r="I88" s="58"/>
      <c r="J88" s="58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9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18" hidden="1" customHeight="1">
      <c r="A94" s="1"/>
      <c r="B94" s="99" t="s">
        <v>39</v>
      </c>
      <c r="C94" s="99"/>
      <c r="D94" s="99" t="s">
        <v>57</v>
      </c>
      <c r="E94" s="99"/>
      <c r="F94" s="99"/>
      <c r="G94" s="99"/>
      <c r="H94" s="99"/>
      <c r="I94" s="99"/>
      <c r="J94" s="99" t="s">
        <v>40</v>
      </c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4.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36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2:21" ht="38.25" customHeight="1">
      <c r="B97" s="97" t="s">
        <v>52</v>
      </c>
      <c r="C97" s="98"/>
      <c r="D97" s="98"/>
      <c r="E97" s="98"/>
      <c r="F97" s="98"/>
      <c r="G97" s="98"/>
      <c r="H97" s="97" t="s">
        <v>53</v>
      </c>
      <c r="I97" s="97"/>
      <c r="J97" s="97"/>
      <c r="K97" s="97"/>
      <c r="L97" s="97"/>
      <c r="M97" s="97"/>
      <c r="N97" s="101" t="s">
        <v>59</v>
      </c>
      <c r="O97" s="101"/>
      <c r="P97" s="101"/>
      <c r="Q97" s="101"/>
      <c r="R97" s="101"/>
      <c r="S97" s="101"/>
      <c r="T97" s="101"/>
      <c r="U97" s="101"/>
    </row>
    <row r="98" spans="2:21">
      <c r="B98" s="39"/>
      <c r="C98" s="55"/>
      <c r="D98" s="55"/>
      <c r="E98" s="56"/>
      <c r="F98" s="56"/>
      <c r="G98" s="56"/>
      <c r="H98" s="57"/>
      <c r="I98" s="58"/>
      <c r="J98" s="58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2:21">
      <c r="B99" s="98" t="s">
        <v>37</v>
      </c>
      <c r="C99" s="98"/>
      <c r="D99" s="100" t="s">
        <v>38</v>
      </c>
      <c r="E99" s="100"/>
      <c r="F99" s="100"/>
      <c r="G99" s="100"/>
      <c r="H99" s="100"/>
      <c r="I99" s="58"/>
      <c r="J99" s="58"/>
      <c r="K99" s="44"/>
      <c r="L99" s="44"/>
      <c r="M99" s="44"/>
      <c r="N99" s="44"/>
      <c r="O99" s="44"/>
      <c r="P99" s="44"/>
      <c r="Q99" s="44"/>
      <c r="R99" s="44"/>
      <c r="S99" s="44"/>
      <c r="T99" s="44"/>
    </row>
    <row r="100" spans="2:21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5" spans="2:21">
      <c r="B105" s="96"/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 t="s">
        <v>60</v>
      </c>
      <c r="O105" s="96"/>
      <c r="P105" s="96"/>
      <c r="Q105" s="96"/>
      <c r="R105" s="96"/>
      <c r="S105" s="96"/>
      <c r="T105" s="96"/>
      <c r="U105" s="96"/>
    </row>
  </sheetData>
  <sheetProtection formatCells="0" formatColumns="0" formatRows="0" insertColumns="0" insertRows="0" insertHyperlinks="0" deleteColumns="0" deleteRows="0" sort="0" autoFilter="0" pivotTables="0"/>
  <autoFilter ref="A9:AL77">
    <filterColumn colId="3" showButton="0"/>
    <filterColumn colId="12"/>
  </autoFilter>
  <mergeCells count="61">
    <mergeCell ref="B99:C99"/>
    <mergeCell ref="D99:H99"/>
    <mergeCell ref="B105:D105"/>
    <mergeCell ref="E105:G105"/>
    <mergeCell ref="H105:M105"/>
    <mergeCell ref="N105:U105"/>
    <mergeCell ref="B94:C94"/>
    <mergeCell ref="D94:I94"/>
    <mergeCell ref="J94:T94"/>
    <mergeCell ref="B97:G97"/>
    <mergeCell ref="H97:M97"/>
    <mergeCell ref="N97:U97"/>
    <mergeCell ref="G82:O82"/>
    <mergeCell ref="J84:T84"/>
    <mergeCell ref="J85:T85"/>
    <mergeCell ref="B86:H86"/>
    <mergeCell ref="J86:T86"/>
    <mergeCell ref="B88:C88"/>
    <mergeCell ref="D88:H88"/>
    <mergeCell ref="T8:T10"/>
    <mergeCell ref="U8:U10"/>
    <mergeCell ref="B10:G10"/>
    <mergeCell ref="B79:C79"/>
    <mergeCell ref="G80:O80"/>
    <mergeCell ref="G81:O81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7">
    <cfRule type="cellIs" dxfId="19" priority="2" operator="greaterThan">
      <formula>10</formula>
    </cfRule>
  </conditionalFormatting>
  <conditionalFormatting sqref="C1:C1048576">
    <cfRule type="duplicateValues" dxfId="18" priority="1"/>
  </conditionalFormatting>
  <dataValidations count="1">
    <dataValidation allowBlank="1" showInputMessage="1" showErrorMessage="1" errorTitle="Không xóa dữ liệu" error="Không xóa dữ liệu" prompt="Không xóa dữ liệu" sqref="D82 AL3:AL9 X3:AK4 W5:AK9 V11:W77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AL104"/>
  <sheetViews>
    <sheetView workbookViewId="0">
      <pane ySplit="4" topLeftCell="A70" activePane="bottomLeft" state="frozen"/>
      <selection activeCell="A6" sqref="A6:XFD6"/>
      <selection pane="bottomLeft" activeCell="A77" sqref="A77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71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82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INT1155-13</v>
      </c>
      <c r="Y9" s="69">
        <f>+$AH$9+$AJ$9+$AF$9</f>
        <v>66</v>
      </c>
      <c r="Z9" s="63">
        <f>COUNTIF($S$10:$S$136,"Khiển trách")</f>
        <v>0</v>
      </c>
      <c r="AA9" s="63">
        <f>COUNTIF($S$10:$S$136,"Cảnh cáo")</f>
        <v>0</v>
      </c>
      <c r="AB9" s="63">
        <f>COUNTIF($S$10:$S$136,"Đình chỉ thi")</f>
        <v>0</v>
      </c>
      <c r="AC9" s="70">
        <f>+($Z$9+$AA$9+$AB$9)/$Y$9*100%</f>
        <v>0</v>
      </c>
      <c r="AD9" s="63">
        <f>SUM(COUNTIF($S$10:$S$134,"Vắng"),COUNTIF($S$10:$S$134,"Vắng có phép"))</f>
        <v>0</v>
      </c>
      <c r="AE9" s="71">
        <f>+$AD$9/$Y$9</f>
        <v>0</v>
      </c>
      <c r="AF9" s="72">
        <f>COUNTIF($V$10:$V$134,"Thi lại")</f>
        <v>0</v>
      </c>
      <c r="AG9" s="71">
        <f>+$AF$9/$Y$9</f>
        <v>0</v>
      </c>
      <c r="AH9" s="72">
        <f>COUNTIF($V$10:$V$135,"Học lại")</f>
        <v>66</v>
      </c>
      <c r="AI9" s="71">
        <f>+$AH$9/$Y$9</f>
        <v>1</v>
      </c>
      <c r="AJ9" s="63">
        <f>COUNTIF($V$11:$V$135,"Đạt")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2087</v>
      </c>
      <c r="D11" s="17" t="s">
        <v>2088</v>
      </c>
      <c r="E11" s="18" t="s">
        <v>96</v>
      </c>
      <c r="F11" s="19" t="s">
        <v>1390</v>
      </c>
      <c r="G11" s="16" t="s">
        <v>233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6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2089</v>
      </c>
      <c r="D12" s="28" t="s">
        <v>2090</v>
      </c>
      <c r="E12" s="29" t="s">
        <v>101</v>
      </c>
      <c r="F12" s="30" t="s">
        <v>2091</v>
      </c>
      <c r="G12" s="27" t="s">
        <v>233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2092</v>
      </c>
      <c r="D13" s="28" t="s">
        <v>579</v>
      </c>
      <c r="E13" s="29" t="s">
        <v>118</v>
      </c>
      <c r="F13" s="30" t="s">
        <v>1888</v>
      </c>
      <c r="G13" s="27" t="s">
        <v>322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6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6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2093</v>
      </c>
      <c r="D14" s="28" t="s">
        <v>2094</v>
      </c>
      <c r="E14" s="29" t="s">
        <v>127</v>
      </c>
      <c r="F14" s="30" t="s">
        <v>2095</v>
      </c>
      <c r="G14" s="27" t="s">
        <v>233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2096</v>
      </c>
      <c r="D15" s="28" t="s">
        <v>327</v>
      </c>
      <c r="E15" s="29" t="s">
        <v>2097</v>
      </c>
      <c r="F15" s="30" t="s">
        <v>1121</v>
      </c>
      <c r="G15" s="27" t="s">
        <v>153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2098</v>
      </c>
      <c r="D16" s="28" t="s">
        <v>2099</v>
      </c>
      <c r="E16" s="29" t="s">
        <v>136</v>
      </c>
      <c r="F16" s="30" t="s">
        <v>232</v>
      </c>
      <c r="G16" s="27" t="s">
        <v>233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2100</v>
      </c>
      <c r="D17" s="28" t="s">
        <v>2101</v>
      </c>
      <c r="E17" s="29" t="s">
        <v>136</v>
      </c>
      <c r="F17" s="30" t="s">
        <v>1347</v>
      </c>
      <c r="G17" s="27" t="s">
        <v>181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2102</v>
      </c>
      <c r="D18" s="28" t="s">
        <v>1175</v>
      </c>
      <c r="E18" s="29" t="s">
        <v>136</v>
      </c>
      <c r="F18" s="30" t="s">
        <v>321</v>
      </c>
      <c r="G18" s="27" t="s">
        <v>275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2103</v>
      </c>
      <c r="D19" s="28" t="s">
        <v>601</v>
      </c>
      <c r="E19" s="29" t="s">
        <v>136</v>
      </c>
      <c r="F19" s="30" t="s">
        <v>2104</v>
      </c>
      <c r="G19" s="27" t="s">
        <v>107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2105</v>
      </c>
      <c r="D20" s="28" t="s">
        <v>161</v>
      </c>
      <c r="E20" s="29" t="s">
        <v>387</v>
      </c>
      <c r="F20" s="30" t="s">
        <v>723</v>
      </c>
      <c r="G20" s="27" t="s">
        <v>233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2106</v>
      </c>
      <c r="D21" s="28" t="s">
        <v>2107</v>
      </c>
      <c r="E21" s="29" t="s">
        <v>976</v>
      </c>
      <c r="F21" s="30" t="s">
        <v>2108</v>
      </c>
      <c r="G21" s="27" t="s">
        <v>2109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2110</v>
      </c>
      <c r="D22" s="28" t="s">
        <v>2111</v>
      </c>
      <c r="E22" s="29" t="s">
        <v>151</v>
      </c>
      <c r="F22" s="30" t="s">
        <v>2112</v>
      </c>
      <c r="G22" s="27" t="s">
        <v>401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2113</v>
      </c>
      <c r="D23" s="28" t="s">
        <v>937</v>
      </c>
      <c r="E23" s="29" t="s">
        <v>151</v>
      </c>
      <c r="F23" s="30" t="s">
        <v>669</v>
      </c>
      <c r="G23" s="27" t="s">
        <v>426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2114</v>
      </c>
      <c r="D24" s="28" t="s">
        <v>194</v>
      </c>
      <c r="E24" s="29" t="s">
        <v>151</v>
      </c>
      <c r="F24" s="30" t="s">
        <v>1615</v>
      </c>
      <c r="G24" s="27" t="s">
        <v>334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2115</v>
      </c>
      <c r="D25" s="28" t="s">
        <v>122</v>
      </c>
      <c r="E25" s="29" t="s">
        <v>618</v>
      </c>
      <c r="F25" s="30" t="s">
        <v>1390</v>
      </c>
      <c r="G25" s="27" t="s">
        <v>98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2116</v>
      </c>
      <c r="D26" s="28" t="s">
        <v>179</v>
      </c>
      <c r="E26" s="29" t="s">
        <v>396</v>
      </c>
      <c r="F26" s="30" t="s">
        <v>514</v>
      </c>
      <c r="G26" s="27" t="s">
        <v>233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2117</v>
      </c>
      <c r="D27" s="28" t="s">
        <v>962</v>
      </c>
      <c r="E27" s="29" t="s">
        <v>817</v>
      </c>
      <c r="F27" s="30" t="s">
        <v>2112</v>
      </c>
      <c r="G27" s="27" t="s">
        <v>367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2118</v>
      </c>
      <c r="D28" s="28" t="s">
        <v>875</v>
      </c>
      <c r="E28" s="29" t="s">
        <v>817</v>
      </c>
      <c r="F28" s="30" t="s">
        <v>1131</v>
      </c>
      <c r="G28" s="27" t="s">
        <v>275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2119</v>
      </c>
      <c r="D29" s="28" t="s">
        <v>2120</v>
      </c>
      <c r="E29" s="29" t="s">
        <v>633</v>
      </c>
      <c r="F29" s="30" t="s">
        <v>839</v>
      </c>
      <c r="G29" s="27" t="s">
        <v>201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2121</v>
      </c>
      <c r="D30" s="28" t="s">
        <v>820</v>
      </c>
      <c r="E30" s="29" t="s">
        <v>184</v>
      </c>
      <c r="F30" s="30" t="s">
        <v>1062</v>
      </c>
      <c r="G30" s="27" t="s">
        <v>201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2122</v>
      </c>
      <c r="D31" s="28" t="s">
        <v>803</v>
      </c>
      <c r="E31" s="29" t="s">
        <v>184</v>
      </c>
      <c r="F31" s="30" t="s">
        <v>1140</v>
      </c>
      <c r="G31" s="27" t="s">
        <v>164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2123</v>
      </c>
      <c r="D32" s="28" t="s">
        <v>122</v>
      </c>
      <c r="E32" s="29" t="s">
        <v>191</v>
      </c>
      <c r="F32" s="30" t="s">
        <v>2124</v>
      </c>
      <c r="G32" s="27" t="s">
        <v>255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2125</v>
      </c>
      <c r="D33" s="28" t="s">
        <v>735</v>
      </c>
      <c r="E33" s="29" t="s">
        <v>1004</v>
      </c>
      <c r="F33" s="30" t="s">
        <v>818</v>
      </c>
      <c r="G33" s="27" t="s">
        <v>115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2126</v>
      </c>
      <c r="D34" s="28" t="s">
        <v>472</v>
      </c>
      <c r="E34" s="29" t="s">
        <v>432</v>
      </c>
      <c r="F34" s="30" t="s">
        <v>1496</v>
      </c>
      <c r="G34" s="27" t="s">
        <v>330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2127</v>
      </c>
      <c r="D35" s="28" t="s">
        <v>2128</v>
      </c>
      <c r="E35" s="29" t="s">
        <v>432</v>
      </c>
      <c r="F35" s="30" t="s">
        <v>1140</v>
      </c>
      <c r="G35" s="27" t="s">
        <v>115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2129</v>
      </c>
      <c r="D36" s="28" t="s">
        <v>2130</v>
      </c>
      <c r="E36" s="29" t="s">
        <v>2131</v>
      </c>
      <c r="F36" s="30" t="s">
        <v>2132</v>
      </c>
      <c r="G36" s="27" t="s">
        <v>1118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2133</v>
      </c>
      <c r="D37" s="28" t="s">
        <v>1940</v>
      </c>
      <c r="E37" s="29" t="s">
        <v>221</v>
      </c>
      <c r="F37" s="30" t="s">
        <v>675</v>
      </c>
      <c r="G37" s="27" t="s">
        <v>401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2134</v>
      </c>
      <c r="D38" s="28" t="s">
        <v>117</v>
      </c>
      <c r="E38" s="29" t="s">
        <v>221</v>
      </c>
      <c r="F38" s="30" t="s">
        <v>1209</v>
      </c>
      <c r="G38" s="27" t="s">
        <v>111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2135</v>
      </c>
      <c r="D39" s="28" t="s">
        <v>161</v>
      </c>
      <c r="E39" s="29" t="s">
        <v>221</v>
      </c>
      <c r="F39" s="30" t="s">
        <v>2063</v>
      </c>
      <c r="G39" s="27" t="s">
        <v>401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2136</v>
      </c>
      <c r="D40" s="28" t="s">
        <v>2137</v>
      </c>
      <c r="E40" s="29" t="s">
        <v>1323</v>
      </c>
      <c r="F40" s="30" t="s">
        <v>114</v>
      </c>
      <c r="G40" s="27" t="s">
        <v>426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2138</v>
      </c>
      <c r="D41" s="28" t="s">
        <v>2139</v>
      </c>
      <c r="E41" s="29" t="s">
        <v>2140</v>
      </c>
      <c r="F41" s="30" t="s">
        <v>2141</v>
      </c>
      <c r="G41" s="27" t="s">
        <v>111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2142</v>
      </c>
      <c r="D42" s="28" t="s">
        <v>893</v>
      </c>
      <c r="E42" s="29" t="s">
        <v>244</v>
      </c>
      <c r="F42" s="30" t="s">
        <v>630</v>
      </c>
      <c r="G42" s="27" t="s">
        <v>107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2143</v>
      </c>
      <c r="D43" s="28" t="s">
        <v>2144</v>
      </c>
      <c r="E43" s="29" t="s">
        <v>473</v>
      </c>
      <c r="F43" s="30" t="s">
        <v>1000</v>
      </c>
      <c r="G43" s="27" t="s">
        <v>111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2145</v>
      </c>
      <c r="D44" s="28" t="s">
        <v>1216</v>
      </c>
      <c r="E44" s="29" t="s">
        <v>2146</v>
      </c>
      <c r="F44" s="30" t="s">
        <v>124</v>
      </c>
      <c r="G44" s="27" t="s">
        <v>334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2147</v>
      </c>
      <c r="D45" s="28" t="s">
        <v>1078</v>
      </c>
      <c r="E45" s="29" t="s">
        <v>481</v>
      </c>
      <c r="F45" s="30" t="s">
        <v>1596</v>
      </c>
      <c r="G45" s="27" t="s">
        <v>115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2148</v>
      </c>
      <c r="D46" s="28" t="s">
        <v>2149</v>
      </c>
      <c r="E46" s="29" t="s">
        <v>481</v>
      </c>
      <c r="F46" s="30" t="s">
        <v>2150</v>
      </c>
      <c r="G46" s="27" t="s">
        <v>255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2151</v>
      </c>
      <c r="D47" s="28" t="s">
        <v>2152</v>
      </c>
      <c r="E47" s="29" t="s">
        <v>711</v>
      </c>
      <c r="F47" s="30" t="s">
        <v>2153</v>
      </c>
      <c r="G47" s="27" t="s">
        <v>2154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2155</v>
      </c>
      <c r="D48" s="28" t="s">
        <v>2156</v>
      </c>
      <c r="E48" s="29" t="s">
        <v>261</v>
      </c>
      <c r="F48" s="30" t="s">
        <v>2157</v>
      </c>
      <c r="G48" s="27" t="s">
        <v>138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2158</v>
      </c>
      <c r="D49" s="28" t="s">
        <v>1216</v>
      </c>
      <c r="E49" s="29" t="s">
        <v>2159</v>
      </c>
      <c r="F49" s="30" t="s">
        <v>2160</v>
      </c>
      <c r="G49" s="27" t="s">
        <v>426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2161</v>
      </c>
      <c r="D50" s="28" t="s">
        <v>199</v>
      </c>
      <c r="E50" s="29" t="s">
        <v>1645</v>
      </c>
      <c r="F50" s="30" t="s">
        <v>696</v>
      </c>
      <c r="G50" s="27" t="s">
        <v>330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2162</v>
      </c>
      <c r="D51" s="28" t="s">
        <v>2163</v>
      </c>
      <c r="E51" s="29" t="s">
        <v>2164</v>
      </c>
      <c r="F51" s="30" t="s">
        <v>438</v>
      </c>
      <c r="G51" s="27" t="s">
        <v>157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2165</v>
      </c>
      <c r="D52" s="28" t="s">
        <v>2166</v>
      </c>
      <c r="E52" s="29" t="s">
        <v>278</v>
      </c>
      <c r="F52" s="30" t="s">
        <v>1228</v>
      </c>
      <c r="G52" s="27" t="s">
        <v>201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2167</v>
      </c>
      <c r="D53" s="28" t="s">
        <v>2168</v>
      </c>
      <c r="E53" s="29" t="s">
        <v>1363</v>
      </c>
      <c r="F53" s="30" t="s">
        <v>2169</v>
      </c>
      <c r="G53" s="27" t="s">
        <v>103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2170</v>
      </c>
      <c r="D54" s="28" t="s">
        <v>2171</v>
      </c>
      <c r="E54" s="29" t="s">
        <v>1783</v>
      </c>
      <c r="F54" s="30" t="s">
        <v>209</v>
      </c>
      <c r="G54" s="27" t="s">
        <v>238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2172</v>
      </c>
      <c r="D55" s="28" t="s">
        <v>199</v>
      </c>
      <c r="E55" s="29" t="s">
        <v>2173</v>
      </c>
      <c r="F55" s="30" t="s">
        <v>2174</v>
      </c>
      <c r="G55" s="27" t="s">
        <v>771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2175</v>
      </c>
      <c r="D56" s="28" t="s">
        <v>2176</v>
      </c>
      <c r="E56" s="29" t="s">
        <v>1073</v>
      </c>
      <c r="F56" s="30" t="s">
        <v>2177</v>
      </c>
      <c r="G56" s="27" t="s">
        <v>177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2178</v>
      </c>
      <c r="D57" s="28" t="s">
        <v>1225</v>
      </c>
      <c r="E57" s="29" t="s">
        <v>303</v>
      </c>
      <c r="F57" s="30" t="s">
        <v>851</v>
      </c>
      <c r="G57" s="27" t="s">
        <v>115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2179</v>
      </c>
      <c r="D58" s="28" t="s">
        <v>257</v>
      </c>
      <c r="E58" s="29" t="s">
        <v>2180</v>
      </c>
      <c r="F58" s="30" t="s">
        <v>1841</v>
      </c>
      <c r="G58" s="27" t="s">
        <v>153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2181</v>
      </c>
      <c r="D59" s="28" t="s">
        <v>735</v>
      </c>
      <c r="E59" s="29" t="s">
        <v>1788</v>
      </c>
      <c r="F59" s="30" t="s">
        <v>2182</v>
      </c>
      <c r="G59" s="27" t="s">
        <v>164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2183</v>
      </c>
      <c r="D60" s="28" t="s">
        <v>1163</v>
      </c>
      <c r="E60" s="29" t="s">
        <v>909</v>
      </c>
      <c r="F60" s="30" t="s">
        <v>2184</v>
      </c>
      <c r="G60" s="27" t="s">
        <v>595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2185</v>
      </c>
      <c r="D61" s="28" t="s">
        <v>122</v>
      </c>
      <c r="E61" s="29" t="s">
        <v>513</v>
      </c>
      <c r="F61" s="30" t="s">
        <v>1885</v>
      </c>
      <c r="G61" s="27" t="s">
        <v>107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2186</v>
      </c>
      <c r="D62" s="28" t="s">
        <v>2187</v>
      </c>
      <c r="E62" s="29" t="s">
        <v>313</v>
      </c>
      <c r="F62" s="30" t="s">
        <v>2188</v>
      </c>
      <c r="G62" s="27" t="s">
        <v>250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2189</v>
      </c>
      <c r="D63" s="28" t="s">
        <v>2190</v>
      </c>
      <c r="E63" s="29" t="s">
        <v>2191</v>
      </c>
      <c r="F63" s="30" t="s">
        <v>1906</v>
      </c>
      <c r="G63" s="27" t="s">
        <v>201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2192</v>
      </c>
      <c r="D64" s="28" t="s">
        <v>161</v>
      </c>
      <c r="E64" s="29" t="s">
        <v>1245</v>
      </c>
      <c r="F64" s="30" t="s">
        <v>2193</v>
      </c>
      <c r="G64" s="27" t="s">
        <v>115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2194</v>
      </c>
      <c r="D65" s="28" t="s">
        <v>347</v>
      </c>
      <c r="E65" s="29" t="s">
        <v>2195</v>
      </c>
      <c r="F65" s="30" t="s">
        <v>188</v>
      </c>
      <c r="G65" s="27" t="s">
        <v>133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2196</v>
      </c>
      <c r="D66" s="28" t="s">
        <v>2197</v>
      </c>
      <c r="E66" s="29" t="s">
        <v>533</v>
      </c>
      <c r="F66" s="30" t="s">
        <v>1933</v>
      </c>
      <c r="G66" s="27" t="s">
        <v>172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2198</v>
      </c>
      <c r="D67" s="28" t="s">
        <v>2199</v>
      </c>
      <c r="E67" s="29" t="s">
        <v>328</v>
      </c>
      <c r="F67" s="30" t="s">
        <v>2200</v>
      </c>
      <c r="G67" s="27" t="s">
        <v>1964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2201</v>
      </c>
      <c r="D68" s="28" t="s">
        <v>2149</v>
      </c>
      <c r="E68" s="29" t="s">
        <v>337</v>
      </c>
      <c r="F68" s="30" t="s">
        <v>2202</v>
      </c>
      <c r="G68" s="27" t="s">
        <v>153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2203</v>
      </c>
      <c r="D69" s="28" t="s">
        <v>150</v>
      </c>
      <c r="E69" s="29" t="s">
        <v>340</v>
      </c>
      <c r="F69" s="30" t="s">
        <v>163</v>
      </c>
      <c r="G69" s="27" t="s">
        <v>205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2204</v>
      </c>
      <c r="D70" s="28" t="s">
        <v>827</v>
      </c>
      <c r="E70" s="29" t="s">
        <v>549</v>
      </c>
      <c r="F70" s="30" t="s">
        <v>801</v>
      </c>
      <c r="G70" s="27" t="s">
        <v>238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2205</v>
      </c>
      <c r="D71" s="28" t="s">
        <v>1255</v>
      </c>
      <c r="E71" s="29" t="s">
        <v>344</v>
      </c>
      <c r="F71" s="30" t="s">
        <v>687</v>
      </c>
      <c r="G71" s="27" t="s">
        <v>153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2206</v>
      </c>
      <c r="D72" s="28" t="s">
        <v>499</v>
      </c>
      <c r="E72" s="29" t="s">
        <v>344</v>
      </c>
      <c r="F72" s="30" t="s">
        <v>1406</v>
      </c>
      <c r="G72" s="27" t="s">
        <v>426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2207</v>
      </c>
      <c r="D73" s="28" t="s">
        <v>169</v>
      </c>
      <c r="E73" s="29" t="s">
        <v>344</v>
      </c>
      <c r="F73" s="30" t="s">
        <v>254</v>
      </c>
      <c r="G73" s="27" t="s">
        <v>205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2208</v>
      </c>
      <c r="D74" s="28" t="s">
        <v>2209</v>
      </c>
      <c r="E74" s="29" t="s">
        <v>348</v>
      </c>
      <c r="F74" s="30" t="s">
        <v>2210</v>
      </c>
      <c r="G74" s="27" t="s">
        <v>330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2211</v>
      </c>
      <c r="D75" s="28" t="s">
        <v>2212</v>
      </c>
      <c r="E75" s="29" t="s">
        <v>2213</v>
      </c>
      <c r="F75" s="30" t="s">
        <v>2214</v>
      </c>
      <c r="G75" s="27" t="s">
        <v>334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6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6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2215</v>
      </c>
      <c r="D76" s="28" t="s">
        <v>2216</v>
      </c>
      <c r="E76" s="29" t="s">
        <v>351</v>
      </c>
      <c r="F76" s="30" t="s">
        <v>915</v>
      </c>
      <c r="G76" s="27" t="s">
        <v>401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7.5" customHeight="1">
      <c r="A77" s="2"/>
      <c r="B77" s="39"/>
      <c r="C77" s="40"/>
      <c r="D77" s="40"/>
      <c r="E77" s="41"/>
      <c r="F77" s="41"/>
      <c r="G77" s="41"/>
      <c r="H77" s="42"/>
      <c r="I77" s="43"/>
      <c r="J77" s="4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</row>
    <row r="78" spans="1:38" ht="16.5" hidden="1">
      <c r="A78" s="2"/>
      <c r="B78" s="110" t="s">
        <v>28</v>
      </c>
      <c r="C78" s="11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t="16.5" hidden="1" customHeight="1">
      <c r="A79" s="2"/>
      <c r="B79" s="45" t="s">
        <v>29</v>
      </c>
      <c r="C79" s="45"/>
      <c r="D79" s="46">
        <f>+$Y$9</f>
        <v>66</v>
      </c>
      <c r="E79" s="47" t="s">
        <v>30</v>
      </c>
      <c r="F79" s="47"/>
      <c r="G79" s="130" t="s">
        <v>31</v>
      </c>
      <c r="H79" s="130"/>
      <c r="I79" s="130"/>
      <c r="J79" s="130"/>
      <c r="K79" s="130"/>
      <c r="L79" s="130"/>
      <c r="M79" s="130"/>
      <c r="N79" s="130"/>
      <c r="O79" s="130"/>
      <c r="P79" s="48">
        <f>$Y$9 -COUNTIF($T$10:$T$266,"Vắng") -COUNTIF($T$10:$T$266,"Vắng có phép") - COUNTIF($T$10:$T$266,"Đình chỉ thi") - COUNTIF($T$10:$T$266,"Không đủ ĐKDT")</f>
        <v>66</v>
      </c>
      <c r="Q79" s="48"/>
      <c r="R79" s="49"/>
      <c r="S79" s="50"/>
      <c r="T79" s="50" t="s">
        <v>30</v>
      </c>
      <c r="U79" s="3"/>
    </row>
    <row r="80" spans="1:38" ht="16.5" hidden="1" customHeight="1">
      <c r="A80" s="2"/>
      <c r="B80" s="45" t="s">
        <v>32</v>
      </c>
      <c r="C80" s="45"/>
      <c r="D80" s="46">
        <f>+$AJ$9</f>
        <v>0</v>
      </c>
      <c r="E80" s="47" t="s">
        <v>30</v>
      </c>
      <c r="F80" s="47"/>
      <c r="G80" s="130" t="s">
        <v>33</v>
      </c>
      <c r="H80" s="130"/>
      <c r="I80" s="130"/>
      <c r="J80" s="130"/>
      <c r="K80" s="130"/>
      <c r="L80" s="130"/>
      <c r="M80" s="130"/>
      <c r="N80" s="130"/>
      <c r="O80" s="130"/>
      <c r="P80" s="51">
        <f>COUNTIF($T$10:$T$142,"Vắng")</f>
        <v>0</v>
      </c>
      <c r="Q80" s="51"/>
      <c r="R80" s="52"/>
      <c r="S80" s="50"/>
      <c r="T80" s="50" t="s">
        <v>30</v>
      </c>
      <c r="U80" s="3"/>
    </row>
    <row r="81" spans="1:38" ht="16.5" hidden="1" customHeight="1">
      <c r="A81" s="2"/>
      <c r="B81" s="45" t="s">
        <v>54</v>
      </c>
      <c r="C81" s="45"/>
      <c r="D81" s="85">
        <f>COUNTIF(V11:V76,"Học lại")</f>
        <v>66</v>
      </c>
      <c r="E81" s="47" t="s">
        <v>30</v>
      </c>
      <c r="F81" s="47"/>
      <c r="G81" s="130" t="s">
        <v>55</v>
      </c>
      <c r="H81" s="130"/>
      <c r="I81" s="130"/>
      <c r="J81" s="130"/>
      <c r="K81" s="130"/>
      <c r="L81" s="130"/>
      <c r="M81" s="130"/>
      <c r="N81" s="130"/>
      <c r="O81" s="130"/>
      <c r="P81" s="48">
        <f>COUNTIF($T$10:$T$142,"Vắng có phép")</f>
        <v>0</v>
      </c>
      <c r="Q81" s="48"/>
      <c r="R81" s="49"/>
      <c r="S81" s="50"/>
      <c r="T81" s="50" t="s">
        <v>30</v>
      </c>
      <c r="U81" s="3"/>
    </row>
    <row r="82" spans="1:38" ht="3" hidden="1" customHeight="1">
      <c r="A82" s="2"/>
      <c r="B82" s="39"/>
      <c r="C82" s="40"/>
      <c r="D82" s="40"/>
      <c r="E82" s="41"/>
      <c r="F82" s="41"/>
      <c r="G82" s="41"/>
      <c r="H82" s="42"/>
      <c r="I82" s="43"/>
      <c r="J82" s="43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3"/>
    </row>
    <row r="83" spans="1:38" hidden="1">
      <c r="B83" s="86" t="s">
        <v>34</v>
      </c>
      <c r="C83" s="86"/>
      <c r="D83" s="87">
        <f>COUNTIF(V11:V76,"Thi lại")</f>
        <v>0</v>
      </c>
      <c r="E83" s="88" t="s">
        <v>30</v>
      </c>
      <c r="F83" s="3"/>
      <c r="G83" s="3"/>
      <c r="H83" s="3"/>
      <c r="I83" s="3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3"/>
    </row>
    <row r="84" spans="1:38" hidden="1">
      <c r="B84" s="86"/>
      <c r="C84" s="86"/>
      <c r="D84" s="87"/>
      <c r="E84" s="88"/>
      <c r="F84" s="3"/>
      <c r="G84" s="3"/>
      <c r="H84" s="3"/>
      <c r="I84" s="3"/>
      <c r="J84" s="129" t="s">
        <v>56</v>
      </c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3"/>
    </row>
    <row r="85" spans="1:38" hidden="1">
      <c r="A85" s="53"/>
      <c r="B85" s="98" t="s">
        <v>35</v>
      </c>
      <c r="C85" s="98"/>
      <c r="D85" s="98"/>
      <c r="E85" s="98"/>
      <c r="F85" s="98"/>
      <c r="G85" s="98"/>
      <c r="H85" s="98"/>
      <c r="I85" s="54"/>
      <c r="J85" s="103" t="s">
        <v>36</v>
      </c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3"/>
    </row>
    <row r="86" spans="1:38" ht="4.5" hidden="1" customHeight="1">
      <c r="A86" s="2"/>
      <c r="B86" s="39"/>
      <c r="C86" s="55"/>
      <c r="D86" s="55"/>
      <c r="E86" s="56"/>
      <c r="F86" s="56"/>
      <c r="G86" s="56"/>
      <c r="H86" s="57"/>
      <c r="I86" s="58"/>
      <c r="J86" s="58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38" s="2" customFormat="1" hidden="1">
      <c r="B87" s="98" t="s">
        <v>37</v>
      </c>
      <c r="C87" s="98"/>
      <c r="D87" s="100" t="s">
        <v>38</v>
      </c>
      <c r="E87" s="100"/>
      <c r="F87" s="100"/>
      <c r="G87" s="100"/>
      <c r="H87" s="100"/>
      <c r="I87" s="58"/>
      <c r="J87" s="58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9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3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18" hidden="1" customHeight="1">
      <c r="A93" s="1"/>
      <c r="B93" s="99" t="s">
        <v>39</v>
      </c>
      <c r="C93" s="99"/>
      <c r="D93" s="99" t="s">
        <v>57</v>
      </c>
      <c r="E93" s="99"/>
      <c r="F93" s="99"/>
      <c r="G93" s="99"/>
      <c r="H93" s="99"/>
      <c r="I93" s="99"/>
      <c r="J93" s="99" t="s">
        <v>40</v>
      </c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4.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36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ht="38.25" customHeight="1">
      <c r="B96" s="97" t="s">
        <v>52</v>
      </c>
      <c r="C96" s="98"/>
      <c r="D96" s="98"/>
      <c r="E96" s="98"/>
      <c r="F96" s="98"/>
      <c r="G96" s="98"/>
      <c r="H96" s="97" t="s">
        <v>53</v>
      </c>
      <c r="I96" s="97"/>
      <c r="J96" s="97"/>
      <c r="K96" s="97"/>
      <c r="L96" s="97"/>
      <c r="M96" s="97"/>
      <c r="N96" s="101" t="s">
        <v>59</v>
      </c>
      <c r="O96" s="101"/>
      <c r="P96" s="101"/>
      <c r="Q96" s="101"/>
      <c r="R96" s="101"/>
      <c r="S96" s="101"/>
      <c r="T96" s="101"/>
      <c r="U96" s="101"/>
    </row>
    <row r="97" spans="2:21">
      <c r="B97" s="39"/>
      <c r="C97" s="55"/>
      <c r="D97" s="55"/>
      <c r="E97" s="56"/>
      <c r="F97" s="56"/>
      <c r="G97" s="56"/>
      <c r="H97" s="57"/>
      <c r="I97" s="58"/>
      <c r="J97" s="58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2:21">
      <c r="B98" s="98" t="s">
        <v>37</v>
      </c>
      <c r="C98" s="98"/>
      <c r="D98" s="100" t="s">
        <v>38</v>
      </c>
      <c r="E98" s="100"/>
      <c r="F98" s="100"/>
      <c r="G98" s="100"/>
      <c r="H98" s="100"/>
      <c r="I98" s="58"/>
      <c r="J98" s="58"/>
      <c r="K98" s="44"/>
      <c r="L98" s="44"/>
      <c r="M98" s="44"/>
      <c r="N98" s="44"/>
      <c r="O98" s="44"/>
      <c r="P98" s="44"/>
      <c r="Q98" s="44"/>
      <c r="R98" s="44"/>
      <c r="S98" s="44"/>
      <c r="T98" s="44"/>
    </row>
    <row r="99" spans="2:21"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4" spans="2:21">
      <c r="B104" s="96"/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96"/>
      <c r="N104" s="96" t="s">
        <v>60</v>
      </c>
      <c r="O104" s="96"/>
      <c r="P104" s="96"/>
      <c r="Q104" s="96"/>
      <c r="R104" s="96"/>
      <c r="S104" s="96"/>
      <c r="T104" s="96"/>
      <c r="U104" s="96"/>
    </row>
  </sheetData>
  <sheetProtection formatCells="0" formatColumns="0" formatRows="0" insertColumns="0" insertRows="0" insertHyperlinks="0" deleteColumns="0" deleteRows="0" sort="0" autoFilter="0" pivotTables="0"/>
  <autoFilter ref="A9:AL76">
    <filterColumn colId="3" showButton="0"/>
    <filterColumn colId="12"/>
  </autoFilter>
  <mergeCells count="61">
    <mergeCell ref="B98:C98"/>
    <mergeCell ref="D98:H98"/>
    <mergeCell ref="B104:D104"/>
    <mergeCell ref="E104:G104"/>
    <mergeCell ref="H104:M104"/>
    <mergeCell ref="N104:U104"/>
    <mergeCell ref="B93:C93"/>
    <mergeCell ref="D93:I93"/>
    <mergeCell ref="J93:T93"/>
    <mergeCell ref="B96:G96"/>
    <mergeCell ref="H96:M96"/>
    <mergeCell ref="N96:U96"/>
    <mergeCell ref="G81:O81"/>
    <mergeCell ref="J83:T83"/>
    <mergeCell ref="J84:T84"/>
    <mergeCell ref="B85:H85"/>
    <mergeCell ref="J85:T85"/>
    <mergeCell ref="B87:C87"/>
    <mergeCell ref="D87:H87"/>
    <mergeCell ref="T8:T10"/>
    <mergeCell ref="U8:U10"/>
    <mergeCell ref="B10:G10"/>
    <mergeCell ref="B78:C78"/>
    <mergeCell ref="G79:O79"/>
    <mergeCell ref="G80:O80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6">
    <cfRule type="cellIs" dxfId="21" priority="2" operator="greaterThan">
      <formula>10</formula>
    </cfRule>
  </conditionalFormatting>
  <conditionalFormatting sqref="C1:C1048576">
    <cfRule type="duplicateValues" dxfId="20" priority="1"/>
  </conditionalFormatting>
  <dataValidations count="1">
    <dataValidation allowBlank="1" showInputMessage="1" showErrorMessage="1" errorTitle="Không xóa dữ liệu" error="Không xóa dữ liệu" prompt="Không xóa dữ liệu" sqref="D81 AL3:AL9 X3:AK4 W5:AK9 V11:W76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AL106"/>
  <sheetViews>
    <sheetView workbookViewId="0">
      <pane ySplit="4" topLeftCell="A72" activePane="bottomLeft" state="frozen"/>
      <selection activeCell="L1" sqref="L1:T1"/>
      <selection pane="bottomLeft" activeCell="A79" sqref="A79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70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83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72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INT1155-12</v>
      </c>
      <c r="Y9" s="69">
        <f>+$AH$9+$AJ$9+$AF$9</f>
        <v>68</v>
      </c>
      <c r="Z9" s="63">
        <f>COUNTIF($S$10:$S$138,"Khiển trách")</f>
        <v>0</v>
      </c>
      <c r="AA9" s="63">
        <f>COUNTIF($S$10:$S$138,"Cảnh cáo")</f>
        <v>0</v>
      </c>
      <c r="AB9" s="63">
        <f>COUNTIF($S$10:$S$138,"Đình chỉ thi")</f>
        <v>0</v>
      </c>
      <c r="AC9" s="70">
        <f>+($Z$9+$AA$9+$AB$9)/$Y$9*100%</f>
        <v>0</v>
      </c>
      <c r="AD9" s="63">
        <f>SUM(COUNTIF($S$10:$S$136,"Vắng"),COUNTIF($S$10:$S$136,"Vắng có phép"))</f>
        <v>0</v>
      </c>
      <c r="AE9" s="71">
        <f>+$AD$9/$Y$9</f>
        <v>0</v>
      </c>
      <c r="AF9" s="72">
        <f>COUNTIF($V$10:$V$136,"Thi lại")</f>
        <v>0</v>
      </c>
      <c r="AG9" s="71">
        <f>+$AF$9/$Y$9</f>
        <v>0</v>
      </c>
      <c r="AH9" s="72">
        <f>COUNTIF($V$10:$V$137,"Học lại")</f>
        <v>68</v>
      </c>
      <c r="AI9" s="71">
        <f>+$AH$9/$Y$9</f>
        <v>1</v>
      </c>
      <c r="AJ9" s="63">
        <f>COUNTIF($V$11:$V$137,"Đạt")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1952</v>
      </c>
      <c r="D11" s="17" t="s">
        <v>1953</v>
      </c>
      <c r="E11" s="18" t="s">
        <v>101</v>
      </c>
      <c r="F11" s="19" t="s">
        <v>373</v>
      </c>
      <c r="G11" s="16" t="s">
        <v>103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1954</v>
      </c>
      <c r="D12" s="28" t="s">
        <v>1190</v>
      </c>
      <c r="E12" s="29" t="s">
        <v>101</v>
      </c>
      <c r="F12" s="30" t="s">
        <v>1955</v>
      </c>
      <c r="G12" s="27" t="s">
        <v>201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1956</v>
      </c>
      <c r="D13" s="28" t="s">
        <v>117</v>
      </c>
      <c r="E13" s="29" t="s">
        <v>123</v>
      </c>
      <c r="F13" s="30" t="s">
        <v>534</v>
      </c>
      <c r="G13" s="27" t="s">
        <v>177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1957</v>
      </c>
      <c r="D14" s="28" t="s">
        <v>1958</v>
      </c>
      <c r="E14" s="29" t="s">
        <v>123</v>
      </c>
      <c r="F14" s="30" t="s">
        <v>1240</v>
      </c>
      <c r="G14" s="27" t="s">
        <v>233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1959</v>
      </c>
      <c r="D15" s="28" t="s">
        <v>1175</v>
      </c>
      <c r="E15" s="29" t="s">
        <v>1960</v>
      </c>
      <c r="F15" s="30" t="s">
        <v>102</v>
      </c>
      <c r="G15" s="27" t="s">
        <v>367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1961</v>
      </c>
      <c r="D16" s="28" t="s">
        <v>199</v>
      </c>
      <c r="E16" s="29" t="s">
        <v>1962</v>
      </c>
      <c r="F16" s="30" t="s">
        <v>1963</v>
      </c>
      <c r="G16" s="27" t="s">
        <v>1964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1965</v>
      </c>
      <c r="D17" s="28" t="s">
        <v>1873</v>
      </c>
      <c r="E17" s="29" t="s">
        <v>786</v>
      </c>
      <c r="F17" s="30" t="s">
        <v>225</v>
      </c>
      <c r="G17" s="27" t="s">
        <v>334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1966</v>
      </c>
      <c r="D18" s="28" t="s">
        <v>1967</v>
      </c>
      <c r="E18" s="29" t="s">
        <v>127</v>
      </c>
      <c r="F18" s="30" t="s">
        <v>1968</v>
      </c>
      <c r="G18" s="27" t="s">
        <v>743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1969</v>
      </c>
      <c r="D19" s="28" t="s">
        <v>1970</v>
      </c>
      <c r="E19" s="29" t="s">
        <v>127</v>
      </c>
      <c r="F19" s="30" t="s">
        <v>1971</v>
      </c>
      <c r="G19" s="27" t="s">
        <v>1964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1972</v>
      </c>
      <c r="D20" s="28" t="s">
        <v>803</v>
      </c>
      <c r="E20" s="29" t="s">
        <v>127</v>
      </c>
      <c r="F20" s="30" t="s">
        <v>254</v>
      </c>
      <c r="G20" s="27" t="s">
        <v>107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1973</v>
      </c>
      <c r="D21" s="28" t="s">
        <v>1974</v>
      </c>
      <c r="E21" s="29" t="s">
        <v>1975</v>
      </c>
      <c r="F21" s="30" t="s">
        <v>550</v>
      </c>
      <c r="G21" s="27" t="s">
        <v>103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1976</v>
      </c>
      <c r="D22" s="28" t="s">
        <v>1175</v>
      </c>
      <c r="E22" s="29" t="s">
        <v>1975</v>
      </c>
      <c r="F22" s="30" t="s">
        <v>1977</v>
      </c>
      <c r="G22" s="27" t="s">
        <v>1118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1978</v>
      </c>
      <c r="D23" s="28" t="s">
        <v>1979</v>
      </c>
      <c r="E23" s="29" t="s">
        <v>131</v>
      </c>
      <c r="F23" s="30" t="s">
        <v>361</v>
      </c>
      <c r="G23" s="27" t="s">
        <v>107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1980</v>
      </c>
      <c r="D24" s="28" t="s">
        <v>1981</v>
      </c>
      <c r="E24" s="29" t="s">
        <v>136</v>
      </c>
      <c r="F24" s="30" t="s">
        <v>1982</v>
      </c>
      <c r="G24" s="27" t="s">
        <v>250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1983</v>
      </c>
      <c r="D25" s="28" t="s">
        <v>998</v>
      </c>
      <c r="E25" s="29" t="s">
        <v>1564</v>
      </c>
      <c r="F25" s="30" t="s">
        <v>537</v>
      </c>
      <c r="G25" s="27" t="s">
        <v>255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1984</v>
      </c>
      <c r="D26" s="28" t="s">
        <v>1985</v>
      </c>
      <c r="E26" s="29" t="s">
        <v>387</v>
      </c>
      <c r="F26" s="30" t="s">
        <v>222</v>
      </c>
      <c r="G26" s="27" t="s">
        <v>111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1986</v>
      </c>
      <c r="D27" s="28" t="s">
        <v>671</v>
      </c>
      <c r="E27" s="29" t="s">
        <v>151</v>
      </c>
      <c r="F27" s="30" t="s">
        <v>1027</v>
      </c>
      <c r="G27" s="27" t="s">
        <v>367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1987</v>
      </c>
      <c r="D28" s="28" t="s">
        <v>1988</v>
      </c>
      <c r="E28" s="29" t="s">
        <v>396</v>
      </c>
      <c r="F28" s="30" t="s">
        <v>547</v>
      </c>
      <c r="G28" s="27" t="s">
        <v>103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1989</v>
      </c>
      <c r="D29" s="28" t="s">
        <v>917</v>
      </c>
      <c r="E29" s="29" t="s">
        <v>396</v>
      </c>
      <c r="F29" s="30" t="s">
        <v>1285</v>
      </c>
      <c r="G29" s="27" t="s">
        <v>172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1990</v>
      </c>
      <c r="D30" s="28" t="s">
        <v>1991</v>
      </c>
      <c r="E30" s="29" t="s">
        <v>396</v>
      </c>
      <c r="F30" s="30" t="s">
        <v>1992</v>
      </c>
      <c r="G30" s="27" t="s">
        <v>743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1993</v>
      </c>
      <c r="D31" s="28" t="s">
        <v>1994</v>
      </c>
      <c r="E31" s="29" t="s">
        <v>162</v>
      </c>
      <c r="F31" s="30" t="s">
        <v>300</v>
      </c>
      <c r="G31" s="27" t="s">
        <v>401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1995</v>
      </c>
      <c r="D32" s="28" t="s">
        <v>1920</v>
      </c>
      <c r="E32" s="29" t="s">
        <v>170</v>
      </c>
      <c r="F32" s="30" t="s">
        <v>1290</v>
      </c>
      <c r="G32" s="27" t="s">
        <v>743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1996</v>
      </c>
      <c r="D33" s="28" t="s">
        <v>803</v>
      </c>
      <c r="E33" s="29" t="s">
        <v>170</v>
      </c>
      <c r="F33" s="30" t="s">
        <v>1273</v>
      </c>
      <c r="G33" s="27" t="s">
        <v>367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1997</v>
      </c>
      <c r="D34" s="28" t="s">
        <v>1998</v>
      </c>
      <c r="E34" s="29" t="s">
        <v>1451</v>
      </c>
      <c r="F34" s="30" t="s">
        <v>1999</v>
      </c>
      <c r="G34" s="27" t="s">
        <v>103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2000</v>
      </c>
      <c r="D35" s="28" t="s">
        <v>830</v>
      </c>
      <c r="E35" s="29" t="s">
        <v>1451</v>
      </c>
      <c r="F35" s="30" t="s">
        <v>404</v>
      </c>
      <c r="G35" s="27" t="s">
        <v>107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2001</v>
      </c>
      <c r="D36" s="28" t="s">
        <v>2002</v>
      </c>
      <c r="E36" s="29" t="s">
        <v>842</v>
      </c>
      <c r="F36" s="30" t="s">
        <v>1575</v>
      </c>
      <c r="G36" s="27" t="s">
        <v>367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2003</v>
      </c>
      <c r="D37" s="28" t="s">
        <v>1763</v>
      </c>
      <c r="E37" s="29" t="s">
        <v>184</v>
      </c>
      <c r="F37" s="30" t="s">
        <v>672</v>
      </c>
      <c r="G37" s="27" t="s">
        <v>334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2004</v>
      </c>
      <c r="D38" s="28" t="s">
        <v>1230</v>
      </c>
      <c r="E38" s="29" t="s">
        <v>195</v>
      </c>
      <c r="F38" s="30" t="s">
        <v>2005</v>
      </c>
      <c r="G38" s="27" t="s">
        <v>138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2006</v>
      </c>
      <c r="D39" s="28" t="s">
        <v>215</v>
      </c>
      <c r="E39" s="29" t="s">
        <v>195</v>
      </c>
      <c r="F39" s="30" t="s">
        <v>1999</v>
      </c>
      <c r="G39" s="27" t="s">
        <v>238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2007</v>
      </c>
      <c r="D40" s="28" t="s">
        <v>2008</v>
      </c>
      <c r="E40" s="29" t="s">
        <v>663</v>
      </c>
      <c r="F40" s="30" t="s">
        <v>2009</v>
      </c>
      <c r="G40" s="27" t="s">
        <v>111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2010</v>
      </c>
      <c r="D41" s="28" t="s">
        <v>2011</v>
      </c>
      <c r="E41" s="29" t="s">
        <v>221</v>
      </c>
      <c r="F41" s="30" t="s">
        <v>1736</v>
      </c>
      <c r="G41" s="27" t="s">
        <v>197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2012</v>
      </c>
      <c r="D42" s="28" t="s">
        <v>117</v>
      </c>
      <c r="E42" s="29" t="s">
        <v>221</v>
      </c>
      <c r="F42" s="30" t="s">
        <v>1124</v>
      </c>
      <c r="G42" s="27" t="s">
        <v>367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2013</v>
      </c>
      <c r="D43" s="28" t="s">
        <v>199</v>
      </c>
      <c r="E43" s="29" t="s">
        <v>221</v>
      </c>
      <c r="F43" s="30" t="s">
        <v>216</v>
      </c>
      <c r="G43" s="27" t="s">
        <v>330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2014</v>
      </c>
      <c r="D44" s="28" t="s">
        <v>143</v>
      </c>
      <c r="E44" s="29" t="s">
        <v>2015</v>
      </c>
      <c r="F44" s="30" t="s">
        <v>1288</v>
      </c>
      <c r="G44" s="27" t="s">
        <v>1297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2016</v>
      </c>
      <c r="D45" s="28" t="s">
        <v>944</v>
      </c>
      <c r="E45" s="29" t="s">
        <v>443</v>
      </c>
      <c r="F45" s="30" t="s">
        <v>1878</v>
      </c>
      <c r="G45" s="27" t="s">
        <v>177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2017</v>
      </c>
      <c r="D46" s="28" t="s">
        <v>117</v>
      </c>
      <c r="E46" s="29" t="s">
        <v>244</v>
      </c>
      <c r="F46" s="30" t="s">
        <v>2018</v>
      </c>
      <c r="G46" s="27" t="s">
        <v>888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2019</v>
      </c>
      <c r="D47" s="28" t="s">
        <v>2020</v>
      </c>
      <c r="E47" s="29" t="s">
        <v>244</v>
      </c>
      <c r="F47" s="30" t="s">
        <v>1027</v>
      </c>
      <c r="G47" s="27" t="s">
        <v>103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2021</v>
      </c>
      <c r="D48" s="28" t="s">
        <v>671</v>
      </c>
      <c r="E48" s="29" t="s">
        <v>244</v>
      </c>
      <c r="F48" s="30" t="s">
        <v>2022</v>
      </c>
      <c r="G48" s="27" t="s">
        <v>2023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2024</v>
      </c>
      <c r="D49" s="28" t="s">
        <v>677</v>
      </c>
      <c r="E49" s="29" t="s">
        <v>1039</v>
      </c>
      <c r="F49" s="30" t="s">
        <v>2025</v>
      </c>
      <c r="G49" s="27" t="s">
        <v>181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2026</v>
      </c>
      <c r="D50" s="28" t="s">
        <v>2027</v>
      </c>
      <c r="E50" s="29" t="s">
        <v>466</v>
      </c>
      <c r="F50" s="30" t="s">
        <v>2028</v>
      </c>
      <c r="G50" s="27" t="s">
        <v>275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2029</v>
      </c>
      <c r="D51" s="28" t="s">
        <v>480</v>
      </c>
      <c r="E51" s="29" t="s">
        <v>466</v>
      </c>
      <c r="F51" s="30" t="s">
        <v>2030</v>
      </c>
      <c r="G51" s="27" t="s">
        <v>98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2031</v>
      </c>
      <c r="D52" s="28" t="s">
        <v>793</v>
      </c>
      <c r="E52" s="29" t="s">
        <v>699</v>
      </c>
      <c r="F52" s="30" t="s">
        <v>156</v>
      </c>
      <c r="G52" s="27" t="s">
        <v>595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2032</v>
      </c>
      <c r="D53" s="28" t="s">
        <v>2033</v>
      </c>
      <c r="E53" s="29" t="s">
        <v>470</v>
      </c>
      <c r="F53" s="30" t="s">
        <v>222</v>
      </c>
      <c r="G53" s="27" t="s">
        <v>275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2034</v>
      </c>
      <c r="D54" s="28" t="s">
        <v>2035</v>
      </c>
      <c r="E54" s="29" t="s">
        <v>2036</v>
      </c>
      <c r="F54" s="30" t="s">
        <v>2037</v>
      </c>
      <c r="G54" s="27" t="s">
        <v>255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2038</v>
      </c>
      <c r="D55" s="28" t="s">
        <v>793</v>
      </c>
      <c r="E55" s="29" t="s">
        <v>473</v>
      </c>
      <c r="F55" s="30" t="s">
        <v>2039</v>
      </c>
      <c r="G55" s="27" t="s">
        <v>115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2040</v>
      </c>
      <c r="D56" s="28" t="s">
        <v>1071</v>
      </c>
      <c r="E56" s="29" t="s">
        <v>253</v>
      </c>
      <c r="F56" s="30" t="s">
        <v>1906</v>
      </c>
      <c r="G56" s="27" t="s">
        <v>181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2041</v>
      </c>
      <c r="D57" s="28" t="s">
        <v>2042</v>
      </c>
      <c r="E57" s="29" t="s">
        <v>481</v>
      </c>
      <c r="F57" s="30" t="s">
        <v>370</v>
      </c>
      <c r="G57" s="27" t="s">
        <v>250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2043</v>
      </c>
      <c r="D58" s="28" t="s">
        <v>199</v>
      </c>
      <c r="E58" s="29" t="s">
        <v>481</v>
      </c>
      <c r="F58" s="30" t="s">
        <v>836</v>
      </c>
      <c r="G58" s="27" t="s">
        <v>98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2044</v>
      </c>
      <c r="D59" s="28" t="s">
        <v>2045</v>
      </c>
      <c r="E59" s="29" t="s">
        <v>2046</v>
      </c>
      <c r="F59" s="30" t="s">
        <v>2047</v>
      </c>
      <c r="G59" s="27" t="s">
        <v>255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2048</v>
      </c>
      <c r="D60" s="28" t="s">
        <v>2049</v>
      </c>
      <c r="E60" s="29" t="s">
        <v>711</v>
      </c>
      <c r="F60" s="30" t="s">
        <v>2050</v>
      </c>
      <c r="G60" s="27" t="s">
        <v>1012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2051</v>
      </c>
      <c r="D61" s="28" t="s">
        <v>465</v>
      </c>
      <c r="E61" s="29" t="s">
        <v>2052</v>
      </c>
      <c r="F61" s="30" t="s">
        <v>2053</v>
      </c>
      <c r="G61" s="27" t="s">
        <v>115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2054</v>
      </c>
      <c r="D62" s="28" t="s">
        <v>671</v>
      </c>
      <c r="E62" s="29" t="s">
        <v>1645</v>
      </c>
      <c r="F62" s="30" t="s">
        <v>622</v>
      </c>
      <c r="G62" s="27" t="s">
        <v>250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2055</v>
      </c>
      <c r="D63" s="28" t="s">
        <v>215</v>
      </c>
      <c r="E63" s="29" t="s">
        <v>1058</v>
      </c>
      <c r="F63" s="30" t="s">
        <v>1377</v>
      </c>
      <c r="G63" s="27" t="s">
        <v>177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2056</v>
      </c>
      <c r="D64" s="28" t="s">
        <v>161</v>
      </c>
      <c r="E64" s="29" t="s">
        <v>278</v>
      </c>
      <c r="F64" s="30" t="s">
        <v>1158</v>
      </c>
      <c r="G64" s="27" t="s">
        <v>115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2057</v>
      </c>
      <c r="D65" s="28" t="s">
        <v>2058</v>
      </c>
      <c r="E65" s="29" t="s">
        <v>1363</v>
      </c>
      <c r="F65" s="30" t="s">
        <v>599</v>
      </c>
      <c r="G65" s="27" t="s">
        <v>367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2059</v>
      </c>
      <c r="D66" s="28" t="s">
        <v>2060</v>
      </c>
      <c r="E66" s="29" t="s">
        <v>1363</v>
      </c>
      <c r="F66" s="30" t="s">
        <v>338</v>
      </c>
      <c r="G66" s="27" t="s">
        <v>197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2061</v>
      </c>
      <c r="D67" s="28" t="s">
        <v>2062</v>
      </c>
      <c r="E67" s="29" t="s">
        <v>303</v>
      </c>
      <c r="F67" s="30" t="s">
        <v>2063</v>
      </c>
      <c r="G67" s="27" t="s">
        <v>334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2064</v>
      </c>
      <c r="D68" s="28" t="s">
        <v>417</v>
      </c>
      <c r="E68" s="29" t="s">
        <v>303</v>
      </c>
      <c r="F68" s="30" t="s">
        <v>1110</v>
      </c>
      <c r="G68" s="27" t="s">
        <v>153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2065</v>
      </c>
      <c r="D69" s="28" t="s">
        <v>2066</v>
      </c>
      <c r="E69" s="29" t="s">
        <v>2067</v>
      </c>
      <c r="F69" s="30" t="s">
        <v>2068</v>
      </c>
      <c r="G69" s="27" t="s">
        <v>255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2069</v>
      </c>
      <c r="D70" s="28" t="s">
        <v>998</v>
      </c>
      <c r="E70" s="29" t="s">
        <v>313</v>
      </c>
      <c r="F70" s="30" t="s">
        <v>847</v>
      </c>
      <c r="G70" s="27" t="s">
        <v>197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2070</v>
      </c>
      <c r="D71" s="28" t="s">
        <v>2071</v>
      </c>
      <c r="E71" s="29" t="s">
        <v>918</v>
      </c>
      <c r="F71" s="30" t="s">
        <v>2072</v>
      </c>
      <c r="G71" s="27" t="s">
        <v>2073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2074</v>
      </c>
      <c r="D72" s="28" t="s">
        <v>161</v>
      </c>
      <c r="E72" s="29" t="s">
        <v>2075</v>
      </c>
      <c r="F72" s="30" t="s">
        <v>2076</v>
      </c>
      <c r="G72" s="27" t="s">
        <v>107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2077</v>
      </c>
      <c r="D73" s="28" t="s">
        <v>480</v>
      </c>
      <c r="E73" s="29" t="s">
        <v>337</v>
      </c>
      <c r="F73" s="30" t="s">
        <v>2078</v>
      </c>
      <c r="G73" s="27" t="s">
        <v>330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2079</v>
      </c>
      <c r="D74" s="28" t="s">
        <v>117</v>
      </c>
      <c r="E74" s="29" t="s">
        <v>543</v>
      </c>
      <c r="F74" s="30" t="s">
        <v>530</v>
      </c>
      <c r="G74" s="27" t="s">
        <v>107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2080</v>
      </c>
      <c r="D75" s="28" t="s">
        <v>2081</v>
      </c>
      <c r="E75" s="29" t="s">
        <v>340</v>
      </c>
      <c r="F75" s="30" t="s">
        <v>1779</v>
      </c>
      <c r="G75" s="27" t="s">
        <v>367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8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8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2082</v>
      </c>
      <c r="D76" s="28" t="s">
        <v>199</v>
      </c>
      <c r="E76" s="29" t="s">
        <v>340</v>
      </c>
      <c r="F76" s="30" t="s">
        <v>180</v>
      </c>
      <c r="G76" s="27" t="s">
        <v>103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75" customHeight="1">
      <c r="B77" s="26">
        <v>67</v>
      </c>
      <c r="C77" s="27" t="s">
        <v>2083</v>
      </c>
      <c r="D77" s="28" t="s">
        <v>2084</v>
      </c>
      <c r="E77" s="29" t="s">
        <v>549</v>
      </c>
      <c r="F77" s="30" t="s">
        <v>667</v>
      </c>
      <c r="G77" s="27" t="s">
        <v>367</v>
      </c>
      <c r="H77" s="31" t="s">
        <v>27</v>
      </c>
      <c r="I77" s="31" t="s">
        <v>27</v>
      </c>
      <c r="J77" s="31" t="s">
        <v>27</v>
      </c>
      <c r="K77" s="31" t="s">
        <v>27</v>
      </c>
      <c r="L77" s="38"/>
      <c r="M77" s="38"/>
      <c r="N77" s="38"/>
      <c r="O77" s="38"/>
      <c r="P77" s="33"/>
      <c r="Q77" s="34">
        <f t="shared" si="5"/>
        <v>0</v>
      </c>
      <c r="R77" s="35" t="str">
        <f t="shared" si="3"/>
        <v>F</v>
      </c>
      <c r="S77" s="36" t="str">
        <f t="shared" si="1"/>
        <v>Kém</v>
      </c>
      <c r="T77" s="37" t="str">
        <f t="shared" si="4"/>
        <v/>
      </c>
      <c r="U77" s="93"/>
      <c r="V77" s="91" t="str">
        <f t="shared" si="6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18.75" customHeight="1">
      <c r="B78" s="26">
        <v>68</v>
      </c>
      <c r="C78" s="27" t="s">
        <v>2085</v>
      </c>
      <c r="D78" s="28" t="s">
        <v>2042</v>
      </c>
      <c r="E78" s="29" t="s">
        <v>2086</v>
      </c>
      <c r="F78" s="30" t="s">
        <v>684</v>
      </c>
      <c r="G78" s="27" t="s">
        <v>367</v>
      </c>
      <c r="H78" s="31" t="s">
        <v>27</v>
      </c>
      <c r="I78" s="31" t="s">
        <v>27</v>
      </c>
      <c r="J78" s="31" t="s">
        <v>27</v>
      </c>
      <c r="K78" s="31" t="s">
        <v>27</v>
      </c>
      <c r="L78" s="38"/>
      <c r="M78" s="38"/>
      <c r="N78" s="38"/>
      <c r="O78" s="38"/>
      <c r="P78" s="33"/>
      <c r="Q78" s="34">
        <f t="shared" si="5"/>
        <v>0</v>
      </c>
      <c r="R78" s="35" t="str">
        <f t="shared" si="3"/>
        <v>F</v>
      </c>
      <c r="S78" s="36" t="str">
        <f t="shared" si="1"/>
        <v>Kém</v>
      </c>
      <c r="T78" s="37" t="str">
        <f t="shared" si="4"/>
        <v/>
      </c>
      <c r="U78" s="93"/>
      <c r="V78" s="91" t="str">
        <f t="shared" si="6"/>
        <v>Học lại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1:38" ht="7.5" customHeight="1">
      <c r="A79" s="2"/>
      <c r="B79" s="39"/>
      <c r="C79" s="4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hidden="1">
      <c r="A80" s="2"/>
      <c r="B80" s="110" t="s">
        <v>28</v>
      </c>
      <c r="C80" s="11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 ht="16.5" hidden="1" customHeight="1">
      <c r="A81" s="2"/>
      <c r="B81" s="45" t="s">
        <v>29</v>
      </c>
      <c r="C81" s="45"/>
      <c r="D81" s="46">
        <f>+$Y$9</f>
        <v>68</v>
      </c>
      <c r="E81" s="47" t="s">
        <v>30</v>
      </c>
      <c r="F81" s="47"/>
      <c r="G81" s="130" t="s">
        <v>31</v>
      </c>
      <c r="H81" s="130"/>
      <c r="I81" s="130"/>
      <c r="J81" s="130"/>
      <c r="K81" s="130"/>
      <c r="L81" s="130"/>
      <c r="M81" s="130"/>
      <c r="N81" s="130"/>
      <c r="O81" s="130"/>
      <c r="P81" s="48">
        <f>$Y$9 -COUNTIF($T$10:$T$268,"Vắng") -COUNTIF($T$10:$T$268,"Vắng có phép") - COUNTIF($T$10:$T$268,"Đình chỉ thi") - COUNTIF($T$10:$T$268,"Không đủ ĐKDT")</f>
        <v>68</v>
      </c>
      <c r="Q81" s="48"/>
      <c r="R81" s="49"/>
      <c r="S81" s="50"/>
      <c r="T81" s="50" t="s">
        <v>30</v>
      </c>
      <c r="U81" s="3"/>
    </row>
    <row r="82" spans="1:38" ht="16.5" hidden="1" customHeight="1">
      <c r="A82" s="2"/>
      <c r="B82" s="45" t="s">
        <v>32</v>
      </c>
      <c r="C82" s="45"/>
      <c r="D82" s="46">
        <f>+$AJ$9</f>
        <v>0</v>
      </c>
      <c r="E82" s="47" t="s">
        <v>30</v>
      </c>
      <c r="F82" s="47"/>
      <c r="G82" s="130" t="s">
        <v>33</v>
      </c>
      <c r="H82" s="130"/>
      <c r="I82" s="130"/>
      <c r="J82" s="130"/>
      <c r="K82" s="130"/>
      <c r="L82" s="130"/>
      <c r="M82" s="130"/>
      <c r="N82" s="130"/>
      <c r="O82" s="130"/>
      <c r="P82" s="51">
        <f>COUNTIF($T$10:$T$144,"Vắng")</f>
        <v>0</v>
      </c>
      <c r="Q82" s="51"/>
      <c r="R82" s="52"/>
      <c r="S82" s="50"/>
      <c r="T82" s="50" t="s">
        <v>30</v>
      </c>
      <c r="U82" s="3"/>
    </row>
    <row r="83" spans="1:38" ht="16.5" hidden="1" customHeight="1">
      <c r="A83" s="2"/>
      <c r="B83" s="45" t="s">
        <v>54</v>
      </c>
      <c r="C83" s="45"/>
      <c r="D83" s="85">
        <f>COUNTIF(V11:V78,"Học lại")</f>
        <v>68</v>
      </c>
      <c r="E83" s="47" t="s">
        <v>30</v>
      </c>
      <c r="F83" s="47"/>
      <c r="G83" s="130" t="s">
        <v>55</v>
      </c>
      <c r="H83" s="130"/>
      <c r="I83" s="130"/>
      <c r="J83" s="130"/>
      <c r="K83" s="130"/>
      <c r="L83" s="130"/>
      <c r="M83" s="130"/>
      <c r="N83" s="130"/>
      <c r="O83" s="130"/>
      <c r="P83" s="48">
        <f>COUNTIF($T$10:$T$144,"Vắng có phép")</f>
        <v>0</v>
      </c>
      <c r="Q83" s="48"/>
      <c r="R83" s="49"/>
      <c r="S83" s="50"/>
      <c r="T83" s="50" t="s">
        <v>30</v>
      </c>
      <c r="U83" s="3"/>
    </row>
    <row r="84" spans="1:38" ht="3" hidden="1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idden="1">
      <c r="B85" s="86" t="s">
        <v>34</v>
      </c>
      <c r="C85" s="86"/>
      <c r="D85" s="87">
        <f>COUNTIF(V11:V78,"Thi lại")</f>
        <v>0</v>
      </c>
      <c r="E85" s="88" t="s">
        <v>30</v>
      </c>
      <c r="F85" s="3"/>
      <c r="G85" s="3"/>
      <c r="H85" s="3"/>
      <c r="I85" s="3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3"/>
    </row>
    <row r="86" spans="1:38" hidden="1">
      <c r="B86" s="86"/>
      <c r="C86" s="86"/>
      <c r="D86" s="87"/>
      <c r="E86" s="88"/>
      <c r="F86" s="3"/>
      <c r="G86" s="3"/>
      <c r="H86" s="3"/>
      <c r="I86" s="3"/>
      <c r="J86" s="129" t="s">
        <v>56</v>
      </c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3"/>
    </row>
    <row r="87" spans="1:38" hidden="1">
      <c r="A87" s="53"/>
      <c r="B87" s="98" t="s">
        <v>35</v>
      </c>
      <c r="C87" s="98"/>
      <c r="D87" s="98"/>
      <c r="E87" s="98"/>
      <c r="F87" s="98"/>
      <c r="G87" s="98"/>
      <c r="H87" s="98"/>
      <c r="I87" s="54"/>
      <c r="J87" s="103" t="s">
        <v>36</v>
      </c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3"/>
    </row>
    <row r="88" spans="1:38" ht="4.5" hidden="1" customHeight="1">
      <c r="A88" s="2"/>
      <c r="B88" s="39"/>
      <c r="C88" s="55"/>
      <c r="D88" s="55"/>
      <c r="E88" s="56"/>
      <c r="F88" s="56"/>
      <c r="G88" s="56"/>
      <c r="H88" s="57"/>
      <c r="I88" s="58"/>
      <c r="J88" s="58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38" s="2" customFormat="1" hidden="1">
      <c r="B89" s="98" t="s">
        <v>37</v>
      </c>
      <c r="C89" s="98"/>
      <c r="D89" s="100" t="s">
        <v>38</v>
      </c>
      <c r="E89" s="100"/>
      <c r="F89" s="100"/>
      <c r="G89" s="100"/>
      <c r="H89" s="100"/>
      <c r="I89" s="58"/>
      <c r="J89" s="58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9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3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18" hidden="1" customHeight="1">
      <c r="A95" s="1"/>
      <c r="B95" s="99" t="s">
        <v>39</v>
      </c>
      <c r="C95" s="99"/>
      <c r="D95" s="99" t="s">
        <v>57</v>
      </c>
      <c r="E95" s="99"/>
      <c r="F95" s="99"/>
      <c r="G95" s="99"/>
      <c r="H95" s="99"/>
      <c r="I95" s="99"/>
      <c r="J95" s="99" t="s">
        <v>40</v>
      </c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4.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36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ht="38.25" customHeight="1">
      <c r="B98" s="97" t="s">
        <v>52</v>
      </c>
      <c r="C98" s="98"/>
      <c r="D98" s="98"/>
      <c r="E98" s="98"/>
      <c r="F98" s="98"/>
      <c r="G98" s="98"/>
      <c r="H98" s="97" t="s">
        <v>53</v>
      </c>
      <c r="I98" s="97"/>
      <c r="J98" s="97"/>
      <c r="K98" s="97"/>
      <c r="L98" s="97"/>
      <c r="M98" s="97"/>
      <c r="N98" s="101" t="s">
        <v>59</v>
      </c>
      <c r="O98" s="101"/>
      <c r="P98" s="101"/>
      <c r="Q98" s="101"/>
      <c r="R98" s="101"/>
      <c r="S98" s="101"/>
      <c r="T98" s="101"/>
      <c r="U98" s="101"/>
    </row>
    <row r="99" spans="1:38">
      <c r="B99" s="39"/>
      <c r="C99" s="55"/>
      <c r="D99" s="55"/>
      <c r="E99" s="56"/>
      <c r="F99" s="56"/>
      <c r="G99" s="56"/>
      <c r="H99" s="57"/>
      <c r="I99" s="58"/>
      <c r="J99" s="58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38">
      <c r="B100" s="98" t="s">
        <v>37</v>
      </c>
      <c r="C100" s="98"/>
      <c r="D100" s="100" t="s">
        <v>38</v>
      </c>
      <c r="E100" s="100"/>
      <c r="F100" s="100"/>
      <c r="G100" s="100"/>
      <c r="H100" s="100"/>
      <c r="I100" s="58"/>
      <c r="J100" s="58"/>
      <c r="K100" s="44"/>
      <c r="L100" s="44"/>
      <c r="M100" s="44"/>
      <c r="N100" s="44"/>
      <c r="O100" s="44"/>
      <c r="P100" s="44"/>
      <c r="Q100" s="44"/>
      <c r="R100" s="44"/>
      <c r="S100" s="44"/>
      <c r="T100" s="44"/>
    </row>
    <row r="101" spans="1:38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6" spans="1:38"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 t="s">
        <v>60</v>
      </c>
      <c r="O106" s="96"/>
      <c r="P106" s="96"/>
      <c r="Q106" s="96"/>
      <c r="R106" s="96"/>
      <c r="S106" s="96"/>
      <c r="T106" s="96"/>
      <c r="U106" s="96"/>
    </row>
  </sheetData>
  <sheetProtection formatCells="0" formatColumns="0" formatRows="0" insertColumns="0" insertRows="0" insertHyperlinks="0" deleteColumns="0" deleteRows="0" sort="0" autoFilter="0" pivotTables="0"/>
  <autoFilter ref="A9:AL78">
    <filterColumn colId="3" showButton="0"/>
    <filterColumn colId="12"/>
  </autoFilter>
  <mergeCells count="61">
    <mergeCell ref="B100:C100"/>
    <mergeCell ref="D100:H100"/>
    <mergeCell ref="B106:D106"/>
    <mergeCell ref="E106:G106"/>
    <mergeCell ref="H106:M106"/>
    <mergeCell ref="N106:U106"/>
    <mergeCell ref="B95:C95"/>
    <mergeCell ref="D95:I95"/>
    <mergeCell ref="J95:T95"/>
    <mergeCell ref="B98:G98"/>
    <mergeCell ref="H98:M98"/>
    <mergeCell ref="N98:U98"/>
    <mergeCell ref="G83:O83"/>
    <mergeCell ref="J85:T85"/>
    <mergeCell ref="J86:T86"/>
    <mergeCell ref="B87:H87"/>
    <mergeCell ref="J87:T87"/>
    <mergeCell ref="B89:C89"/>
    <mergeCell ref="D89:H89"/>
    <mergeCell ref="T8:T10"/>
    <mergeCell ref="U8:U10"/>
    <mergeCell ref="B10:G10"/>
    <mergeCell ref="B80:C80"/>
    <mergeCell ref="G81:O81"/>
    <mergeCell ref="G82:O8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8">
    <cfRule type="cellIs" dxfId="23" priority="2" operator="greaterThan">
      <formula>10</formula>
    </cfRule>
  </conditionalFormatting>
  <conditionalFormatting sqref="C1:C1048576">
    <cfRule type="duplicateValues" dxfId="22" priority="1"/>
  </conditionalFormatting>
  <dataValidations count="1">
    <dataValidation allowBlank="1" showInputMessage="1" showErrorMessage="1" errorTitle="Không xóa dữ liệu" error="Không xóa dữ liệu" prompt="Không xóa dữ liệu" sqref="D83 AL3:AL9 X3:AK4 W5:AK9 V11:W7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AL105"/>
  <sheetViews>
    <sheetView workbookViewId="0">
      <pane ySplit="4" topLeftCell="A5" activePane="bottomLeft" state="frozen"/>
      <selection activeCell="A6" sqref="A6:XFD6"/>
      <selection pane="bottomLeft" activeCell="A78" sqref="A78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70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84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INT1155-11</v>
      </c>
      <c r="Y9" s="69">
        <f>+$AH$9+$AJ$9+$AF$9</f>
        <v>67</v>
      </c>
      <c r="Z9" s="63">
        <f>COUNTIF($S$10:$S$137,"Khiển trách")</f>
        <v>0</v>
      </c>
      <c r="AA9" s="63">
        <f>COUNTIF($S$10:$S$137,"Cảnh cáo")</f>
        <v>0</v>
      </c>
      <c r="AB9" s="63">
        <f>COUNTIF($S$10:$S$137,"Đình chỉ thi")</f>
        <v>0</v>
      </c>
      <c r="AC9" s="70">
        <f>+($Z$9+$AA$9+$AB$9)/$Y$9*100%</f>
        <v>0</v>
      </c>
      <c r="AD9" s="63">
        <f>SUM(COUNTIF($S$10:$S$135,"Vắng"),COUNTIF($S$10:$S$135,"Vắng có phép"))</f>
        <v>0</v>
      </c>
      <c r="AE9" s="71">
        <f>+$AD$9/$Y$9</f>
        <v>0</v>
      </c>
      <c r="AF9" s="72">
        <f>COUNTIF($V$10:$V$135,"Thi lại")</f>
        <v>0</v>
      </c>
      <c r="AG9" s="71">
        <f>+$AF$9/$Y$9</f>
        <v>0</v>
      </c>
      <c r="AH9" s="72">
        <f>COUNTIF($V$10:$V$136,"Học lại")</f>
        <v>67</v>
      </c>
      <c r="AI9" s="71">
        <f>+$AH$9/$Y$9</f>
        <v>1</v>
      </c>
      <c r="AJ9" s="63">
        <f>COUNTIF($V$11:$V$136,"Đạt")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1828</v>
      </c>
      <c r="D11" s="17" t="s">
        <v>378</v>
      </c>
      <c r="E11" s="18" t="s">
        <v>96</v>
      </c>
      <c r="F11" s="19" t="s">
        <v>430</v>
      </c>
      <c r="G11" s="16" t="s">
        <v>334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7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1829</v>
      </c>
      <c r="D12" s="28" t="s">
        <v>1830</v>
      </c>
      <c r="E12" s="29" t="s">
        <v>101</v>
      </c>
      <c r="F12" s="30" t="s">
        <v>185</v>
      </c>
      <c r="G12" s="27" t="s">
        <v>197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1831</v>
      </c>
      <c r="D13" s="28" t="s">
        <v>1832</v>
      </c>
      <c r="E13" s="29" t="s">
        <v>101</v>
      </c>
      <c r="F13" s="30" t="s">
        <v>1833</v>
      </c>
      <c r="G13" s="27" t="s">
        <v>859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7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1834</v>
      </c>
      <c r="D14" s="28" t="s">
        <v>203</v>
      </c>
      <c r="E14" s="29" t="s">
        <v>101</v>
      </c>
      <c r="F14" s="30" t="s">
        <v>1126</v>
      </c>
      <c r="G14" s="27" t="s">
        <v>164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1835</v>
      </c>
      <c r="D15" s="28" t="s">
        <v>161</v>
      </c>
      <c r="E15" s="29" t="s">
        <v>1836</v>
      </c>
      <c r="F15" s="30" t="s">
        <v>574</v>
      </c>
      <c r="G15" s="27" t="s">
        <v>197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1837</v>
      </c>
      <c r="D16" s="28" t="s">
        <v>735</v>
      </c>
      <c r="E16" s="29" t="s">
        <v>1272</v>
      </c>
      <c r="F16" s="30" t="s">
        <v>1133</v>
      </c>
      <c r="G16" s="27" t="s">
        <v>367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1838</v>
      </c>
      <c r="D17" s="28" t="s">
        <v>1839</v>
      </c>
      <c r="E17" s="29" t="s">
        <v>1130</v>
      </c>
      <c r="F17" s="30" t="s">
        <v>382</v>
      </c>
      <c r="G17" s="27" t="s">
        <v>255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1840</v>
      </c>
      <c r="D18" s="28" t="s">
        <v>555</v>
      </c>
      <c r="E18" s="29" t="s">
        <v>127</v>
      </c>
      <c r="F18" s="30" t="s">
        <v>1841</v>
      </c>
      <c r="G18" s="27" t="s">
        <v>138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1842</v>
      </c>
      <c r="D19" s="28" t="s">
        <v>179</v>
      </c>
      <c r="E19" s="29" t="s">
        <v>127</v>
      </c>
      <c r="F19" s="30" t="s">
        <v>1843</v>
      </c>
      <c r="G19" s="27" t="s">
        <v>197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1844</v>
      </c>
      <c r="D20" s="28" t="s">
        <v>539</v>
      </c>
      <c r="E20" s="29" t="s">
        <v>1845</v>
      </c>
      <c r="F20" s="30" t="s">
        <v>622</v>
      </c>
      <c r="G20" s="27" t="s">
        <v>141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1846</v>
      </c>
      <c r="D21" s="28" t="s">
        <v>1361</v>
      </c>
      <c r="E21" s="29" t="s">
        <v>136</v>
      </c>
      <c r="F21" s="30" t="s">
        <v>1847</v>
      </c>
      <c r="G21" s="27" t="s">
        <v>322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1848</v>
      </c>
      <c r="D22" s="28" t="s">
        <v>143</v>
      </c>
      <c r="E22" s="29" t="s">
        <v>136</v>
      </c>
      <c r="F22" s="30" t="s">
        <v>1131</v>
      </c>
      <c r="G22" s="27" t="s">
        <v>157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1849</v>
      </c>
      <c r="D23" s="28" t="s">
        <v>257</v>
      </c>
      <c r="E23" s="29" t="s">
        <v>1850</v>
      </c>
      <c r="F23" s="30" t="s">
        <v>1273</v>
      </c>
      <c r="G23" s="27" t="s">
        <v>238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1851</v>
      </c>
      <c r="D24" s="28" t="s">
        <v>1852</v>
      </c>
      <c r="E24" s="29" t="s">
        <v>151</v>
      </c>
      <c r="F24" s="30" t="s">
        <v>1076</v>
      </c>
      <c r="G24" s="27" t="s">
        <v>153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1853</v>
      </c>
      <c r="D25" s="28" t="s">
        <v>378</v>
      </c>
      <c r="E25" s="29" t="s">
        <v>151</v>
      </c>
      <c r="F25" s="30" t="s">
        <v>1854</v>
      </c>
      <c r="G25" s="27" t="s">
        <v>1297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1855</v>
      </c>
      <c r="D26" s="28" t="s">
        <v>1856</v>
      </c>
      <c r="E26" s="29" t="s">
        <v>151</v>
      </c>
      <c r="F26" s="30" t="s">
        <v>1390</v>
      </c>
      <c r="G26" s="27" t="s">
        <v>181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1857</v>
      </c>
      <c r="D27" s="28" t="s">
        <v>161</v>
      </c>
      <c r="E27" s="29" t="s">
        <v>162</v>
      </c>
      <c r="F27" s="30" t="s">
        <v>1858</v>
      </c>
      <c r="G27" s="27" t="s">
        <v>111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1859</v>
      </c>
      <c r="D28" s="28" t="s">
        <v>1860</v>
      </c>
      <c r="E28" s="29" t="s">
        <v>817</v>
      </c>
      <c r="F28" s="30" t="s">
        <v>1062</v>
      </c>
      <c r="G28" s="27" t="s">
        <v>201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1861</v>
      </c>
      <c r="D29" s="28" t="s">
        <v>1862</v>
      </c>
      <c r="E29" s="29" t="s">
        <v>414</v>
      </c>
      <c r="F29" s="30" t="s">
        <v>1089</v>
      </c>
      <c r="G29" s="27" t="s">
        <v>98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1863</v>
      </c>
      <c r="D30" s="28" t="s">
        <v>215</v>
      </c>
      <c r="E30" s="29" t="s">
        <v>842</v>
      </c>
      <c r="F30" s="30" t="s">
        <v>1864</v>
      </c>
      <c r="G30" s="27" t="s">
        <v>172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1865</v>
      </c>
      <c r="D31" s="28" t="s">
        <v>1068</v>
      </c>
      <c r="E31" s="29" t="s">
        <v>184</v>
      </c>
      <c r="F31" s="30" t="s">
        <v>1674</v>
      </c>
      <c r="G31" s="27" t="s">
        <v>201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1866</v>
      </c>
      <c r="D32" s="28" t="s">
        <v>203</v>
      </c>
      <c r="E32" s="29" t="s">
        <v>1466</v>
      </c>
      <c r="F32" s="30" t="s">
        <v>213</v>
      </c>
      <c r="G32" s="27" t="s">
        <v>107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1867</v>
      </c>
      <c r="D33" s="28" t="s">
        <v>834</v>
      </c>
      <c r="E33" s="29" t="s">
        <v>191</v>
      </c>
      <c r="F33" s="30" t="s">
        <v>1868</v>
      </c>
      <c r="G33" s="27" t="s">
        <v>506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1869</v>
      </c>
      <c r="D34" s="28" t="s">
        <v>659</v>
      </c>
      <c r="E34" s="29" t="s">
        <v>212</v>
      </c>
      <c r="F34" s="30" t="s">
        <v>1870</v>
      </c>
      <c r="G34" s="27" t="s">
        <v>330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1871</v>
      </c>
      <c r="D35" s="28" t="s">
        <v>671</v>
      </c>
      <c r="E35" s="29" t="s">
        <v>432</v>
      </c>
      <c r="F35" s="30" t="s">
        <v>1145</v>
      </c>
      <c r="G35" s="27" t="s">
        <v>107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1872</v>
      </c>
      <c r="D36" s="28" t="s">
        <v>1873</v>
      </c>
      <c r="E36" s="29" t="s">
        <v>221</v>
      </c>
      <c r="F36" s="30" t="s">
        <v>1089</v>
      </c>
      <c r="G36" s="27" t="s">
        <v>107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1874</v>
      </c>
      <c r="D37" s="28" t="s">
        <v>126</v>
      </c>
      <c r="E37" s="29" t="s">
        <v>221</v>
      </c>
      <c r="F37" s="30" t="s">
        <v>209</v>
      </c>
      <c r="G37" s="27" t="s">
        <v>334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1875</v>
      </c>
      <c r="D38" s="28" t="s">
        <v>252</v>
      </c>
      <c r="E38" s="29" t="s">
        <v>221</v>
      </c>
      <c r="F38" s="30" t="s">
        <v>1209</v>
      </c>
      <c r="G38" s="27" t="s">
        <v>115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1876</v>
      </c>
      <c r="D39" s="28" t="s">
        <v>215</v>
      </c>
      <c r="E39" s="29" t="s">
        <v>1877</v>
      </c>
      <c r="F39" s="30" t="s">
        <v>1878</v>
      </c>
      <c r="G39" s="27" t="s">
        <v>197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1879</v>
      </c>
      <c r="D40" s="28" t="s">
        <v>1873</v>
      </c>
      <c r="E40" s="29" t="s">
        <v>867</v>
      </c>
      <c r="F40" s="30" t="s">
        <v>1209</v>
      </c>
      <c r="G40" s="27" t="s">
        <v>250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1880</v>
      </c>
      <c r="D41" s="28" t="s">
        <v>689</v>
      </c>
      <c r="E41" s="29" t="s">
        <v>1881</v>
      </c>
      <c r="F41" s="30" t="s">
        <v>1099</v>
      </c>
      <c r="G41" s="27" t="s">
        <v>238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1882</v>
      </c>
      <c r="D42" s="28" t="s">
        <v>40</v>
      </c>
      <c r="E42" s="29" t="s">
        <v>451</v>
      </c>
      <c r="F42" s="30" t="s">
        <v>915</v>
      </c>
      <c r="G42" s="27" t="s">
        <v>172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1883</v>
      </c>
      <c r="D43" s="28" t="s">
        <v>1884</v>
      </c>
      <c r="E43" s="29" t="s">
        <v>1208</v>
      </c>
      <c r="F43" s="30" t="s">
        <v>1885</v>
      </c>
      <c r="G43" s="27" t="s">
        <v>255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1886</v>
      </c>
      <c r="D44" s="28" t="s">
        <v>1887</v>
      </c>
      <c r="E44" s="29" t="s">
        <v>473</v>
      </c>
      <c r="F44" s="30" t="s">
        <v>1888</v>
      </c>
      <c r="G44" s="27" t="s">
        <v>103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1889</v>
      </c>
      <c r="D45" s="28" t="s">
        <v>332</v>
      </c>
      <c r="E45" s="29" t="s">
        <v>253</v>
      </c>
      <c r="F45" s="30" t="s">
        <v>619</v>
      </c>
      <c r="G45" s="27" t="s">
        <v>138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1890</v>
      </c>
      <c r="D46" s="28" t="s">
        <v>117</v>
      </c>
      <c r="E46" s="29" t="s">
        <v>253</v>
      </c>
      <c r="F46" s="30" t="s">
        <v>544</v>
      </c>
      <c r="G46" s="27" t="s">
        <v>595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1891</v>
      </c>
      <c r="D47" s="28" t="s">
        <v>199</v>
      </c>
      <c r="E47" s="29" t="s">
        <v>481</v>
      </c>
      <c r="F47" s="30" t="s">
        <v>591</v>
      </c>
      <c r="G47" s="27" t="s">
        <v>141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1892</v>
      </c>
      <c r="D48" s="28" t="s">
        <v>576</v>
      </c>
      <c r="E48" s="29" t="s">
        <v>481</v>
      </c>
      <c r="F48" s="30" t="s">
        <v>1184</v>
      </c>
      <c r="G48" s="27" t="s">
        <v>389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1893</v>
      </c>
      <c r="D49" s="28" t="s">
        <v>465</v>
      </c>
      <c r="E49" s="29" t="s">
        <v>894</v>
      </c>
      <c r="F49" s="30" t="s">
        <v>646</v>
      </c>
      <c r="G49" s="27" t="s">
        <v>197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1894</v>
      </c>
      <c r="D50" s="28" t="s">
        <v>1895</v>
      </c>
      <c r="E50" s="29" t="s">
        <v>491</v>
      </c>
      <c r="F50" s="30" t="s">
        <v>1896</v>
      </c>
      <c r="G50" s="27" t="s">
        <v>401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1897</v>
      </c>
      <c r="D51" s="28" t="s">
        <v>117</v>
      </c>
      <c r="E51" s="29" t="s">
        <v>1898</v>
      </c>
      <c r="F51" s="30" t="s">
        <v>804</v>
      </c>
      <c r="G51" s="27" t="s">
        <v>197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1899</v>
      </c>
      <c r="D52" s="28" t="s">
        <v>1900</v>
      </c>
      <c r="E52" s="29" t="s">
        <v>715</v>
      </c>
      <c r="F52" s="30" t="s">
        <v>1901</v>
      </c>
      <c r="G52" s="27" t="s">
        <v>107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1902</v>
      </c>
      <c r="D53" s="28" t="s">
        <v>1225</v>
      </c>
      <c r="E53" s="29" t="s">
        <v>286</v>
      </c>
      <c r="F53" s="30" t="s">
        <v>1903</v>
      </c>
      <c r="G53" s="27" t="s">
        <v>1904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1905</v>
      </c>
      <c r="D54" s="28" t="s">
        <v>465</v>
      </c>
      <c r="E54" s="29" t="s">
        <v>722</v>
      </c>
      <c r="F54" s="30" t="s">
        <v>1906</v>
      </c>
      <c r="G54" s="27" t="s">
        <v>322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1907</v>
      </c>
      <c r="D55" s="28" t="s">
        <v>1908</v>
      </c>
      <c r="E55" s="29" t="s">
        <v>1909</v>
      </c>
      <c r="F55" s="30" t="s">
        <v>1910</v>
      </c>
      <c r="G55" s="27" t="s">
        <v>401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1911</v>
      </c>
      <c r="D56" s="28" t="s">
        <v>1912</v>
      </c>
      <c r="E56" s="29" t="s">
        <v>1909</v>
      </c>
      <c r="F56" s="30" t="s">
        <v>300</v>
      </c>
      <c r="G56" s="27" t="s">
        <v>595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1913</v>
      </c>
      <c r="D57" s="28" t="s">
        <v>440</v>
      </c>
      <c r="E57" s="29" t="s">
        <v>303</v>
      </c>
      <c r="F57" s="30" t="s">
        <v>851</v>
      </c>
      <c r="G57" s="27" t="s">
        <v>103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1914</v>
      </c>
      <c r="D58" s="28" t="s">
        <v>1915</v>
      </c>
      <c r="E58" s="29" t="s">
        <v>303</v>
      </c>
      <c r="F58" s="30" t="s">
        <v>441</v>
      </c>
      <c r="G58" s="27" t="s">
        <v>172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1916</v>
      </c>
      <c r="D59" s="28" t="s">
        <v>113</v>
      </c>
      <c r="E59" s="29" t="s">
        <v>1081</v>
      </c>
      <c r="F59" s="30" t="s">
        <v>1917</v>
      </c>
      <c r="G59" s="27" t="s">
        <v>401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1918</v>
      </c>
      <c r="D60" s="28" t="s">
        <v>640</v>
      </c>
      <c r="E60" s="29" t="s">
        <v>309</v>
      </c>
      <c r="F60" s="30" t="s">
        <v>1820</v>
      </c>
      <c r="G60" s="27" t="s">
        <v>205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1919</v>
      </c>
      <c r="D61" s="28" t="s">
        <v>1920</v>
      </c>
      <c r="E61" s="29" t="s">
        <v>909</v>
      </c>
      <c r="F61" s="30" t="s">
        <v>627</v>
      </c>
      <c r="G61" s="27" t="s">
        <v>107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1921</v>
      </c>
      <c r="D62" s="28" t="s">
        <v>1922</v>
      </c>
      <c r="E62" s="29" t="s">
        <v>909</v>
      </c>
      <c r="F62" s="30" t="s">
        <v>1896</v>
      </c>
      <c r="G62" s="27" t="s">
        <v>98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1923</v>
      </c>
      <c r="D63" s="28" t="s">
        <v>1924</v>
      </c>
      <c r="E63" s="29" t="s">
        <v>909</v>
      </c>
      <c r="F63" s="30" t="s">
        <v>1433</v>
      </c>
      <c r="G63" s="27" t="s">
        <v>133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1925</v>
      </c>
      <c r="D64" s="28" t="s">
        <v>1926</v>
      </c>
      <c r="E64" s="29" t="s">
        <v>313</v>
      </c>
      <c r="F64" s="30" t="s">
        <v>1927</v>
      </c>
      <c r="G64" s="27" t="s">
        <v>111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1928</v>
      </c>
      <c r="D65" s="28" t="s">
        <v>834</v>
      </c>
      <c r="E65" s="29" t="s">
        <v>520</v>
      </c>
      <c r="F65" s="30" t="s">
        <v>1267</v>
      </c>
      <c r="G65" s="27" t="s">
        <v>275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1929</v>
      </c>
      <c r="D66" s="28" t="s">
        <v>555</v>
      </c>
      <c r="E66" s="29" t="s">
        <v>1523</v>
      </c>
      <c r="F66" s="30" t="s">
        <v>1930</v>
      </c>
      <c r="G66" s="27" t="s">
        <v>595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1931</v>
      </c>
      <c r="D67" s="28" t="s">
        <v>122</v>
      </c>
      <c r="E67" s="29" t="s">
        <v>1527</v>
      </c>
      <c r="F67" s="30" t="s">
        <v>200</v>
      </c>
      <c r="G67" s="27" t="s">
        <v>255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1932</v>
      </c>
      <c r="D68" s="28" t="s">
        <v>122</v>
      </c>
      <c r="E68" s="29" t="s">
        <v>747</v>
      </c>
      <c r="F68" s="30" t="s">
        <v>1933</v>
      </c>
      <c r="G68" s="27" t="s">
        <v>275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1934</v>
      </c>
      <c r="D69" s="28" t="s">
        <v>1873</v>
      </c>
      <c r="E69" s="29" t="s">
        <v>337</v>
      </c>
      <c r="F69" s="30" t="s">
        <v>1935</v>
      </c>
      <c r="G69" s="27" t="s">
        <v>1936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1937</v>
      </c>
      <c r="D70" s="28" t="s">
        <v>1938</v>
      </c>
      <c r="E70" s="29" t="s">
        <v>543</v>
      </c>
      <c r="F70" s="30" t="s">
        <v>1864</v>
      </c>
      <c r="G70" s="27" t="s">
        <v>115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1939</v>
      </c>
      <c r="D71" s="28" t="s">
        <v>1940</v>
      </c>
      <c r="E71" s="29" t="s">
        <v>1941</v>
      </c>
      <c r="F71" s="30" t="s">
        <v>1359</v>
      </c>
      <c r="G71" s="27" t="s">
        <v>322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1942</v>
      </c>
      <c r="D72" s="28" t="s">
        <v>1003</v>
      </c>
      <c r="E72" s="29" t="s">
        <v>1941</v>
      </c>
      <c r="F72" s="30" t="s">
        <v>1943</v>
      </c>
      <c r="G72" s="27" t="s">
        <v>426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1944</v>
      </c>
      <c r="D73" s="28" t="s">
        <v>1945</v>
      </c>
      <c r="E73" s="29" t="s">
        <v>549</v>
      </c>
      <c r="F73" s="30" t="s">
        <v>1234</v>
      </c>
      <c r="G73" s="27" t="s">
        <v>107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1946</v>
      </c>
      <c r="D74" s="28" t="s">
        <v>937</v>
      </c>
      <c r="E74" s="29" t="s">
        <v>344</v>
      </c>
      <c r="F74" s="30" t="s">
        <v>1145</v>
      </c>
      <c r="G74" s="27" t="s">
        <v>322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1947</v>
      </c>
      <c r="D75" s="28" t="s">
        <v>1948</v>
      </c>
      <c r="E75" s="29" t="s">
        <v>1261</v>
      </c>
      <c r="F75" s="30" t="s">
        <v>1305</v>
      </c>
      <c r="G75" s="27" t="s">
        <v>157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7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7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1949</v>
      </c>
      <c r="D76" s="28" t="s">
        <v>917</v>
      </c>
      <c r="E76" s="29" t="s">
        <v>562</v>
      </c>
      <c r="F76" s="30" t="s">
        <v>559</v>
      </c>
      <c r="G76" s="27" t="s">
        <v>322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75" customHeight="1">
      <c r="B77" s="26">
        <v>67</v>
      </c>
      <c r="C77" s="27" t="s">
        <v>1950</v>
      </c>
      <c r="D77" s="28" t="s">
        <v>1900</v>
      </c>
      <c r="E77" s="29" t="s">
        <v>351</v>
      </c>
      <c r="F77" s="30" t="s">
        <v>1951</v>
      </c>
      <c r="G77" s="27" t="s">
        <v>771</v>
      </c>
      <c r="H77" s="31" t="s">
        <v>27</v>
      </c>
      <c r="I77" s="31" t="s">
        <v>27</v>
      </c>
      <c r="J77" s="31" t="s">
        <v>27</v>
      </c>
      <c r="K77" s="31" t="s">
        <v>27</v>
      </c>
      <c r="L77" s="38"/>
      <c r="M77" s="38"/>
      <c r="N77" s="38"/>
      <c r="O77" s="38"/>
      <c r="P77" s="33"/>
      <c r="Q77" s="34">
        <f t="shared" si="5"/>
        <v>0</v>
      </c>
      <c r="R77" s="35" t="str">
        <f t="shared" si="3"/>
        <v>F</v>
      </c>
      <c r="S77" s="36" t="str">
        <f t="shared" si="1"/>
        <v>Kém</v>
      </c>
      <c r="T77" s="37" t="str">
        <f t="shared" si="4"/>
        <v/>
      </c>
      <c r="U77" s="93"/>
      <c r="V77" s="91" t="str">
        <f t="shared" si="6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7.5" customHeight="1">
      <c r="A78" s="2"/>
      <c r="B78" s="39"/>
      <c r="C78" s="4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t="16.5" hidden="1">
      <c r="A79" s="2"/>
      <c r="B79" s="110" t="s">
        <v>28</v>
      </c>
      <c r="C79" s="11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hidden="1" customHeight="1">
      <c r="A80" s="2"/>
      <c r="B80" s="45" t="s">
        <v>29</v>
      </c>
      <c r="C80" s="45"/>
      <c r="D80" s="46">
        <f>+$Y$9</f>
        <v>67</v>
      </c>
      <c r="E80" s="47" t="s">
        <v>30</v>
      </c>
      <c r="F80" s="47"/>
      <c r="G80" s="130" t="s">
        <v>31</v>
      </c>
      <c r="H80" s="130"/>
      <c r="I80" s="130"/>
      <c r="J80" s="130"/>
      <c r="K80" s="130"/>
      <c r="L80" s="130"/>
      <c r="M80" s="130"/>
      <c r="N80" s="130"/>
      <c r="O80" s="130"/>
      <c r="P80" s="48">
        <f>$Y$9 -COUNTIF($T$10:$T$267,"Vắng") -COUNTIF($T$10:$T$267,"Vắng có phép") - COUNTIF($T$10:$T$267,"Đình chỉ thi") - COUNTIF($T$10:$T$267,"Không đủ ĐKDT")</f>
        <v>67</v>
      </c>
      <c r="Q80" s="48"/>
      <c r="R80" s="49"/>
      <c r="S80" s="50"/>
      <c r="T80" s="50" t="s">
        <v>30</v>
      </c>
      <c r="U80" s="3"/>
    </row>
    <row r="81" spans="1:38" ht="16.5" hidden="1" customHeight="1">
      <c r="A81" s="2"/>
      <c r="B81" s="45" t="s">
        <v>32</v>
      </c>
      <c r="C81" s="45"/>
      <c r="D81" s="46">
        <f>+$AJ$9</f>
        <v>0</v>
      </c>
      <c r="E81" s="47" t="s">
        <v>30</v>
      </c>
      <c r="F81" s="47"/>
      <c r="G81" s="130" t="s">
        <v>33</v>
      </c>
      <c r="H81" s="130"/>
      <c r="I81" s="130"/>
      <c r="J81" s="130"/>
      <c r="K81" s="130"/>
      <c r="L81" s="130"/>
      <c r="M81" s="130"/>
      <c r="N81" s="130"/>
      <c r="O81" s="130"/>
      <c r="P81" s="51">
        <f>COUNTIF($T$10:$T$143,"Vắng")</f>
        <v>0</v>
      </c>
      <c r="Q81" s="51"/>
      <c r="R81" s="52"/>
      <c r="S81" s="50"/>
      <c r="T81" s="50" t="s">
        <v>30</v>
      </c>
      <c r="U81" s="3"/>
    </row>
    <row r="82" spans="1:38" ht="16.5" hidden="1" customHeight="1">
      <c r="A82" s="2"/>
      <c r="B82" s="45" t="s">
        <v>54</v>
      </c>
      <c r="C82" s="45"/>
      <c r="D82" s="85">
        <f>COUNTIF(V11:V77,"Học lại")</f>
        <v>67</v>
      </c>
      <c r="E82" s="47" t="s">
        <v>30</v>
      </c>
      <c r="F82" s="47"/>
      <c r="G82" s="130" t="s">
        <v>55</v>
      </c>
      <c r="H82" s="130"/>
      <c r="I82" s="130"/>
      <c r="J82" s="130"/>
      <c r="K82" s="130"/>
      <c r="L82" s="130"/>
      <c r="M82" s="130"/>
      <c r="N82" s="130"/>
      <c r="O82" s="130"/>
      <c r="P82" s="48">
        <f>COUNTIF($T$10:$T$143,"Vắng có phép")</f>
        <v>0</v>
      </c>
      <c r="Q82" s="48"/>
      <c r="R82" s="49"/>
      <c r="S82" s="50"/>
      <c r="T82" s="50" t="s">
        <v>30</v>
      </c>
      <c r="U82" s="3"/>
    </row>
    <row r="83" spans="1:38" ht="3" hidden="1" customHeight="1">
      <c r="A83" s="2"/>
      <c r="B83" s="39"/>
      <c r="C83" s="40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idden="1">
      <c r="B84" s="86" t="s">
        <v>34</v>
      </c>
      <c r="C84" s="86"/>
      <c r="D84" s="87">
        <f>COUNTIF(V11:V77,"Thi lại")</f>
        <v>0</v>
      </c>
      <c r="E84" s="88" t="s">
        <v>30</v>
      </c>
      <c r="F84" s="3"/>
      <c r="G84" s="3"/>
      <c r="H84" s="3"/>
      <c r="I84" s="3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3"/>
    </row>
    <row r="85" spans="1:38" hidden="1">
      <c r="B85" s="86"/>
      <c r="C85" s="86"/>
      <c r="D85" s="87"/>
      <c r="E85" s="88"/>
      <c r="F85" s="3"/>
      <c r="G85" s="3"/>
      <c r="H85" s="3"/>
      <c r="I85" s="3"/>
      <c r="J85" s="129" t="s">
        <v>56</v>
      </c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3"/>
    </row>
    <row r="86" spans="1:38" hidden="1">
      <c r="A86" s="53"/>
      <c r="B86" s="98" t="s">
        <v>35</v>
      </c>
      <c r="C86" s="98"/>
      <c r="D86" s="98"/>
      <c r="E86" s="98"/>
      <c r="F86" s="98"/>
      <c r="G86" s="98"/>
      <c r="H86" s="98"/>
      <c r="I86" s="54"/>
      <c r="J86" s="103" t="s">
        <v>36</v>
      </c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3"/>
    </row>
    <row r="87" spans="1:38" ht="4.5" hidden="1" customHeight="1">
      <c r="A87" s="2"/>
      <c r="B87" s="39"/>
      <c r="C87" s="55"/>
      <c r="D87" s="55"/>
      <c r="E87" s="56"/>
      <c r="F87" s="56"/>
      <c r="G87" s="56"/>
      <c r="H87" s="57"/>
      <c r="I87" s="58"/>
      <c r="J87" s="58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38" s="2" customFormat="1" hidden="1">
      <c r="B88" s="98" t="s">
        <v>37</v>
      </c>
      <c r="C88" s="98"/>
      <c r="D88" s="100" t="s">
        <v>38</v>
      </c>
      <c r="E88" s="100"/>
      <c r="F88" s="100"/>
      <c r="G88" s="100"/>
      <c r="H88" s="100"/>
      <c r="I88" s="58"/>
      <c r="J88" s="58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9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18" hidden="1" customHeight="1">
      <c r="A94" s="1"/>
      <c r="B94" s="99" t="s">
        <v>39</v>
      </c>
      <c r="C94" s="99"/>
      <c r="D94" s="99" t="s">
        <v>57</v>
      </c>
      <c r="E94" s="99"/>
      <c r="F94" s="99"/>
      <c r="G94" s="99"/>
      <c r="H94" s="99"/>
      <c r="I94" s="99"/>
      <c r="J94" s="99" t="s">
        <v>40</v>
      </c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4.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36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2:21" ht="38.25" customHeight="1">
      <c r="B97" s="97" t="s">
        <v>52</v>
      </c>
      <c r="C97" s="98"/>
      <c r="D97" s="98"/>
      <c r="E97" s="98"/>
      <c r="F97" s="98"/>
      <c r="G97" s="98"/>
      <c r="H97" s="97" t="s">
        <v>53</v>
      </c>
      <c r="I97" s="97"/>
      <c r="J97" s="97"/>
      <c r="K97" s="97"/>
      <c r="L97" s="97"/>
      <c r="M97" s="97"/>
      <c r="N97" s="101" t="s">
        <v>59</v>
      </c>
      <c r="O97" s="101"/>
      <c r="P97" s="101"/>
      <c r="Q97" s="101"/>
      <c r="R97" s="101"/>
      <c r="S97" s="101"/>
      <c r="T97" s="101"/>
      <c r="U97" s="101"/>
    </row>
    <row r="98" spans="2:21">
      <c r="B98" s="39"/>
      <c r="C98" s="55"/>
      <c r="D98" s="55"/>
      <c r="E98" s="56"/>
      <c r="F98" s="56"/>
      <c r="G98" s="56"/>
      <c r="H98" s="57"/>
      <c r="I98" s="58"/>
      <c r="J98" s="58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2:21">
      <c r="B99" s="98" t="s">
        <v>37</v>
      </c>
      <c r="C99" s="98"/>
      <c r="D99" s="100" t="s">
        <v>38</v>
      </c>
      <c r="E99" s="100"/>
      <c r="F99" s="100"/>
      <c r="G99" s="100"/>
      <c r="H99" s="100"/>
      <c r="I99" s="58"/>
      <c r="J99" s="58"/>
      <c r="K99" s="44"/>
      <c r="L99" s="44"/>
      <c r="M99" s="44"/>
      <c r="N99" s="44"/>
      <c r="O99" s="44"/>
      <c r="P99" s="44"/>
      <c r="Q99" s="44"/>
      <c r="R99" s="44"/>
      <c r="S99" s="44"/>
      <c r="T99" s="44"/>
    </row>
    <row r="100" spans="2:21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5" spans="2:21">
      <c r="B105" s="96"/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 t="s">
        <v>60</v>
      </c>
      <c r="O105" s="96"/>
      <c r="P105" s="96"/>
      <c r="Q105" s="96"/>
      <c r="R105" s="96"/>
      <c r="S105" s="96"/>
      <c r="T105" s="96"/>
      <c r="U105" s="96"/>
    </row>
  </sheetData>
  <sheetProtection formatCells="0" formatColumns="0" formatRows="0" insertColumns="0" insertRows="0" insertHyperlinks="0" deleteColumns="0" deleteRows="0" sort="0" autoFilter="0" pivotTables="0"/>
  <autoFilter ref="A9:AL77">
    <filterColumn colId="3" showButton="0"/>
    <filterColumn colId="12"/>
  </autoFilter>
  <mergeCells count="61">
    <mergeCell ref="B99:C99"/>
    <mergeCell ref="D99:H99"/>
    <mergeCell ref="B105:D105"/>
    <mergeCell ref="E105:G105"/>
    <mergeCell ref="H105:M105"/>
    <mergeCell ref="N105:U105"/>
    <mergeCell ref="B94:C94"/>
    <mergeCell ref="D94:I94"/>
    <mergeCell ref="J94:T94"/>
    <mergeCell ref="B97:G97"/>
    <mergeCell ref="H97:M97"/>
    <mergeCell ref="N97:U97"/>
    <mergeCell ref="G82:O82"/>
    <mergeCell ref="J84:T84"/>
    <mergeCell ref="J85:T85"/>
    <mergeCell ref="B86:H86"/>
    <mergeCell ref="J86:T86"/>
    <mergeCell ref="B88:C88"/>
    <mergeCell ref="D88:H88"/>
    <mergeCell ref="T8:T10"/>
    <mergeCell ref="U8:U10"/>
    <mergeCell ref="B10:G10"/>
    <mergeCell ref="B79:C79"/>
    <mergeCell ref="G80:O80"/>
    <mergeCell ref="G81:O81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7">
    <cfRule type="cellIs" dxfId="25" priority="2" operator="greaterThan">
      <formula>10</formula>
    </cfRule>
  </conditionalFormatting>
  <conditionalFormatting sqref="C1:C1048576">
    <cfRule type="duplicateValues" dxfId="24" priority="1"/>
  </conditionalFormatting>
  <dataValidations count="1">
    <dataValidation allowBlank="1" showInputMessage="1" showErrorMessage="1" errorTitle="Không xóa dữ liệu" error="Không xóa dữ liệu" prompt="Không xóa dữ liệu" sqref="D82 AL3:AL9 X3:AK4 W5:AK9 V11:W77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AL106"/>
  <sheetViews>
    <sheetView workbookViewId="0">
      <pane ySplit="4" topLeftCell="A72" activePane="bottomLeft" state="frozen"/>
      <selection activeCell="L1" sqref="L1:T1"/>
      <selection pane="bottomLeft" activeCell="A79" sqref="A79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69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85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72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INT1155-10</v>
      </c>
      <c r="Y9" s="69">
        <f>+$AH$9+$AJ$9+$AF$9</f>
        <v>68</v>
      </c>
      <c r="Z9" s="63">
        <f>COUNTIF($S$10:$S$138,"Khiển trách")</f>
        <v>0</v>
      </c>
      <c r="AA9" s="63">
        <f>COUNTIF($S$10:$S$138,"Cảnh cáo")</f>
        <v>0</v>
      </c>
      <c r="AB9" s="63">
        <f>COUNTIF($S$10:$S$138,"Đình chỉ thi")</f>
        <v>0</v>
      </c>
      <c r="AC9" s="70">
        <f>+($Z$9+$AA$9+$AB$9)/$Y$9*100%</f>
        <v>0</v>
      </c>
      <c r="AD9" s="63">
        <f>SUM(COUNTIF($S$10:$S$136,"Vắng"),COUNTIF($S$10:$S$136,"Vắng có phép"))</f>
        <v>0</v>
      </c>
      <c r="AE9" s="71">
        <f>+$AD$9/$Y$9</f>
        <v>0</v>
      </c>
      <c r="AF9" s="72">
        <f>COUNTIF($V$10:$V$136,"Thi lại")</f>
        <v>0</v>
      </c>
      <c r="AG9" s="71">
        <f>+$AF$9/$Y$9</f>
        <v>0</v>
      </c>
      <c r="AH9" s="72">
        <f>COUNTIF($V$10:$V$137,"Học lại")</f>
        <v>68</v>
      </c>
      <c r="AI9" s="71">
        <f>+$AH$9/$Y$9</f>
        <v>1</v>
      </c>
      <c r="AJ9" s="63">
        <f>COUNTIF($V$11:$V$137,"Đạt")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1687</v>
      </c>
      <c r="D11" s="17" t="s">
        <v>1361</v>
      </c>
      <c r="E11" s="18" t="s">
        <v>101</v>
      </c>
      <c r="F11" s="19" t="s">
        <v>163</v>
      </c>
      <c r="G11" s="16" t="s">
        <v>426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1688</v>
      </c>
      <c r="D12" s="28" t="s">
        <v>378</v>
      </c>
      <c r="E12" s="29" t="s">
        <v>101</v>
      </c>
      <c r="F12" s="30" t="s">
        <v>1689</v>
      </c>
      <c r="G12" s="27" t="s">
        <v>1690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1691</v>
      </c>
      <c r="D13" s="28" t="s">
        <v>369</v>
      </c>
      <c r="E13" s="29" t="s">
        <v>101</v>
      </c>
      <c r="F13" s="30" t="s">
        <v>1692</v>
      </c>
      <c r="G13" s="27" t="s">
        <v>1693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1694</v>
      </c>
      <c r="D14" s="28" t="s">
        <v>179</v>
      </c>
      <c r="E14" s="29" t="s">
        <v>118</v>
      </c>
      <c r="F14" s="30" t="s">
        <v>1652</v>
      </c>
      <c r="G14" s="27" t="s">
        <v>389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1695</v>
      </c>
      <c r="D15" s="28" t="s">
        <v>1696</v>
      </c>
      <c r="E15" s="29" t="s">
        <v>118</v>
      </c>
      <c r="F15" s="30" t="s">
        <v>1697</v>
      </c>
      <c r="G15" s="27" t="s">
        <v>426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1698</v>
      </c>
      <c r="D16" s="28" t="s">
        <v>1519</v>
      </c>
      <c r="E16" s="29" t="s">
        <v>1275</v>
      </c>
      <c r="F16" s="30" t="s">
        <v>1699</v>
      </c>
      <c r="G16" s="27" t="s">
        <v>1700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1701</v>
      </c>
      <c r="D17" s="28" t="s">
        <v>1702</v>
      </c>
      <c r="E17" s="29" t="s">
        <v>790</v>
      </c>
      <c r="F17" s="30" t="s">
        <v>185</v>
      </c>
      <c r="G17" s="27" t="s">
        <v>181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1703</v>
      </c>
      <c r="D18" s="28" t="s">
        <v>1704</v>
      </c>
      <c r="E18" s="29" t="s">
        <v>1705</v>
      </c>
      <c r="F18" s="30" t="s">
        <v>188</v>
      </c>
      <c r="G18" s="27" t="s">
        <v>201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1706</v>
      </c>
      <c r="D19" s="28" t="s">
        <v>199</v>
      </c>
      <c r="E19" s="29" t="s">
        <v>127</v>
      </c>
      <c r="F19" s="30" t="s">
        <v>114</v>
      </c>
      <c r="G19" s="27" t="s">
        <v>330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1707</v>
      </c>
      <c r="D20" s="28" t="s">
        <v>257</v>
      </c>
      <c r="E20" s="29" t="s">
        <v>387</v>
      </c>
      <c r="F20" s="30" t="s">
        <v>1099</v>
      </c>
      <c r="G20" s="27" t="s">
        <v>172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1708</v>
      </c>
      <c r="D21" s="28" t="s">
        <v>1709</v>
      </c>
      <c r="E21" s="29" t="s">
        <v>151</v>
      </c>
      <c r="F21" s="30" t="s">
        <v>806</v>
      </c>
      <c r="G21" s="27" t="s">
        <v>181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1710</v>
      </c>
      <c r="D22" s="28" t="s">
        <v>587</v>
      </c>
      <c r="E22" s="29" t="s">
        <v>151</v>
      </c>
      <c r="F22" s="30" t="s">
        <v>809</v>
      </c>
      <c r="G22" s="27" t="s">
        <v>103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1711</v>
      </c>
      <c r="D23" s="28" t="s">
        <v>1238</v>
      </c>
      <c r="E23" s="29" t="s">
        <v>396</v>
      </c>
      <c r="F23" s="30" t="s">
        <v>1712</v>
      </c>
      <c r="G23" s="27" t="s">
        <v>205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1713</v>
      </c>
      <c r="D24" s="28" t="s">
        <v>1470</v>
      </c>
      <c r="E24" s="29" t="s">
        <v>396</v>
      </c>
      <c r="F24" s="30" t="s">
        <v>317</v>
      </c>
      <c r="G24" s="27" t="s">
        <v>103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1714</v>
      </c>
      <c r="D25" s="28" t="s">
        <v>1512</v>
      </c>
      <c r="E25" s="29" t="s">
        <v>414</v>
      </c>
      <c r="F25" s="30" t="s">
        <v>1476</v>
      </c>
      <c r="G25" s="27" t="s">
        <v>233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1715</v>
      </c>
      <c r="D26" s="28" t="s">
        <v>707</v>
      </c>
      <c r="E26" s="29" t="s">
        <v>414</v>
      </c>
      <c r="F26" s="30" t="s">
        <v>1716</v>
      </c>
      <c r="G26" s="27" t="s">
        <v>330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1717</v>
      </c>
      <c r="D27" s="28" t="s">
        <v>1718</v>
      </c>
      <c r="E27" s="29" t="s">
        <v>831</v>
      </c>
      <c r="F27" s="30" t="s">
        <v>847</v>
      </c>
      <c r="G27" s="27" t="s">
        <v>389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1719</v>
      </c>
      <c r="D28" s="28" t="s">
        <v>1454</v>
      </c>
      <c r="E28" s="29" t="s">
        <v>184</v>
      </c>
      <c r="F28" s="30" t="s">
        <v>1182</v>
      </c>
      <c r="G28" s="27" t="s">
        <v>389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1720</v>
      </c>
      <c r="D29" s="28" t="s">
        <v>1721</v>
      </c>
      <c r="E29" s="29" t="s">
        <v>1605</v>
      </c>
      <c r="F29" s="30" t="s">
        <v>304</v>
      </c>
      <c r="G29" s="27" t="s">
        <v>426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1722</v>
      </c>
      <c r="D30" s="28" t="s">
        <v>1723</v>
      </c>
      <c r="E30" s="29" t="s">
        <v>1724</v>
      </c>
      <c r="F30" s="30" t="s">
        <v>1725</v>
      </c>
      <c r="G30" s="27" t="s">
        <v>181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1726</v>
      </c>
      <c r="D31" s="28" t="s">
        <v>179</v>
      </c>
      <c r="E31" s="29" t="s">
        <v>1727</v>
      </c>
      <c r="F31" s="30" t="s">
        <v>594</v>
      </c>
      <c r="G31" s="27" t="s">
        <v>389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1728</v>
      </c>
      <c r="D32" s="28" t="s">
        <v>1729</v>
      </c>
      <c r="E32" s="29" t="s">
        <v>195</v>
      </c>
      <c r="F32" s="30" t="s">
        <v>1730</v>
      </c>
      <c r="G32" s="27" t="s">
        <v>120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1731</v>
      </c>
      <c r="D33" s="28" t="s">
        <v>1732</v>
      </c>
      <c r="E33" s="29" t="s">
        <v>432</v>
      </c>
      <c r="F33" s="30" t="s">
        <v>1733</v>
      </c>
      <c r="G33" s="27" t="s">
        <v>205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1734</v>
      </c>
      <c r="D34" s="28" t="s">
        <v>1735</v>
      </c>
      <c r="E34" s="29" t="s">
        <v>663</v>
      </c>
      <c r="F34" s="30" t="s">
        <v>1736</v>
      </c>
      <c r="G34" s="27" t="s">
        <v>153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1737</v>
      </c>
      <c r="D35" s="28" t="s">
        <v>1738</v>
      </c>
      <c r="E35" s="29" t="s">
        <v>221</v>
      </c>
      <c r="F35" s="30" t="s">
        <v>1575</v>
      </c>
      <c r="G35" s="27" t="s">
        <v>367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1739</v>
      </c>
      <c r="D36" s="28" t="s">
        <v>417</v>
      </c>
      <c r="E36" s="29" t="s">
        <v>221</v>
      </c>
      <c r="F36" s="30" t="s">
        <v>716</v>
      </c>
      <c r="G36" s="27" t="s">
        <v>1396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1740</v>
      </c>
      <c r="D37" s="28" t="s">
        <v>1470</v>
      </c>
      <c r="E37" s="29" t="s">
        <v>221</v>
      </c>
      <c r="F37" s="30" t="s">
        <v>1741</v>
      </c>
      <c r="G37" s="27" t="s">
        <v>201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1742</v>
      </c>
      <c r="D38" s="28" t="s">
        <v>1743</v>
      </c>
      <c r="E38" s="29" t="s">
        <v>228</v>
      </c>
      <c r="F38" s="30" t="s">
        <v>1744</v>
      </c>
      <c r="G38" s="27" t="s">
        <v>153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1745</v>
      </c>
      <c r="D39" s="28" t="s">
        <v>735</v>
      </c>
      <c r="E39" s="29" t="s">
        <v>867</v>
      </c>
      <c r="F39" s="30" t="s">
        <v>1746</v>
      </c>
      <c r="G39" s="27" t="s">
        <v>1747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1748</v>
      </c>
      <c r="D40" s="28" t="s">
        <v>1749</v>
      </c>
      <c r="E40" s="29" t="s">
        <v>867</v>
      </c>
      <c r="F40" s="30" t="s">
        <v>1750</v>
      </c>
      <c r="G40" s="27" t="s">
        <v>181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1751</v>
      </c>
      <c r="D41" s="28" t="s">
        <v>1752</v>
      </c>
      <c r="E41" s="29" t="s">
        <v>867</v>
      </c>
      <c r="F41" s="30" t="s">
        <v>582</v>
      </c>
      <c r="G41" s="27" t="s">
        <v>330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1753</v>
      </c>
      <c r="D42" s="28" t="s">
        <v>1754</v>
      </c>
      <c r="E42" s="29" t="s">
        <v>244</v>
      </c>
      <c r="F42" s="30" t="s">
        <v>300</v>
      </c>
      <c r="G42" s="27" t="s">
        <v>205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1755</v>
      </c>
      <c r="D43" s="28" t="s">
        <v>1756</v>
      </c>
      <c r="E43" s="29" t="s">
        <v>244</v>
      </c>
      <c r="F43" s="30" t="s">
        <v>544</v>
      </c>
      <c r="G43" s="27" t="s">
        <v>153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1757</v>
      </c>
      <c r="D44" s="28" t="s">
        <v>122</v>
      </c>
      <c r="E44" s="29" t="s">
        <v>1208</v>
      </c>
      <c r="F44" s="30" t="s">
        <v>1758</v>
      </c>
      <c r="G44" s="27" t="s">
        <v>389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1759</v>
      </c>
      <c r="D45" s="28" t="s">
        <v>1512</v>
      </c>
      <c r="E45" s="29" t="s">
        <v>253</v>
      </c>
      <c r="F45" s="30" t="s">
        <v>602</v>
      </c>
      <c r="G45" s="27" t="s">
        <v>367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1760</v>
      </c>
      <c r="D46" s="28" t="s">
        <v>1761</v>
      </c>
      <c r="E46" s="29" t="s">
        <v>253</v>
      </c>
      <c r="F46" s="30" t="s">
        <v>1462</v>
      </c>
      <c r="G46" s="27" t="s">
        <v>205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1762</v>
      </c>
      <c r="D47" s="28" t="s">
        <v>1763</v>
      </c>
      <c r="E47" s="29" t="s">
        <v>253</v>
      </c>
      <c r="F47" s="30" t="s">
        <v>1764</v>
      </c>
      <c r="G47" s="27" t="s">
        <v>367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1765</v>
      </c>
      <c r="D48" s="28" t="s">
        <v>1766</v>
      </c>
      <c r="E48" s="29" t="s">
        <v>481</v>
      </c>
      <c r="F48" s="30" t="s">
        <v>1767</v>
      </c>
      <c r="G48" s="27" t="s">
        <v>389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1768</v>
      </c>
      <c r="D49" s="28" t="s">
        <v>1769</v>
      </c>
      <c r="E49" s="29" t="s">
        <v>261</v>
      </c>
      <c r="F49" s="30" t="s">
        <v>1027</v>
      </c>
      <c r="G49" s="27" t="s">
        <v>389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1770</v>
      </c>
      <c r="D50" s="28" t="s">
        <v>1771</v>
      </c>
      <c r="E50" s="29" t="s">
        <v>1772</v>
      </c>
      <c r="F50" s="30" t="s">
        <v>358</v>
      </c>
      <c r="G50" s="27" t="s">
        <v>153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1773</v>
      </c>
      <c r="D51" s="28" t="s">
        <v>1774</v>
      </c>
      <c r="E51" s="29" t="s">
        <v>1058</v>
      </c>
      <c r="F51" s="30" t="s">
        <v>1462</v>
      </c>
      <c r="G51" s="27" t="s">
        <v>426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1775</v>
      </c>
      <c r="D52" s="28" t="s">
        <v>1776</v>
      </c>
      <c r="E52" s="29" t="s">
        <v>1363</v>
      </c>
      <c r="F52" s="30" t="s">
        <v>124</v>
      </c>
      <c r="G52" s="27" t="s">
        <v>153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1777</v>
      </c>
      <c r="D53" s="28" t="s">
        <v>476</v>
      </c>
      <c r="E53" s="29" t="s">
        <v>1363</v>
      </c>
      <c r="F53" s="30" t="s">
        <v>1206</v>
      </c>
      <c r="G53" s="27" t="s">
        <v>367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1778</v>
      </c>
      <c r="D54" s="28" t="s">
        <v>552</v>
      </c>
      <c r="E54" s="29" t="s">
        <v>722</v>
      </c>
      <c r="F54" s="30" t="s">
        <v>1779</v>
      </c>
      <c r="G54" s="27" t="s">
        <v>205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1780</v>
      </c>
      <c r="D55" s="28" t="s">
        <v>194</v>
      </c>
      <c r="E55" s="29" t="s">
        <v>722</v>
      </c>
      <c r="F55" s="30" t="s">
        <v>1781</v>
      </c>
      <c r="G55" s="27" t="s">
        <v>389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1782</v>
      </c>
      <c r="D56" s="28" t="s">
        <v>332</v>
      </c>
      <c r="E56" s="29" t="s">
        <v>1783</v>
      </c>
      <c r="F56" s="30" t="s">
        <v>877</v>
      </c>
      <c r="G56" s="27" t="s">
        <v>205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1784</v>
      </c>
      <c r="D57" s="28" t="s">
        <v>1785</v>
      </c>
      <c r="E57" s="29" t="s">
        <v>1073</v>
      </c>
      <c r="F57" s="30" t="s">
        <v>1145</v>
      </c>
      <c r="G57" s="27" t="s">
        <v>389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1786</v>
      </c>
      <c r="D58" s="28" t="s">
        <v>1787</v>
      </c>
      <c r="E58" s="29" t="s">
        <v>1788</v>
      </c>
      <c r="F58" s="30" t="s">
        <v>873</v>
      </c>
      <c r="G58" s="27" t="s">
        <v>367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1789</v>
      </c>
      <c r="D59" s="28" t="s">
        <v>1790</v>
      </c>
      <c r="E59" s="29" t="s">
        <v>306</v>
      </c>
      <c r="F59" s="30" t="s">
        <v>847</v>
      </c>
      <c r="G59" s="27" t="s">
        <v>103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1791</v>
      </c>
      <c r="D60" s="28" t="s">
        <v>1792</v>
      </c>
      <c r="E60" s="29" t="s">
        <v>909</v>
      </c>
      <c r="F60" s="30" t="s">
        <v>271</v>
      </c>
      <c r="G60" s="27" t="s">
        <v>859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1793</v>
      </c>
      <c r="D61" s="28" t="s">
        <v>179</v>
      </c>
      <c r="E61" s="29" t="s">
        <v>909</v>
      </c>
      <c r="F61" s="30" t="s">
        <v>1110</v>
      </c>
      <c r="G61" s="27" t="s">
        <v>205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1794</v>
      </c>
      <c r="D62" s="28" t="s">
        <v>1795</v>
      </c>
      <c r="E62" s="29" t="s">
        <v>313</v>
      </c>
      <c r="F62" s="30" t="s">
        <v>684</v>
      </c>
      <c r="G62" s="27" t="s">
        <v>153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1796</v>
      </c>
      <c r="D63" s="28" t="s">
        <v>1797</v>
      </c>
      <c r="E63" s="29" t="s">
        <v>313</v>
      </c>
      <c r="F63" s="30" t="s">
        <v>534</v>
      </c>
      <c r="G63" s="27" t="s">
        <v>205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1798</v>
      </c>
      <c r="D64" s="28" t="s">
        <v>169</v>
      </c>
      <c r="E64" s="29" t="s">
        <v>520</v>
      </c>
      <c r="F64" s="30" t="s">
        <v>1228</v>
      </c>
      <c r="G64" s="27" t="s">
        <v>153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1799</v>
      </c>
      <c r="D65" s="28" t="s">
        <v>1800</v>
      </c>
      <c r="E65" s="29" t="s">
        <v>1531</v>
      </c>
      <c r="F65" s="30" t="s">
        <v>544</v>
      </c>
      <c r="G65" s="27" t="s">
        <v>233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1801</v>
      </c>
      <c r="D66" s="28" t="s">
        <v>1802</v>
      </c>
      <c r="E66" s="29" t="s">
        <v>324</v>
      </c>
      <c r="F66" s="30" t="s">
        <v>582</v>
      </c>
      <c r="G66" s="27" t="s">
        <v>205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1803</v>
      </c>
      <c r="D67" s="28" t="s">
        <v>735</v>
      </c>
      <c r="E67" s="29" t="s">
        <v>1804</v>
      </c>
      <c r="F67" s="30" t="s">
        <v>1805</v>
      </c>
      <c r="G67" s="27" t="s">
        <v>103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1806</v>
      </c>
      <c r="D68" s="28" t="s">
        <v>1807</v>
      </c>
      <c r="E68" s="29" t="s">
        <v>747</v>
      </c>
      <c r="F68" s="30" t="s">
        <v>144</v>
      </c>
      <c r="G68" s="27" t="s">
        <v>103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1808</v>
      </c>
      <c r="D69" s="28" t="s">
        <v>1809</v>
      </c>
      <c r="E69" s="29" t="s">
        <v>543</v>
      </c>
      <c r="F69" s="30" t="s">
        <v>836</v>
      </c>
      <c r="G69" s="27" t="s">
        <v>103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1810</v>
      </c>
      <c r="D70" s="28" t="s">
        <v>1811</v>
      </c>
      <c r="E70" s="29" t="s">
        <v>543</v>
      </c>
      <c r="F70" s="30" t="s">
        <v>760</v>
      </c>
      <c r="G70" s="27" t="s">
        <v>181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1812</v>
      </c>
      <c r="D71" s="28" t="s">
        <v>539</v>
      </c>
      <c r="E71" s="29" t="s">
        <v>340</v>
      </c>
      <c r="F71" s="30" t="s">
        <v>237</v>
      </c>
      <c r="G71" s="27" t="s">
        <v>233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1813</v>
      </c>
      <c r="D72" s="28" t="s">
        <v>1787</v>
      </c>
      <c r="E72" s="29" t="s">
        <v>549</v>
      </c>
      <c r="F72" s="30" t="s">
        <v>660</v>
      </c>
      <c r="G72" s="27" t="s">
        <v>389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1814</v>
      </c>
      <c r="D73" s="28" t="s">
        <v>1815</v>
      </c>
      <c r="E73" s="29" t="s">
        <v>549</v>
      </c>
      <c r="F73" s="30" t="s">
        <v>1637</v>
      </c>
      <c r="G73" s="27" t="s">
        <v>138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1816</v>
      </c>
      <c r="D74" s="28" t="s">
        <v>1817</v>
      </c>
      <c r="E74" s="29" t="s">
        <v>549</v>
      </c>
      <c r="F74" s="30" t="s">
        <v>307</v>
      </c>
      <c r="G74" s="27" t="s">
        <v>181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1818</v>
      </c>
      <c r="D75" s="28" t="s">
        <v>1819</v>
      </c>
      <c r="E75" s="29" t="s">
        <v>344</v>
      </c>
      <c r="F75" s="30" t="s">
        <v>1820</v>
      </c>
      <c r="G75" s="27" t="s">
        <v>205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8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8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1821</v>
      </c>
      <c r="D76" s="28" t="s">
        <v>161</v>
      </c>
      <c r="E76" s="29" t="s">
        <v>1822</v>
      </c>
      <c r="F76" s="30" t="s">
        <v>1823</v>
      </c>
      <c r="G76" s="27" t="s">
        <v>426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75" customHeight="1">
      <c r="B77" s="26">
        <v>67</v>
      </c>
      <c r="C77" s="27" t="s">
        <v>1824</v>
      </c>
      <c r="D77" s="28" t="s">
        <v>1825</v>
      </c>
      <c r="E77" s="29" t="s">
        <v>759</v>
      </c>
      <c r="F77" s="30" t="s">
        <v>1826</v>
      </c>
      <c r="G77" s="27" t="s">
        <v>401</v>
      </c>
      <c r="H77" s="31" t="s">
        <v>27</v>
      </c>
      <c r="I77" s="31" t="s">
        <v>27</v>
      </c>
      <c r="J77" s="31" t="s">
        <v>27</v>
      </c>
      <c r="K77" s="31" t="s">
        <v>27</v>
      </c>
      <c r="L77" s="38"/>
      <c r="M77" s="38"/>
      <c r="N77" s="38"/>
      <c r="O77" s="38"/>
      <c r="P77" s="33"/>
      <c r="Q77" s="34">
        <f t="shared" si="5"/>
        <v>0</v>
      </c>
      <c r="R77" s="35" t="str">
        <f t="shared" si="3"/>
        <v>F</v>
      </c>
      <c r="S77" s="36" t="str">
        <f t="shared" si="1"/>
        <v>Kém</v>
      </c>
      <c r="T77" s="37" t="str">
        <f t="shared" si="4"/>
        <v/>
      </c>
      <c r="U77" s="93"/>
      <c r="V77" s="91" t="str">
        <f t="shared" si="6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18.75" customHeight="1">
      <c r="B78" s="26">
        <v>68</v>
      </c>
      <c r="C78" s="27" t="s">
        <v>1827</v>
      </c>
      <c r="D78" s="28" t="s">
        <v>947</v>
      </c>
      <c r="E78" s="29" t="s">
        <v>562</v>
      </c>
      <c r="F78" s="30" t="s">
        <v>1733</v>
      </c>
      <c r="G78" s="27" t="s">
        <v>103</v>
      </c>
      <c r="H78" s="31" t="s">
        <v>27</v>
      </c>
      <c r="I78" s="31" t="s">
        <v>27</v>
      </c>
      <c r="J78" s="31" t="s">
        <v>27</v>
      </c>
      <c r="K78" s="31" t="s">
        <v>27</v>
      </c>
      <c r="L78" s="38"/>
      <c r="M78" s="38"/>
      <c r="N78" s="38"/>
      <c r="O78" s="38"/>
      <c r="P78" s="33"/>
      <c r="Q78" s="34">
        <f t="shared" si="5"/>
        <v>0</v>
      </c>
      <c r="R78" s="35" t="str">
        <f t="shared" si="3"/>
        <v>F</v>
      </c>
      <c r="S78" s="36" t="str">
        <f t="shared" si="1"/>
        <v>Kém</v>
      </c>
      <c r="T78" s="37" t="str">
        <f t="shared" si="4"/>
        <v/>
      </c>
      <c r="U78" s="93"/>
      <c r="V78" s="91" t="str">
        <f t="shared" si="6"/>
        <v>Học lại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1:38" ht="7.5" customHeight="1">
      <c r="A79" s="2"/>
      <c r="B79" s="39"/>
      <c r="C79" s="4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hidden="1">
      <c r="A80" s="2"/>
      <c r="B80" s="110" t="s">
        <v>28</v>
      </c>
      <c r="C80" s="11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 ht="16.5" hidden="1" customHeight="1">
      <c r="A81" s="2"/>
      <c r="B81" s="45" t="s">
        <v>29</v>
      </c>
      <c r="C81" s="45"/>
      <c r="D81" s="46">
        <f>+$Y$9</f>
        <v>68</v>
      </c>
      <c r="E81" s="47" t="s">
        <v>30</v>
      </c>
      <c r="F81" s="47"/>
      <c r="G81" s="130" t="s">
        <v>31</v>
      </c>
      <c r="H81" s="130"/>
      <c r="I81" s="130"/>
      <c r="J81" s="130"/>
      <c r="K81" s="130"/>
      <c r="L81" s="130"/>
      <c r="M81" s="130"/>
      <c r="N81" s="130"/>
      <c r="O81" s="130"/>
      <c r="P81" s="48">
        <f>$Y$9 -COUNTIF($T$10:$T$268,"Vắng") -COUNTIF($T$10:$T$268,"Vắng có phép") - COUNTIF($T$10:$T$268,"Đình chỉ thi") - COUNTIF($T$10:$T$268,"Không đủ ĐKDT")</f>
        <v>68</v>
      </c>
      <c r="Q81" s="48"/>
      <c r="R81" s="49"/>
      <c r="S81" s="50"/>
      <c r="T81" s="50" t="s">
        <v>30</v>
      </c>
      <c r="U81" s="3"/>
    </row>
    <row r="82" spans="1:38" ht="16.5" hidden="1" customHeight="1">
      <c r="A82" s="2"/>
      <c r="B82" s="45" t="s">
        <v>32</v>
      </c>
      <c r="C82" s="45"/>
      <c r="D82" s="46">
        <f>+$AJ$9</f>
        <v>0</v>
      </c>
      <c r="E82" s="47" t="s">
        <v>30</v>
      </c>
      <c r="F82" s="47"/>
      <c r="G82" s="130" t="s">
        <v>33</v>
      </c>
      <c r="H82" s="130"/>
      <c r="I82" s="130"/>
      <c r="J82" s="130"/>
      <c r="K82" s="130"/>
      <c r="L82" s="130"/>
      <c r="M82" s="130"/>
      <c r="N82" s="130"/>
      <c r="O82" s="130"/>
      <c r="P82" s="51">
        <f>COUNTIF($T$10:$T$144,"Vắng")</f>
        <v>0</v>
      </c>
      <c r="Q82" s="51"/>
      <c r="R82" s="52"/>
      <c r="S82" s="50"/>
      <c r="T82" s="50" t="s">
        <v>30</v>
      </c>
      <c r="U82" s="3"/>
    </row>
    <row r="83" spans="1:38" ht="16.5" hidden="1" customHeight="1">
      <c r="A83" s="2"/>
      <c r="B83" s="45" t="s">
        <v>54</v>
      </c>
      <c r="C83" s="45"/>
      <c r="D83" s="85">
        <f>COUNTIF(V11:V78,"Học lại")</f>
        <v>68</v>
      </c>
      <c r="E83" s="47" t="s">
        <v>30</v>
      </c>
      <c r="F83" s="47"/>
      <c r="G83" s="130" t="s">
        <v>55</v>
      </c>
      <c r="H83" s="130"/>
      <c r="I83" s="130"/>
      <c r="J83" s="130"/>
      <c r="K83" s="130"/>
      <c r="L83" s="130"/>
      <c r="M83" s="130"/>
      <c r="N83" s="130"/>
      <c r="O83" s="130"/>
      <c r="P83" s="48">
        <f>COUNTIF($T$10:$T$144,"Vắng có phép")</f>
        <v>0</v>
      </c>
      <c r="Q83" s="48"/>
      <c r="R83" s="49"/>
      <c r="S83" s="50"/>
      <c r="T83" s="50" t="s">
        <v>30</v>
      </c>
      <c r="U83" s="3"/>
    </row>
    <row r="84" spans="1:38" ht="3" hidden="1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idden="1">
      <c r="B85" s="86" t="s">
        <v>34</v>
      </c>
      <c r="C85" s="86"/>
      <c r="D85" s="87">
        <f>COUNTIF(V11:V78,"Thi lại")</f>
        <v>0</v>
      </c>
      <c r="E85" s="88" t="s">
        <v>30</v>
      </c>
      <c r="F85" s="3"/>
      <c r="G85" s="3"/>
      <c r="H85" s="3"/>
      <c r="I85" s="3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3"/>
    </row>
    <row r="86" spans="1:38" hidden="1">
      <c r="B86" s="86"/>
      <c r="C86" s="86"/>
      <c r="D86" s="87"/>
      <c r="E86" s="88"/>
      <c r="F86" s="3"/>
      <c r="G86" s="3"/>
      <c r="H86" s="3"/>
      <c r="I86" s="3"/>
      <c r="J86" s="129" t="s">
        <v>56</v>
      </c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3"/>
    </row>
    <row r="87" spans="1:38" hidden="1">
      <c r="A87" s="53"/>
      <c r="B87" s="98" t="s">
        <v>35</v>
      </c>
      <c r="C87" s="98"/>
      <c r="D87" s="98"/>
      <c r="E87" s="98"/>
      <c r="F87" s="98"/>
      <c r="G87" s="98"/>
      <c r="H87" s="98"/>
      <c r="I87" s="54"/>
      <c r="J87" s="103" t="s">
        <v>36</v>
      </c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3"/>
    </row>
    <row r="88" spans="1:38" ht="4.5" hidden="1" customHeight="1">
      <c r="A88" s="2"/>
      <c r="B88" s="39"/>
      <c r="C88" s="55"/>
      <c r="D88" s="55"/>
      <c r="E88" s="56"/>
      <c r="F88" s="56"/>
      <c r="G88" s="56"/>
      <c r="H88" s="57"/>
      <c r="I88" s="58"/>
      <c r="J88" s="58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38" s="2" customFormat="1" hidden="1">
      <c r="B89" s="98" t="s">
        <v>37</v>
      </c>
      <c r="C89" s="98"/>
      <c r="D89" s="100" t="s">
        <v>38</v>
      </c>
      <c r="E89" s="100"/>
      <c r="F89" s="100"/>
      <c r="G89" s="100"/>
      <c r="H89" s="100"/>
      <c r="I89" s="58"/>
      <c r="J89" s="58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9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3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18" hidden="1" customHeight="1">
      <c r="A95" s="1"/>
      <c r="B95" s="99" t="s">
        <v>39</v>
      </c>
      <c r="C95" s="99"/>
      <c r="D95" s="99" t="s">
        <v>57</v>
      </c>
      <c r="E95" s="99"/>
      <c r="F95" s="99"/>
      <c r="G95" s="99"/>
      <c r="H95" s="99"/>
      <c r="I95" s="99"/>
      <c r="J95" s="99" t="s">
        <v>40</v>
      </c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4.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36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ht="38.25" customHeight="1">
      <c r="B98" s="97" t="s">
        <v>52</v>
      </c>
      <c r="C98" s="98"/>
      <c r="D98" s="98"/>
      <c r="E98" s="98"/>
      <c r="F98" s="98"/>
      <c r="G98" s="98"/>
      <c r="H98" s="97" t="s">
        <v>53</v>
      </c>
      <c r="I98" s="97"/>
      <c r="J98" s="97"/>
      <c r="K98" s="97"/>
      <c r="L98" s="97"/>
      <c r="M98" s="97"/>
      <c r="N98" s="101" t="s">
        <v>59</v>
      </c>
      <c r="O98" s="101"/>
      <c r="P98" s="101"/>
      <c r="Q98" s="101"/>
      <c r="R98" s="101"/>
      <c r="S98" s="101"/>
      <c r="T98" s="101"/>
      <c r="U98" s="101"/>
    </row>
    <row r="99" spans="1:38">
      <c r="B99" s="39"/>
      <c r="C99" s="55"/>
      <c r="D99" s="55"/>
      <c r="E99" s="56"/>
      <c r="F99" s="56"/>
      <c r="G99" s="56"/>
      <c r="H99" s="57"/>
      <c r="I99" s="58"/>
      <c r="J99" s="58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38">
      <c r="B100" s="98" t="s">
        <v>37</v>
      </c>
      <c r="C100" s="98"/>
      <c r="D100" s="100" t="s">
        <v>38</v>
      </c>
      <c r="E100" s="100"/>
      <c r="F100" s="100"/>
      <c r="G100" s="100"/>
      <c r="H100" s="100"/>
      <c r="I100" s="58"/>
      <c r="J100" s="58"/>
      <c r="K100" s="44"/>
      <c r="L100" s="44"/>
      <c r="M100" s="44"/>
      <c r="N100" s="44"/>
      <c r="O100" s="44"/>
      <c r="P100" s="44"/>
      <c r="Q100" s="44"/>
      <c r="R100" s="44"/>
      <c r="S100" s="44"/>
      <c r="T100" s="44"/>
    </row>
    <row r="101" spans="1:38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6" spans="1:38"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 t="s">
        <v>60</v>
      </c>
      <c r="O106" s="96"/>
      <c r="P106" s="96"/>
      <c r="Q106" s="96"/>
      <c r="R106" s="96"/>
      <c r="S106" s="96"/>
      <c r="T106" s="96"/>
      <c r="U106" s="96"/>
    </row>
  </sheetData>
  <sheetProtection formatCells="0" formatColumns="0" formatRows="0" insertColumns="0" insertRows="0" insertHyperlinks="0" deleteColumns="0" deleteRows="0" sort="0" autoFilter="0" pivotTables="0"/>
  <autoFilter ref="A9:AL78">
    <filterColumn colId="3" showButton="0"/>
    <filterColumn colId="12"/>
  </autoFilter>
  <mergeCells count="61">
    <mergeCell ref="B100:C100"/>
    <mergeCell ref="D100:H100"/>
    <mergeCell ref="B106:D106"/>
    <mergeCell ref="E106:G106"/>
    <mergeCell ref="H106:M106"/>
    <mergeCell ref="N106:U106"/>
    <mergeCell ref="B95:C95"/>
    <mergeCell ref="D95:I95"/>
    <mergeCell ref="J95:T95"/>
    <mergeCell ref="B98:G98"/>
    <mergeCell ref="H98:M98"/>
    <mergeCell ref="N98:U98"/>
    <mergeCell ref="G83:O83"/>
    <mergeCell ref="J85:T85"/>
    <mergeCell ref="J86:T86"/>
    <mergeCell ref="B87:H87"/>
    <mergeCell ref="J87:T87"/>
    <mergeCell ref="B89:C89"/>
    <mergeCell ref="D89:H89"/>
    <mergeCell ref="T8:T10"/>
    <mergeCell ref="U8:U10"/>
    <mergeCell ref="B10:G10"/>
    <mergeCell ref="B80:C80"/>
    <mergeCell ref="G81:O81"/>
    <mergeCell ref="G82:O8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8">
    <cfRule type="cellIs" dxfId="27" priority="2" operator="greaterThan">
      <formula>10</formula>
    </cfRule>
  </conditionalFormatting>
  <conditionalFormatting sqref="C1:C1048576">
    <cfRule type="duplicateValues" dxfId="26" priority="1"/>
  </conditionalFormatting>
  <dataValidations count="1">
    <dataValidation allowBlank="1" showInputMessage="1" showErrorMessage="1" errorTitle="Không xóa dữ liệu" error="Không xóa dữ liệu" prompt="Không xóa dữ liệu" sqref="D83 AL3:AL9 X3:AK4 W5:AK9 V11:W7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AL105"/>
  <sheetViews>
    <sheetView workbookViewId="0">
      <pane ySplit="4" topLeftCell="A71" activePane="bottomLeft" state="frozen"/>
      <selection activeCell="A6" sqref="A6:XFD6"/>
      <selection pane="bottomLeft" activeCell="A78" sqref="A78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69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86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INT1155-09</v>
      </c>
      <c r="Y9" s="69">
        <f>+$AH$9+$AJ$9+$AF$9</f>
        <v>67</v>
      </c>
      <c r="Z9" s="63">
        <f>COUNTIF($S$10:$S$137,"Khiển trách")</f>
        <v>0</v>
      </c>
      <c r="AA9" s="63">
        <f>COUNTIF($S$10:$S$137,"Cảnh cáo")</f>
        <v>0</v>
      </c>
      <c r="AB9" s="63">
        <f>COUNTIF($S$10:$S$137,"Đình chỉ thi")</f>
        <v>0</v>
      </c>
      <c r="AC9" s="70">
        <f>+($Z$9+$AA$9+$AB$9)/$Y$9*100%</f>
        <v>0</v>
      </c>
      <c r="AD9" s="63">
        <f>SUM(COUNTIF($S$10:$S$135,"Vắng"),COUNTIF($S$10:$S$135,"Vắng có phép"))</f>
        <v>0</v>
      </c>
      <c r="AE9" s="71">
        <f>+$AD$9/$Y$9</f>
        <v>0</v>
      </c>
      <c r="AF9" s="72">
        <f>COUNTIF($V$10:$V$135,"Thi lại")</f>
        <v>0</v>
      </c>
      <c r="AG9" s="71">
        <f>+$AF$9/$Y$9</f>
        <v>0</v>
      </c>
      <c r="AH9" s="72">
        <f>COUNTIF($V$10:$V$136,"Học lại")</f>
        <v>67</v>
      </c>
      <c r="AI9" s="71">
        <f>+$AH$9/$Y$9</f>
        <v>1</v>
      </c>
      <c r="AJ9" s="63">
        <f>COUNTIF($V$11:$V$136,"Đạt")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1550</v>
      </c>
      <c r="D11" s="17" t="s">
        <v>1551</v>
      </c>
      <c r="E11" s="18" t="s">
        <v>101</v>
      </c>
      <c r="F11" s="19" t="s">
        <v>376</v>
      </c>
      <c r="G11" s="16" t="s">
        <v>389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7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1552</v>
      </c>
      <c r="D12" s="28" t="s">
        <v>662</v>
      </c>
      <c r="E12" s="29" t="s">
        <v>101</v>
      </c>
      <c r="F12" s="30" t="s">
        <v>1145</v>
      </c>
      <c r="G12" s="27" t="s">
        <v>181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1553</v>
      </c>
      <c r="D13" s="28" t="s">
        <v>1175</v>
      </c>
      <c r="E13" s="29" t="s">
        <v>1275</v>
      </c>
      <c r="F13" s="30" t="s">
        <v>1554</v>
      </c>
      <c r="G13" s="27" t="s">
        <v>389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7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1555</v>
      </c>
      <c r="D14" s="28" t="s">
        <v>803</v>
      </c>
      <c r="E14" s="29" t="s">
        <v>127</v>
      </c>
      <c r="F14" s="30" t="s">
        <v>1556</v>
      </c>
      <c r="G14" s="27" t="s">
        <v>172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1557</v>
      </c>
      <c r="D15" s="28" t="s">
        <v>1558</v>
      </c>
      <c r="E15" s="29" t="s">
        <v>131</v>
      </c>
      <c r="F15" s="30" t="s">
        <v>574</v>
      </c>
      <c r="G15" s="27" t="s">
        <v>111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1559</v>
      </c>
      <c r="D16" s="28" t="s">
        <v>1560</v>
      </c>
      <c r="E16" s="29" t="s">
        <v>1284</v>
      </c>
      <c r="F16" s="30" t="s">
        <v>1561</v>
      </c>
      <c r="G16" s="27" t="s">
        <v>233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1562</v>
      </c>
      <c r="D17" s="28" t="s">
        <v>1563</v>
      </c>
      <c r="E17" s="29" t="s">
        <v>1564</v>
      </c>
      <c r="F17" s="30" t="s">
        <v>1565</v>
      </c>
      <c r="G17" s="27" t="s">
        <v>330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1566</v>
      </c>
      <c r="D18" s="28" t="s">
        <v>1567</v>
      </c>
      <c r="E18" s="29" t="s">
        <v>151</v>
      </c>
      <c r="F18" s="30" t="s">
        <v>1496</v>
      </c>
      <c r="G18" s="27" t="s">
        <v>330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1568</v>
      </c>
      <c r="D19" s="28" t="s">
        <v>183</v>
      </c>
      <c r="E19" s="29" t="s">
        <v>151</v>
      </c>
      <c r="F19" s="30" t="s">
        <v>1569</v>
      </c>
      <c r="G19" s="27" t="s">
        <v>771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1570</v>
      </c>
      <c r="D20" s="28" t="s">
        <v>372</v>
      </c>
      <c r="E20" s="29" t="s">
        <v>151</v>
      </c>
      <c r="F20" s="30" t="s">
        <v>394</v>
      </c>
      <c r="G20" s="27" t="s">
        <v>389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1571</v>
      </c>
      <c r="D21" s="28" t="s">
        <v>1572</v>
      </c>
      <c r="E21" s="29" t="s">
        <v>151</v>
      </c>
      <c r="F21" s="30" t="s">
        <v>156</v>
      </c>
      <c r="G21" s="27" t="s">
        <v>181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1573</v>
      </c>
      <c r="D22" s="28" t="s">
        <v>1574</v>
      </c>
      <c r="E22" s="29" t="s">
        <v>618</v>
      </c>
      <c r="F22" s="30" t="s">
        <v>1575</v>
      </c>
      <c r="G22" s="27" t="s">
        <v>367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1576</v>
      </c>
      <c r="D23" s="28" t="s">
        <v>1577</v>
      </c>
      <c r="E23" s="29" t="s">
        <v>396</v>
      </c>
      <c r="F23" s="30" t="s">
        <v>605</v>
      </c>
      <c r="G23" s="27" t="s">
        <v>111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1578</v>
      </c>
      <c r="D24" s="28" t="s">
        <v>1579</v>
      </c>
      <c r="E24" s="29" t="s">
        <v>817</v>
      </c>
      <c r="F24" s="30" t="s">
        <v>1482</v>
      </c>
      <c r="G24" s="27" t="s">
        <v>177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1580</v>
      </c>
      <c r="D25" s="28" t="s">
        <v>1581</v>
      </c>
      <c r="E25" s="29" t="s">
        <v>817</v>
      </c>
      <c r="F25" s="30" t="s">
        <v>768</v>
      </c>
      <c r="G25" s="27" t="s">
        <v>389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1582</v>
      </c>
      <c r="D26" s="28" t="s">
        <v>1583</v>
      </c>
      <c r="E26" s="29" t="s">
        <v>633</v>
      </c>
      <c r="F26" s="30" t="s">
        <v>868</v>
      </c>
      <c r="G26" s="27" t="s">
        <v>111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1584</v>
      </c>
      <c r="D27" s="28" t="s">
        <v>1474</v>
      </c>
      <c r="E27" s="29" t="s">
        <v>1585</v>
      </c>
      <c r="F27" s="30" t="s">
        <v>1586</v>
      </c>
      <c r="G27" s="27" t="s">
        <v>181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1587</v>
      </c>
      <c r="D28" s="28" t="s">
        <v>1588</v>
      </c>
      <c r="E28" s="29" t="s">
        <v>170</v>
      </c>
      <c r="F28" s="30" t="s">
        <v>1589</v>
      </c>
      <c r="G28" s="27" t="s">
        <v>1396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1590</v>
      </c>
      <c r="D29" s="28" t="s">
        <v>1591</v>
      </c>
      <c r="E29" s="29" t="s">
        <v>991</v>
      </c>
      <c r="F29" s="30" t="s">
        <v>1347</v>
      </c>
      <c r="G29" s="27" t="s">
        <v>181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1592</v>
      </c>
      <c r="D30" s="28" t="s">
        <v>1593</v>
      </c>
      <c r="E30" s="29" t="s">
        <v>184</v>
      </c>
      <c r="F30" s="30" t="s">
        <v>1439</v>
      </c>
      <c r="G30" s="27" t="s">
        <v>233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1594</v>
      </c>
      <c r="D31" s="28" t="s">
        <v>1595</v>
      </c>
      <c r="E31" s="29" t="s">
        <v>184</v>
      </c>
      <c r="F31" s="30" t="s">
        <v>1596</v>
      </c>
      <c r="G31" s="27" t="s">
        <v>426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1597</v>
      </c>
      <c r="D32" s="28" t="s">
        <v>277</v>
      </c>
      <c r="E32" s="29" t="s">
        <v>184</v>
      </c>
      <c r="F32" s="30" t="s">
        <v>1598</v>
      </c>
      <c r="G32" s="27" t="s">
        <v>197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1599</v>
      </c>
      <c r="D33" s="28" t="s">
        <v>161</v>
      </c>
      <c r="E33" s="29" t="s">
        <v>184</v>
      </c>
      <c r="F33" s="30" t="s">
        <v>1600</v>
      </c>
      <c r="G33" s="27" t="s">
        <v>111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1601</v>
      </c>
      <c r="D34" s="28" t="s">
        <v>360</v>
      </c>
      <c r="E34" s="29" t="s">
        <v>184</v>
      </c>
      <c r="F34" s="30" t="s">
        <v>780</v>
      </c>
      <c r="G34" s="27" t="s">
        <v>115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1602</v>
      </c>
      <c r="D35" s="28" t="s">
        <v>827</v>
      </c>
      <c r="E35" s="29" t="s">
        <v>184</v>
      </c>
      <c r="F35" s="30" t="s">
        <v>1603</v>
      </c>
      <c r="G35" s="27" t="s">
        <v>389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1604</v>
      </c>
      <c r="D36" s="28" t="s">
        <v>161</v>
      </c>
      <c r="E36" s="29" t="s">
        <v>1605</v>
      </c>
      <c r="F36" s="30" t="s">
        <v>1606</v>
      </c>
      <c r="G36" s="27" t="s">
        <v>177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1607</v>
      </c>
      <c r="D37" s="28" t="s">
        <v>1608</v>
      </c>
      <c r="E37" s="29" t="s">
        <v>195</v>
      </c>
      <c r="F37" s="30" t="s">
        <v>300</v>
      </c>
      <c r="G37" s="27" t="s">
        <v>181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1609</v>
      </c>
      <c r="D38" s="28" t="s">
        <v>1610</v>
      </c>
      <c r="E38" s="29" t="s">
        <v>212</v>
      </c>
      <c r="F38" s="30" t="s">
        <v>1611</v>
      </c>
      <c r="G38" s="27" t="s">
        <v>153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1612</v>
      </c>
      <c r="D39" s="28" t="s">
        <v>1613</v>
      </c>
      <c r="E39" s="29" t="s">
        <v>212</v>
      </c>
      <c r="F39" s="30" t="s">
        <v>392</v>
      </c>
      <c r="G39" s="27" t="s">
        <v>233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1614</v>
      </c>
      <c r="D40" s="28" t="s">
        <v>611</v>
      </c>
      <c r="E40" s="29" t="s">
        <v>432</v>
      </c>
      <c r="F40" s="30" t="s">
        <v>1615</v>
      </c>
      <c r="G40" s="27" t="s">
        <v>389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1616</v>
      </c>
      <c r="D41" s="28" t="s">
        <v>1617</v>
      </c>
      <c r="E41" s="29" t="s">
        <v>221</v>
      </c>
      <c r="F41" s="30" t="s">
        <v>1107</v>
      </c>
      <c r="G41" s="27" t="s">
        <v>201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1618</v>
      </c>
      <c r="D42" s="28" t="s">
        <v>1619</v>
      </c>
      <c r="E42" s="29" t="s">
        <v>221</v>
      </c>
      <c r="F42" s="30" t="s">
        <v>550</v>
      </c>
      <c r="G42" s="27" t="s">
        <v>115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1620</v>
      </c>
      <c r="D43" s="28" t="s">
        <v>161</v>
      </c>
      <c r="E43" s="29" t="s">
        <v>221</v>
      </c>
      <c r="F43" s="30" t="s">
        <v>422</v>
      </c>
      <c r="G43" s="27" t="s">
        <v>205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1621</v>
      </c>
      <c r="D44" s="28" t="s">
        <v>1622</v>
      </c>
      <c r="E44" s="29" t="s">
        <v>221</v>
      </c>
      <c r="F44" s="30" t="s">
        <v>664</v>
      </c>
      <c r="G44" s="27" t="s">
        <v>233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1623</v>
      </c>
      <c r="D45" s="28" t="s">
        <v>1624</v>
      </c>
      <c r="E45" s="29" t="s">
        <v>221</v>
      </c>
      <c r="F45" s="30" t="s">
        <v>1439</v>
      </c>
      <c r="G45" s="27" t="s">
        <v>389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1625</v>
      </c>
      <c r="D46" s="28" t="s">
        <v>378</v>
      </c>
      <c r="E46" s="29" t="s">
        <v>1026</v>
      </c>
      <c r="F46" s="30" t="s">
        <v>321</v>
      </c>
      <c r="G46" s="27" t="s">
        <v>205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1626</v>
      </c>
      <c r="D47" s="28" t="s">
        <v>347</v>
      </c>
      <c r="E47" s="29" t="s">
        <v>1026</v>
      </c>
      <c r="F47" s="30" t="s">
        <v>404</v>
      </c>
      <c r="G47" s="27" t="s">
        <v>330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1627</v>
      </c>
      <c r="D48" s="28" t="s">
        <v>327</v>
      </c>
      <c r="E48" s="29" t="s">
        <v>443</v>
      </c>
      <c r="F48" s="30" t="s">
        <v>373</v>
      </c>
      <c r="G48" s="27" t="s">
        <v>389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1628</v>
      </c>
      <c r="D49" s="28" t="s">
        <v>601</v>
      </c>
      <c r="E49" s="29" t="s">
        <v>443</v>
      </c>
      <c r="F49" s="30" t="s">
        <v>1629</v>
      </c>
      <c r="G49" s="27" t="s">
        <v>1630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1631</v>
      </c>
      <c r="D50" s="28" t="s">
        <v>1632</v>
      </c>
      <c r="E50" s="29" t="s">
        <v>1480</v>
      </c>
      <c r="F50" s="30" t="s">
        <v>1596</v>
      </c>
      <c r="G50" s="27" t="s">
        <v>197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1633</v>
      </c>
      <c r="D51" s="28" t="s">
        <v>1634</v>
      </c>
      <c r="E51" s="29" t="s">
        <v>867</v>
      </c>
      <c r="F51" s="30" t="s">
        <v>1377</v>
      </c>
      <c r="G51" s="27" t="s">
        <v>205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1635</v>
      </c>
      <c r="D52" s="28" t="s">
        <v>820</v>
      </c>
      <c r="E52" s="29" t="s">
        <v>451</v>
      </c>
      <c r="F52" s="30" t="s">
        <v>1449</v>
      </c>
      <c r="G52" s="27" t="s">
        <v>181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1636</v>
      </c>
      <c r="D53" s="28" t="s">
        <v>875</v>
      </c>
      <c r="E53" s="29" t="s">
        <v>244</v>
      </c>
      <c r="F53" s="30" t="s">
        <v>1637</v>
      </c>
      <c r="G53" s="27" t="s">
        <v>115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1638</v>
      </c>
      <c r="D54" s="28" t="s">
        <v>1639</v>
      </c>
      <c r="E54" s="29" t="s">
        <v>466</v>
      </c>
      <c r="F54" s="30" t="s">
        <v>1640</v>
      </c>
      <c r="G54" s="27" t="s">
        <v>153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1641</v>
      </c>
      <c r="D55" s="28" t="s">
        <v>962</v>
      </c>
      <c r="E55" s="29" t="s">
        <v>473</v>
      </c>
      <c r="F55" s="30" t="s">
        <v>1334</v>
      </c>
      <c r="G55" s="27" t="s">
        <v>330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1642</v>
      </c>
      <c r="D56" s="28" t="s">
        <v>546</v>
      </c>
      <c r="E56" s="29" t="s">
        <v>1643</v>
      </c>
      <c r="F56" s="30" t="s">
        <v>804</v>
      </c>
      <c r="G56" s="27" t="s">
        <v>426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1644</v>
      </c>
      <c r="D57" s="28" t="s">
        <v>179</v>
      </c>
      <c r="E57" s="29" t="s">
        <v>1645</v>
      </c>
      <c r="F57" s="30" t="s">
        <v>192</v>
      </c>
      <c r="G57" s="27" t="s">
        <v>233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1646</v>
      </c>
      <c r="D58" s="28" t="s">
        <v>143</v>
      </c>
      <c r="E58" s="29" t="s">
        <v>1645</v>
      </c>
      <c r="F58" s="30" t="s">
        <v>1000</v>
      </c>
      <c r="G58" s="27" t="s">
        <v>177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1647</v>
      </c>
      <c r="D59" s="28" t="s">
        <v>122</v>
      </c>
      <c r="E59" s="29" t="s">
        <v>1363</v>
      </c>
      <c r="F59" s="30" t="s">
        <v>1648</v>
      </c>
      <c r="G59" s="27" t="s">
        <v>322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1649</v>
      </c>
      <c r="D60" s="28" t="s">
        <v>161</v>
      </c>
      <c r="E60" s="29" t="s">
        <v>290</v>
      </c>
      <c r="F60" s="30" t="s">
        <v>630</v>
      </c>
      <c r="G60" s="27" t="s">
        <v>233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1650</v>
      </c>
      <c r="D61" s="28" t="s">
        <v>1651</v>
      </c>
      <c r="E61" s="29" t="s">
        <v>303</v>
      </c>
      <c r="F61" s="30" t="s">
        <v>1652</v>
      </c>
      <c r="G61" s="27" t="s">
        <v>98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1653</v>
      </c>
      <c r="D62" s="28" t="s">
        <v>1654</v>
      </c>
      <c r="E62" s="29" t="s">
        <v>303</v>
      </c>
      <c r="F62" s="30" t="s">
        <v>1655</v>
      </c>
      <c r="G62" s="27" t="s">
        <v>426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1656</v>
      </c>
      <c r="D63" s="28" t="s">
        <v>499</v>
      </c>
      <c r="E63" s="29" t="s">
        <v>303</v>
      </c>
      <c r="F63" s="30" t="s">
        <v>1439</v>
      </c>
      <c r="G63" s="27" t="s">
        <v>111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1657</v>
      </c>
      <c r="D64" s="28" t="s">
        <v>1658</v>
      </c>
      <c r="E64" s="29" t="s">
        <v>1659</v>
      </c>
      <c r="F64" s="30" t="s">
        <v>1660</v>
      </c>
      <c r="G64" s="27" t="s">
        <v>205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1661</v>
      </c>
      <c r="D65" s="28" t="s">
        <v>1522</v>
      </c>
      <c r="E65" s="29" t="s">
        <v>909</v>
      </c>
      <c r="F65" s="30" t="s">
        <v>1662</v>
      </c>
      <c r="G65" s="27" t="s">
        <v>330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1663</v>
      </c>
      <c r="D66" s="28" t="s">
        <v>1664</v>
      </c>
      <c r="E66" s="29" t="s">
        <v>909</v>
      </c>
      <c r="F66" s="30" t="s">
        <v>1665</v>
      </c>
      <c r="G66" s="27" t="s">
        <v>157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1666</v>
      </c>
      <c r="D67" s="28" t="s">
        <v>1431</v>
      </c>
      <c r="E67" s="29" t="s">
        <v>909</v>
      </c>
      <c r="F67" s="30" t="s">
        <v>1520</v>
      </c>
      <c r="G67" s="27" t="s">
        <v>401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1667</v>
      </c>
      <c r="D68" s="28" t="s">
        <v>962</v>
      </c>
      <c r="E68" s="29" t="s">
        <v>313</v>
      </c>
      <c r="F68" s="30" t="s">
        <v>534</v>
      </c>
      <c r="G68" s="27" t="s">
        <v>389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1668</v>
      </c>
      <c r="D69" s="28" t="s">
        <v>1669</v>
      </c>
      <c r="E69" s="29" t="s">
        <v>1527</v>
      </c>
      <c r="F69" s="30" t="s">
        <v>229</v>
      </c>
      <c r="G69" s="27" t="s">
        <v>233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1670</v>
      </c>
      <c r="D70" s="28" t="s">
        <v>617</v>
      </c>
      <c r="E70" s="29" t="s">
        <v>1671</v>
      </c>
      <c r="F70" s="30" t="s">
        <v>1158</v>
      </c>
      <c r="G70" s="27" t="s">
        <v>330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1672</v>
      </c>
      <c r="D71" s="28" t="s">
        <v>587</v>
      </c>
      <c r="E71" s="29" t="s">
        <v>1673</v>
      </c>
      <c r="F71" s="30" t="s">
        <v>1674</v>
      </c>
      <c r="G71" s="27" t="s">
        <v>389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1675</v>
      </c>
      <c r="D72" s="28" t="s">
        <v>179</v>
      </c>
      <c r="E72" s="29" t="s">
        <v>337</v>
      </c>
      <c r="F72" s="30" t="s">
        <v>1538</v>
      </c>
      <c r="G72" s="27" t="s">
        <v>1676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1677</v>
      </c>
      <c r="D73" s="28" t="s">
        <v>1678</v>
      </c>
      <c r="E73" s="29" t="s">
        <v>337</v>
      </c>
      <c r="F73" s="30" t="s">
        <v>1359</v>
      </c>
      <c r="G73" s="27" t="s">
        <v>205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1679</v>
      </c>
      <c r="D74" s="28" t="s">
        <v>150</v>
      </c>
      <c r="E74" s="29" t="s">
        <v>340</v>
      </c>
      <c r="F74" s="30" t="s">
        <v>1680</v>
      </c>
      <c r="G74" s="27" t="s">
        <v>1676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1681</v>
      </c>
      <c r="D75" s="28" t="s">
        <v>1175</v>
      </c>
      <c r="E75" s="29" t="s">
        <v>1682</v>
      </c>
      <c r="F75" s="30" t="s">
        <v>1683</v>
      </c>
      <c r="G75" s="27" t="s">
        <v>111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7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7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1684</v>
      </c>
      <c r="D76" s="28" t="s">
        <v>617</v>
      </c>
      <c r="E76" s="29" t="s">
        <v>1261</v>
      </c>
      <c r="F76" s="30" t="s">
        <v>352</v>
      </c>
      <c r="G76" s="27" t="s">
        <v>233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75" customHeight="1">
      <c r="B77" s="26">
        <v>67</v>
      </c>
      <c r="C77" s="27" t="s">
        <v>1685</v>
      </c>
      <c r="D77" s="28" t="s">
        <v>952</v>
      </c>
      <c r="E77" s="29" t="s">
        <v>348</v>
      </c>
      <c r="F77" s="30" t="s">
        <v>1686</v>
      </c>
      <c r="G77" s="27" t="s">
        <v>445</v>
      </c>
      <c r="H77" s="31" t="s">
        <v>27</v>
      </c>
      <c r="I77" s="31" t="s">
        <v>27</v>
      </c>
      <c r="J77" s="31" t="s">
        <v>27</v>
      </c>
      <c r="K77" s="31" t="s">
        <v>27</v>
      </c>
      <c r="L77" s="38"/>
      <c r="M77" s="38"/>
      <c r="N77" s="38"/>
      <c r="O77" s="38"/>
      <c r="P77" s="33"/>
      <c r="Q77" s="34">
        <f t="shared" si="5"/>
        <v>0</v>
      </c>
      <c r="R77" s="35" t="str">
        <f t="shared" si="3"/>
        <v>F</v>
      </c>
      <c r="S77" s="36" t="str">
        <f t="shared" si="1"/>
        <v>Kém</v>
      </c>
      <c r="T77" s="37" t="str">
        <f t="shared" si="4"/>
        <v/>
      </c>
      <c r="U77" s="93"/>
      <c r="V77" s="91" t="str">
        <f t="shared" si="6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7.5" customHeight="1">
      <c r="A78" s="2"/>
      <c r="B78" s="39"/>
      <c r="C78" s="4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t="16.5" hidden="1">
      <c r="A79" s="2"/>
      <c r="B79" s="110" t="s">
        <v>28</v>
      </c>
      <c r="C79" s="11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hidden="1" customHeight="1">
      <c r="A80" s="2"/>
      <c r="B80" s="45" t="s">
        <v>29</v>
      </c>
      <c r="C80" s="45"/>
      <c r="D80" s="46">
        <f>+$Y$9</f>
        <v>67</v>
      </c>
      <c r="E80" s="47" t="s">
        <v>30</v>
      </c>
      <c r="F80" s="47"/>
      <c r="G80" s="130" t="s">
        <v>31</v>
      </c>
      <c r="H80" s="130"/>
      <c r="I80" s="130"/>
      <c r="J80" s="130"/>
      <c r="K80" s="130"/>
      <c r="L80" s="130"/>
      <c r="M80" s="130"/>
      <c r="N80" s="130"/>
      <c r="O80" s="130"/>
      <c r="P80" s="48">
        <f>$Y$9 -COUNTIF($T$10:$T$267,"Vắng") -COUNTIF($T$10:$T$267,"Vắng có phép") - COUNTIF($T$10:$T$267,"Đình chỉ thi") - COUNTIF($T$10:$T$267,"Không đủ ĐKDT")</f>
        <v>67</v>
      </c>
      <c r="Q80" s="48"/>
      <c r="R80" s="49"/>
      <c r="S80" s="50"/>
      <c r="T80" s="50" t="s">
        <v>30</v>
      </c>
      <c r="U80" s="3"/>
    </row>
    <row r="81" spans="1:38" ht="16.5" hidden="1" customHeight="1">
      <c r="A81" s="2"/>
      <c r="B81" s="45" t="s">
        <v>32</v>
      </c>
      <c r="C81" s="45"/>
      <c r="D81" s="46">
        <f>+$AJ$9</f>
        <v>0</v>
      </c>
      <c r="E81" s="47" t="s">
        <v>30</v>
      </c>
      <c r="F81" s="47"/>
      <c r="G81" s="130" t="s">
        <v>33</v>
      </c>
      <c r="H81" s="130"/>
      <c r="I81" s="130"/>
      <c r="J81" s="130"/>
      <c r="K81" s="130"/>
      <c r="L81" s="130"/>
      <c r="M81" s="130"/>
      <c r="N81" s="130"/>
      <c r="O81" s="130"/>
      <c r="P81" s="51">
        <f>COUNTIF($T$10:$T$143,"Vắng")</f>
        <v>0</v>
      </c>
      <c r="Q81" s="51"/>
      <c r="R81" s="52"/>
      <c r="S81" s="50"/>
      <c r="T81" s="50" t="s">
        <v>30</v>
      </c>
      <c r="U81" s="3"/>
    </row>
    <row r="82" spans="1:38" ht="16.5" hidden="1" customHeight="1">
      <c r="A82" s="2"/>
      <c r="B82" s="45" t="s">
        <v>54</v>
      </c>
      <c r="C82" s="45"/>
      <c r="D82" s="85">
        <f>COUNTIF(V11:V77,"Học lại")</f>
        <v>67</v>
      </c>
      <c r="E82" s="47" t="s">
        <v>30</v>
      </c>
      <c r="F82" s="47"/>
      <c r="G82" s="130" t="s">
        <v>55</v>
      </c>
      <c r="H82" s="130"/>
      <c r="I82" s="130"/>
      <c r="J82" s="130"/>
      <c r="K82" s="130"/>
      <c r="L82" s="130"/>
      <c r="M82" s="130"/>
      <c r="N82" s="130"/>
      <c r="O82" s="130"/>
      <c r="P82" s="48">
        <f>COUNTIF($T$10:$T$143,"Vắng có phép")</f>
        <v>0</v>
      </c>
      <c r="Q82" s="48"/>
      <c r="R82" s="49"/>
      <c r="S82" s="50"/>
      <c r="T82" s="50" t="s">
        <v>30</v>
      </c>
      <c r="U82" s="3"/>
    </row>
    <row r="83" spans="1:38" ht="3" hidden="1" customHeight="1">
      <c r="A83" s="2"/>
      <c r="B83" s="39"/>
      <c r="C83" s="40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idden="1">
      <c r="B84" s="86" t="s">
        <v>34</v>
      </c>
      <c r="C84" s="86"/>
      <c r="D84" s="87">
        <f>COUNTIF(V11:V77,"Thi lại")</f>
        <v>0</v>
      </c>
      <c r="E84" s="88" t="s">
        <v>30</v>
      </c>
      <c r="F84" s="3"/>
      <c r="G84" s="3"/>
      <c r="H84" s="3"/>
      <c r="I84" s="3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3"/>
    </row>
    <row r="85" spans="1:38" hidden="1">
      <c r="B85" s="86"/>
      <c r="C85" s="86"/>
      <c r="D85" s="87"/>
      <c r="E85" s="88"/>
      <c r="F85" s="3"/>
      <c r="G85" s="3"/>
      <c r="H85" s="3"/>
      <c r="I85" s="3"/>
      <c r="J85" s="129" t="s">
        <v>56</v>
      </c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3"/>
    </row>
    <row r="86" spans="1:38" hidden="1">
      <c r="A86" s="53"/>
      <c r="B86" s="98" t="s">
        <v>35</v>
      </c>
      <c r="C86" s="98"/>
      <c r="D86" s="98"/>
      <c r="E86" s="98"/>
      <c r="F86" s="98"/>
      <c r="G86" s="98"/>
      <c r="H86" s="98"/>
      <c r="I86" s="54"/>
      <c r="J86" s="103" t="s">
        <v>36</v>
      </c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3"/>
    </row>
    <row r="87" spans="1:38" ht="4.5" hidden="1" customHeight="1">
      <c r="A87" s="2"/>
      <c r="B87" s="39"/>
      <c r="C87" s="55"/>
      <c r="D87" s="55"/>
      <c r="E87" s="56"/>
      <c r="F87" s="56"/>
      <c r="G87" s="56"/>
      <c r="H87" s="57"/>
      <c r="I87" s="58"/>
      <c r="J87" s="58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38" s="2" customFormat="1" hidden="1">
      <c r="B88" s="98" t="s">
        <v>37</v>
      </c>
      <c r="C88" s="98"/>
      <c r="D88" s="100" t="s">
        <v>38</v>
      </c>
      <c r="E88" s="100"/>
      <c r="F88" s="100"/>
      <c r="G88" s="100"/>
      <c r="H88" s="100"/>
      <c r="I88" s="58"/>
      <c r="J88" s="58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9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18" hidden="1" customHeight="1">
      <c r="A94" s="1"/>
      <c r="B94" s="99" t="s">
        <v>39</v>
      </c>
      <c r="C94" s="99"/>
      <c r="D94" s="99" t="s">
        <v>57</v>
      </c>
      <c r="E94" s="99"/>
      <c r="F94" s="99"/>
      <c r="G94" s="99"/>
      <c r="H94" s="99"/>
      <c r="I94" s="99"/>
      <c r="J94" s="99" t="s">
        <v>40</v>
      </c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4.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36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2:21" ht="38.25" customHeight="1">
      <c r="B97" s="97" t="s">
        <v>52</v>
      </c>
      <c r="C97" s="98"/>
      <c r="D97" s="98"/>
      <c r="E97" s="98"/>
      <c r="F97" s="98"/>
      <c r="G97" s="98"/>
      <c r="H97" s="97" t="s">
        <v>53</v>
      </c>
      <c r="I97" s="97"/>
      <c r="J97" s="97"/>
      <c r="K97" s="97"/>
      <c r="L97" s="97"/>
      <c r="M97" s="97"/>
      <c r="N97" s="101" t="s">
        <v>59</v>
      </c>
      <c r="O97" s="101"/>
      <c r="P97" s="101"/>
      <c r="Q97" s="101"/>
      <c r="R97" s="101"/>
      <c r="S97" s="101"/>
      <c r="T97" s="101"/>
      <c r="U97" s="101"/>
    </row>
    <row r="98" spans="2:21">
      <c r="B98" s="39"/>
      <c r="C98" s="55"/>
      <c r="D98" s="55"/>
      <c r="E98" s="56"/>
      <c r="F98" s="56"/>
      <c r="G98" s="56"/>
      <c r="H98" s="57"/>
      <c r="I98" s="58"/>
      <c r="J98" s="58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2:21">
      <c r="B99" s="98" t="s">
        <v>37</v>
      </c>
      <c r="C99" s="98"/>
      <c r="D99" s="100" t="s">
        <v>38</v>
      </c>
      <c r="E99" s="100"/>
      <c r="F99" s="100"/>
      <c r="G99" s="100"/>
      <c r="H99" s="100"/>
      <c r="I99" s="58"/>
      <c r="J99" s="58"/>
      <c r="K99" s="44"/>
      <c r="L99" s="44"/>
      <c r="M99" s="44"/>
      <c r="N99" s="44"/>
      <c r="O99" s="44"/>
      <c r="P99" s="44"/>
      <c r="Q99" s="44"/>
      <c r="R99" s="44"/>
      <c r="S99" s="44"/>
      <c r="T99" s="44"/>
    </row>
    <row r="100" spans="2:21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5" spans="2:21">
      <c r="B105" s="96"/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 t="s">
        <v>60</v>
      </c>
      <c r="O105" s="96"/>
      <c r="P105" s="96"/>
      <c r="Q105" s="96"/>
      <c r="R105" s="96"/>
      <c r="S105" s="96"/>
      <c r="T105" s="96"/>
      <c r="U105" s="96"/>
    </row>
  </sheetData>
  <sheetProtection formatCells="0" formatColumns="0" formatRows="0" insertColumns="0" insertRows="0" insertHyperlinks="0" deleteColumns="0" deleteRows="0" sort="0" autoFilter="0" pivotTables="0"/>
  <autoFilter ref="A9:AL77">
    <filterColumn colId="3" showButton="0"/>
    <filterColumn colId="12"/>
  </autoFilter>
  <mergeCells count="61">
    <mergeCell ref="B99:C99"/>
    <mergeCell ref="D99:H99"/>
    <mergeCell ref="B105:D105"/>
    <mergeCell ref="E105:G105"/>
    <mergeCell ref="H105:M105"/>
    <mergeCell ref="N105:U105"/>
    <mergeCell ref="B94:C94"/>
    <mergeCell ref="D94:I94"/>
    <mergeCell ref="J94:T94"/>
    <mergeCell ref="B97:G97"/>
    <mergeCell ref="H97:M97"/>
    <mergeCell ref="N97:U97"/>
    <mergeCell ref="G82:O82"/>
    <mergeCell ref="J84:T84"/>
    <mergeCell ref="J85:T85"/>
    <mergeCell ref="B86:H86"/>
    <mergeCell ref="J86:T86"/>
    <mergeCell ref="B88:C88"/>
    <mergeCell ref="D88:H88"/>
    <mergeCell ref="T8:T10"/>
    <mergeCell ref="U8:U10"/>
    <mergeCell ref="B10:G10"/>
    <mergeCell ref="B79:C79"/>
    <mergeCell ref="G80:O80"/>
    <mergeCell ref="G81:O81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7">
    <cfRule type="cellIs" dxfId="29" priority="2" operator="greaterThan">
      <formula>10</formula>
    </cfRule>
  </conditionalFormatting>
  <conditionalFormatting sqref="C1:C1048576">
    <cfRule type="duplicateValues" dxfId="28" priority="1"/>
  </conditionalFormatting>
  <dataValidations count="1">
    <dataValidation allowBlank="1" showInputMessage="1" showErrorMessage="1" errorTitle="Không xóa dữ liệu" error="Không xóa dữ liệu" prompt="Không xóa dữ liệu" sqref="D82 AL3:AL9 X3:AK4 W5:AK9 V11:W77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AL106"/>
  <sheetViews>
    <sheetView workbookViewId="0">
      <pane ySplit="4" topLeftCell="A72" activePane="bottomLeft" state="frozen"/>
      <selection activeCell="L1" sqref="L1:T1"/>
      <selection pane="bottomLeft" activeCell="A79" sqref="A79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68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87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INT1155-08</v>
      </c>
      <c r="Y9" s="69">
        <f>+$AH$9+$AJ$9+$AF$9</f>
        <v>68</v>
      </c>
      <c r="Z9" s="63">
        <f>COUNTIF($S$10:$S$138,"Khiển trách")</f>
        <v>0</v>
      </c>
      <c r="AA9" s="63">
        <f>COUNTIF($S$10:$S$138,"Cảnh cáo")</f>
        <v>0</v>
      </c>
      <c r="AB9" s="63">
        <f>COUNTIF($S$10:$S$138,"Đình chỉ thi")</f>
        <v>0</v>
      </c>
      <c r="AC9" s="70">
        <f>+($Z$9+$AA$9+$AB$9)/$Y$9*100%</f>
        <v>0</v>
      </c>
      <c r="AD9" s="63">
        <f>SUM(COUNTIF($S$10:$S$136,"Vắng"),COUNTIF($S$10:$S$136,"Vắng có phép"))</f>
        <v>0</v>
      </c>
      <c r="AE9" s="71">
        <f>+$AD$9/$Y$9</f>
        <v>0</v>
      </c>
      <c r="AF9" s="72">
        <f>COUNTIF($V$10:$V$136,"Thi lại")</f>
        <v>0</v>
      </c>
      <c r="AG9" s="71">
        <f>+$AF$9/$Y$9</f>
        <v>0</v>
      </c>
      <c r="AH9" s="72">
        <f>COUNTIF($V$10:$V$137,"Học lại")</f>
        <v>68</v>
      </c>
      <c r="AI9" s="71">
        <f>+$AH$9/$Y$9</f>
        <v>1</v>
      </c>
      <c r="AJ9" s="63">
        <f>COUNTIF($V$11:$V$137,"Đạt")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1404</v>
      </c>
      <c r="D11" s="17" t="s">
        <v>1405</v>
      </c>
      <c r="E11" s="18" t="s">
        <v>96</v>
      </c>
      <c r="F11" s="19" t="s">
        <v>1406</v>
      </c>
      <c r="G11" s="16" t="s">
        <v>250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1407</v>
      </c>
      <c r="D12" s="28" t="s">
        <v>1408</v>
      </c>
      <c r="E12" s="29" t="s">
        <v>101</v>
      </c>
      <c r="F12" s="30" t="s">
        <v>274</v>
      </c>
      <c r="G12" s="27" t="s">
        <v>133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1409</v>
      </c>
      <c r="D13" s="28" t="s">
        <v>1410</v>
      </c>
      <c r="E13" s="29" t="s">
        <v>118</v>
      </c>
      <c r="F13" s="30" t="s">
        <v>279</v>
      </c>
      <c r="G13" s="27" t="s">
        <v>107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1411</v>
      </c>
      <c r="D14" s="28" t="s">
        <v>1412</v>
      </c>
      <c r="E14" s="29" t="s">
        <v>584</v>
      </c>
      <c r="F14" s="30" t="s">
        <v>627</v>
      </c>
      <c r="G14" s="27" t="s">
        <v>238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1413</v>
      </c>
      <c r="D15" s="28" t="s">
        <v>671</v>
      </c>
      <c r="E15" s="29" t="s">
        <v>1275</v>
      </c>
      <c r="F15" s="30" t="s">
        <v>283</v>
      </c>
      <c r="G15" s="27" t="s">
        <v>275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1414</v>
      </c>
      <c r="D16" s="28" t="s">
        <v>1415</v>
      </c>
      <c r="E16" s="29" t="s">
        <v>127</v>
      </c>
      <c r="F16" s="30" t="s">
        <v>550</v>
      </c>
      <c r="G16" s="27" t="s">
        <v>595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1416</v>
      </c>
      <c r="D17" s="28" t="s">
        <v>536</v>
      </c>
      <c r="E17" s="29" t="s">
        <v>127</v>
      </c>
      <c r="F17" s="30" t="s">
        <v>1417</v>
      </c>
      <c r="G17" s="27" t="s">
        <v>141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1418</v>
      </c>
      <c r="D18" s="28" t="s">
        <v>611</v>
      </c>
      <c r="E18" s="29" t="s">
        <v>127</v>
      </c>
      <c r="F18" s="30" t="s">
        <v>1419</v>
      </c>
      <c r="G18" s="27" t="s">
        <v>1420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1421</v>
      </c>
      <c r="D19" s="28" t="s">
        <v>1422</v>
      </c>
      <c r="E19" s="29" t="s">
        <v>131</v>
      </c>
      <c r="F19" s="30" t="s">
        <v>180</v>
      </c>
      <c r="G19" s="27" t="s">
        <v>595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1423</v>
      </c>
      <c r="D20" s="28" t="s">
        <v>1402</v>
      </c>
      <c r="E20" s="29" t="s">
        <v>131</v>
      </c>
      <c r="F20" s="30" t="s">
        <v>708</v>
      </c>
      <c r="G20" s="27" t="s">
        <v>275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1424</v>
      </c>
      <c r="D21" s="28" t="s">
        <v>277</v>
      </c>
      <c r="E21" s="29" t="s">
        <v>598</v>
      </c>
      <c r="F21" s="30" t="s">
        <v>534</v>
      </c>
      <c r="G21" s="27" t="s">
        <v>255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1425</v>
      </c>
      <c r="D22" s="28" t="s">
        <v>546</v>
      </c>
      <c r="E22" s="29" t="s">
        <v>136</v>
      </c>
      <c r="F22" s="30" t="s">
        <v>1426</v>
      </c>
      <c r="G22" s="27" t="s">
        <v>255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1427</v>
      </c>
      <c r="D23" s="28" t="s">
        <v>1428</v>
      </c>
      <c r="E23" s="29" t="s">
        <v>1429</v>
      </c>
      <c r="F23" s="30" t="s">
        <v>128</v>
      </c>
      <c r="G23" s="27" t="s">
        <v>401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1430</v>
      </c>
      <c r="D24" s="28" t="s">
        <v>1431</v>
      </c>
      <c r="E24" s="29" t="s">
        <v>1432</v>
      </c>
      <c r="F24" s="30" t="s">
        <v>1433</v>
      </c>
      <c r="G24" s="27" t="s">
        <v>197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1434</v>
      </c>
      <c r="D25" s="28" t="s">
        <v>194</v>
      </c>
      <c r="E25" s="29" t="s">
        <v>151</v>
      </c>
      <c r="F25" s="30" t="s">
        <v>1435</v>
      </c>
      <c r="G25" s="27" t="s">
        <v>250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1436</v>
      </c>
      <c r="D26" s="28" t="s">
        <v>875</v>
      </c>
      <c r="E26" s="29" t="s">
        <v>151</v>
      </c>
      <c r="F26" s="30" t="s">
        <v>992</v>
      </c>
      <c r="G26" s="27" t="s">
        <v>138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1437</v>
      </c>
      <c r="D27" s="28" t="s">
        <v>1438</v>
      </c>
      <c r="E27" s="29" t="s">
        <v>618</v>
      </c>
      <c r="F27" s="30" t="s">
        <v>1439</v>
      </c>
      <c r="G27" s="27" t="s">
        <v>238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1440</v>
      </c>
      <c r="D28" s="28" t="s">
        <v>257</v>
      </c>
      <c r="E28" s="29" t="s">
        <v>162</v>
      </c>
      <c r="F28" s="30" t="s">
        <v>1441</v>
      </c>
      <c r="G28" s="27" t="s">
        <v>1297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1442</v>
      </c>
      <c r="D29" s="28" t="s">
        <v>1443</v>
      </c>
      <c r="E29" s="29" t="s">
        <v>633</v>
      </c>
      <c r="F29" s="30" t="s">
        <v>791</v>
      </c>
      <c r="G29" s="27" t="s">
        <v>98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1444</v>
      </c>
      <c r="D30" s="28" t="s">
        <v>1445</v>
      </c>
      <c r="E30" s="29" t="s">
        <v>414</v>
      </c>
      <c r="F30" s="30" t="s">
        <v>1446</v>
      </c>
      <c r="G30" s="27" t="s">
        <v>111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1447</v>
      </c>
      <c r="D31" s="28" t="s">
        <v>122</v>
      </c>
      <c r="E31" s="29" t="s">
        <v>1448</v>
      </c>
      <c r="F31" s="30" t="s">
        <v>1449</v>
      </c>
      <c r="G31" s="27" t="s">
        <v>401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1450</v>
      </c>
      <c r="D32" s="28" t="s">
        <v>332</v>
      </c>
      <c r="E32" s="29" t="s">
        <v>1451</v>
      </c>
      <c r="F32" s="30" t="s">
        <v>1452</v>
      </c>
      <c r="G32" s="27" t="s">
        <v>322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1453</v>
      </c>
      <c r="D33" s="28" t="s">
        <v>1454</v>
      </c>
      <c r="E33" s="29" t="s">
        <v>987</v>
      </c>
      <c r="F33" s="30" t="s">
        <v>1455</v>
      </c>
      <c r="G33" s="27" t="s">
        <v>1297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1456</v>
      </c>
      <c r="D34" s="28" t="s">
        <v>1457</v>
      </c>
      <c r="E34" s="29" t="s">
        <v>991</v>
      </c>
      <c r="F34" s="30" t="s">
        <v>1365</v>
      </c>
      <c r="G34" s="27" t="s">
        <v>389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1458</v>
      </c>
      <c r="D35" s="28" t="s">
        <v>1205</v>
      </c>
      <c r="E35" s="29" t="s">
        <v>842</v>
      </c>
      <c r="F35" s="30" t="s">
        <v>267</v>
      </c>
      <c r="G35" s="27" t="s">
        <v>255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1459</v>
      </c>
      <c r="D36" s="28" t="s">
        <v>174</v>
      </c>
      <c r="E36" s="29" t="s">
        <v>184</v>
      </c>
      <c r="F36" s="30" t="s">
        <v>1460</v>
      </c>
      <c r="G36" s="27" t="s">
        <v>250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1461</v>
      </c>
      <c r="D37" s="28" t="s">
        <v>1255</v>
      </c>
      <c r="E37" s="29" t="s">
        <v>184</v>
      </c>
      <c r="F37" s="30" t="s">
        <v>1462</v>
      </c>
      <c r="G37" s="27" t="s">
        <v>197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1463</v>
      </c>
      <c r="D38" s="28" t="s">
        <v>161</v>
      </c>
      <c r="E38" s="29" t="s">
        <v>184</v>
      </c>
      <c r="F38" s="30" t="s">
        <v>1124</v>
      </c>
      <c r="G38" s="27" t="s">
        <v>401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1464</v>
      </c>
      <c r="D39" s="28" t="s">
        <v>1465</v>
      </c>
      <c r="E39" s="29" t="s">
        <v>1466</v>
      </c>
      <c r="F39" s="30" t="s">
        <v>1158</v>
      </c>
      <c r="G39" s="27" t="s">
        <v>322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1467</v>
      </c>
      <c r="D40" s="28" t="s">
        <v>1468</v>
      </c>
      <c r="E40" s="29" t="s">
        <v>195</v>
      </c>
      <c r="F40" s="30" t="s">
        <v>274</v>
      </c>
      <c r="G40" s="27" t="s">
        <v>177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1469</v>
      </c>
      <c r="D41" s="28" t="s">
        <v>1470</v>
      </c>
      <c r="E41" s="29" t="s">
        <v>432</v>
      </c>
      <c r="F41" s="30" t="s">
        <v>1388</v>
      </c>
      <c r="G41" s="27" t="s">
        <v>255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1471</v>
      </c>
      <c r="D42" s="28" t="s">
        <v>1472</v>
      </c>
      <c r="E42" s="29" t="s">
        <v>663</v>
      </c>
      <c r="F42" s="30" t="s">
        <v>1184</v>
      </c>
      <c r="G42" s="27" t="s">
        <v>401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1473</v>
      </c>
      <c r="D43" s="28" t="s">
        <v>1474</v>
      </c>
      <c r="E43" s="29" t="s">
        <v>1475</v>
      </c>
      <c r="F43" s="30" t="s">
        <v>1476</v>
      </c>
      <c r="G43" s="27" t="s">
        <v>595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1477</v>
      </c>
      <c r="D44" s="28" t="s">
        <v>161</v>
      </c>
      <c r="E44" s="29" t="s">
        <v>1478</v>
      </c>
      <c r="F44" s="30" t="s">
        <v>684</v>
      </c>
      <c r="G44" s="27" t="s">
        <v>255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1479</v>
      </c>
      <c r="D45" s="28" t="s">
        <v>199</v>
      </c>
      <c r="E45" s="29" t="s">
        <v>1480</v>
      </c>
      <c r="F45" s="30" t="s">
        <v>687</v>
      </c>
      <c r="G45" s="27" t="s">
        <v>98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1481</v>
      </c>
      <c r="D46" s="28" t="s">
        <v>161</v>
      </c>
      <c r="E46" s="29" t="s">
        <v>447</v>
      </c>
      <c r="F46" s="30" t="s">
        <v>1482</v>
      </c>
      <c r="G46" s="27" t="s">
        <v>172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1483</v>
      </c>
      <c r="D47" s="28" t="s">
        <v>117</v>
      </c>
      <c r="E47" s="29" t="s">
        <v>244</v>
      </c>
      <c r="F47" s="30" t="s">
        <v>497</v>
      </c>
      <c r="G47" s="27" t="s">
        <v>401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1484</v>
      </c>
      <c r="D48" s="28" t="s">
        <v>122</v>
      </c>
      <c r="E48" s="29" t="s">
        <v>244</v>
      </c>
      <c r="F48" s="30" t="s">
        <v>1485</v>
      </c>
      <c r="G48" s="27" t="s">
        <v>197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1486</v>
      </c>
      <c r="D49" s="28" t="s">
        <v>480</v>
      </c>
      <c r="E49" s="29" t="s">
        <v>466</v>
      </c>
      <c r="F49" s="30" t="s">
        <v>1487</v>
      </c>
      <c r="G49" s="27" t="s">
        <v>595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1488</v>
      </c>
      <c r="D50" s="28" t="s">
        <v>332</v>
      </c>
      <c r="E50" s="29" t="s">
        <v>1489</v>
      </c>
      <c r="F50" s="30" t="s">
        <v>801</v>
      </c>
      <c r="G50" s="27" t="s">
        <v>322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1490</v>
      </c>
      <c r="D51" s="28" t="s">
        <v>1491</v>
      </c>
      <c r="E51" s="29" t="s">
        <v>470</v>
      </c>
      <c r="F51" s="30" t="s">
        <v>1492</v>
      </c>
      <c r="G51" s="27" t="s">
        <v>238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1493</v>
      </c>
      <c r="D52" s="28" t="s">
        <v>1494</v>
      </c>
      <c r="E52" s="29" t="s">
        <v>470</v>
      </c>
      <c r="F52" s="30" t="s">
        <v>114</v>
      </c>
      <c r="G52" s="27" t="s">
        <v>177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1495</v>
      </c>
      <c r="D53" s="28" t="s">
        <v>161</v>
      </c>
      <c r="E53" s="29" t="s">
        <v>253</v>
      </c>
      <c r="F53" s="30" t="s">
        <v>1496</v>
      </c>
      <c r="G53" s="27" t="s">
        <v>111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1497</v>
      </c>
      <c r="D54" s="28" t="s">
        <v>1498</v>
      </c>
      <c r="E54" s="29" t="s">
        <v>253</v>
      </c>
      <c r="F54" s="30" t="s">
        <v>1499</v>
      </c>
      <c r="G54" s="27" t="s">
        <v>238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1500</v>
      </c>
      <c r="D55" s="28" t="s">
        <v>1501</v>
      </c>
      <c r="E55" s="29" t="s">
        <v>1055</v>
      </c>
      <c r="F55" s="30" t="s">
        <v>229</v>
      </c>
      <c r="G55" s="27" t="s">
        <v>172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1502</v>
      </c>
      <c r="D56" s="28" t="s">
        <v>830</v>
      </c>
      <c r="E56" s="29" t="s">
        <v>1055</v>
      </c>
      <c r="F56" s="30" t="s">
        <v>1503</v>
      </c>
      <c r="G56" s="27" t="s">
        <v>111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1504</v>
      </c>
      <c r="D57" s="28" t="s">
        <v>1505</v>
      </c>
      <c r="E57" s="29" t="s">
        <v>715</v>
      </c>
      <c r="F57" s="30" t="s">
        <v>418</v>
      </c>
      <c r="G57" s="27" t="s">
        <v>138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1506</v>
      </c>
      <c r="D58" s="28" t="s">
        <v>1507</v>
      </c>
      <c r="E58" s="29" t="s">
        <v>715</v>
      </c>
      <c r="F58" s="30" t="s">
        <v>1508</v>
      </c>
      <c r="G58" s="27" t="s">
        <v>1297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1509</v>
      </c>
      <c r="D59" s="28" t="s">
        <v>1472</v>
      </c>
      <c r="E59" s="29" t="s">
        <v>1222</v>
      </c>
      <c r="F59" s="30" t="s">
        <v>547</v>
      </c>
      <c r="G59" s="27" t="s">
        <v>164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1510</v>
      </c>
      <c r="D60" s="28" t="s">
        <v>161</v>
      </c>
      <c r="E60" s="29" t="s">
        <v>1222</v>
      </c>
      <c r="F60" s="30" t="s">
        <v>750</v>
      </c>
      <c r="G60" s="27" t="s">
        <v>133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1511</v>
      </c>
      <c r="D61" s="28" t="s">
        <v>1512</v>
      </c>
      <c r="E61" s="29" t="s">
        <v>1513</v>
      </c>
      <c r="F61" s="30" t="s">
        <v>1514</v>
      </c>
      <c r="G61" s="27" t="s">
        <v>133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1515</v>
      </c>
      <c r="D62" s="28" t="s">
        <v>215</v>
      </c>
      <c r="E62" s="29" t="s">
        <v>909</v>
      </c>
      <c r="F62" s="30" t="s">
        <v>373</v>
      </c>
      <c r="G62" s="27" t="s">
        <v>138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1516</v>
      </c>
      <c r="D63" s="28" t="s">
        <v>962</v>
      </c>
      <c r="E63" s="29" t="s">
        <v>909</v>
      </c>
      <c r="F63" s="30" t="s">
        <v>279</v>
      </c>
      <c r="G63" s="27" t="s">
        <v>197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1517</v>
      </c>
      <c r="D64" s="28" t="s">
        <v>917</v>
      </c>
      <c r="E64" s="29" t="s">
        <v>313</v>
      </c>
      <c r="F64" s="30" t="s">
        <v>283</v>
      </c>
      <c r="G64" s="27" t="s">
        <v>255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1518</v>
      </c>
      <c r="D65" s="28" t="s">
        <v>1519</v>
      </c>
      <c r="E65" s="29" t="s">
        <v>520</v>
      </c>
      <c r="F65" s="30" t="s">
        <v>1520</v>
      </c>
      <c r="G65" s="27" t="s">
        <v>255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1521</v>
      </c>
      <c r="D66" s="28" t="s">
        <v>1522</v>
      </c>
      <c r="E66" s="29" t="s">
        <v>1523</v>
      </c>
      <c r="F66" s="30" t="s">
        <v>1524</v>
      </c>
      <c r="G66" s="27" t="s">
        <v>233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1525</v>
      </c>
      <c r="D67" s="28" t="s">
        <v>1526</v>
      </c>
      <c r="E67" s="29" t="s">
        <v>1527</v>
      </c>
      <c r="F67" s="30" t="s">
        <v>1528</v>
      </c>
      <c r="G67" s="27" t="s">
        <v>1297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1529</v>
      </c>
      <c r="D68" s="28" t="s">
        <v>1530</v>
      </c>
      <c r="E68" s="29" t="s">
        <v>1531</v>
      </c>
      <c r="F68" s="30" t="s">
        <v>630</v>
      </c>
      <c r="G68" s="27" t="s">
        <v>111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1532</v>
      </c>
      <c r="D69" s="28" t="s">
        <v>1533</v>
      </c>
      <c r="E69" s="29" t="s">
        <v>543</v>
      </c>
      <c r="F69" s="30" t="s">
        <v>1365</v>
      </c>
      <c r="G69" s="27" t="s">
        <v>133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1534</v>
      </c>
      <c r="D70" s="28" t="s">
        <v>570</v>
      </c>
      <c r="E70" s="29" t="s">
        <v>543</v>
      </c>
      <c r="F70" s="30" t="s">
        <v>97</v>
      </c>
      <c r="G70" s="27" t="s">
        <v>157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1535</v>
      </c>
      <c r="D71" s="28" t="s">
        <v>1536</v>
      </c>
      <c r="E71" s="29" t="s">
        <v>340</v>
      </c>
      <c r="F71" s="30" t="s">
        <v>441</v>
      </c>
      <c r="G71" s="27" t="s">
        <v>111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1537</v>
      </c>
      <c r="D72" s="28" t="s">
        <v>150</v>
      </c>
      <c r="E72" s="29" t="s">
        <v>340</v>
      </c>
      <c r="F72" s="30" t="s">
        <v>1538</v>
      </c>
      <c r="G72" s="27" t="s">
        <v>1297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1539</v>
      </c>
      <c r="D73" s="28" t="s">
        <v>130</v>
      </c>
      <c r="E73" s="29" t="s">
        <v>549</v>
      </c>
      <c r="F73" s="30" t="s">
        <v>634</v>
      </c>
      <c r="G73" s="27" t="s">
        <v>255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1540</v>
      </c>
      <c r="D74" s="28" t="s">
        <v>372</v>
      </c>
      <c r="E74" s="29" t="s">
        <v>549</v>
      </c>
      <c r="F74" s="30" t="s">
        <v>1541</v>
      </c>
      <c r="G74" s="27" t="s">
        <v>1297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1542</v>
      </c>
      <c r="D75" s="28" t="s">
        <v>1543</v>
      </c>
      <c r="E75" s="29" t="s">
        <v>1106</v>
      </c>
      <c r="F75" s="30" t="s">
        <v>1110</v>
      </c>
      <c r="G75" s="27" t="s">
        <v>389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8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8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1544</v>
      </c>
      <c r="D76" s="28" t="s">
        <v>1545</v>
      </c>
      <c r="E76" s="29" t="s">
        <v>1261</v>
      </c>
      <c r="F76" s="30" t="s">
        <v>1546</v>
      </c>
      <c r="G76" s="27" t="s">
        <v>133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75" customHeight="1">
      <c r="B77" s="26">
        <v>67</v>
      </c>
      <c r="C77" s="27" t="s">
        <v>1547</v>
      </c>
      <c r="D77" s="28" t="s">
        <v>122</v>
      </c>
      <c r="E77" s="29" t="s">
        <v>1548</v>
      </c>
      <c r="F77" s="30" t="s">
        <v>791</v>
      </c>
      <c r="G77" s="27" t="s">
        <v>133</v>
      </c>
      <c r="H77" s="31" t="s">
        <v>27</v>
      </c>
      <c r="I77" s="31" t="s">
        <v>27</v>
      </c>
      <c r="J77" s="31" t="s">
        <v>27</v>
      </c>
      <c r="K77" s="31" t="s">
        <v>27</v>
      </c>
      <c r="L77" s="38"/>
      <c r="M77" s="38"/>
      <c r="N77" s="38"/>
      <c r="O77" s="38"/>
      <c r="P77" s="33"/>
      <c r="Q77" s="34">
        <f t="shared" si="5"/>
        <v>0</v>
      </c>
      <c r="R77" s="35" t="str">
        <f t="shared" si="3"/>
        <v>F</v>
      </c>
      <c r="S77" s="36" t="str">
        <f t="shared" si="1"/>
        <v>Kém</v>
      </c>
      <c r="T77" s="37" t="str">
        <f t="shared" si="4"/>
        <v/>
      </c>
      <c r="U77" s="93"/>
      <c r="V77" s="91" t="str">
        <f t="shared" si="6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18.75" customHeight="1">
      <c r="B78" s="26">
        <v>68</v>
      </c>
      <c r="C78" s="27" t="s">
        <v>1549</v>
      </c>
      <c r="D78" s="28" t="s">
        <v>834</v>
      </c>
      <c r="E78" s="29" t="s">
        <v>767</v>
      </c>
      <c r="F78" s="30" t="s">
        <v>274</v>
      </c>
      <c r="G78" s="27" t="s">
        <v>197</v>
      </c>
      <c r="H78" s="31" t="s">
        <v>27</v>
      </c>
      <c r="I78" s="31" t="s">
        <v>27</v>
      </c>
      <c r="J78" s="31" t="s">
        <v>27</v>
      </c>
      <c r="K78" s="31" t="s">
        <v>27</v>
      </c>
      <c r="L78" s="38"/>
      <c r="M78" s="38"/>
      <c r="N78" s="38"/>
      <c r="O78" s="38"/>
      <c r="P78" s="33"/>
      <c r="Q78" s="34">
        <f t="shared" si="5"/>
        <v>0</v>
      </c>
      <c r="R78" s="35" t="str">
        <f t="shared" si="3"/>
        <v>F</v>
      </c>
      <c r="S78" s="36" t="str">
        <f t="shared" si="1"/>
        <v>Kém</v>
      </c>
      <c r="T78" s="37" t="str">
        <f t="shared" si="4"/>
        <v/>
      </c>
      <c r="U78" s="93"/>
      <c r="V78" s="91" t="str">
        <f t="shared" si="6"/>
        <v>Học lại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1:38" ht="7.5" customHeight="1">
      <c r="A79" s="2"/>
      <c r="B79" s="39"/>
      <c r="C79" s="4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hidden="1">
      <c r="A80" s="2"/>
      <c r="B80" s="110" t="s">
        <v>28</v>
      </c>
      <c r="C80" s="11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 ht="16.5" hidden="1" customHeight="1">
      <c r="A81" s="2"/>
      <c r="B81" s="45" t="s">
        <v>29</v>
      </c>
      <c r="C81" s="45"/>
      <c r="D81" s="46">
        <f>+$Y$9</f>
        <v>68</v>
      </c>
      <c r="E81" s="47" t="s">
        <v>30</v>
      </c>
      <c r="F81" s="47"/>
      <c r="G81" s="130" t="s">
        <v>31</v>
      </c>
      <c r="H81" s="130"/>
      <c r="I81" s="130"/>
      <c r="J81" s="130"/>
      <c r="K81" s="130"/>
      <c r="L81" s="130"/>
      <c r="M81" s="130"/>
      <c r="N81" s="130"/>
      <c r="O81" s="130"/>
      <c r="P81" s="48">
        <f>$Y$9 -COUNTIF($T$10:$T$268,"Vắng") -COUNTIF($T$10:$T$268,"Vắng có phép") - COUNTIF($T$10:$T$268,"Đình chỉ thi") - COUNTIF($T$10:$T$268,"Không đủ ĐKDT")</f>
        <v>68</v>
      </c>
      <c r="Q81" s="48"/>
      <c r="R81" s="49"/>
      <c r="S81" s="50"/>
      <c r="T81" s="50" t="s">
        <v>30</v>
      </c>
      <c r="U81" s="3"/>
    </row>
    <row r="82" spans="1:38" ht="16.5" hidden="1" customHeight="1">
      <c r="A82" s="2"/>
      <c r="B82" s="45" t="s">
        <v>32</v>
      </c>
      <c r="C82" s="45"/>
      <c r="D82" s="46">
        <f>+$AJ$9</f>
        <v>0</v>
      </c>
      <c r="E82" s="47" t="s">
        <v>30</v>
      </c>
      <c r="F82" s="47"/>
      <c r="G82" s="130" t="s">
        <v>33</v>
      </c>
      <c r="H82" s="130"/>
      <c r="I82" s="130"/>
      <c r="J82" s="130"/>
      <c r="K82" s="130"/>
      <c r="L82" s="130"/>
      <c r="M82" s="130"/>
      <c r="N82" s="130"/>
      <c r="O82" s="130"/>
      <c r="P82" s="51">
        <f>COUNTIF($T$10:$T$144,"Vắng")</f>
        <v>0</v>
      </c>
      <c r="Q82" s="51"/>
      <c r="R82" s="52"/>
      <c r="S82" s="50"/>
      <c r="T82" s="50" t="s">
        <v>30</v>
      </c>
      <c r="U82" s="3"/>
    </row>
    <row r="83" spans="1:38" ht="16.5" hidden="1" customHeight="1">
      <c r="A83" s="2"/>
      <c r="B83" s="45" t="s">
        <v>54</v>
      </c>
      <c r="C83" s="45"/>
      <c r="D83" s="85">
        <f>COUNTIF(V11:V78,"Học lại")</f>
        <v>68</v>
      </c>
      <c r="E83" s="47" t="s">
        <v>30</v>
      </c>
      <c r="F83" s="47"/>
      <c r="G83" s="130" t="s">
        <v>55</v>
      </c>
      <c r="H83" s="130"/>
      <c r="I83" s="130"/>
      <c r="J83" s="130"/>
      <c r="K83" s="130"/>
      <c r="L83" s="130"/>
      <c r="M83" s="130"/>
      <c r="N83" s="130"/>
      <c r="O83" s="130"/>
      <c r="P83" s="48">
        <f>COUNTIF($T$10:$T$144,"Vắng có phép")</f>
        <v>0</v>
      </c>
      <c r="Q83" s="48"/>
      <c r="R83" s="49"/>
      <c r="S83" s="50"/>
      <c r="T83" s="50" t="s">
        <v>30</v>
      </c>
      <c r="U83" s="3"/>
    </row>
    <row r="84" spans="1:38" ht="3" hidden="1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idden="1">
      <c r="B85" s="86" t="s">
        <v>34</v>
      </c>
      <c r="C85" s="86"/>
      <c r="D85" s="87">
        <f>COUNTIF(V11:V78,"Thi lại")</f>
        <v>0</v>
      </c>
      <c r="E85" s="88" t="s">
        <v>30</v>
      </c>
      <c r="F85" s="3"/>
      <c r="G85" s="3"/>
      <c r="H85" s="3"/>
      <c r="I85" s="3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3"/>
    </row>
    <row r="86" spans="1:38" hidden="1">
      <c r="B86" s="86"/>
      <c r="C86" s="86"/>
      <c r="D86" s="87"/>
      <c r="E86" s="88"/>
      <c r="F86" s="3"/>
      <c r="G86" s="3"/>
      <c r="H86" s="3"/>
      <c r="I86" s="3"/>
      <c r="J86" s="129" t="s">
        <v>56</v>
      </c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3"/>
    </row>
    <row r="87" spans="1:38" hidden="1">
      <c r="A87" s="53"/>
      <c r="B87" s="98" t="s">
        <v>35</v>
      </c>
      <c r="C87" s="98"/>
      <c r="D87" s="98"/>
      <c r="E87" s="98"/>
      <c r="F87" s="98"/>
      <c r="G87" s="98"/>
      <c r="H87" s="98"/>
      <c r="I87" s="54"/>
      <c r="J87" s="103" t="s">
        <v>36</v>
      </c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3"/>
    </row>
    <row r="88" spans="1:38" ht="4.5" hidden="1" customHeight="1">
      <c r="A88" s="2"/>
      <c r="B88" s="39"/>
      <c r="C88" s="55"/>
      <c r="D88" s="55"/>
      <c r="E88" s="56"/>
      <c r="F88" s="56"/>
      <c r="G88" s="56"/>
      <c r="H88" s="57"/>
      <c r="I88" s="58"/>
      <c r="J88" s="58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38" s="2" customFormat="1" hidden="1">
      <c r="B89" s="98" t="s">
        <v>37</v>
      </c>
      <c r="C89" s="98"/>
      <c r="D89" s="100" t="s">
        <v>38</v>
      </c>
      <c r="E89" s="100"/>
      <c r="F89" s="100"/>
      <c r="G89" s="100"/>
      <c r="H89" s="100"/>
      <c r="I89" s="58"/>
      <c r="J89" s="58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9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3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18" hidden="1" customHeight="1">
      <c r="A95" s="1"/>
      <c r="B95" s="99" t="s">
        <v>39</v>
      </c>
      <c r="C95" s="99"/>
      <c r="D95" s="99" t="s">
        <v>57</v>
      </c>
      <c r="E95" s="99"/>
      <c r="F95" s="99"/>
      <c r="G95" s="99"/>
      <c r="H95" s="99"/>
      <c r="I95" s="99"/>
      <c r="J95" s="99" t="s">
        <v>40</v>
      </c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4.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36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ht="38.25" customHeight="1">
      <c r="B98" s="97" t="s">
        <v>52</v>
      </c>
      <c r="C98" s="98"/>
      <c r="D98" s="98"/>
      <c r="E98" s="98"/>
      <c r="F98" s="98"/>
      <c r="G98" s="98"/>
      <c r="H98" s="97" t="s">
        <v>53</v>
      </c>
      <c r="I98" s="97"/>
      <c r="J98" s="97"/>
      <c r="K98" s="97"/>
      <c r="L98" s="97"/>
      <c r="M98" s="97"/>
      <c r="N98" s="101" t="s">
        <v>59</v>
      </c>
      <c r="O98" s="101"/>
      <c r="P98" s="101"/>
      <c r="Q98" s="101"/>
      <c r="R98" s="101"/>
      <c r="S98" s="101"/>
      <c r="T98" s="101"/>
      <c r="U98" s="101"/>
    </row>
    <row r="99" spans="1:38">
      <c r="B99" s="39"/>
      <c r="C99" s="55"/>
      <c r="D99" s="55"/>
      <c r="E99" s="56"/>
      <c r="F99" s="56"/>
      <c r="G99" s="56"/>
      <c r="H99" s="57"/>
      <c r="I99" s="58"/>
      <c r="J99" s="58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38">
      <c r="B100" s="98" t="s">
        <v>37</v>
      </c>
      <c r="C100" s="98"/>
      <c r="D100" s="100" t="s">
        <v>38</v>
      </c>
      <c r="E100" s="100"/>
      <c r="F100" s="100"/>
      <c r="G100" s="100"/>
      <c r="H100" s="100"/>
      <c r="I100" s="58"/>
      <c r="J100" s="58"/>
      <c r="K100" s="44"/>
      <c r="L100" s="44"/>
      <c r="M100" s="44"/>
      <c r="N100" s="44"/>
      <c r="O100" s="44"/>
      <c r="P100" s="44"/>
      <c r="Q100" s="44"/>
      <c r="R100" s="44"/>
      <c r="S100" s="44"/>
      <c r="T100" s="44"/>
    </row>
    <row r="101" spans="1:38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6" spans="1:38"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 t="s">
        <v>60</v>
      </c>
      <c r="O106" s="96"/>
      <c r="P106" s="96"/>
      <c r="Q106" s="96"/>
      <c r="R106" s="96"/>
      <c r="S106" s="96"/>
      <c r="T106" s="96"/>
      <c r="U106" s="96"/>
    </row>
  </sheetData>
  <sheetProtection formatCells="0" formatColumns="0" formatRows="0" insertColumns="0" insertRows="0" insertHyperlinks="0" deleteColumns="0" deleteRows="0" sort="0" autoFilter="0" pivotTables="0"/>
  <autoFilter ref="A9:AL78">
    <filterColumn colId="3" showButton="0"/>
    <filterColumn colId="12"/>
  </autoFilter>
  <mergeCells count="61">
    <mergeCell ref="B100:C100"/>
    <mergeCell ref="D100:H100"/>
    <mergeCell ref="B106:D106"/>
    <mergeCell ref="E106:G106"/>
    <mergeCell ref="H106:M106"/>
    <mergeCell ref="N106:U106"/>
    <mergeCell ref="B95:C95"/>
    <mergeCell ref="D95:I95"/>
    <mergeCell ref="J95:T95"/>
    <mergeCell ref="B98:G98"/>
    <mergeCell ref="H98:M98"/>
    <mergeCell ref="N98:U98"/>
    <mergeCell ref="G83:O83"/>
    <mergeCell ref="J85:T85"/>
    <mergeCell ref="J86:T86"/>
    <mergeCell ref="B87:H87"/>
    <mergeCell ref="J87:T87"/>
    <mergeCell ref="B89:C89"/>
    <mergeCell ref="D89:H89"/>
    <mergeCell ref="T8:T10"/>
    <mergeCell ref="U8:U10"/>
    <mergeCell ref="B10:G10"/>
    <mergeCell ref="B80:C80"/>
    <mergeCell ref="G81:O81"/>
    <mergeCell ref="G82:O8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8">
    <cfRule type="cellIs" dxfId="31" priority="2" operator="greaterThan">
      <formula>10</formula>
    </cfRule>
  </conditionalFormatting>
  <conditionalFormatting sqref="C1:C1048576">
    <cfRule type="duplicateValues" dxfId="30" priority="1"/>
  </conditionalFormatting>
  <dataValidations count="1">
    <dataValidation allowBlank="1" showInputMessage="1" showErrorMessage="1" errorTitle="Không xóa dữ liệu" error="Không xóa dữ liệu" prompt="Không xóa dữ liệu" sqref="D83 AL3:AL9 X3:AK4 W5:AK9 V11:W7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A1:AL106"/>
  <sheetViews>
    <sheetView workbookViewId="0">
      <pane ySplit="4" topLeftCell="A72" activePane="bottomLeft" state="frozen"/>
      <selection activeCell="L1" sqref="L1:T1"/>
      <selection pane="bottomLeft" activeCell="A79" sqref="A79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88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72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INT1155-07</v>
      </c>
      <c r="Y9" s="69">
        <f>+$AH$9+$AJ$9+$AF$9</f>
        <v>68</v>
      </c>
      <c r="Z9" s="63">
        <f>COUNTIF($S$10:$S$138,"Khiển trách")</f>
        <v>0</v>
      </c>
      <c r="AA9" s="63">
        <f>COUNTIF($S$10:$S$138,"Cảnh cáo")</f>
        <v>0</v>
      </c>
      <c r="AB9" s="63">
        <f>COUNTIF($S$10:$S$138,"Đình chỉ thi")</f>
        <v>0</v>
      </c>
      <c r="AC9" s="70">
        <f>+($Z$9+$AA$9+$AB$9)/$Y$9*100%</f>
        <v>0</v>
      </c>
      <c r="AD9" s="63">
        <f>SUM(COUNTIF($S$10:$S$136,"Vắng"),COUNTIF($S$10:$S$136,"Vắng có phép"))</f>
        <v>0</v>
      </c>
      <c r="AE9" s="71">
        <f>+$AD$9/$Y$9</f>
        <v>0</v>
      </c>
      <c r="AF9" s="72">
        <f>COUNTIF($V$10:$V$136,"Thi lại")</f>
        <v>0</v>
      </c>
      <c r="AG9" s="71">
        <f>+$AF$9/$Y$9</f>
        <v>0</v>
      </c>
      <c r="AH9" s="72">
        <f>COUNTIF($V$10:$V$137,"Học lại")</f>
        <v>68</v>
      </c>
      <c r="AI9" s="71">
        <f>+$AH$9/$Y$9</f>
        <v>1</v>
      </c>
      <c r="AJ9" s="63">
        <f>COUNTIF($V$11:$V$137,"Đạt")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1262</v>
      </c>
      <c r="D11" s="17" t="s">
        <v>1263</v>
      </c>
      <c r="E11" s="18" t="s">
        <v>101</v>
      </c>
      <c r="F11" s="19" t="s">
        <v>188</v>
      </c>
      <c r="G11" s="16" t="s">
        <v>157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1264</v>
      </c>
      <c r="D12" s="28" t="s">
        <v>378</v>
      </c>
      <c r="E12" s="29" t="s">
        <v>101</v>
      </c>
      <c r="F12" s="30" t="s">
        <v>649</v>
      </c>
      <c r="G12" s="27" t="s">
        <v>322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1265</v>
      </c>
      <c r="D13" s="28" t="s">
        <v>1266</v>
      </c>
      <c r="E13" s="29" t="s">
        <v>101</v>
      </c>
      <c r="F13" s="30" t="s">
        <v>1267</v>
      </c>
      <c r="G13" s="27" t="s">
        <v>157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1268</v>
      </c>
      <c r="D14" s="28" t="s">
        <v>1269</v>
      </c>
      <c r="E14" s="29" t="s">
        <v>118</v>
      </c>
      <c r="F14" s="30" t="s">
        <v>1270</v>
      </c>
      <c r="G14" s="27" t="s">
        <v>141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1271</v>
      </c>
      <c r="D15" s="28" t="s">
        <v>161</v>
      </c>
      <c r="E15" s="29" t="s">
        <v>1272</v>
      </c>
      <c r="F15" s="30" t="s">
        <v>1273</v>
      </c>
      <c r="G15" s="27" t="s">
        <v>322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1274</v>
      </c>
      <c r="D16" s="28" t="s">
        <v>161</v>
      </c>
      <c r="E16" s="29" t="s">
        <v>1275</v>
      </c>
      <c r="F16" s="30" t="s">
        <v>114</v>
      </c>
      <c r="G16" s="27" t="s">
        <v>133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1276</v>
      </c>
      <c r="D17" s="28" t="s">
        <v>735</v>
      </c>
      <c r="E17" s="29" t="s">
        <v>127</v>
      </c>
      <c r="F17" s="30" t="s">
        <v>382</v>
      </c>
      <c r="G17" s="27" t="s">
        <v>322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1277</v>
      </c>
      <c r="D18" s="28" t="s">
        <v>532</v>
      </c>
      <c r="E18" s="29" t="s">
        <v>127</v>
      </c>
      <c r="F18" s="30" t="s">
        <v>1278</v>
      </c>
      <c r="G18" s="27" t="s">
        <v>238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1279</v>
      </c>
      <c r="D19" s="28" t="s">
        <v>199</v>
      </c>
      <c r="E19" s="29" t="s">
        <v>127</v>
      </c>
      <c r="F19" s="30" t="s">
        <v>1280</v>
      </c>
      <c r="G19" s="27" t="s">
        <v>426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1281</v>
      </c>
      <c r="D20" s="28" t="s">
        <v>1282</v>
      </c>
      <c r="E20" s="29" t="s">
        <v>136</v>
      </c>
      <c r="F20" s="30" t="s">
        <v>274</v>
      </c>
      <c r="G20" s="27" t="s">
        <v>334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1283</v>
      </c>
      <c r="D21" s="28" t="s">
        <v>834</v>
      </c>
      <c r="E21" s="29" t="s">
        <v>1284</v>
      </c>
      <c r="F21" s="30" t="s">
        <v>1285</v>
      </c>
      <c r="G21" s="27" t="s">
        <v>205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1286</v>
      </c>
      <c r="D22" s="28" t="s">
        <v>1287</v>
      </c>
      <c r="E22" s="29" t="s">
        <v>396</v>
      </c>
      <c r="F22" s="30" t="s">
        <v>1288</v>
      </c>
      <c r="G22" s="27" t="s">
        <v>133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1289</v>
      </c>
      <c r="D23" s="28" t="s">
        <v>369</v>
      </c>
      <c r="E23" s="29" t="s">
        <v>396</v>
      </c>
      <c r="F23" s="30" t="s">
        <v>1290</v>
      </c>
      <c r="G23" s="27" t="s">
        <v>859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1291</v>
      </c>
      <c r="D24" s="28" t="s">
        <v>122</v>
      </c>
      <c r="E24" s="29" t="s">
        <v>1292</v>
      </c>
      <c r="F24" s="30" t="s">
        <v>1143</v>
      </c>
      <c r="G24" s="27" t="s">
        <v>107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1293</v>
      </c>
      <c r="D25" s="28" t="s">
        <v>161</v>
      </c>
      <c r="E25" s="29" t="s">
        <v>170</v>
      </c>
      <c r="F25" s="30" t="s">
        <v>544</v>
      </c>
      <c r="G25" s="27" t="s">
        <v>197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1294</v>
      </c>
      <c r="D26" s="28" t="s">
        <v>725</v>
      </c>
      <c r="E26" s="29" t="s">
        <v>170</v>
      </c>
      <c r="F26" s="30" t="s">
        <v>881</v>
      </c>
      <c r="G26" s="27" t="s">
        <v>389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1295</v>
      </c>
      <c r="D27" s="28" t="s">
        <v>194</v>
      </c>
      <c r="E27" s="29" t="s">
        <v>414</v>
      </c>
      <c r="F27" s="30" t="s">
        <v>1296</v>
      </c>
      <c r="G27" s="27" t="s">
        <v>1297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1298</v>
      </c>
      <c r="D28" s="28" t="s">
        <v>875</v>
      </c>
      <c r="E28" s="29" t="s">
        <v>414</v>
      </c>
      <c r="F28" s="30" t="s">
        <v>1299</v>
      </c>
      <c r="G28" s="27" t="s">
        <v>1297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1300</v>
      </c>
      <c r="D29" s="28" t="s">
        <v>277</v>
      </c>
      <c r="E29" s="29" t="s">
        <v>184</v>
      </c>
      <c r="F29" s="30" t="s">
        <v>821</v>
      </c>
      <c r="G29" s="27" t="s">
        <v>172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1301</v>
      </c>
      <c r="D30" s="28" t="s">
        <v>378</v>
      </c>
      <c r="E30" s="29" t="s">
        <v>184</v>
      </c>
      <c r="F30" s="30" t="s">
        <v>1302</v>
      </c>
      <c r="G30" s="27" t="s">
        <v>426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1303</v>
      </c>
      <c r="D31" s="28" t="s">
        <v>1304</v>
      </c>
      <c r="E31" s="29" t="s">
        <v>184</v>
      </c>
      <c r="F31" s="30" t="s">
        <v>1305</v>
      </c>
      <c r="G31" s="27" t="s">
        <v>250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1306</v>
      </c>
      <c r="D32" s="28" t="s">
        <v>1307</v>
      </c>
      <c r="E32" s="29" t="s">
        <v>1308</v>
      </c>
      <c r="F32" s="30" t="s">
        <v>352</v>
      </c>
      <c r="G32" s="27" t="s">
        <v>255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1309</v>
      </c>
      <c r="D33" s="28" t="s">
        <v>347</v>
      </c>
      <c r="E33" s="29" t="s">
        <v>432</v>
      </c>
      <c r="F33" s="30" t="s">
        <v>1310</v>
      </c>
      <c r="G33" s="27" t="s">
        <v>1297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1311</v>
      </c>
      <c r="D34" s="28" t="s">
        <v>1312</v>
      </c>
      <c r="E34" s="29" t="s">
        <v>1313</v>
      </c>
      <c r="F34" s="30" t="s">
        <v>1314</v>
      </c>
      <c r="G34" s="27" t="s">
        <v>133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1315</v>
      </c>
      <c r="D35" s="28" t="s">
        <v>1316</v>
      </c>
      <c r="E35" s="29" t="s">
        <v>221</v>
      </c>
      <c r="F35" s="30" t="s">
        <v>283</v>
      </c>
      <c r="G35" s="27" t="s">
        <v>330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1317</v>
      </c>
      <c r="D36" s="28" t="s">
        <v>117</v>
      </c>
      <c r="E36" s="29" t="s">
        <v>221</v>
      </c>
      <c r="F36" s="30" t="s">
        <v>563</v>
      </c>
      <c r="G36" s="27" t="s">
        <v>141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1318</v>
      </c>
      <c r="D37" s="28" t="s">
        <v>161</v>
      </c>
      <c r="E37" s="29" t="s">
        <v>221</v>
      </c>
      <c r="F37" s="30" t="s">
        <v>254</v>
      </c>
      <c r="G37" s="27" t="s">
        <v>133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1319</v>
      </c>
      <c r="D38" s="28" t="s">
        <v>1320</v>
      </c>
      <c r="E38" s="29" t="s">
        <v>228</v>
      </c>
      <c r="F38" s="30" t="s">
        <v>148</v>
      </c>
      <c r="G38" s="27" t="s">
        <v>107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1321</v>
      </c>
      <c r="D39" s="28" t="s">
        <v>1322</v>
      </c>
      <c r="E39" s="29" t="s">
        <v>1323</v>
      </c>
      <c r="F39" s="30" t="s">
        <v>1158</v>
      </c>
      <c r="G39" s="27" t="s">
        <v>115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1324</v>
      </c>
      <c r="D40" s="28" t="s">
        <v>875</v>
      </c>
      <c r="E40" s="29" t="s">
        <v>231</v>
      </c>
      <c r="F40" s="30" t="s">
        <v>672</v>
      </c>
      <c r="G40" s="27" t="s">
        <v>138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1325</v>
      </c>
      <c r="D41" s="28" t="s">
        <v>1326</v>
      </c>
      <c r="E41" s="29" t="s">
        <v>867</v>
      </c>
      <c r="F41" s="30" t="s">
        <v>851</v>
      </c>
      <c r="G41" s="27" t="s">
        <v>153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1327</v>
      </c>
      <c r="D42" s="28" t="s">
        <v>1328</v>
      </c>
      <c r="E42" s="29" t="s">
        <v>451</v>
      </c>
      <c r="F42" s="30" t="s">
        <v>652</v>
      </c>
      <c r="G42" s="27" t="s">
        <v>107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1329</v>
      </c>
      <c r="D43" s="28" t="s">
        <v>1330</v>
      </c>
      <c r="E43" s="29" t="s">
        <v>451</v>
      </c>
      <c r="F43" s="30" t="s">
        <v>1234</v>
      </c>
      <c r="G43" s="27" t="s">
        <v>133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1331</v>
      </c>
      <c r="D44" s="28" t="s">
        <v>1332</v>
      </c>
      <c r="E44" s="29" t="s">
        <v>1333</v>
      </c>
      <c r="F44" s="30" t="s">
        <v>1334</v>
      </c>
      <c r="G44" s="27" t="s">
        <v>233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1335</v>
      </c>
      <c r="D45" s="28" t="s">
        <v>617</v>
      </c>
      <c r="E45" s="29" t="s">
        <v>470</v>
      </c>
      <c r="F45" s="30" t="s">
        <v>452</v>
      </c>
      <c r="G45" s="27" t="s">
        <v>133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1336</v>
      </c>
      <c r="D46" s="28" t="s">
        <v>1337</v>
      </c>
      <c r="E46" s="29" t="s">
        <v>473</v>
      </c>
      <c r="F46" s="30" t="s">
        <v>1338</v>
      </c>
      <c r="G46" s="27" t="s">
        <v>233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1339</v>
      </c>
      <c r="D47" s="28" t="s">
        <v>587</v>
      </c>
      <c r="E47" s="29" t="s">
        <v>473</v>
      </c>
      <c r="F47" s="30" t="s">
        <v>1340</v>
      </c>
      <c r="G47" s="27" t="s">
        <v>426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1341</v>
      </c>
      <c r="D48" s="28" t="s">
        <v>499</v>
      </c>
      <c r="E48" s="29" t="s">
        <v>253</v>
      </c>
      <c r="F48" s="30" t="s">
        <v>514</v>
      </c>
      <c r="G48" s="27" t="s">
        <v>133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1342</v>
      </c>
      <c r="D49" s="28" t="s">
        <v>956</v>
      </c>
      <c r="E49" s="29" t="s">
        <v>253</v>
      </c>
      <c r="F49" s="30" t="s">
        <v>225</v>
      </c>
      <c r="G49" s="27" t="s">
        <v>164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1343</v>
      </c>
      <c r="D50" s="28" t="s">
        <v>161</v>
      </c>
      <c r="E50" s="29" t="s">
        <v>481</v>
      </c>
      <c r="F50" s="30" t="s">
        <v>1344</v>
      </c>
      <c r="G50" s="27" t="s">
        <v>322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1345</v>
      </c>
      <c r="D51" s="28" t="s">
        <v>1346</v>
      </c>
      <c r="E51" s="29" t="s">
        <v>481</v>
      </c>
      <c r="F51" s="30" t="s">
        <v>1347</v>
      </c>
      <c r="G51" s="27" t="s">
        <v>157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1348</v>
      </c>
      <c r="D52" s="28" t="s">
        <v>122</v>
      </c>
      <c r="E52" s="29" t="s">
        <v>891</v>
      </c>
      <c r="F52" s="30" t="s">
        <v>213</v>
      </c>
      <c r="G52" s="27" t="s">
        <v>177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1349</v>
      </c>
      <c r="D53" s="28" t="s">
        <v>1350</v>
      </c>
      <c r="E53" s="29" t="s">
        <v>261</v>
      </c>
      <c r="F53" s="30" t="s">
        <v>317</v>
      </c>
      <c r="G53" s="27" t="s">
        <v>157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1351</v>
      </c>
      <c r="D54" s="28" t="s">
        <v>1112</v>
      </c>
      <c r="E54" s="29" t="s">
        <v>1352</v>
      </c>
      <c r="F54" s="30" t="s">
        <v>1056</v>
      </c>
      <c r="G54" s="27" t="s">
        <v>275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1353</v>
      </c>
      <c r="D55" s="28" t="s">
        <v>1354</v>
      </c>
      <c r="E55" s="29" t="s">
        <v>491</v>
      </c>
      <c r="F55" s="30" t="s">
        <v>1355</v>
      </c>
      <c r="G55" s="27" t="s">
        <v>133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1356</v>
      </c>
      <c r="D56" s="28" t="s">
        <v>1357</v>
      </c>
      <c r="E56" s="29" t="s">
        <v>1358</v>
      </c>
      <c r="F56" s="30" t="s">
        <v>1359</v>
      </c>
      <c r="G56" s="27" t="s">
        <v>595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1360</v>
      </c>
      <c r="D57" s="28" t="s">
        <v>1361</v>
      </c>
      <c r="E57" s="29" t="s">
        <v>715</v>
      </c>
      <c r="F57" s="30" t="s">
        <v>696</v>
      </c>
      <c r="G57" s="27" t="s">
        <v>141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1362</v>
      </c>
      <c r="D58" s="28" t="s">
        <v>476</v>
      </c>
      <c r="E58" s="29" t="s">
        <v>1363</v>
      </c>
      <c r="F58" s="30" t="s">
        <v>855</v>
      </c>
      <c r="G58" s="27" t="s">
        <v>98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1364</v>
      </c>
      <c r="D59" s="28" t="s">
        <v>122</v>
      </c>
      <c r="E59" s="29" t="s">
        <v>1363</v>
      </c>
      <c r="F59" s="30" t="s">
        <v>1365</v>
      </c>
      <c r="G59" s="27" t="s">
        <v>107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1366</v>
      </c>
      <c r="D60" s="28" t="s">
        <v>1367</v>
      </c>
      <c r="E60" s="29" t="s">
        <v>1363</v>
      </c>
      <c r="F60" s="30" t="s">
        <v>1368</v>
      </c>
      <c r="G60" s="27" t="s">
        <v>111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1369</v>
      </c>
      <c r="D61" s="28" t="s">
        <v>1370</v>
      </c>
      <c r="E61" s="29" t="s">
        <v>286</v>
      </c>
      <c r="F61" s="30" t="s">
        <v>370</v>
      </c>
      <c r="G61" s="27" t="s">
        <v>238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1371</v>
      </c>
      <c r="D62" s="28" t="s">
        <v>122</v>
      </c>
      <c r="E62" s="29" t="s">
        <v>1073</v>
      </c>
      <c r="F62" s="30" t="s">
        <v>196</v>
      </c>
      <c r="G62" s="27" t="s">
        <v>595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1372</v>
      </c>
      <c r="D63" s="28" t="s">
        <v>1373</v>
      </c>
      <c r="E63" s="29" t="s">
        <v>1073</v>
      </c>
      <c r="F63" s="30" t="s">
        <v>407</v>
      </c>
      <c r="G63" s="27" t="s">
        <v>426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1374</v>
      </c>
      <c r="D64" s="28" t="s">
        <v>161</v>
      </c>
      <c r="E64" s="29" t="s">
        <v>903</v>
      </c>
      <c r="F64" s="30" t="s">
        <v>1209</v>
      </c>
      <c r="G64" s="27" t="s">
        <v>401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1375</v>
      </c>
      <c r="D65" s="28" t="s">
        <v>302</v>
      </c>
      <c r="E65" s="29" t="s">
        <v>303</v>
      </c>
      <c r="F65" s="30" t="s">
        <v>574</v>
      </c>
      <c r="G65" s="27" t="s">
        <v>197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1376</v>
      </c>
      <c r="D66" s="28" t="s">
        <v>998</v>
      </c>
      <c r="E66" s="29" t="s">
        <v>303</v>
      </c>
      <c r="F66" s="30" t="s">
        <v>1377</v>
      </c>
      <c r="G66" s="27" t="s">
        <v>250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1378</v>
      </c>
      <c r="D67" s="28" t="s">
        <v>1379</v>
      </c>
      <c r="E67" s="29" t="s">
        <v>324</v>
      </c>
      <c r="F67" s="30" t="s">
        <v>1079</v>
      </c>
      <c r="G67" s="27" t="s">
        <v>275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1380</v>
      </c>
      <c r="D68" s="28" t="s">
        <v>1381</v>
      </c>
      <c r="E68" s="29" t="s">
        <v>533</v>
      </c>
      <c r="F68" s="30" t="s">
        <v>1382</v>
      </c>
      <c r="G68" s="27" t="s">
        <v>1297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1383</v>
      </c>
      <c r="D69" s="28" t="s">
        <v>1384</v>
      </c>
      <c r="E69" s="29" t="s">
        <v>747</v>
      </c>
      <c r="F69" s="30" t="s">
        <v>948</v>
      </c>
      <c r="G69" s="27" t="s">
        <v>205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1385</v>
      </c>
      <c r="D70" s="28" t="s">
        <v>1386</v>
      </c>
      <c r="E70" s="29" t="s">
        <v>337</v>
      </c>
      <c r="F70" s="30" t="s">
        <v>646</v>
      </c>
      <c r="G70" s="27" t="s">
        <v>426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1387</v>
      </c>
      <c r="D71" s="28" t="s">
        <v>150</v>
      </c>
      <c r="E71" s="29" t="s">
        <v>340</v>
      </c>
      <c r="F71" s="30" t="s">
        <v>1388</v>
      </c>
      <c r="G71" s="27" t="s">
        <v>98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1389</v>
      </c>
      <c r="D72" s="28" t="s">
        <v>917</v>
      </c>
      <c r="E72" s="29" t="s">
        <v>549</v>
      </c>
      <c r="F72" s="30" t="s">
        <v>1390</v>
      </c>
      <c r="G72" s="27" t="s">
        <v>98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1391</v>
      </c>
      <c r="D73" s="28" t="s">
        <v>816</v>
      </c>
      <c r="E73" s="29" t="s">
        <v>549</v>
      </c>
      <c r="F73" s="30" t="s">
        <v>140</v>
      </c>
      <c r="G73" s="27" t="s">
        <v>115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1392</v>
      </c>
      <c r="D74" s="28" t="s">
        <v>1393</v>
      </c>
      <c r="E74" s="29" t="s">
        <v>344</v>
      </c>
      <c r="F74" s="30" t="s">
        <v>222</v>
      </c>
      <c r="G74" s="27" t="s">
        <v>255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1394</v>
      </c>
      <c r="D75" s="28" t="s">
        <v>161</v>
      </c>
      <c r="E75" s="29" t="s">
        <v>344</v>
      </c>
      <c r="F75" s="30" t="s">
        <v>1395</v>
      </c>
      <c r="G75" s="27" t="s">
        <v>1396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8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8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1397</v>
      </c>
      <c r="D76" s="28" t="s">
        <v>830</v>
      </c>
      <c r="E76" s="29" t="s">
        <v>1261</v>
      </c>
      <c r="F76" s="30" t="s">
        <v>1398</v>
      </c>
      <c r="G76" s="27" t="s">
        <v>1297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75" customHeight="1">
      <c r="B77" s="26">
        <v>67</v>
      </c>
      <c r="C77" s="27" t="s">
        <v>1399</v>
      </c>
      <c r="D77" s="28" t="s">
        <v>1400</v>
      </c>
      <c r="E77" s="29" t="s">
        <v>767</v>
      </c>
      <c r="F77" s="30" t="s">
        <v>249</v>
      </c>
      <c r="G77" s="27" t="s">
        <v>275</v>
      </c>
      <c r="H77" s="31" t="s">
        <v>27</v>
      </c>
      <c r="I77" s="31" t="s">
        <v>27</v>
      </c>
      <c r="J77" s="31" t="s">
        <v>27</v>
      </c>
      <c r="K77" s="31" t="s">
        <v>27</v>
      </c>
      <c r="L77" s="38"/>
      <c r="M77" s="38"/>
      <c r="N77" s="38"/>
      <c r="O77" s="38"/>
      <c r="P77" s="33"/>
      <c r="Q77" s="34">
        <f t="shared" si="5"/>
        <v>0</v>
      </c>
      <c r="R77" s="35" t="str">
        <f t="shared" si="3"/>
        <v>F</v>
      </c>
      <c r="S77" s="36" t="str">
        <f t="shared" si="1"/>
        <v>Kém</v>
      </c>
      <c r="T77" s="37" t="str">
        <f t="shared" si="4"/>
        <v/>
      </c>
      <c r="U77" s="93"/>
      <c r="V77" s="91" t="str">
        <f t="shared" si="6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18.75" customHeight="1">
      <c r="B78" s="26">
        <v>68</v>
      </c>
      <c r="C78" s="27" t="s">
        <v>1401</v>
      </c>
      <c r="D78" s="28" t="s">
        <v>1402</v>
      </c>
      <c r="E78" s="29" t="s">
        <v>767</v>
      </c>
      <c r="F78" s="30" t="s">
        <v>1403</v>
      </c>
      <c r="G78" s="27" t="s">
        <v>205</v>
      </c>
      <c r="H78" s="31" t="s">
        <v>27</v>
      </c>
      <c r="I78" s="31" t="s">
        <v>27</v>
      </c>
      <c r="J78" s="31" t="s">
        <v>27</v>
      </c>
      <c r="K78" s="31" t="s">
        <v>27</v>
      </c>
      <c r="L78" s="38"/>
      <c r="M78" s="38"/>
      <c r="N78" s="38"/>
      <c r="O78" s="38"/>
      <c r="P78" s="33"/>
      <c r="Q78" s="34">
        <f t="shared" si="5"/>
        <v>0</v>
      </c>
      <c r="R78" s="35" t="str">
        <f t="shared" si="3"/>
        <v>F</v>
      </c>
      <c r="S78" s="36" t="str">
        <f t="shared" si="1"/>
        <v>Kém</v>
      </c>
      <c r="T78" s="37" t="str">
        <f t="shared" si="4"/>
        <v/>
      </c>
      <c r="U78" s="93"/>
      <c r="V78" s="91" t="str">
        <f t="shared" si="6"/>
        <v>Học lại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1:38" ht="7.5" customHeight="1">
      <c r="A79" s="2"/>
      <c r="B79" s="39"/>
      <c r="C79" s="4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hidden="1">
      <c r="A80" s="2"/>
      <c r="B80" s="110" t="s">
        <v>28</v>
      </c>
      <c r="C80" s="11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 ht="16.5" hidden="1" customHeight="1">
      <c r="A81" s="2"/>
      <c r="B81" s="45" t="s">
        <v>29</v>
      </c>
      <c r="C81" s="45"/>
      <c r="D81" s="46">
        <f>+$Y$9</f>
        <v>68</v>
      </c>
      <c r="E81" s="47" t="s">
        <v>30</v>
      </c>
      <c r="F81" s="47"/>
      <c r="G81" s="130" t="s">
        <v>31</v>
      </c>
      <c r="H81" s="130"/>
      <c r="I81" s="130"/>
      <c r="J81" s="130"/>
      <c r="K81" s="130"/>
      <c r="L81" s="130"/>
      <c r="M81" s="130"/>
      <c r="N81" s="130"/>
      <c r="O81" s="130"/>
      <c r="P81" s="48">
        <f>$Y$9 -COUNTIF($T$10:$T$268,"Vắng") -COUNTIF($T$10:$T$268,"Vắng có phép") - COUNTIF($T$10:$T$268,"Đình chỉ thi") - COUNTIF($T$10:$T$268,"Không đủ ĐKDT")</f>
        <v>68</v>
      </c>
      <c r="Q81" s="48"/>
      <c r="R81" s="49"/>
      <c r="S81" s="50"/>
      <c r="T81" s="50" t="s">
        <v>30</v>
      </c>
      <c r="U81" s="3"/>
    </row>
    <row r="82" spans="1:38" ht="16.5" hidden="1" customHeight="1">
      <c r="A82" s="2"/>
      <c r="B82" s="45" t="s">
        <v>32</v>
      </c>
      <c r="C82" s="45"/>
      <c r="D82" s="46">
        <f>+$AJ$9</f>
        <v>0</v>
      </c>
      <c r="E82" s="47" t="s">
        <v>30</v>
      </c>
      <c r="F82" s="47"/>
      <c r="G82" s="130" t="s">
        <v>33</v>
      </c>
      <c r="H82" s="130"/>
      <c r="I82" s="130"/>
      <c r="J82" s="130"/>
      <c r="K82" s="130"/>
      <c r="L82" s="130"/>
      <c r="M82" s="130"/>
      <c r="N82" s="130"/>
      <c r="O82" s="130"/>
      <c r="P82" s="51">
        <f>COUNTIF($T$10:$T$144,"Vắng")</f>
        <v>0</v>
      </c>
      <c r="Q82" s="51"/>
      <c r="R82" s="52"/>
      <c r="S82" s="50"/>
      <c r="T82" s="50" t="s">
        <v>30</v>
      </c>
      <c r="U82" s="3"/>
    </row>
    <row r="83" spans="1:38" ht="16.5" hidden="1" customHeight="1">
      <c r="A83" s="2"/>
      <c r="B83" s="45" t="s">
        <v>54</v>
      </c>
      <c r="C83" s="45"/>
      <c r="D83" s="85">
        <f>COUNTIF(V11:V78,"Học lại")</f>
        <v>68</v>
      </c>
      <c r="E83" s="47" t="s">
        <v>30</v>
      </c>
      <c r="F83" s="47"/>
      <c r="G83" s="130" t="s">
        <v>55</v>
      </c>
      <c r="H83" s="130"/>
      <c r="I83" s="130"/>
      <c r="J83" s="130"/>
      <c r="K83" s="130"/>
      <c r="L83" s="130"/>
      <c r="M83" s="130"/>
      <c r="N83" s="130"/>
      <c r="O83" s="130"/>
      <c r="P83" s="48">
        <f>COUNTIF($T$10:$T$144,"Vắng có phép")</f>
        <v>0</v>
      </c>
      <c r="Q83" s="48"/>
      <c r="R83" s="49"/>
      <c r="S83" s="50"/>
      <c r="T83" s="50" t="s">
        <v>30</v>
      </c>
      <c r="U83" s="3"/>
    </row>
    <row r="84" spans="1:38" ht="3" hidden="1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idden="1">
      <c r="B85" s="86" t="s">
        <v>34</v>
      </c>
      <c r="C85" s="86"/>
      <c r="D85" s="87">
        <f>COUNTIF(V11:V78,"Thi lại")</f>
        <v>0</v>
      </c>
      <c r="E85" s="88" t="s">
        <v>30</v>
      </c>
      <c r="F85" s="3"/>
      <c r="G85" s="3"/>
      <c r="H85" s="3"/>
      <c r="I85" s="3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3"/>
    </row>
    <row r="86" spans="1:38" hidden="1">
      <c r="B86" s="86"/>
      <c r="C86" s="86"/>
      <c r="D86" s="87"/>
      <c r="E86" s="88"/>
      <c r="F86" s="3"/>
      <c r="G86" s="3"/>
      <c r="H86" s="3"/>
      <c r="I86" s="3"/>
      <c r="J86" s="129" t="s">
        <v>56</v>
      </c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3"/>
    </row>
    <row r="87" spans="1:38" hidden="1">
      <c r="A87" s="53"/>
      <c r="B87" s="98" t="s">
        <v>35</v>
      </c>
      <c r="C87" s="98"/>
      <c r="D87" s="98"/>
      <c r="E87" s="98"/>
      <c r="F87" s="98"/>
      <c r="G87" s="98"/>
      <c r="H87" s="98"/>
      <c r="I87" s="54"/>
      <c r="J87" s="103" t="s">
        <v>36</v>
      </c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3"/>
    </row>
    <row r="88" spans="1:38" ht="4.5" hidden="1" customHeight="1">
      <c r="A88" s="2"/>
      <c r="B88" s="39"/>
      <c r="C88" s="55"/>
      <c r="D88" s="55"/>
      <c r="E88" s="56"/>
      <c r="F88" s="56"/>
      <c r="G88" s="56"/>
      <c r="H88" s="57"/>
      <c r="I88" s="58"/>
      <c r="J88" s="58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38" s="2" customFormat="1" hidden="1">
      <c r="B89" s="98" t="s">
        <v>37</v>
      </c>
      <c r="C89" s="98"/>
      <c r="D89" s="100" t="s">
        <v>38</v>
      </c>
      <c r="E89" s="100"/>
      <c r="F89" s="100"/>
      <c r="G89" s="100"/>
      <c r="H89" s="100"/>
      <c r="I89" s="58"/>
      <c r="J89" s="58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9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3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18" hidden="1" customHeight="1">
      <c r="A95" s="1"/>
      <c r="B95" s="99" t="s">
        <v>39</v>
      </c>
      <c r="C95" s="99"/>
      <c r="D95" s="99" t="s">
        <v>57</v>
      </c>
      <c r="E95" s="99"/>
      <c r="F95" s="99"/>
      <c r="G95" s="99"/>
      <c r="H95" s="99"/>
      <c r="I95" s="99"/>
      <c r="J95" s="99" t="s">
        <v>40</v>
      </c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4.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36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ht="38.25" customHeight="1">
      <c r="B98" s="97" t="s">
        <v>52</v>
      </c>
      <c r="C98" s="98"/>
      <c r="D98" s="98"/>
      <c r="E98" s="98"/>
      <c r="F98" s="98"/>
      <c r="G98" s="98"/>
      <c r="H98" s="97" t="s">
        <v>53</v>
      </c>
      <c r="I98" s="97"/>
      <c r="J98" s="97"/>
      <c r="K98" s="97"/>
      <c r="L98" s="97"/>
      <c r="M98" s="97"/>
      <c r="N98" s="101" t="s">
        <v>59</v>
      </c>
      <c r="O98" s="101"/>
      <c r="P98" s="101"/>
      <c r="Q98" s="101"/>
      <c r="R98" s="101"/>
      <c r="S98" s="101"/>
      <c r="T98" s="101"/>
      <c r="U98" s="101"/>
    </row>
    <row r="99" spans="1:38">
      <c r="B99" s="39"/>
      <c r="C99" s="55"/>
      <c r="D99" s="55"/>
      <c r="E99" s="56"/>
      <c r="F99" s="56"/>
      <c r="G99" s="56"/>
      <c r="H99" s="57"/>
      <c r="I99" s="58"/>
      <c r="J99" s="58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38">
      <c r="B100" s="98" t="s">
        <v>37</v>
      </c>
      <c r="C100" s="98"/>
      <c r="D100" s="100" t="s">
        <v>38</v>
      </c>
      <c r="E100" s="100"/>
      <c r="F100" s="100"/>
      <c r="G100" s="100"/>
      <c r="H100" s="100"/>
      <c r="I100" s="58"/>
      <c r="J100" s="58"/>
      <c r="K100" s="44"/>
      <c r="L100" s="44"/>
      <c r="M100" s="44"/>
      <c r="N100" s="44"/>
      <c r="O100" s="44"/>
      <c r="P100" s="44"/>
      <c r="Q100" s="44"/>
      <c r="R100" s="44"/>
      <c r="S100" s="44"/>
      <c r="T100" s="44"/>
    </row>
    <row r="101" spans="1:38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6" spans="1:38"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 t="s">
        <v>60</v>
      </c>
      <c r="O106" s="96"/>
      <c r="P106" s="96"/>
      <c r="Q106" s="96"/>
      <c r="R106" s="96"/>
      <c r="S106" s="96"/>
      <c r="T106" s="96"/>
      <c r="U106" s="96"/>
    </row>
  </sheetData>
  <sheetProtection formatCells="0" formatColumns="0" formatRows="0" insertColumns="0" insertRows="0" insertHyperlinks="0" deleteColumns="0" deleteRows="0" sort="0" autoFilter="0" pivotTables="0"/>
  <autoFilter ref="A9:AL78">
    <filterColumn colId="3" showButton="0"/>
    <filterColumn colId="12"/>
  </autoFilter>
  <mergeCells count="61">
    <mergeCell ref="B100:C100"/>
    <mergeCell ref="D100:H100"/>
    <mergeCell ref="B106:D106"/>
    <mergeCell ref="E106:G106"/>
    <mergeCell ref="H106:M106"/>
    <mergeCell ref="N106:U106"/>
    <mergeCell ref="B95:C95"/>
    <mergeCell ref="D95:I95"/>
    <mergeCell ref="J95:T95"/>
    <mergeCell ref="B98:G98"/>
    <mergeCell ref="H98:M98"/>
    <mergeCell ref="N98:U98"/>
    <mergeCell ref="G83:O83"/>
    <mergeCell ref="J85:T85"/>
    <mergeCell ref="J86:T86"/>
    <mergeCell ref="B87:H87"/>
    <mergeCell ref="J87:T87"/>
    <mergeCell ref="B89:C89"/>
    <mergeCell ref="D89:H89"/>
    <mergeCell ref="T8:T10"/>
    <mergeCell ref="U8:U10"/>
    <mergeCell ref="B10:G10"/>
    <mergeCell ref="B80:C80"/>
    <mergeCell ref="G81:O81"/>
    <mergeCell ref="G82:O8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8">
    <cfRule type="cellIs" dxfId="33" priority="2" operator="greaterThan">
      <formula>10</formula>
    </cfRule>
  </conditionalFormatting>
  <conditionalFormatting sqref="C1:C1048576">
    <cfRule type="duplicateValues" dxfId="32" priority="1"/>
  </conditionalFormatting>
  <dataValidations count="1">
    <dataValidation allowBlank="1" showInputMessage="1" showErrorMessage="1" errorTitle="Không xóa dữ liệu" error="Không xóa dữ liệu" prompt="Không xóa dữ liệu" sqref="D83 AL3:AL9 X3:AK4 W5:AK9 V11:W7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A1:AL106"/>
  <sheetViews>
    <sheetView workbookViewId="0">
      <pane ySplit="4" topLeftCell="A72" activePane="bottomLeft" state="frozen"/>
      <selection activeCell="C11" sqref="C11"/>
      <selection pane="bottomLeft" activeCell="A79" sqref="A79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67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89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INT1155-06</v>
      </c>
      <c r="Y9" s="69">
        <f>+$AH$9+$AJ$9+$AF$9</f>
        <v>68</v>
      </c>
      <c r="Z9" s="63">
        <f>COUNTIF($S$10:$S$138,"Khiển trách")</f>
        <v>0</v>
      </c>
      <c r="AA9" s="63">
        <f>COUNTIF($S$10:$S$138,"Cảnh cáo")</f>
        <v>0</v>
      </c>
      <c r="AB9" s="63">
        <f>COUNTIF($S$10:$S$138,"Đình chỉ thi")</f>
        <v>0</v>
      </c>
      <c r="AC9" s="70">
        <f>+($Z$9+$AA$9+$AB$9)/$Y$9*100%</f>
        <v>0</v>
      </c>
      <c r="AD9" s="63">
        <f>SUM(COUNTIF($S$10:$S$136,"Vắng"),COUNTIF($S$10:$S$136,"Vắng có phép"))</f>
        <v>0</v>
      </c>
      <c r="AE9" s="71">
        <f>+$AD$9/$Y$9</f>
        <v>0</v>
      </c>
      <c r="AF9" s="72">
        <f>COUNTIF($V$10:$V$136,"Thi lại")</f>
        <v>0</v>
      </c>
      <c r="AG9" s="71">
        <f>+$AF$9/$Y$9</f>
        <v>0</v>
      </c>
      <c r="AH9" s="72">
        <f>COUNTIF($V$10:$V$137,"Học lại")</f>
        <v>68</v>
      </c>
      <c r="AI9" s="71">
        <f>+$AH$9/$Y$9</f>
        <v>1</v>
      </c>
      <c r="AJ9" s="63">
        <f>COUNTIF($V$11:$V$137,"Đạt")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1111</v>
      </c>
      <c r="D11" s="17" t="s">
        <v>1112</v>
      </c>
      <c r="E11" s="18" t="s">
        <v>101</v>
      </c>
      <c r="F11" s="19" t="s">
        <v>577</v>
      </c>
      <c r="G11" s="16" t="s">
        <v>401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1113</v>
      </c>
      <c r="D12" s="28" t="s">
        <v>1114</v>
      </c>
      <c r="E12" s="29" t="s">
        <v>101</v>
      </c>
      <c r="F12" s="30" t="s">
        <v>484</v>
      </c>
      <c r="G12" s="27" t="s">
        <v>367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1115</v>
      </c>
      <c r="D13" s="28" t="s">
        <v>360</v>
      </c>
      <c r="E13" s="29" t="s">
        <v>1116</v>
      </c>
      <c r="F13" s="30" t="s">
        <v>1117</v>
      </c>
      <c r="G13" s="27" t="s">
        <v>1118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1119</v>
      </c>
      <c r="D14" s="28" t="s">
        <v>117</v>
      </c>
      <c r="E14" s="29" t="s">
        <v>1120</v>
      </c>
      <c r="F14" s="30" t="s">
        <v>1121</v>
      </c>
      <c r="G14" s="27" t="s">
        <v>401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1122</v>
      </c>
      <c r="D15" s="28" t="s">
        <v>183</v>
      </c>
      <c r="E15" s="29" t="s">
        <v>1123</v>
      </c>
      <c r="F15" s="30" t="s">
        <v>1124</v>
      </c>
      <c r="G15" s="27" t="s">
        <v>401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1125</v>
      </c>
      <c r="D16" s="28" t="s">
        <v>161</v>
      </c>
      <c r="E16" s="29" t="s">
        <v>782</v>
      </c>
      <c r="F16" s="30" t="s">
        <v>1126</v>
      </c>
      <c r="G16" s="27" t="s">
        <v>197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1127</v>
      </c>
      <c r="D17" s="28" t="s">
        <v>360</v>
      </c>
      <c r="E17" s="29" t="s">
        <v>782</v>
      </c>
      <c r="F17" s="30" t="s">
        <v>664</v>
      </c>
      <c r="G17" s="27" t="s">
        <v>115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1128</v>
      </c>
      <c r="D18" s="28" t="s">
        <v>1129</v>
      </c>
      <c r="E18" s="29" t="s">
        <v>1130</v>
      </c>
      <c r="F18" s="30" t="s">
        <v>1131</v>
      </c>
      <c r="G18" s="27" t="s">
        <v>233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1132</v>
      </c>
      <c r="D19" s="28" t="s">
        <v>161</v>
      </c>
      <c r="E19" s="29" t="s">
        <v>1130</v>
      </c>
      <c r="F19" s="30" t="s">
        <v>1133</v>
      </c>
      <c r="G19" s="27" t="s">
        <v>426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1134</v>
      </c>
      <c r="D20" s="28" t="s">
        <v>1135</v>
      </c>
      <c r="E20" s="29" t="s">
        <v>786</v>
      </c>
      <c r="F20" s="30" t="s">
        <v>114</v>
      </c>
      <c r="G20" s="27" t="s">
        <v>153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1136</v>
      </c>
      <c r="D21" s="28" t="s">
        <v>1137</v>
      </c>
      <c r="E21" s="29" t="s">
        <v>127</v>
      </c>
      <c r="F21" s="30" t="s">
        <v>1079</v>
      </c>
      <c r="G21" s="27" t="s">
        <v>177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1138</v>
      </c>
      <c r="D22" s="28" t="s">
        <v>998</v>
      </c>
      <c r="E22" s="29" t="s">
        <v>136</v>
      </c>
      <c r="F22" s="30" t="s">
        <v>124</v>
      </c>
      <c r="G22" s="27" t="s">
        <v>197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1139</v>
      </c>
      <c r="D23" s="28" t="s">
        <v>499</v>
      </c>
      <c r="E23" s="29" t="s">
        <v>387</v>
      </c>
      <c r="F23" s="30" t="s">
        <v>1140</v>
      </c>
      <c r="G23" s="27" t="s">
        <v>115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1141</v>
      </c>
      <c r="D24" s="28" t="s">
        <v>1142</v>
      </c>
      <c r="E24" s="29" t="s">
        <v>151</v>
      </c>
      <c r="F24" s="30" t="s">
        <v>1143</v>
      </c>
      <c r="G24" s="27" t="s">
        <v>233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1144</v>
      </c>
      <c r="D25" s="28" t="s">
        <v>864</v>
      </c>
      <c r="E25" s="29" t="s">
        <v>396</v>
      </c>
      <c r="F25" s="30" t="s">
        <v>1145</v>
      </c>
      <c r="G25" s="27" t="s">
        <v>389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1146</v>
      </c>
      <c r="D26" s="28" t="s">
        <v>1112</v>
      </c>
      <c r="E26" s="29" t="s">
        <v>396</v>
      </c>
      <c r="F26" s="30" t="s">
        <v>806</v>
      </c>
      <c r="G26" s="27" t="s">
        <v>197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1147</v>
      </c>
      <c r="D27" s="28" t="s">
        <v>369</v>
      </c>
      <c r="E27" s="29" t="s">
        <v>396</v>
      </c>
      <c r="F27" s="30" t="s">
        <v>1148</v>
      </c>
      <c r="G27" s="27" t="s">
        <v>115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1149</v>
      </c>
      <c r="D28" s="28" t="s">
        <v>1150</v>
      </c>
      <c r="E28" s="29" t="s">
        <v>1151</v>
      </c>
      <c r="F28" s="30" t="s">
        <v>1152</v>
      </c>
      <c r="G28" s="27" t="s">
        <v>739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1153</v>
      </c>
      <c r="D29" s="28" t="s">
        <v>1154</v>
      </c>
      <c r="E29" s="29" t="s">
        <v>162</v>
      </c>
      <c r="F29" s="30" t="s">
        <v>1155</v>
      </c>
      <c r="G29" s="27" t="s">
        <v>322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1156</v>
      </c>
      <c r="D30" s="28" t="s">
        <v>1157</v>
      </c>
      <c r="E30" s="29" t="s">
        <v>162</v>
      </c>
      <c r="F30" s="30" t="s">
        <v>1158</v>
      </c>
      <c r="G30" s="27" t="s">
        <v>238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1159</v>
      </c>
      <c r="D31" s="28" t="s">
        <v>1160</v>
      </c>
      <c r="E31" s="29" t="s">
        <v>414</v>
      </c>
      <c r="F31" s="30" t="s">
        <v>176</v>
      </c>
      <c r="G31" s="27" t="s">
        <v>238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1161</v>
      </c>
      <c r="D32" s="28" t="s">
        <v>122</v>
      </c>
      <c r="E32" s="29" t="s">
        <v>991</v>
      </c>
      <c r="F32" s="30" t="s">
        <v>110</v>
      </c>
      <c r="G32" s="27" t="s">
        <v>205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1162</v>
      </c>
      <c r="D33" s="28" t="s">
        <v>1163</v>
      </c>
      <c r="E33" s="29" t="s">
        <v>842</v>
      </c>
      <c r="F33" s="30" t="s">
        <v>317</v>
      </c>
      <c r="G33" s="27" t="s">
        <v>401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1164</v>
      </c>
      <c r="D34" s="28" t="s">
        <v>277</v>
      </c>
      <c r="E34" s="29" t="s">
        <v>184</v>
      </c>
      <c r="F34" s="30" t="s">
        <v>163</v>
      </c>
      <c r="G34" s="27" t="s">
        <v>426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1165</v>
      </c>
      <c r="D35" s="28" t="s">
        <v>117</v>
      </c>
      <c r="E35" s="29" t="s">
        <v>184</v>
      </c>
      <c r="F35" s="30" t="s">
        <v>687</v>
      </c>
      <c r="G35" s="27" t="s">
        <v>115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1166</v>
      </c>
      <c r="D36" s="28" t="s">
        <v>199</v>
      </c>
      <c r="E36" s="29" t="s">
        <v>184</v>
      </c>
      <c r="F36" s="30" t="s">
        <v>1167</v>
      </c>
      <c r="G36" s="27" t="s">
        <v>233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1168</v>
      </c>
      <c r="D37" s="28" t="s">
        <v>811</v>
      </c>
      <c r="E37" s="29" t="s">
        <v>184</v>
      </c>
      <c r="F37" s="30" t="s">
        <v>430</v>
      </c>
      <c r="G37" s="27" t="s">
        <v>401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1169</v>
      </c>
      <c r="D38" s="28" t="s">
        <v>347</v>
      </c>
      <c r="E38" s="29" t="s">
        <v>1170</v>
      </c>
      <c r="F38" s="30" t="s">
        <v>1171</v>
      </c>
      <c r="G38" s="27" t="s">
        <v>595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1172</v>
      </c>
      <c r="D39" s="28" t="s">
        <v>1173</v>
      </c>
      <c r="E39" s="29" t="s">
        <v>195</v>
      </c>
      <c r="F39" s="30" t="s">
        <v>267</v>
      </c>
      <c r="G39" s="27" t="s">
        <v>115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1174</v>
      </c>
      <c r="D40" s="28" t="s">
        <v>1175</v>
      </c>
      <c r="E40" s="29" t="s">
        <v>195</v>
      </c>
      <c r="F40" s="30" t="s">
        <v>1126</v>
      </c>
      <c r="G40" s="27" t="s">
        <v>401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1176</v>
      </c>
      <c r="D41" s="28" t="s">
        <v>611</v>
      </c>
      <c r="E41" s="29" t="s">
        <v>195</v>
      </c>
      <c r="F41" s="30" t="s">
        <v>232</v>
      </c>
      <c r="G41" s="27" t="s">
        <v>595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1177</v>
      </c>
      <c r="D42" s="28" t="s">
        <v>1178</v>
      </c>
      <c r="E42" s="29" t="s">
        <v>212</v>
      </c>
      <c r="F42" s="30" t="s">
        <v>1179</v>
      </c>
      <c r="G42" s="27" t="s">
        <v>1066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1180</v>
      </c>
      <c r="D43" s="28" t="s">
        <v>1181</v>
      </c>
      <c r="E43" s="29" t="s">
        <v>212</v>
      </c>
      <c r="F43" s="30" t="s">
        <v>1182</v>
      </c>
      <c r="G43" s="27" t="s">
        <v>401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1183</v>
      </c>
      <c r="D44" s="28" t="s">
        <v>735</v>
      </c>
      <c r="E44" s="29" t="s">
        <v>432</v>
      </c>
      <c r="F44" s="30" t="s">
        <v>1184</v>
      </c>
      <c r="G44" s="27" t="s">
        <v>201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1185</v>
      </c>
      <c r="D45" s="28" t="s">
        <v>179</v>
      </c>
      <c r="E45" s="29" t="s">
        <v>432</v>
      </c>
      <c r="F45" s="30" t="s">
        <v>441</v>
      </c>
      <c r="G45" s="27" t="s">
        <v>322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1186</v>
      </c>
      <c r="D46" s="28" t="s">
        <v>1187</v>
      </c>
      <c r="E46" s="29" t="s">
        <v>221</v>
      </c>
      <c r="F46" s="30" t="s">
        <v>1188</v>
      </c>
      <c r="G46" s="27" t="s">
        <v>1066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1189</v>
      </c>
      <c r="D47" s="28" t="s">
        <v>1190</v>
      </c>
      <c r="E47" s="29" t="s">
        <v>221</v>
      </c>
      <c r="F47" s="30" t="s">
        <v>1191</v>
      </c>
      <c r="G47" s="27" t="s">
        <v>426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1192</v>
      </c>
      <c r="D48" s="28" t="s">
        <v>671</v>
      </c>
      <c r="E48" s="29" t="s">
        <v>231</v>
      </c>
      <c r="F48" s="30" t="s">
        <v>1193</v>
      </c>
      <c r="G48" s="27" t="s">
        <v>401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1194</v>
      </c>
      <c r="D49" s="28" t="s">
        <v>1195</v>
      </c>
      <c r="E49" s="29" t="s">
        <v>451</v>
      </c>
      <c r="F49" s="30" t="s">
        <v>1196</v>
      </c>
      <c r="G49" s="27" t="s">
        <v>197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1197</v>
      </c>
      <c r="D50" s="28" t="s">
        <v>1078</v>
      </c>
      <c r="E50" s="29" t="s">
        <v>244</v>
      </c>
      <c r="F50" s="30" t="s">
        <v>1198</v>
      </c>
      <c r="G50" s="27" t="s">
        <v>138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1199</v>
      </c>
      <c r="D51" s="28" t="s">
        <v>252</v>
      </c>
      <c r="E51" s="29" t="s">
        <v>244</v>
      </c>
      <c r="F51" s="30" t="s">
        <v>237</v>
      </c>
      <c r="G51" s="27" t="s">
        <v>172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1200</v>
      </c>
      <c r="D52" s="28" t="s">
        <v>1201</v>
      </c>
      <c r="E52" s="29" t="s">
        <v>466</v>
      </c>
      <c r="F52" s="30" t="s">
        <v>510</v>
      </c>
      <c r="G52" s="27" t="s">
        <v>233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1202</v>
      </c>
      <c r="D53" s="28" t="s">
        <v>1203</v>
      </c>
      <c r="E53" s="29" t="s">
        <v>466</v>
      </c>
      <c r="F53" s="30" t="s">
        <v>649</v>
      </c>
      <c r="G53" s="27" t="s">
        <v>238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1204</v>
      </c>
      <c r="D54" s="28" t="s">
        <v>1205</v>
      </c>
      <c r="E54" s="29" t="s">
        <v>695</v>
      </c>
      <c r="F54" s="30" t="s">
        <v>1206</v>
      </c>
      <c r="G54" s="27" t="s">
        <v>401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1207</v>
      </c>
      <c r="D55" s="28" t="s">
        <v>122</v>
      </c>
      <c r="E55" s="29" t="s">
        <v>1208</v>
      </c>
      <c r="F55" s="30" t="s">
        <v>1209</v>
      </c>
      <c r="G55" s="27" t="s">
        <v>205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1210</v>
      </c>
      <c r="D56" s="28" t="s">
        <v>917</v>
      </c>
      <c r="E56" s="29" t="s">
        <v>473</v>
      </c>
      <c r="F56" s="30" t="s">
        <v>1211</v>
      </c>
      <c r="G56" s="27" t="s">
        <v>103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1212</v>
      </c>
      <c r="D57" s="28" t="s">
        <v>480</v>
      </c>
      <c r="E57" s="29" t="s">
        <v>481</v>
      </c>
      <c r="F57" s="30" t="s">
        <v>812</v>
      </c>
      <c r="G57" s="27" t="s">
        <v>177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1213</v>
      </c>
      <c r="D58" s="28" t="s">
        <v>1214</v>
      </c>
      <c r="E58" s="29" t="s">
        <v>481</v>
      </c>
      <c r="F58" s="30" t="s">
        <v>237</v>
      </c>
      <c r="G58" s="27" t="s">
        <v>250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1215</v>
      </c>
      <c r="D59" s="28" t="s">
        <v>1216</v>
      </c>
      <c r="E59" s="29" t="s">
        <v>1217</v>
      </c>
      <c r="F59" s="30" t="s">
        <v>1218</v>
      </c>
      <c r="G59" s="27" t="s">
        <v>153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1219</v>
      </c>
      <c r="D60" s="28" t="s">
        <v>161</v>
      </c>
      <c r="E60" s="29" t="s">
        <v>1220</v>
      </c>
      <c r="F60" s="30" t="s">
        <v>1131</v>
      </c>
      <c r="G60" s="27" t="s">
        <v>115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1221</v>
      </c>
      <c r="D61" s="28" t="s">
        <v>122</v>
      </c>
      <c r="E61" s="29" t="s">
        <v>1222</v>
      </c>
      <c r="F61" s="30" t="s">
        <v>1223</v>
      </c>
      <c r="G61" s="27" t="s">
        <v>181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1224</v>
      </c>
      <c r="D62" s="28" t="s">
        <v>1225</v>
      </c>
      <c r="E62" s="29" t="s">
        <v>286</v>
      </c>
      <c r="F62" s="30" t="s">
        <v>1226</v>
      </c>
      <c r="G62" s="27" t="s">
        <v>1066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1227</v>
      </c>
      <c r="D63" s="28" t="s">
        <v>372</v>
      </c>
      <c r="E63" s="29" t="s">
        <v>722</v>
      </c>
      <c r="F63" s="30" t="s">
        <v>1228</v>
      </c>
      <c r="G63" s="27" t="s">
        <v>201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1229</v>
      </c>
      <c r="D64" s="28" t="s">
        <v>1230</v>
      </c>
      <c r="E64" s="29" t="s">
        <v>1231</v>
      </c>
      <c r="F64" s="30" t="s">
        <v>300</v>
      </c>
      <c r="G64" s="27" t="s">
        <v>153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1232</v>
      </c>
      <c r="D65" s="28" t="s">
        <v>161</v>
      </c>
      <c r="E65" s="29" t="s">
        <v>1233</v>
      </c>
      <c r="F65" s="30" t="s">
        <v>1234</v>
      </c>
      <c r="G65" s="27" t="s">
        <v>153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1235</v>
      </c>
      <c r="D66" s="28" t="s">
        <v>161</v>
      </c>
      <c r="E66" s="29" t="s">
        <v>500</v>
      </c>
      <c r="F66" s="30" t="s">
        <v>1236</v>
      </c>
      <c r="G66" s="27" t="s">
        <v>138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1237</v>
      </c>
      <c r="D67" s="28" t="s">
        <v>1238</v>
      </c>
      <c r="E67" s="29" t="s">
        <v>1239</v>
      </c>
      <c r="F67" s="30" t="s">
        <v>1240</v>
      </c>
      <c r="G67" s="27" t="s">
        <v>115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1241</v>
      </c>
      <c r="D68" s="28" t="s">
        <v>122</v>
      </c>
      <c r="E68" s="29" t="s">
        <v>520</v>
      </c>
      <c r="F68" s="30" t="s">
        <v>1242</v>
      </c>
      <c r="G68" s="27" t="s">
        <v>107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1243</v>
      </c>
      <c r="D69" s="28" t="s">
        <v>1244</v>
      </c>
      <c r="E69" s="29" t="s">
        <v>1245</v>
      </c>
      <c r="F69" s="30" t="s">
        <v>1016</v>
      </c>
      <c r="G69" s="27" t="s">
        <v>181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1246</v>
      </c>
      <c r="D70" s="28" t="s">
        <v>1247</v>
      </c>
      <c r="E70" s="29" t="s">
        <v>747</v>
      </c>
      <c r="F70" s="30" t="s">
        <v>1131</v>
      </c>
      <c r="G70" s="27" t="s">
        <v>153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1248</v>
      </c>
      <c r="D71" s="28" t="s">
        <v>1249</v>
      </c>
      <c r="E71" s="29" t="s">
        <v>747</v>
      </c>
      <c r="F71" s="30" t="s">
        <v>1250</v>
      </c>
      <c r="G71" s="27" t="s">
        <v>181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1251</v>
      </c>
      <c r="D72" s="28" t="s">
        <v>1252</v>
      </c>
      <c r="E72" s="29" t="s">
        <v>543</v>
      </c>
      <c r="F72" s="30" t="s">
        <v>352</v>
      </c>
      <c r="G72" s="27" t="s">
        <v>153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1253</v>
      </c>
      <c r="D73" s="28" t="s">
        <v>161</v>
      </c>
      <c r="E73" s="29" t="s">
        <v>543</v>
      </c>
      <c r="F73" s="30" t="s">
        <v>1234</v>
      </c>
      <c r="G73" s="27" t="s">
        <v>138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1254</v>
      </c>
      <c r="D74" s="28" t="s">
        <v>1255</v>
      </c>
      <c r="E74" s="29" t="s">
        <v>340</v>
      </c>
      <c r="F74" s="30" t="s">
        <v>474</v>
      </c>
      <c r="G74" s="27" t="s">
        <v>197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1256</v>
      </c>
      <c r="D75" s="28" t="s">
        <v>1255</v>
      </c>
      <c r="E75" s="29" t="s">
        <v>340</v>
      </c>
      <c r="F75" s="30" t="s">
        <v>900</v>
      </c>
      <c r="G75" s="27" t="s">
        <v>330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8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8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1257</v>
      </c>
      <c r="D76" s="28" t="s">
        <v>150</v>
      </c>
      <c r="E76" s="29" t="s">
        <v>549</v>
      </c>
      <c r="F76" s="30" t="s">
        <v>996</v>
      </c>
      <c r="G76" s="27" t="s">
        <v>1258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75" customHeight="1">
      <c r="B77" s="26">
        <v>67</v>
      </c>
      <c r="C77" s="27" t="s">
        <v>1259</v>
      </c>
      <c r="D77" s="28" t="s">
        <v>735</v>
      </c>
      <c r="E77" s="29" t="s">
        <v>344</v>
      </c>
      <c r="F77" s="30" t="s">
        <v>723</v>
      </c>
      <c r="G77" s="27" t="s">
        <v>181</v>
      </c>
      <c r="H77" s="31" t="s">
        <v>27</v>
      </c>
      <c r="I77" s="31" t="s">
        <v>27</v>
      </c>
      <c r="J77" s="31" t="s">
        <v>27</v>
      </c>
      <c r="K77" s="31" t="s">
        <v>27</v>
      </c>
      <c r="L77" s="38"/>
      <c r="M77" s="38"/>
      <c r="N77" s="38"/>
      <c r="O77" s="38"/>
      <c r="P77" s="33"/>
      <c r="Q77" s="34">
        <f t="shared" si="5"/>
        <v>0</v>
      </c>
      <c r="R77" s="35" t="str">
        <f t="shared" si="3"/>
        <v>F</v>
      </c>
      <c r="S77" s="36" t="str">
        <f t="shared" si="1"/>
        <v>Kém</v>
      </c>
      <c r="T77" s="37" t="str">
        <f t="shared" si="4"/>
        <v/>
      </c>
      <c r="U77" s="93"/>
      <c r="V77" s="91" t="str">
        <f t="shared" si="6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18.75" customHeight="1">
      <c r="B78" s="26">
        <v>68</v>
      </c>
      <c r="C78" s="27" t="s">
        <v>1260</v>
      </c>
      <c r="D78" s="28" t="s">
        <v>122</v>
      </c>
      <c r="E78" s="29" t="s">
        <v>1261</v>
      </c>
      <c r="F78" s="30" t="s">
        <v>317</v>
      </c>
      <c r="G78" s="27" t="s">
        <v>426</v>
      </c>
      <c r="H78" s="31" t="s">
        <v>27</v>
      </c>
      <c r="I78" s="31" t="s">
        <v>27</v>
      </c>
      <c r="J78" s="31" t="s">
        <v>27</v>
      </c>
      <c r="K78" s="31" t="s">
        <v>27</v>
      </c>
      <c r="L78" s="38"/>
      <c r="M78" s="38"/>
      <c r="N78" s="38"/>
      <c r="O78" s="38"/>
      <c r="P78" s="33"/>
      <c r="Q78" s="34">
        <f t="shared" si="5"/>
        <v>0</v>
      </c>
      <c r="R78" s="35" t="str">
        <f t="shared" si="3"/>
        <v>F</v>
      </c>
      <c r="S78" s="36" t="str">
        <f t="shared" si="1"/>
        <v>Kém</v>
      </c>
      <c r="T78" s="37" t="str">
        <f t="shared" si="4"/>
        <v/>
      </c>
      <c r="U78" s="93"/>
      <c r="V78" s="91" t="str">
        <f t="shared" si="6"/>
        <v>Học lại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1:38" ht="7.5" customHeight="1">
      <c r="A79" s="2"/>
      <c r="B79" s="39"/>
      <c r="C79" s="4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hidden="1">
      <c r="A80" s="2"/>
      <c r="B80" s="110" t="s">
        <v>28</v>
      </c>
      <c r="C80" s="11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 ht="16.5" hidden="1" customHeight="1">
      <c r="A81" s="2"/>
      <c r="B81" s="45" t="s">
        <v>29</v>
      </c>
      <c r="C81" s="45"/>
      <c r="D81" s="46">
        <f>+$Y$9</f>
        <v>68</v>
      </c>
      <c r="E81" s="47" t="s">
        <v>30</v>
      </c>
      <c r="F81" s="47"/>
      <c r="G81" s="130" t="s">
        <v>31</v>
      </c>
      <c r="H81" s="130"/>
      <c r="I81" s="130"/>
      <c r="J81" s="130"/>
      <c r="K81" s="130"/>
      <c r="L81" s="130"/>
      <c r="M81" s="130"/>
      <c r="N81" s="130"/>
      <c r="O81" s="130"/>
      <c r="P81" s="48">
        <f>$Y$9 -COUNTIF($T$10:$T$268,"Vắng") -COUNTIF($T$10:$T$268,"Vắng có phép") - COUNTIF($T$10:$T$268,"Đình chỉ thi") - COUNTIF($T$10:$T$268,"Không đủ ĐKDT")</f>
        <v>68</v>
      </c>
      <c r="Q81" s="48"/>
      <c r="R81" s="49"/>
      <c r="S81" s="50"/>
      <c r="T81" s="50" t="s">
        <v>30</v>
      </c>
      <c r="U81" s="3"/>
    </row>
    <row r="82" spans="1:38" ht="16.5" hidden="1" customHeight="1">
      <c r="A82" s="2"/>
      <c r="B82" s="45" t="s">
        <v>32</v>
      </c>
      <c r="C82" s="45"/>
      <c r="D82" s="46">
        <f>+$AJ$9</f>
        <v>0</v>
      </c>
      <c r="E82" s="47" t="s">
        <v>30</v>
      </c>
      <c r="F82" s="47"/>
      <c r="G82" s="130" t="s">
        <v>33</v>
      </c>
      <c r="H82" s="130"/>
      <c r="I82" s="130"/>
      <c r="J82" s="130"/>
      <c r="K82" s="130"/>
      <c r="L82" s="130"/>
      <c r="M82" s="130"/>
      <c r="N82" s="130"/>
      <c r="O82" s="130"/>
      <c r="P82" s="51">
        <f>COUNTIF($T$10:$T$144,"Vắng")</f>
        <v>0</v>
      </c>
      <c r="Q82" s="51"/>
      <c r="R82" s="52"/>
      <c r="S82" s="50"/>
      <c r="T82" s="50" t="s">
        <v>30</v>
      </c>
      <c r="U82" s="3"/>
    </row>
    <row r="83" spans="1:38" ht="16.5" hidden="1" customHeight="1">
      <c r="A83" s="2"/>
      <c r="B83" s="45" t="s">
        <v>54</v>
      </c>
      <c r="C83" s="45"/>
      <c r="D83" s="85">
        <f>COUNTIF(V11:V78,"Học lại")</f>
        <v>68</v>
      </c>
      <c r="E83" s="47" t="s">
        <v>30</v>
      </c>
      <c r="F83" s="47"/>
      <c r="G83" s="130" t="s">
        <v>55</v>
      </c>
      <c r="H83" s="130"/>
      <c r="I83" s="130"/>
      <c r="J83" s="130"/>
      <c r="K83" s="130"/>
      <c r="L83" s="130"/>
      <c r="M83" s="130"/>
      <c r="N83" s="130"/>
      <c r="O83" s="130"/>
      <c r="P83" s="48">
        <f>COUNTIF($T$10:$T$144,"Vắng có phép")</f>
        <v>0</v>
      </c>
      <c r="Q83" s="48"/>
      <c r="R83" s="49"/>
      <c r="S83" s="50"/>
      <c r="T83" s="50" t="s">
        <v>30</v>
      </c>
      <c r="U83" s="3"/>
    </row>
    <row r="84" spans="1:38" ht="3" hidden="1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idden="1">
      <c r="B85" s="86" t="s">
        <v>34</v>
      </c>
      <c r="C85" s="86"/>
      <c r="D85" s="87">
        <f>COUNTIF(V11:V78,"Thi lại")</f>
        <v>0</v>
      </c>
      <c r="E85" s="88" t="s">
        <v>30</v>
      </c>
      <c r="F85" s="3"/>
      <c r="G85" s="3"/>
      <c r="H85" s="3"/>
      <c r="I85" s="3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3"/>
    </row>
    <row r="86" spans="1:38" hidden="1">
      <c r="B86" s="86"/>
      <c r="C86" s="86"/>
      <c r="D86" s="87"/>
      <c r="E86" s="88"/>
      <c r="F86" s="3"/>
      <c r="G86" s="3"/>
      <c r="H86" s="3"/>
      <c r="I86" s="3"/>
      <c r="J86" s="129" t="s">
        <v>56</v>
      </c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3"/>
    </row>
    <row r="87" spans="1:38" hidden="1">
      <c r="A87" s="53"/>
      <c r="B87" s="98" t="s">
        <v>35</v>
      </c>
      <c r="C87" s="98"/>
      <c r="D87" s="98"/>
      <c r="E87" s="98"/>
      <c r="F87" s="98"/>
      <c r="G87" s="98"/>
      <c r="H87" s="98"/>
      <c r="I87" s="54"/>
      <c r="J87" s="103" t="s">
        <v>36</v>
      </c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3"/>
    </row>
    <row r="88" spans="1:38" ht="4.5" hidden="1" customHeight="1">
      <c r="A88" s="2"/>
      <c r="B88" s="39"/>
      <c r="C88" s="55"/>
      <c r="D88" s="55"/>
      <c r="E88" s="56"/>
      <c r="F88" s="56"/>
      <c r="G88" s="56"/>
      <c r="H88" s="57"/>
      <c r="I88" s="58"/>
      <c r="J88" s="58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38" s="2" customFormat="1" hidden="1">
      <c r="B89" s="98" t="s">
        <v>37</v>
      </c>
      <c r="C89" s="98"/>
      <c r="D89" s="100" t="s">
        <v>38</v>
      </c>
      <c r="E89" s="100"/>
      <c r="F89" s="100"/>
      <c r="G89" s="100"/>
      <c r="H89" s="100"/>
      <c r="I89" s="58"/>
      <c r="J89" s="58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9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3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18" hidden="1" customHeight="1">
      <c r="A95" s="1"/>
      <c r="B95" s="99" t="s">
        <v>39</v>
      </c>
      <c r="C95" s="99"/>
      <c r="D95" s="99" t="s">
        <v>57</v>
      </c>
      <c r="E95" s="99"/>
      <c r="F95" s="99"/>
      <c r="G95" s="99"/>
      <c r="H95" s="99"/>
      <c r="I95" s="99"/>
      <c r="J95" s="99" t="s">
        <v>40</v>
      </c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4.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36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ht="38.25" customHeight="1">
      <c r="B98" s="97" t="s">
        <v>52</v>
      </c>
      <c r="C98" s="98"/>
      <c r="D98" s="98"/>
      <c r="E98" s="98"/>
      <c r="F98" s="98"/>
      <c r="G98" s="98"/>
      <c r="H98" s="97" t="s">
        <v>53</v>
      </c>
      <c r="I98" s="97"/>
      <c r="J98" s="97"/>
      <c r="K98" s="97"/>
      <c r="L98" s="97"/>
      <c r="M98" s="97"/>
      <c r="N98" s="101" t="s">
        <v>59</v>
      </c>
      <c r="O98" s="101"/>
      <c r="P98" s="101"/>
      <c r="Q98" s="101"/>
      <c r="R98" s="101"/>
      <c r="S98" s="101"/>
      <c r="T98" s="101"/>
      <c r="U98" s="101"/>
    </row>
    <row r="99" spans="1:38">
      <c r="B99" s="39"/>
      <c r="C99" s="55"/>
      <c r="D99" s="55"/>
      <c r="E99" s="56"/>
      <c r="F99" s="56"/>
      <c r="G99" s="56"/>
      <c r="H99" s="57"/>
      <c r="I99" s="58"/>
      <c r="J99" s="58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38">
      <c r="B100" s="98" t="s">
        <v>37</v>
      </c>
      <c r="C100" s="98"/>
      <c r="D100" s="100" t="s">
        <v>38</v>
      </c>
      <c r="E100" s="100"/>
      <c r="F100" s="100"/>
      <c r="G100" s="100"/>
      <c r="H100" s="100"/>
      <c r="I100" s="58"/>
      <c r="J100" s="58"/>
      <c r="K100" s="44"/>
      <c r="L100" s="44"/>
      <c r="M100" s="44"/>
      <c r="N100" s="44"/>
      <c r="O100" s="44"/>
      <c r="P100" s="44"/>
      <c r="Q100" s="44"/>
      <c r="R100" s="44"/>
      <c r="S100" s="44"/>
      <c r="T100" s="44"/>
    </row>
    <row r="101" spans="1:38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6" spans="1:38"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 t="s">
        <v>60</v>
      </c>
      <c r="O106" s="96"/>
      <c r="P106" s="96"/>
      <c r="Q106" s="96"/>
      <c r="R106" s="96"/>
      <c r="S106" s="96"/>
      <c r="T106" s="96"/>
      <c r="U106" s="96"/>
    </row>
  </sheetData>
  <sheetProtection formatCells="0" formatColumns="0" formatRows="0" insertColumns="0" insertRows="0" insertHyperlinks="0" deleteColumns="0" deleteRows="0" sort="0" autoFilter="0" pivotTables="0"/>
  <autoFilter ref="A9:AL78">
    <filterColumn colId="3" showButton="0"/>
    <filterColumn colId="12"/>
  </autoFilter>
  <mergeCells count="61">
    <mergeCell ref="B100:C100"/>
    <mergeCell ref="D100:H100"/>
    <mergeCell ref="B106:D106"/>
    <mergeCell ref="E106:G106"/>
    <mergeCell ref="H106:M106"/>
    <mergeCell ref="N106:U106"/>
    <mergeCell ref="B95:C95"/>
    <mergeCell ref="D95:I95"/>
    <mergeCell ref="J95:T95"/>
    <mergeCell ref="B98:G98"/>
    <mergeCell ref="H98:M98"/>
    <mergeCell ref="N98:U98"/>
    <mergeCell ref="G83:O83"/>
    <mergeCell ref="J85:T85"/>
    <mergeCell ref="J86:T86"/>
    <mergeCell ref="B87:H87"/>
    <mergeCell ref="J87:T87"/>
    <mergeCell ref="B89:C89"/>
    <mergeCell ref="D89:H89"/>
    <mergeCell ref="T8:T10"/>
    <mergeCell ref="U8:U10"/>
    <mergeCell ref="B10:G10"/>
    <mergeCell ref="B80:C80"/>
    <mergeCell ref="G81:O81"/>
    <mergeCell ref="G82:O8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8">
    <cfRule type="cellIs" dxfId="35" priority="2" operator="greaterThan">
      <formula>10</formula>
    </cfRule>
  </conditionalFormatting>
  <conditionalFormatting sqref="C1:C1048576">
    <cfRule type="duplicateValues" dxfId="34" priority="1"/>
  </conditionalFormatting>
  <dataValidations count="1">
    <dataValidation allowBlank="1" showInputMessage="1" showErrorMessage="1" errorTitle="Không xóa dữ liệu" error="Không xóa dữ liệu" prompt="Không xóa dữ liệu" sqref="D83 AL3:AL9 X3:AK4 W5:AK9 V11:W7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AL106"/>
  <sheetViews>
    <sheetView workbookViewId="0">
      <pane ySplit="4" topLeftCell="A72" activePane="bottomLeft" state="frozen"/>
      <selection activeCell="A6" sqref="A6:XFD6"/>
      <selection pane="bottomLeft" activeCell="A79" sqref="A79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67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90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INT1155-05</v>
      </c>
      <c r="Y9" s="69">
        <f>+$AH$9+$AJ$9+$AF$9</f>
        <v>68</v>
      </c>
      <c r="Z9" s="63">
        <f>COUNTIF($S$10:$S$138,"Khiển trách")</f>
        <v>0</v>
      </c>
      <c r="AA9" s="63">
        <f>COUNTIF($S$10:$S$138,"Cảnh cáo")</f>
        <v>0</v>
      </c>
      <c r="AB9" s="63">
        <f>COUNTIF($S$10:$S$138,"Đình chỉ thi")</f>
        <v>0</v>
      </c>
      <c r="AC9" s="70">
        <f>+($Z$9+$AA$9+$AB$9)/$Y$9*100%</f>
        <v>0</v>
      </c>
      <c r="AD9" s="63">
        <f>SUM(COUNTIF($S$10:$S$136,"Vắng"),COUNTIF($S$10:$S$136,"Vắng có phép"))</f>
        <v>0</v>
      </c>
      <c r="AE9" s="71">
        <f>+$AD$9/$Y$9</f>
        <v>0</v>
      </c>
      <c r="AF9" s="72">
        <f>COUNTIF($V$10:$V$136,"Thi lại")</f>
        <v>0</v>
      </c>
      <c r="AG9" s="71">
        <f>+$AF$9/$Y$9</f>
        <v>0</v>
      </c>
      <c r="AH9" s="72">
        <f>COUNTIF($V$10:$V$137,"Học lại")</f>
        <v>68</v>
      </c>
      <c r="AI9" s="71">
        <f>+$AH$9/$Y$9</f>
        <v>1</v>
      </c>
      <c r="AJ9" s="63">
        <f>COUNTIF($V$11:$V$137,"Đạt")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949</v>
      </c>
      <c r="D11" s="17" t="s">
        <v>950</v>
      </c>
      <c r="E11" s="18" t="s">
        <v>101</v>
      </c>
      <c r="F11" s="19" t="s">
        <v>563</v>
      </c>
      <c r="G11" s="16" t="s">
        <v>426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951</v>
      </c>
      <c r="D12" s="28" t="s">
        <v>952</v>
      </c>
      <c r="E12" s="29" t="s">
        <v>101</v>
      </c>
      <c r="F12" s="30" t="s">
        <v>953</v>
      </c>
      <c r="G12" s="27" t="s">
        <v>172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954</v>
      </c>
      <c r="D13" s="28" t="s">
        <v>369</v>
      </c>
      <c r="E13" s="29" t="s">
        <v>101</v>
      </c>
      <c r="F13" s="30" t="s">
        <v>780</v>
      </c>
      <c r="G13" s="27" t="s">
        <v>197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955</v>
      </c>
      <c r="D14" s="28" t="s">
        <v>956</v>
      </c>
      <c r="E14" s="29" t="s">
        <v>101</v>
      </c>
      <c r="F14" s="30" t="s">
        <v>843</v>
      </c>
      <c r="G14" s="27" t="s">
        <v>205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957</v>
      </c>
      <c r="D15" s="28" t="s">
        <v>347</v>
      </c>
      <c r="E15" s="29" t="s">
        <v>588</v>
      </c>
      <c r="F15" s="30" t="s">
        <v>958</v>
      </c>
      <c r="G15" s="27" t="s">
        <v>181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959</v>
      </c>
      <c r="D16" s="28" t="s">
        <v>677</v>
      </c>
      <c r="E16" s="29" t="s">
        <v>960</v>
      </c>
      <c r="F16" s="30" t="s">
        <v>314</v>
      </c>
      <c r="G16" s="27" t="s">
        <v>172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961</v>
      </c>
      <c r="D17" s="28" t="s">
        <v>962</v>
      </c>
      <c r="E17" s="29" t="s">
        <v>963</v>
      </c>
      <c r="F17" s="30" t="s">
        <v>964</v>
      </c>
      <c r="G17" s="27" t="s">
        <v>141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965</v>
      </c>
      <c r="D18" s="28" t="s">
        <v>966</v>
      </c>
      <c r="E18" s="29" t="s">
        <v>786</v>
      </c>
      <c r="F18" s="30" t="s">
        <v>967</v>
      </c>
      <c r="G18" s="27" t="s">
        <v>138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968</v>
      </c>
      <c r="D19" s="28" t="s">
        <v>369</v>
      </c>
      <c r="E19" s="29" t="s">
        <v>127</v>
      </c>
      <c r="F19" s="30" t="s">
        <v>969</v>
      </c>
      <c r="G19" s="27" t="s">
        <v>115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970</v>
      </c>
      <c r="D20" s="28" t="s">
        <v>971</v>
      </c>
      <c r="E20" s="29" t="s">
        <v>131</v>
      </c>
      <c r="F20" s="30" t="s">
        <v>540</v>
      </c>
      <c r="G20" s="27" t="s">
        <v>322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972</v>
      </c>
      <c r="D21" s="28" t="s">
        <v>841</v>
      </c>
      <c r="E21" s="29" t="s">
        <v>973</v>
      </c>
      <c r="F21" s="30" t="s">
        <v>974</v>
      </c>
      <c r="G21" s="27" t="s">
        <v>107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975</v>
      </c>
      <c r="D22" s="28" t="s">
        <v>465</v>
      </c>
      <c r="E22" s="29" t="s">
        <v>976</v>
      </c>
      <c r="F22" s="30" t="s">
        <v>448</v>
      </c>
      <c r="G22" s="27" t="s">
        <v>426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977</v>
      </c>
      <c r="D23" s="28" t="s">
        <v>978</v>
      </c>
      <c r="E23" s="29" t="s">
        <v>151</v>
      </c>
      <c r="F23" s="30" t="s">
        <v>370</v>
      </c>
      <c r="G23" s="27" t="s">
        <v>197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979</v>
      </c>
      <c r="D24" s="28" t="s">
        <v>846</v>
      </c>
      <c r="E24" s="29" t="s">
        <v>151</v>
      </c>
      <c r="F24" s="30" t="s">
        <v>314</v>
      </c>
      <c r="G24" s="27" t="s">
        <v>205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980</v>
      </c>
      <c r="D25" s="28" t="s">
        <v>811</v>
      </c>
      <c r="E25" s="29" t="s">
        <v>151</v>
      </c>
      <c r="F25" s="30" t="s">
        <v>574</v>
      </c>
      <c r="G25" s="27" t="s">
        <v>172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981</v>
      </c>
      <c r="D26" s="28" t="s">
        <v>982</v>
      </c>
      <c r="E26" s="29" t="s">
        <v>633</v>
      </c>
      <c r="F26" s="30" t="s">
        <v>983</v>
      </c>
      <c r="G26" s="27" t="s">
        <v>172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984</v>
      </c>
      <c r="D27" s="28" t="s">
        <v>985</v>
      </c>
      <c r="E27" s="29" t="s">
        <v>170</v>
      </c>
      <c r="F27" s="30" t="s">
        <v>352</v>
      </c>
      <c r="G27" s="27" t="s">
        <v>107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986</v>
      </c>
      <c r="D28" s="28" t="s">
        <v>161</v>
      </c>
      <c r="E28" s="29" t="s">
        <v>987</v>
      </c>
      <c r="F28" s="30" t="s">
        <v>287</v>
      </c>
      <c r="G28" s="27" t="s">
        <v>988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989</v>
      </c>
      <c r="D29" s="28" t="s">
        <v>990</v>
      </c>
      <c r="E29" s="29" t="s">
        <v>991</v>
      </c>
      <c r="F29" s="30" t="s">
        <v>992</v>
      </c>
      <c r="G29" s="27" t="s">
        <v>153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993</v>
      </c>
      <c r="D30" s="28" t="s">
        <v>372</v>
      </c>
      <c r="E30" s="29" t="s">
        <v>184</v>
      </c>
      <c r="F30" s="30" t="s">
        <v>994</v>
      </c>
      <c r="G30" s="27" t="s">
        <v>107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995</v>
      </c>
      <c r="D31" s="28" t="s">
        <v>465</v>
      </c>
      <c r="E31" s="29" t="s">
        <v>184</v>
      </c>
      <c r="F31" s="30" t="s">
        <v>996</v>
      </c>
      <c r="G31" s="27" t="s">
        <v>153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997</v>
      </c>
      <c r="D32" s="28" t="s">
        <v>998</v>
      </c>
      <c r="E32" s="29" t="s">
        <v>184</v>
      </c>
      <c r="F32" s="30" t="s">
        <v>599</v>
      </c>
      <c r="G32" s="27" t="s">
        <v>115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999</v>
      </c>
      <c r="D33" s="28" t="s">
        <v>161</v>
      </c>
      <c r="E33" s="29" t="s">
        <v>184</v>
      </c>
      <c r="F33" s="30" t="s">
        <v>1000</v>
      </c>
      <c r="G33" s="27" t="s">
        <v>181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1001</v>
      </c>
      <c r="D34" s="28" t="s">
        <v>811</v>
      </c>
      <c r="E34" s="29" t="s">
        <v>184</v>
      </c>
      <c r="F34" s="30" t="s">
        <v>267</v>
      </c>
      <c r="G34" s="27" t="s">
        <v>426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1002</v>
      </c>
      <c r="D35" s="28" t="s">
        <v>1003</v>
      </c>
      <c r="E35" s="29" t="s">
        <v>1004</v>
      </c>
      <c r="F35" s="30" t="s">
        <v>1005</v>
      </c>
      <c r="G35" s="27" t="s">
        <v>107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1006</v>
      </c>
      <c r="D36" s="28" t="s">
        <v>998</v>
      </c>
      <c r="E36" s="29" t="s">
        <v>212</v>
      </c>
      <c r="F36" s="30" t="s">
        <v>1007</v>
      </c>
      <c r="G36" s="27" t="s">
        <v>263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1008</v>
      </c>
      <c r="D37" s="28" t="s">
        <v>601</v>
      </c>
      <c r="E37" s="29" t="s">
        <v>212</v>
      </c>
      <c r="F37" s="30" t="s">
        <v>1009</v>
      </c>
      <c r="G37" s="27" t="s">
        <v>197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1010</v>
      </c>
      <c r="D38" s="28" t="s">
        <v>465</v>
      </c>
      <c r="E38" s="29" t="s">
        <v>432</v>
      </c>
      <c r="F38" s="30" t="s">
        <v>1011</v>
      </c>
      <c r="G38" s="27" t="s">
        <v>1012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1013</v>
      </c>
      <c r="D39" s="28" t="s">
        <v>523</v>
      </c>
      <c r="E39" s="29" t="s">
        <v>663</v>
      </c>
      <c r="F39" s="30" t="s">
        <v>967</v>
      </c>
      <c r="G39" s="27" t="s">
        <v>172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1014</v>
      </c>
      <c r="D40" s="28" t="s">
        <v>1015</v>
      </c>
      <c r="E40" s="29" t="s">
        <v>663</v>
      </c>
      <c r="F40" s="30" t="s">
        <v>1016</v>
      </c>
      <c r="G40" s="27" t="s">
        <v>181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1017</v>
      </c>
      <c r="D41" s="28" t="s">
        <v>1018</v>
      </c>
      <c r="E41" s="29" t="s">
        <v>221</v>
      </c>
      <c r="F41" s="30" t="s">
        <v>1000</v>
      </c>
      <c r="G41" s="27" t="s">
        <v>426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1019</v>
      </c>
      <c r="D42" s="28" t="s">
        <v>1020</v>
      </c>
      <c r="E42" s="29" t="s">
        <v>221</v>
      </c>
      <c r="F42" s="30" t="s">
        <v>279</v>
      </c>
      <c r="G42" s="27" t="s">
        <v>103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1021</v>
      </c>
      <c r="D43" s="28" t="s">
        <v>161</v>
      </c>
      <c r="E43" s="29" t="s">
        <v>1022</v>
      </c>
      <c r="F43" s="30" t="s">
        <v>1023</v>
      </c>
      <c r="G43" s="27" t="s">
        <v>401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1024</v>
      </c>
      <c r="D44" s="28" t="s">
        <v>122</v>
      </c>
      <c r="E44" s="29" t="s">
        <v>228</v>
      </c>
      <c r="F44" s="30" t="s">
        <v>249</v>
      </c>
      <c r="G44" s="27" t="s">
        <v>595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1025</v>
      </c>
      <c r="D45" s="28" t="s">
        <v>372</v>
      </c>
      <c r="E45" s="29" t="s">
        <v>1026</v>
      </c>
      <c r="F45" s="30" t="s">
        <v>1027</v>
      </c>
      <c r="G45" s="27" t="s">
        <v>181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1028</v>
      </c>
      <c r="D46" s="28" t="s">
        <v>579</v>
      </c>
      <c r="E46" s="29" t="s">
        <v>1029</v>
      </c>
      <c r="F46" s="30" t="s">
        <v>1030</v>
      </c>
      <c r="G46" s="27" t="s">
        <v>1031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1032</v>
      </c>
      <c r="D47" s="28" t="s">
        <v>1033</v>
      </c>
      <c r="E47" s="29" t="s">
        <v>451</v>
      </c>
      <c r="F47" s="30" t="s">
        <v>1034</v>
      </c>
      <c r="G47" s="27" t="s">
        <v>401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1035</v>
      </c>
      <c r="D48" s="28" t="s">
        <v>1036</v>
      </c>
      <c r="E48" s="29" t="s">
        <v>241</v>
      </c>
      <c r="F48" s="30" t="s">
        <v>630</v>
      </c>
      <c r="G48" s="27" t="s">
        <v>426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1037</v>
      </c>
      <c r="D49" s="28" t="s">
        <v>1038</v>
      </c>
      <c r="E49" s="29" t="s">
        <v>1039</v>
      </c>
      <c r="F49" s="30" t="s">
        <v>1040</v>
      </c>
      <c r="G49" s="27" t="s">
        <v>401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1041</v>
      </c>
      <c r="D50" s="28" t="s">
        <v>1042</v>
      </c>
      <c r="E50" s="29" t="s">
        <v>876</v>
      </c>
      <c r="F50" s="30" t="s">
        <v>521</v>
      </c>
      <c r="G50" s="27" t="s">
        <v>107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1043</v>
      </c>
      <c r="D51" s="28" t="s">
        <v>122</v>
      </c>
      <c r="E51" s="29" t="s">
        <v>248</v>
      </c>
      <c r="F51" s="30" t="s">
        <v>373</v>
      </c>
      <c r="G51" s="27" t="s">
        <v>181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1044</v>
      </c>
      <c r="D52" s="28" t="s">
        <v>917</v>
      </c>
      <c r="E52" s="29" t="s">
        <v>473</v>
      </c>
      <c r="F52" s="30" t="s">
        <v>700</v>
      </c>
      <c r="G52" s="27" t="s">
        <v>115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1045</v>
      </c>
      <c r="D53" s="28" t="s">
        <v>499</v>
      </c>
      <c r="E53" s="29" t="s">
        <v>473</v>
      </c>
      <c r="F53" s="30" t="s">
        <v>1046</v>
      </c>
      <c r="G53" s="27" t="s">
        <v>322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1047</v>
      </c>
      <c r="D54" s="28" t="s">
        <v>1048</v>
      </c>
      <c r="E54" s="29" t="s">
        <v>253</v>
      </c>
      <c r="F54" s="30" t="s">
        <v>1049</v>
      </c>
      <c r="G54" s="27" t="s">
        <v>107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1050</v>
      </c>
      <c r="D55" s="28" t="s">
        <v>1051</v>
      </c>
      <c r="E55" s="29" t="s">
        <v>481</v>
      </c>
      <c r="F55" s="30" t="s">
        <v>1052</v>
      </c>
      <c r="G55" s="27" t="s">
        <v>426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1053</v>
      </c>
      <c r="D56" s="28" t="s">
        <v>1054</v>
      </c>
      <c r="E56" s="29" t="s">
        <v>1055</v>
      </c>
      <c r="F56" s="30" t="s">
        <v>1056</v>
      </c>
      <c r="G56" s="27" t="s">
        <v>181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1057</v>
      </c>
      <c r="D57" s="28" t="s">
        <v>161</v>
      </c>
      <c r="E57" s="29" t="s">
        <v>1058</v>
      </c>
      <c r="F57" s="30" t="s">
        <v>1059</v>
      </c>
      <c r="G57" s="27" t="s">
        <v>172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1060</v>
      </c>
      <c r="D58" s="28" t="s">
        <v>1061</v>
      </c>
      <c r="E58" s="29" t="s">
        <v>278</v>
      </c>
      <c r="F58" s="30" t="s">
        <v>1062</v>
      </c>
      <c r="G58" s="27" t="s">
        <v>401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1063</v>
      </c>
      <c r="D59" s="28" t="s">
        <v>1064</v>
      </c>
      <c r="E59" s="29" t="s">
        <v>282</v>
      </c>
      <c r="F59" s="30" t="s">
        <v>1065</v>
      </c>
      <c r="G59" s="27" t="s">
        <v>1066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1067</v>
      </c>
      <c r="D60" s="28" t="s">
        <v>1068</v>
      </c>
      <c r="E60" s="29" t="s">
        <v>286</v>
      </c>
      <c r="F60" s="30" t="s">
        <v>1069</v>
      </c>
      <c r="G60" s="27" t="s">
        <v>334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1070</v>
      </c>
      <c r="D61" s="28" t="s">
        <v>1071</v>
      </c>
      <c r="E61" s="29" t="s">
        <v>722</v>
      </c>
      <c r="F61" s="30" t="s">
        <v>114</v>
      </c>
      <c r="G61" s="27" t="s">
        <v>115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1072</v>
      </c>
      <c r="D62" s="28" t="s">
        <v>122</v>
      </c>
      <c r="E62" s="29" t="s">
        <v>1073</v>
      </c>
      <c r="F62" s="30" t="s">
        <v>1074</v>
      </c>
      <c r="G62" s="27" t="s">
        <v>115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1075</v>
      </c>
      <c r="D63" s="28" t="s">
        <v>461</v>
      </c>
      <c r="E63" s="29" t="s">
        <v>303</v>
      </c>
      <c r="F63" s="30" t="s">
        <v>1076</v>
      </c>
      <c r="G63" s="27" t="s">
        <v>115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1077</v>
      </c>
      <c r="D64" s="28" t="s">
        <v>1078</v>
      </c>
      <c r="E64" s="29" t="s">
        <v>303</v>
      </c>
      <c r="F64" s="30" t="s">
        <v>1079</v>
      </c>
      <c r="G64" s="27" t="s">
        <v>401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1080</v>
      </c>
      <c r="D65" s="28" t="s">
        <v>150</v>
      </c>
      <c r="E65" s="29" t="s">
        <v>1081</v>
      </c>
      <c r="F65" s="30" t="s">
        <v>1082</v>
      </c>
      <c r="G65" s="27" t="s">
        <v>1083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1084</v>
      </c>
      <c r="D66" s="28" t="s">
        <v>539</v>
      </c>
      <c r="E66" s="29" t="s">
        <v>306</v>
      </c>
      <c r="F66" s="30" t="s">
        <v>1000</v>
      </c>
      <c r="G66" s="27" t="s">
        <v>197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1085</v>
      </c>
      <c r="D67" s="28" t="s">
        <v>122</v>
      </c>
      <c r="E67" s="29" t="s">
        <v>309</v>
      </c>
      <c r="F67" s="30" t="s">
        <v>1086</v>
      </c>
      <c r="G67" s="27" t="s">
        <v>153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1087</v>
      </c>
      <c r="D68" s="28" t="s">
        <v>1088</v>
      </c>
      <c r="E68" s="29" t="s">
        <v>909</v>
      </c>
      <c r="F68" s="30" t="s">
        <v>1089</v>
      </c>
      <c r="G68" s="27" t="s">
        <v>367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1090</v>
      </c>
      <c r="D69" s="28" t="s">
        <v>347</v>
      </c>
      <c r="E69" s="29" t="s">
        <v>909</v>
      </c>
      <c r="F69" s="30" t="s">
        <v>1091</v>
      </c>
      <c r="G69" s="27" t="s">
        <v>1092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1093</v>
      </c>
      <c r="D70" s="28" t="s">
        <v>332</v>
      </c>
      <c r="E70" s="29" t="s">
        <v>313</v>
      </c>
      <c r="F70" s="30" t="s">
        <v>605</v>
      </c>
      <c r="G70" s="27" t="s">
        <v>401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1094</v>
      </c>
      <c r="D71" s="28" t="s">
        <v>834</v>
      </c>
      <c r="E71" s="29" t="s">
        <v>1095</v>
      </c>
      <c r="F71" s="30" t="s">
        <v>192</v>
      </c>
      <c r="G71" s="27" t="s">
        <v>181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1096</v>
      </c>
      <c r="D72" s="28" t="s">
        <v>161</v>
      </c>
      <c r="E72" s="29" t="s">
        <v>324</v>
      </c>
      <c r="F72" s="30" t="s">
        <v>1097</v>
      </c>
      <c r="G72" s="27" t="s">
        <v>115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1098</v>
      </c>
      <c r="D73" s="28" t="s">
        <v>126</v>
      </c>
      <c r="E73" s="29" t="s">
        <v>337</v>
      </c>
      <c r="F73" s="30" t="s">
        <v>1099</v>
      </c>
      <c r="G73" s="27" t="s">
        <v>401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1100</v>
      </c>
      <c r="D74" s="28" t="s">
        <v>347</v>
      </c>
      <c r="E74" s="29" t="s">
        <v>543</v>
      </c>
      <c r="F74" s="30" t="s">
        <v>530</v>
      </c>
      <c r="G74" s="27" t="s">
        <v>401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1101</v>
      </c>
      <c r="D75" s="28" t="s">
        <v>161</v>
      </c>
      <c r="E75" s="29" t="s">
        <v>340</v>
      </c>
      <c r="F75" s="30" t="s">
        <v>225</v>
      </c>
      <c r="G75" s="27" t="s">
        <v>115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8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8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1102</v>
      </c>
      <c r="D76" s="28" t="s">
        <v>1103</v>
      </c>
      <c r="E76" s="29" t="s">
        <v>549</v>
      </c>
      <c r="F76" s="30" t="s">
        <v>176</v>
      </c>
      <c r="G76" s="27" t="s">
        <v>401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75" customHeight="1">
      <c r="B77" s="26">
        <v>67</v>
      </c>
      <c r="C77" s="27" t="s">
        <v>1104</v>
      </c>
      <c r="D77" s="28" t="s">
        <v>1105</v>
      </c>
      <c r="E77" s="29" t="s">
        <v>1106</v>
      </c>
      <c r="F77" s="30" t="s">
        <v>1107</v>
      </c>
      <c r="G77" s="27" t="s">
        <v>197</v>
      </c>
      <c r="H77" s="31" t="s">
        <v>27</v>
      </c>
      <c r="I77" s="31" t="s">
        <v>27</v>
      </c>
      <c r="J77" s="31" t="s">
        <v>27</v>
      </c>
      <c r="K77" s="31" t="s">
        <v>27</v>
      </c>
      <c r="L77" s="38"/>
      <c r="M77" s="38"/>
      <c r="N77" s="38"/>
      <c r="O77" s="38"/>
      <c r="P77" s="33"/>
      <c r="Q77" s="34">
        <f t="shared" si="5"/>
        <v>0</v>
      </c>
      <c r="R77" s="35" t="str">
        <f t="shared" si="3"/>
        <v>F</v>
      </c>
      <c r="S77" s="36" t="str">
        <f t="shared" si="1"/>
        <v>Kém</v>
      </c>
      <c r="T77" s="37" t="str">
        <f t="shared" si="4"/>
        <v/>
      </c>
      <c r="U77" s="93"/>
      <c r="V77" s="91" t="str">
        <f t="shared" si="6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18.75" customHeight="1">
      <c r="B78" s="26">
        <v>68</v>
      </c>
      <c r="C78" s="27" t="s">
        <v>1108</v>
      </c>
      <c r="D78" s="28" t="s">
        <v>1109</v>
      </c>
      <c r="E78" s="29" t="s">
        <v>767</v>
      </c>
      <c r="F78" s="30" t="s">
        <v>1110</v>
      </c>
      <c r="G78" s="27" t="s">
        <v>181</v>
      </c>
      <c r="H78" s="31" t="s">
        <v>27</v>
      </c>
      <c r="I78" s="31" t="s">
        <v>27</v>
      </c>
      <c r="J78" s="31" t="s">
        <v>27</v>
      </c>
      <c r="K78" s="31" t="s">
        <v>27</v>
      </c>
      <c r="L78" s="38"/>
      <c r="M78" s="38"/>
      <c r="N78" s="38"/>
      <c r="O78" s="38"/>
      <c r="P78" s="33"/>
      <c r="Q78" s="34">
        <f t="shared" si="5"/>
        <v>0</v>
      </c>
      <c r="R78" s="35" t="str">
        <f t="shared" si="3"/>
        <v>F</v>
      </c>
      <c r="S78" s="36" t="str">
        <f t="shared" si="1"/>
        <v>Kém</v>
      </c>
      <c r="T78" s="37" t="str">
        <f t="shared" si="4"/>
        <v/>
      </c>
      <c r="U78" s="93"/>
      <c r="V78" s="91" t="str">
        <f t="shared" si="6"/>
        <v>Học lại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1:38" ht="7.5" customHeight="1">
      <c r="A79" s="2"/>
      <c r="B79" s="39"/>
      <c r="C79" s="4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hidden="1">
      <c r="A80" s="2"/>
      <c r="B80" s="110" t="s">
        <v>28</v>
      </c>
      <c r="C80" s="11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 ht="16.5" hidden="1" customHeight="1">
      <c r="A81" s="2"/>
      <c r="B81" s="45" t="s">
        <v>29</v>
      </c>
      <c r="C81" s="45"/>
      <c r="D81" s="46">
        <f>+$Y$9</f>
        <v>68</v>
      </c>
      <c r="E81" s="47" t="s">
        <v>30</v>
      </c>
      <c r="F81" s="47"/>
      <c r="G81" s="130" t="s">
        <v>31</v>
      </c>
      <c r="H81" s="130"/>
      <c r="I81" s="130"/>
      <c r="J81" s="130"/>
      <c r="K81" s="130"/>
      <c r="L81" s="130"/>
      <c r="M81" s="130"/>
      <c r="N81" s="130"/>
      <c r="O81" s="130"/>
      <c r="P81" s="48">
        <f>$Y$9 -COUNTIF($T$10:$T$268,"Vắng") -COUNTIF($T$10:$T$268,"Vắng có phép") - COUNTIF($T$10:$T$268,"Đình chỉ thi") - COUNTIF($T$10:$T$268,"Không đủ ĐKDT")</f>
        <v>68</v>
      </c>
      <c r="Q81" s="48"/>
      <c r="R81" s="49"/>
      <c r="S81" s="50"/>
      <c r="T81" s="50" t="s">
        <v>30</v>
      </c>
      <c r="U81" s="3"/>
    </row>
    <row r="82" spans="1:38" ht="16.5" hidden="1" customHeight="1">
      <c r="A82" s="2"/>
      <c r="B82" s="45" t="s">
        <v>32</v>
      </c>
      <c r="C82" s="45"/>
      <c r="D82" s="46">
        <f>+$AJ$9</f>
        <v>0</v>
      </c>
      <c r="E82" s="47" t="s">
        <v>30</v>
      </c>
      <c r="F82" s="47"/>
      <c r="G82" s="130" t="s">
        <v>33</v>
      </c>
      <c r="H82" s="130"/>
      <c r="I82" s="130"/>
      <c r="J82" s="130"/>
      <c r="K82" s="130"/>
      <c r="L82" s="130"/>
      <c r="M82" s="130"/>
      <c r="N82" s="130"/>
      <c r="O82" s="130"/>
      <c r="P82" s="51">
        <f>COUNTIF($T$10:$T$144,"Vắng")</f>
        <v>0</v>
      </c>
      <c r="Q82" s="51"/>
      <c r="R82" s="52"/>
      <c r="S82" s="50"/>
      <c r="T82" s="50" t="s">
        <v>30</v>
      </c>
      <c r="U82" s="3"/>
    </row>
    <row r="83" spans="1:38" ht="16.5" hidden="1" customHeight="1">
      <c r="A83" s="2"/>
      <c r="B83" s="45" t="s">
        <v>54</v>
      </c>
      <c r="C83" s="45"/>
      <c r="D83" s="85">
        <f>COUNTIF(V11:V78,"Học lại")</f>
        <v>68</v>
      </c>
      <c r="E83" s="47" t="s">
        <v>30</v>
      </c>
      <c r="F83" s="47"/>
      <c r="G83" s="130" t="s">
        <v>55</v>
      </c>
      <c r="H83" s="130"/>
      <c r="I83" s="130"/>
      <c r="J83" s="130"/>
      <c r="K83" s="130"/>
      <c r="L83" s="130"/>
      <c r="M83" s="130"/>
      <c r="N83" s="130"/>
      <c r="O83" s="130"/>
      <c r="P83" s="48">
        <f>COUNTIF($T$10:$T$144,"Vắng có phép")</f>
        <v>0</v>
      </c>
      <c r="Q83" s="48"/>
      <c r="R83" s="49"/>
      <c r="S83" s="50"/>
      <c r="T83" s="50" t="s">
        <v>30</v>
      </c>
      <c r="U83" s="3"/>
    </row>
    <row r="84" spans="1:38" ht="3" hidden="1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idden="1">
      <c r="B85" s="86" t="s">
        <v>34</v>
      </c>
      <c r="C85" s="86"/>
      <c r="D85" s="87">
        <f>COUNTIF(V11:V78,"Thi lại")</f>
        <v>0</v>
      </c>
      <c r="E85" s="88" t="s">
        <v>30</v>
      </c>
      <c r="F85" s="3"/>
      <c r="G85" s="3"/>
      <c r="H85" s="3"/>
      <c r="I85" s="3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3"/>
    </row>
    <row r="86" spans="1:38" hidden="1">
      <c r="B86" s="86"/>
      <c r="C86" s="86"/>
      <c r="D86" s="87"/>
      <c r="E86" s="88"/>
      <c r="F86" s="3"/>
      <c r="G86" s="3"/>
      <c r="H86" s="3"/>
      <c r="I86" s="3"/>
      <c r="J86" s="129" t="s">
        <v>56</v>
      </c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3"/>
    </row>
    <row r="87" spans="1:38" hidden="1">
      <c r="A87" s="53"/>
      <c r="B87" s="98" t="s">
        <v>35</v>
      </c>
      <c r="C87" s="98"/>
      <c r="D87" s="98"/>
      <c r="E87" s="98"/>
      <c r="F87" s="98"/>
      <c r="G87" s="98"/>
      <c r="H87" s="98"/>
      <c r="I87" s="54"/>
      <c r="J87" s="103" t="s">
        <v>36</v>
      </c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3"/>
    </row>
    <row r="88" spans="1:38" ht="4.5" hidden="1" customHeight="1">
      <c r="A88" s="2"/>
      <c r="B88" s="39"/>
      <c r="C88" s="55"/>
      <c r="D88" s="55"/>
      <c r="E88" s="56"/>
      <c r="F88" s="56"/>
      <c r="G88" s="56"/>
      <c r="H88" s="57"/>
      <c r="I88" s="58"/>
      <c r="J88" s="58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38" s="2" customFormat="1" hidden="1">
      <c r="B89" s="98" t="s">
        <v>37</v>
      </c>
      <c r="C89" s="98"/>
      <c r="D89" s="100" t="s">
        <v>38</v>
      </c>
      <c r="E89" s="100"/>
      <c r="F89" s="100"/>
      <c r="G89" s="100"/>
      <c r="H89" s="100"/>
      <c r="I89" s="58"/>
      <c r="J89" s="58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9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3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18" hidden="1" customHeight="1">
      <c r="A95" s="1"/>
      <c r="B95" s="99" t="s">
        <v>39</v>
      </c>
      <c r="C95" s="99"/>
      <c r="D95" s="99" t="s">
        <v>57</v>
      </c>
      <c r="E95" s="99"/>
      <c r="F95" s="99"/>
      <c r="G95" s="99"/>
      <c r="H95" s="99"/>
      <c r="I95" s="99"/>
      <c r="J95" s="99" t="s">
        <v>40</v>
      </c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4.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36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ht="38.25" customHeight="1">
      <c r="B98" s="97" t="s">
        <v>52</v>
      </c>
      <c r="C98" s="98"/>
      <c r="D98" s="98"/>
      <c r="E98" s="98"/>
      <c r="F98" s="98"/>
      <c r="G98" s="98"/>
      <c r="H98" s="97" t="s">
        <v>53</v>
      </c>
      <c r="I98" s="97"/>
      <c r="J98" s="97"/>
      <c r="K98" s="97"/>
      <c r="L98" s="97"/>
      <c r="M98" s="97"/>
      <c r="N98" s="101" t="s">
        <v>59</v>
      </c>
      <c r="O98" s="101"/>
      <c r="P98" s="101"/>
      <c r="Q98" s="101"/>
      <c r="R98" s="101"/>
      <c r="S98" s="101"/>
      <c r="T98" s="101"/>
      <c r="U98" s="101"/>
    </row>
    <row r="99" spans="1:38">
      <c r="B99" s="39"/>
      <c r="C99" s="55"/>
      <c r="D99" s="55"/>
      <c r="E99" s="56"/>
      <c r="F99" s="56"/>
      <c r="G99" s="56"/>
      <c r="H99" s="57"/>
      <c r="I99" s="58"/>
      <c r="J99" s="58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38">
      <c r="B100" s="98" t="s">
        <v>37</v>
      </c>
      <c r="C100" s="98"/>
      <c r="D100" s="100" t="s">
        <v>38</v>
      </c>
      <c r="E100" s="100"/>
      <c r="F100" s="100"/>
      <c r="G100" s="100"/>
      <c r="H100" s="100"/>
      <c r="I100" s="58"/>
      <c r="J100" s="58"/>
      <c r="K100" s="44"/>
      <c r="L100" s="44"/>
      <c r="M100" s="44"/>
      <c r="N100" s="44"/>
      <c r="O100" s="44"/>
      <c r="P100" s="44"/>
      <c r="Q100" s="44"/>
      <c r="R100" s="44"/>
      <c r="S100" s="44"/>
      <c r="T100" s="44"/>
    </row>
    <row r="101" spans="1:38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6" spans="1:38"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 t="s">
        <v>60</v>
      </c>
      <c r="O106" s="96"/>
      <c r="P106" s="96"/>
      <c r="Q106" s="96"/>
      <c r="R106" s="96"/>
      <c r="S106" s="96"/>
      <c r="T106" s="96"/>
      <c r="U106" s="96"/>
    </row>
  </sheetData>
  <sheetProtection formatCells="0" formatColumns="0" formatRows="0" insertColumns="0" insertRows="0" insertHyperlinks="0" deleteColumns="0" deleteRows="0" sort="0" autoFilter="0" pivotTables="0"/>
  <autoFilter ref="A9:AL78">
    <filterColumn colId="3" showButton="0"/>
    <filterColumn colId="12"/>
  </autoFilter>
  <mergeCells count="61">
    <mergeCell ref="B100:C100"/>
    <mergeCell ref="D100:H100"/>
    <mergeCell ref="B106:D106"/>
    <mergeCell ref="E106:G106"/>
    <mergeCell ref="H106:M106"/>
    <mergeCell ref="N106:U106"/>
    <mergeCell ref="B95:C95"/>
    <mergeCell ref="D95:I95"/>
    <mergeCell ref="J95:T95"/>
    <mergeCell ref="B98:G98"/>
    <mergeCell ref="H98:M98"/>
    <mergeCell ref="N98:U98"/>
    <mergeCell ref="G83:O83"/>
    <mergeCell ref="J85:T85"/>
    <mergeCell ref="J86:T86"/>
    <mergeCell ref="B87:H87"/>
    <mergeCell ref="J87:T87"/>
    <mergeCell ref="B89:C89"/>
    <mergeCell ref="D89:H89"/>
    <mergeCell ref="T8:T10"/>
    <mergeCell ref="U8:U10"/>
    <mergeCell ref="B10:G10"/>
    <mergeCell ref="B80:C80"/>
    <mergeCell ref="G81:O81"/>
    <mergeCell ref="G82:O8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8">
    <cfRule type="cellIs" dxfId="37" priority="2" operator="greaterThan">
      <formula>10</formula>
    </cfRule>
  </conditionalFormatting>
  <conditionalFormatting sqref="C1:C1048576">
    <cfRule type="duplicateValues" dxfId="36" priority="1"/>
  </conditionalFormatting>
  <dataValidations count="1">
    <dataValidation allowBlank="1" showInputMessage="1" showErrorMessage="1" errorTitle="Không xóa dữ liệu" error="Không xóa dữ liệu" prompt="Không xóa dữ liệu" sqref="D83 AL3:AL9 X3:AK4 W5:AK9 V11:W7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105"/>
  <sheetViews>
    <sheetView workbookViewId="0">
      <pane ySplit="4" topLeftCell="A5" activePane="bottomLeft" state="frozen"/>
      <selection activeCell="C11" sqref="C11"/>
      <selection pane="bottomLeft" activeCell="C11" sqref="C11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67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3307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72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INT1155-22</v>
      </c>
      <c r="Y9" s="69">
        <f>+$AH$9+$AJ$9+$AF$9</f>
        <v>67</v>
      </c>
      <c r="Z9" s="63">
        <f>COUNTIF($S$10:$S$137,"Khiển trách")</f>
        <v>0</v>
      </c>
      <c r="AA9" s="63">
        <f>COUNTIF($S$10:$S$137,"Cảnh cáo")</f>
        <v>0</v>
      </c>
      <c r="AB9" s="63">
        <f>COUNTIF($S$10:$S$137,"Đình chỉ thi")</f>
        <v>0</v>
      </c>
      <c r="AC9" s="70">
        <f>+($Z$9+$AA$9+$AB$9)/$Y$9*100%</f>
        <v>0</v>
      </c>
      <c r="AD9" s="63">
        <f>SUM(COUNTIF($S$10:$S$135,"Vắng"),COUNTIF($S$10:$S$135,"Vắng có phép"))</f>
        <v>0</v>
      </c>
      <c r="AE9" s="71">
        <f>+$AD$9/$Y$9</f>
        <v>0</v>
      </c>
      <c r="AF9" s="72">
        <f>COUNTIF($V$10:$V$135,"Thi lại")</f>
        <v>0</v>
      </c>
      <c r="AG9" s="71">
        <f>+$AF$9/$Y$9</f>
        <v>0</v>
      </c>
      <c r="AH9" s="72">
        <f>COUNTIF($V$10:$V$136,"Học lại")</f>
        <v>67</v>
      </c>
      <c r="AI9" s="71">
        <f>+$AH$9/$Y$9</f>
        <v>1</v>
      </c>
      <c r="AJ9" s="63">
        <f>COUNTIF($V$11:$V$136,"Đạt")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3139</v>
      </c>
      <c r="D11" s="17" t="s">
        <v>3140</v>
      </c>
      <c r="E11" s="18" t="s">
        <v>1116</v>
      </c>
      <c r="F11" s="19" t="s">
        <v>376</v>
      </c>
      <c r="G11" s="16" t="s">
        <v>138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7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3141</v>
      </c>
      <c r="D12" s="28" t="s">
        <v>406</v>
      </c>
      <c r="E12" s="29" t="s">
        <v>2465</v>
      </c>
      <c r="F12" s="30" t="s">
        <v>652</v>
      </c>
      <c r="G12" s="27" t="s">
        <v>164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3142</v>
      </c>
      <c r="D13" s="28" t="s">
        <v>3143</v>
      </c>
      <c r="E13" s="29" t="s">
        <v>3144</v>
      </c>
      <c r="F13" s="30" t="s">
        <v>3145</v>
      </c>
      <c r="G13" s="27" t="s">
        <v>1420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7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3146</v>
      </c>
      <c r="D14" s="28" t="s">
        <v>122</v>
      </c>
      <c r="E14" s="29" t="s">
        <v>3147</v>
      </c>
      <c r="F14" s="30" t="s">
        <v>3148</v>
      </c>
      <c r="G14" s="27" t="s">
        <v>98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3149</v>
      </c>
      <c r="D15" s="28" t="s">
        <v>2853</v>
      </c>
      <c r="E15" s="29" t="s">
        <v>1845</v>
      </c>
      <c r="F15" s="30" t="s">
        <v>3150</v>
      </c>
      <c r="G15" s="27" t="s">
        <v>1693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3151</v>
      </c>
      <c r="D16" s="28" t="s">
        <v>875</v>
      </c>
      <c r="E16" s="29" t="s">
        <v>136</v>
      </c>
      <c r="F16" s="30" t="s">
        <v>497</v>
      </c>
      <c r="G16" s="27" t="s">
        <v>401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3152</v>
      </c>
      <c r="D17" s="28" t="s">
        <v>1054</v>
      </c>
      <c r="E17" s="29" t="s">
        <v>3153</v>
      </c>
      <c r="F17" s="30" t="s">
        <v>3154</v>
      </c>
      <c r="G17" s="27" t="s">
        <v>3155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3156</v>
      </c>
      <c r="D18" s="28" t="s">
        <v>215</v>
      </c>
      <c r="E18" s="29" t="s">
        <v>151</v>
      </c>
      <c r="F18" s="30" t="s">
        <v>2495</v>
      </c>
      <c r="G18" s="27" t="s">
        <v>115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3157</v>
      </c>
      <c r="D19" s="28" t="s">
        <v>579</v>
      </c>
      <c r="E19" s="29" t="s">
        <v>151</v>
      </c>
      <c r="F19" s="30" t="s">
        <v>3073</v>
      </c>
      <c r="G19" s="27" t="s">
        <v>133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3158</v>
      </c>
      <c r="D20" s="28" t="s">
        <v>187</v>
      </c>
      <c r="E20" s="29" t="s">
        <v>151</v>
      </c>
      <c r="F20" s="30" t="s">
        <v>1870</v>
      </c>
      <c r="G20" s="27" t="s">
        <v>255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3159</v>
      </c>
      <c r="D21" s="28" t="s">
        <v>3160</v>
      </c>
      <c r="E21" s="29" t="s">
        <v>396</v>
      </c>
      <c r="F21" s="30" t="s">
        <v>2559</v>
      </c>
      <c r="G21" s="27" t="s">
        <v>739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3161</v>
      </c>
      <c r="D22" s="28" t="s">
        <v>327</v>
      </c>
      <c r="E22" s="29" t="s">
        <v>396</v>
      </c>
      <c r="F22" s="30" t="s">
        <v>430</v>
      </c>
      <c r="G22" s="27" t="s">
        <v>426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3162</v>
      </c>
      <c r="D23" s="28" t="s">
        <v>161</v>
      </c>
      <c r="E23" s="29" t="s">
        <v>162</v>
      </c>
      <c r="F23" s="30" t="s">
        <v>385</v>
      </c>
      <c r="G23" s="27" t="s">
        <v>233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3163</v>
      </c>
      <c r="D24" s="28" t="s">
        <v>917</v>
      </c>
      <c r="E24" s="29" t="s">
        <v>817</v>
      </c>
      <c r="F24" s="30" t="s">
        <v>544</v>
      </c>
      <c r="G24" s="27" t="s">
        <v>133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3164</v>
      </c>
      <c r="D25" s="28" t="s">
        <v>3165</v>
      </c>
      <c r="E25" s="29" t="s">
        <v>414</v>
      </c>
      <c r="F25" s="30" t="s">
        <v>3166</v>
      </c>
      <c r="G25" s="27" t="s">
        <v>1083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3167</v>
      </c>
      <c r="D26" s="28" t="s">
        <v>875</v>
      </c>
      <c r="E26" s="29" t="s">
        <v>842</v>
      </c>
      <c r="F26" s="30" t="s">
        <v>2104</v>
      </c>
      <c r="G26" s="27" t="s">
        <v>238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3168</v>
      </c>
      <c r="D27" s="28" t="s">
        <v>1326</v>
      </c>
      <c r="E27" s="29" t="s">
        <v>184</v>
      </c>
      <c r="F27" s="30" t="s">
        <v>3169</v>
      </c>
      <c r="G27" s="27" t="s">
        <v>3170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3171</v>
      </c>
      <c r="D28" s="28" t="s">
        <v>130</v>
      </c>
      <c r="E28" s="29" t="s">
        <v>184</v>
      </c>
      <c r="F28" s="30" t="s">
        <v>644</v>
      </c>
      <c r="G28" s="27" t="s">
        <v>157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3172</v>
      </c>
      <c r="D29" s="28" t="s">
        <v>1474</v>
      </c>
      <c r="E29" s="29" t="s">
        <v>184</v>
      </c>
      <c r="F29" s="30" t="s">
        <v>678</v>
      </c>
      <c r="G29" s="27" t="s">
        <v>133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3173</v>
      </c>
      <c r="D30" s="28" t="s">
        <v>122</v>
      </c>
      <c r="E30" s="29" t="s">
        <v>191</v>
      </c>
      <c r="F30" s="30" t="s">
        <v>2912</v>
      </c>
      <c r="G30" s="27" t="s">
        <v>197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3174</v>
      </c>
      <c r="D31" s="28" t="s">
        <v>803</v>
      </c>
      <c r="E31" s="29" t="s">
        <v>212</v>
      </c>
      <c r="F31" s="30" t="s">
        <v>865</v>
      </c>
      <c r="G31" s="27" t="s">
        <v>115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3175</v>
      </c>
      <c r="D32" s="28" t="s">
        <v>465</v>
      </c>
      <c r="E32" s="29" t="s">
        <v>432</v>
      </c>
      <c r="F32" s="30" t="s">
        <v>3176</v>
      </c>
      <c r="G32" s="27" t="s">
        <v>426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3177</v>
      </c>
      <c r="D33" s="28" t="s">
        <v>179</v>
      </c>
      <c r="E33" s="29" t="s">
        <v>432</v>
      </c>
      <c r="F33" s="30" t="s">
        <v>185</v>
      </c>
      <c r="G33" s="27" t="s">
        <v>401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3178</v>
      </c>
      <c r="D34" s="28" t="s">
        <v>830</v>
      </c>
      <c r="E34" s="29" t="s">
        <v>663</v>
      </c>
      <c r="F34" s="30" t="s">
        <v>1209</v>
      </c>
      <c r="G34" s="27" t="s">
        <v>141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3179</v>
      </c>
      <c r="D35" s="28" t="s">
        <v>183</v>
      </c>
      <c r="E35" s="29" t="s">
        <v>221</v>
      </c>
      <c r="F35" s="30" t="s">
        <v>102</v>
      </c>
      <c r="G35" s="27" t="s">
        <v>138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3180</v>
      </c>
      <c r="D36" s="28" t="s">
        <v>3181</v>
      </c>
      <c r="E36" s="29" t="s">
        <v>221</v>
      </c>
      <c r="F36" s="30" t="s">
        <v>3182</v>
      </c>
      <c r="G36" s="27" t="s">
        <v>2250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3183</v>
      </c>
      <c r="D37" s="28" t="s">
        <v>2503</v>
      </c>
      <c r="E37" s="29" t="s">
        <v>443</v>
      </c>
      <c r="F37" s="30" t="s">
        <v>3184</v>
      </c>
      <c r="G37" s="27" t="s">
        <v>2073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3185</v>
      </c>
      <c r="D38" s="28" t="s">
        <v>1632</v>
      </c>
      <c r="E38" s="29" t="s">
        <v>1480</v>
      </c>
      <c r="F38" s="30" t="s">
        <v>229</v>
      </c>
      <c r="G38" s="27" t="s">
        <v>141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3186</v>
      </c>
      <c r="D39" s="28" t="s">
        <v>3187</v>
      </c>
      <c r="E39" s="29" t="s">
        <v>451</v>
      </c>
      <c r="F39" s="30" t="s">
        <v>1485</v>
      </c>
      <c r="G39" s="27" t="s">
        <v>98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3188</v>
      </c>
      <c r="D40" s="28" t="s">
        <v>122</v>
      </c>
      <c r="E40" s="29" t="s">
        <v>2859</v>
      </c>
      <c r="F40" s="30" t="s">
        <v>738</v>
      </c>
      <c r="G40" s="27" t="s">
        <v>3189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3190</v>
      </c>
      <c r="D41" s="28" t="s">
        <v>207</v>
      </c>
      <c r="E41" s="29" t="s">
        <v>3191</v>
      </c>
      <c r="F41" s="30" t="s">
        <v>1870</v>
      </c>
      <c r="G41" s="27" t="s">
        <v>141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3192</v>
      </c>
      <c r="D42" s="28" t="s">
        <v>1361</v>
      </c>
      <c r="E42" s="29" t="s">
        <v>695</v>
      </c>
      <c r="F42" s="30" t="s">
        <v>687</v>
      </c>
      <c r="G42" s="27" t="s">
        <v>334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3193</v>
      </c>
      <c r="D43" s="28" t="s">
        <v>3194</v>
      </c>
      <c r="E43" s="29" t="s">
        <v>3195</v>
      </c>
      <c r="F43" s="30" t="s">
        <v>768</v>
      </c>
      <c r="G43" s="27" t="s">
        <v>595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3196</v>
      </c>
      <c r="D44" s="28" t="s">
        <v>199</v>
      </c>
      <c r="E44" s="29" t="s">
        <v>481</v>
      </c>
      <c r="F44" s="30" t="s">
        <v>1365</v>
      </c>
      <c r="G44" s="27" t="s">
        <v>107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3197</v>
      </c>
      <c r="D45" s="28" t="s">
        <v>3198</v>
      </c>
      <c r="E45" s="29" t="s">
        <v>1217</v>
      </c>
      <c r="F45" s="30" t="s">
        <v>2355</v>
      </c>
      <c r="G45" s="27" t="s">
        <v>138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3199</v>
      </c>
      <c r="D46" s="28" t="s">
        <v>3200</v>
      </c>
      <c r="E46" s="29" t="s">
        <v>266</v>
      </c>
      <c r="F46" s="30" t="s">
        <v>514</v>
      </c>
      <c r="G46" s="27" t="s">
        <v>255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3201</v>
      </c>
      <c r="D47" s="28" t="s">
        <v>2309</v>
      </c>
      <c r="E47" s="29" t="s">
        <v>3202</v>
      </c>
      <c r="F47" s="30" t="s">
        <v>780</v>
      </c>
      <c r="G47" s="27" t="s">
        <v>205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3203</v>
      </c>
      <c r="D48" s="28" t="s">
        <v>122</v>
      </c>
      <c r="E48" s="29" t="s">
        <v>1363</v>
      </c>
      <c r="F48" s="30" t="s">
        <v>430</v>
      </c>
      <c r="G48" s="27" t="s">
        <v>141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3204</v>
      </c>
      <c r="D49" s="28" t="s">
        <v>3205</v>
      </c>
      <c r="E49" s="29" t="s">
        <v>1363</v>
      </c>
      <c r="F49" s="30" t="s">
        <v>204</v>
      </c>
      <c r="G49" s="27" t="s">
        <v>334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3206</v>
      </c>
      <c r="D50" s="28" t="s">
        <v>302</v>
      </c>
      <c r="E50" s="29" t="s">
        <v>286</v>
      </c>
      <c r="F50" s="30" t="s">
        <v>2923</v>
      </c>
      <c r="G50" s="27" t="s">
        <v>255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3207</v>
      </c>
      <c r="D51" s="28" t="s">
        <v>1361</v>
      </c>
      <c r="E51" s="29" t="s">
        <v>286</v>
      </c>
      <c r="F51" s="30" t="s">
        <v>2581</v>
      </c>
      <c r="G51" s="27" t="s">
        <v>141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3208</v>
      </c>
      <c r="D52" s="28" t="s">
        <v>1255</v>
      </c>
      <c r="E52" s="29" t="s">
        <v>722</v>
      </c>
      <c r="F52" s="30" t="s">
        <v>868</v>
      </c>
      <c r="G52" s="27" t="s">
        <v>103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3209</v>
      </c>
      <c r="D53" s="28" t="s">
        <v>161</v>
      </c>
      <c r="E53" s="29" t="s">
        <v>722</v>
      </c>
      <c r="F53" s="30" t="s">
        <v>1462</v>
      </c>
      <c r="G53" s="27" t="s">
        <v>255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3210</v>
      </c>
      <c r="D54" s="28" t="s">
        <v>199</v>
      </c>
      <c r="E54" s="29" t="s">
        <v>722</v>
      </c>
      <c r="F54" s="30" t="s">
        <v>3211</v>
      </c>
      <c r="G54" s="27" t="s">
        <v>1936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3212</v>
      </c>
      <c r="D55" s="28" t="s">
        <v>179</v>
      </c>
      <c r="E55" s="29" t="s">
        <v>2173</v>
      </c>
      <c r="F55" s="30" t="s">
        <v>3213</v>
      </c>
      <c r="G55" s="27" t="s">
        <v>3214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3215</v>
      </c>
      <c r="D56" s="28" t="s">
        <v>1068</v>
      </c>
      <c r="E56" s="29" t="s">
        <v>500</v>
      </c>
      <c r="F56" s="30" t="s">
        <v>1864</v>
      </c>
      <c r="G56" s="27" t="s">
        <v>201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3216</v>
      </c>
      <c r="D57" s="28" t="s">
        <v>947</v>
      </c>
      <c r="E57" s="29" t="s">
        <v>303</v>
      </c>
      <c r="F57" s="30" t="s">
        <v>582</v>
      </c>
      <c r="G57" s="27" t="s">
        <v>255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3217</v>
      </c>
      <c r="D58" s="28" t="s">
        <v>1505</v>
      </c>
      <c r="E58" s="29" t="s">
        <v>303</v>
      </c>
      <c r="F58" s="30" t="s">
        <v>3218</v>
      </c>
      <c r="G58" s="27" t="s">
        <v>238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3219</v>
      </c>
      <c r="D59" s="28" t="s">
        <v>3220</v>
      </c>
      <c r="E59" s="29" t="s">
        <v>303</v>
      </c>
      <c r="F59" s="30" t="s">
        <v>1285</v>
      </c>
      <c r="G59" s="27" t="s">
        <v>141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3221</v>
      </c>
      <c r="D60" s="28" t="s">
        <v>360</v>
      </c>
      <c r="E60" s="29" t="s">
        <v>2180</v>
      </c>
      <c r="F60" s="30" t="s">
        <v>622</v>
      </c>
      <c r="G60" s="27" t="s">
        <v>238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3222</v>
      </c>
      <c r="D61" s="28" t="s">
        <v>417</v>
      </c>
      <c r="E61" s="29" t="s">
        <v>306</v>
      </c>
      <c r="F61" s="30" t="s">
        <v>102</v>
      </c>
      <c r="G61" s="27" t="s">
        <v>255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3223</v>
      </c>
      <c r="D62" s="28" t="s">
        <v>3224</v>
      </c>
      <c r="E62" s="29" t="s">
        <v>909</v>
      </c>
      <c r="F62" s="30" t="s">
        <v>3225</v>
      </c>
      <c r="G62" s="27" t="s">
        <v>3226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3227</v>
      </c>
      <c r="D63" s="28" t="s">
        <v>215</v>
      </c>
      <c r="E63" s="29" t="s">
        <v>313</v>
      </c>
      <c r="F63" s="30" t="s">
        <v>3228</v>
      </c>
      <c r="G63" s="27" t="s">
        <v>3229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3230</v>
      </c>
      <c r="D64" s="28" t="s">
        <v>194</v>
      </c>
      <c r="E64" s="29" t="s">
        <v>313</v>
      </c>
      <c r="F64" s="30" t="s">
        <v>3231</v>
      </c>
      <c r="G64" s="27" t="s">
        <v>3232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3233</v>
      </c>
      <c r="D65" s="28" t="s">
        <v>1393</v>
      </c>
      <c r="E65" s="29" t="s">
        <v>337</v>
      </c>
      <c r="F65" s="30" t="s">
        <v>2729</v>
      </c>
      <c r="G65" s="27" t="s">
        <v>238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3234</v>
      </c>
      <c r="D66" s="28" t="s">
        <v>161</v>
      </c>
      <c r="E66" s="29" t="s">
        <v>543</v>
      </c>
      <c r="F66" s="30" t="s">
        <v>3235</v>
      </c>
      <c r="G66" s="27" t="s">
        <v>911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3236</v>
      </c>
      <c r="D67" s="28" t="s">
        <v>3237</v>
      </c>
      <c r="E67" s="29" t="s">
        <v>340</v>
      </c>
      <c r="F67" s="30" t="s">
        <v>1736</v>
      </c>
      <c r="G67" s="27" t="s">
        <v>255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3238</v>
      </c>
      <c r="D68" s="28" t="s">
        <v>944</v>
      </c>
      <c r="E68" s="29" t="s">
        <v>549</v>
      </c>
      <c r="F68" s="30" t="s">
        <v>3239</v>
      </c>
      <c r="G68" s="27" t="s">
        <v>3229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3240</v>
      </c>
      <c r="D69" s="28" t="s">
        <v>3241</v>
      </c>
      <c r="E69" s="29" t="s">
        <v>549</v>
      </c>
      <c r="F69" s="30" t="s">
        <v>832</v>
      </c>
      <c r="G69" s="27" t="s">
        <v>250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3242</v>
      </c>
      <c r="D70" s="28" t="s">
        <v>3243</v>
      </c>
      <c r="E70" s="29" t="s">
        <v>344</v>
      </c>
      <c r="F70" s="30" t="s">
        <v>1449</v>
      </c>
      <c r="G70" s="27" t="s">
        <v>141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3244</v>
      </c>
      <c r="D71" s="28" t="s">
        <v>1038</v>
      </c>
      <c r="E71" s="29" t="s">
        <v>344</v>
      </c>
      <c r="F71" s="30" t="s">
        <v>114</v>
      </c>
      <c r="G71" s="27" t="s">
        <v>401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3245</v>
      </c>
      <c r="D72" s="28" t="s">
        <v>1038</v>
      </c>
      <c r="E72" s="29" t="s">
        <v>344</v>
      </c>
      <c r="F72" s="30" t="s">
        <v>780</v>
      </c>
      <c r="G72" s="27" t="s">
        <v>595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3246</v>
      </c>
      <c r="D73" s="28" t="s">
        <v>3247</v>
      </c>
      <c r="E73" s="29" t="s">
        <v>344</v>
      </c>
      <c r="F73" s="30" t="s">
        <v>364</v>
      </c>
      <c r="G73" s="27" t="s">
        <v>255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3248</v>
      </c>
      <c r="D74" s="28" t="s">
        <v>126</v>
      </c>
      <c r="E74" s="29" t="s">
        <v>941</v>
      </c>
      <c r="F74" s="30" t="s">
        <v>1546</v>
      </c>
      <c r="G74" s="27" t="s">
        <v>98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3249</v>
      </c>
      <c r="D75" s="28" t="s">
        <v>998</v>
      </c>
      <c r="E75" s="29" t="s">
        <v>3250</v>
      </c>
      <c r="F75" s="30" t="s">
        <v>3251</v>
      </c>
      <c r="G75" s="27" t="s">
        <v>115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7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7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3252</v>
      </c>
      <c r="D76" s="28" t="s">
        <v>917</v>
      </c>
      <c r="E76" s="29" t="s">
        <v>2925</v>
      </c>
      <c r="F76" s="30" t="s">
        <v>703</v>
      </c>
      <c r="G76" s="27" t="s">
        <v>177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75" customHeight="1">
      <c r="B77" s="26">
        <v>67</v>
      </c>
      <c r="C77" s="27" t="s">
        <v>3253</v>
      </c>
      <c r="D77" s="28" t="s">
        <v>1752</v>
      </c>
      <c r="E77" s="29" t="s">
        <v>3254</v>
      </c>
      <c r="F77" s="30" t="s">
        <v>675</v>
      </c>
      <c r="G77" s="27" t="s">
        <v>255</v>
      </c>
      <c r="H77" s="31" t="s">
        <v>27</v>
      </c>
      <c r="I77" s="31" t="s">
        <v>27</v>
      </c>
      <c r="J77" s="31" t="s">
        <v>27</v>
      </c>
      <c r="K77" s="31" t="s">
        <v>27</v>
      </c>
      <c r="L77" s="38"/>
      <c r="M77" s="38"/>
      <c r="N77" s="38"/>
      <c r="O77" s="38"/>
      <c r="P77" s="33"/>
      <c r="Q77" s="34">
        <f t="shared" si="5"/>
        <v>0</v>
      </c>
      <c r="R77" s="35" t="str">
        <f t="shared" si="3"/>
        <v>F</v>
      </c>
      <c r="S77" s="36" t="str">
        <f t="shared" si="1"/>
        <v>Kém</v>
      </c>
      <c r="T77" s="37" t="str">
        <f t="shared" si="4"/>
        <v/>
      </c>
      <c r="U77" s="93"/>
      <c r="V77" s="91" t="str">
        <f t="shared" si="6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7.5" customHeight="1">
      <c r="A78" s="2"/>
      <c r="B78" s="39"/>
      <c r="C78" s="4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t="16.5" hidden="1">
      <c r="A79" s="2"/>
      <c r="B79" s="110" t="s">
        <v>28</v>
      </c>
      <c r="C79" s="11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hidden="1" customHeight="1">
      <c r="A80" s="2"/>
      <c r="B80" s="45" t="s">
        <v>29</v>
      </c>
      <c r="C80" s="45"/>
      <c r="D80" s="46">
        <f>+$Y$9</f>
        <v>67</v>
      </c>
      <c r="E80" s="47" t="s">
        <v>30</v>
      </c>
      <c r="F80" s="47"/>
      <c r="G80" s="130" t="s">
        <v>31</v>
      </c>
      <c r="H80" s="130"/>
      <c r="I80" s="130"/>
      <c r="J80" s="130"/>
      <c r="K80" s="130"/>
      <c r="L80" s="130"/>
      <c r="M80" s="130"/>
      <c r="N80" s="130"/>
      <c r="O80" s="130"/>
      <c r="P80" s="48">
        <f>$Y$9 -COUNTIF($T$10:$T$267,"Vắng") -COUNTIF($T$10:$T$267,"Vắng có phép") - COUNTIF($T$10:$T$267,"Đình chỉ thi") - COUNTIF($T$10:$T$267,"Không đủ ĐKDT")</f>
        <v>67</v>
      </c>
      <c r="Q80" s="48"/>
      <c r="R80" s="49"/>
      <c r="S80" s="50"/>
      <c r="T80" s="50" t="s">
        <v>30</v>
      </c>
      <c r="U80" s="3"/>
    </row>
    <row r="81" spans="1:38" ht="16.5" hidden="1" customHeight="1">
      <c r="A81" s="2"/>
      <c r="B81" s="45" t="s">
        <v>32</v>
      </c>
      <c r="C81" s="45"/>
      <c r="D81" s="46">
        <f>+$AJ$9</f>
        <v>0</v>
      </c>
      <c r="E81" s="47" t="s">
        <v>30</v>
      </c>
      <c r="F81" s="47"/>
      <c r="G81" s="130" t="s">
        <v>33</v>
      </c>
      <c r="H81" s="130"/>
      <c r="I81" s="130"/>
      <c r="J81" s="130"/>
      <c r="K81" s="130"/>
      <c r="L81" s="130"/>
      <c r="M81" s="130"/>
      <c r="N81" s="130"/>
      <c r="O81" s="130"/>
      <c r="P81" s="51">
        <f>COUNTIF($T$10:$T$143,"Vắng")</f>
        <v>0</v>
      </c>
      <c r="Q81" s="51"/>
      <c r="R81" s="52"/>
      <c r="S81" s="50"/>
      <c r="T81" s="50" t="s">
        <v>30</v>
      </c>
      <c r="U81" s="3"/>
    </row>
    <row r="82" spans="1:38" ht="16.5" hidden="1" customHeight="1">
      <c r="A82" s="2"/>
      <c r="B82" s="45" t="s">
        <v>54</v>
      </c>
      <c r="C82" s="45"/>
      <c r="D82" s="85">
        <f>COUNTIF(V11:V77,"Học lại")</f>
        <v>67</v>
      </c>
      <c r="E82" s="47" t="s">
        <v>30</v>
      </c>
      <c r="F82" s="47"/>
      <c r="G82" s="130" t="s">
        <v>55</v>
      </c>
      <c r="H82" s="130"/>
      <c r="I82" s="130"/>
      <c r="J82" s="130"/>
      <c r="K82" s="130"/>
      <c r="L82" s="130"/>
      <c r="M82" s="130"/>
      <c r="N82" s="130"/>
      <c r="O82" s="130"/>
      <c r="P82" s="48">
        <f>COUNTIF($T$10:$T$143,"Vắng có phép")</f>
        <v>0</v>
      </c>
      <c r="Q82" s="48"/>
      <c r="R82" s="49"/>
      <c r="S82" s="50"/>
      <c r="T82" s="50" t="s">
        <v>30</v>
      </c>
      <c r="U82" s="3"/>
    </row>
    <row r="83" spans="1:38" ht="3" hidden="1" customHeight="1">
      <c r="A83" s="2"/>
      <c r="B83" s="39"/>
      <c r="C83" s="40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idden="1">
      <c r="B84" s="86" t="s">
        <v>34</v>
      </c>
      <c r="C84" s="86"/>
      <c r="D84" s="87">
        <f>COUNTIF(V11:V77,"Thi lại")</f>
        <v>0</v>
      </c>
      <c r="E84" s="88" t="s">
        <v>30</v>
      </c>
      <c r="F84" s="3"/>
      <c r="G84" s="3"/>
      <c r="H84" s="3"/>
      <c r="I84" s="3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3"/>
    </row>
    <row r="85" spans="1:38" hidden="1">
      <c r="B85" s="86"/>
      <c r="C85" s="86"/>
      <c r="D85" s="87"/>
      <c r="E85" s="88"/>
      <c r="F85" s="3"/>
      <c r="G85" s="3"/>
      <c r="H85" s="3"/>
      <c r="I85" s="3"/>
      <c r="J85" s="129" t="s">
        <v>56</v>
      </c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3"/>
    </row>
    <row r="86" spans="1:38" hidden="1">
      <c r="A86" s="53"/>
      <c r="B86" s="98" t="s">
        <v>35</v>
      </c>
      <c r="C86" s="98"/>
      <c r="D86" s="98"/>
      <c r="E86" s="98"/>
      <c r="F86" s="98"/>
      <c r="G86" s="98"/>
      <c r="H86" s="98"/>
      <c r="I86" s="54"/>
      <c r="J86" s="103" t="s">
        <v>36</v>
      </c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3"/>
    </row>
    <row r="87" spans="1:38" ht="4.5" hidden="1" customHeight="1">
      <c r="A87" s="2"/>
      <c r="B87" s="39"/>
      <c r="C87" s="55"/>
      <c r="D87" s="55"/>
      <c r="E87" s="56"/>
      <c r="F87" s="56"/>
      <c r="G87" s="56"/>
      <c r="H87" s="57"/>
      <c r="I87" s="58"/>
      <c r="J87" s="58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38" s="2" customFormat="1" hidden="1">
      <c r="B88" s="98" t="s">
        <v>37</v>
      </c>
      <c r="C88" s="98"/>
      <c r="D88" s="100" t="s">
        <v>38</v>
      </c>
      <c r="E88" s="100"/>
      <c r="F88" s="100"/>
      <c r="G88" s="100"/>
      <c r="H88" s="100"/>
      <c r="I88" s="58"/>
      <c r="J88" s="58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9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18" hidden="1" customHeight="1">
      <c r="A94" s="1"/>
      <c r="B94" s="99" t="s">
        <v>39</v>
      </c>
      <c r="C94" s="99"/>
      <c r="D94" s="99" t="s">
        <v>57</v>
      </c>
      <c r="E94" s="99"/>
      <c r="F94" s="99"/>
      <c r="G94" s="99"/>
      <c r="H94" s="99"/>
      <c r="I94" s="99"/>
      <c r="J94" s="99" t="s">
        <v>40</v>
      </c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4.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36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2:21" ht="38.25" customHeight="1">
      <c r="B97" s="97" t="s">
        <v>52</v>
      </c>
      <c r="C97" s="98"/>
      <c r="D97" s="98"/>
      <c r="E97" s="98"/>
      <c r="F97" s="98"/>
      <c r="G97" s="98"/>
      <c r="H97" s="97" t="s">
        <v>53</v>
      </c>
      <c r="I97" s="97"/>
      <c r="J97" s="97"/>
      <c r="K97" s="97"/>
      <c r="L97" s="97"/>
      <c r="M97" s="97"/>
      <c r="N97" s="101" t="s">
        <v>59</v>
      </c>
      <c r="O97" s="101"/>
      <c r="P97" s="101"/>
      <c r="Q97" s="101"/>
      <c r="R97" s="101"/>
      <c r="S97" s="101"/>
      <c r="T97" s="101"/>
      <c r="U97" s="101"/>
    </row>
    <row r="98" spans="2:21">
      <c r="B98" s="39"/>
      <c r="C98" s="55"/>
      <c r="D98" s="55"/>
      <c r="E98" s="56"/>
      <c r="F98" s="56"/>
      <c r="G98" s="56"/>
      <c r="H98" s="57"/>
      <c r="I98" s="58"/>
      <c r="J98" s="58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2:21">
      <c r="B99" s="98" t="s">
        <v>37</v>
      </c>
      <c r="C99" s="98"/>
      <c r="D99" s="100" t="s">
        <v>38</v>
      </c>
      <c r="E99" s="100"/>
      <c r="F99" s="100"/>
      <c r="G99" s="100"/>
      <c r="H99" s="100"/>
      <c r="I99" s="58"/>
      <c r="J99" s="58"/>
      <c r="K99" s="44"/>
      <c r="L99" s="44"/>
      <c r="M99" s="44"/>
      <c r="N99" s="44"/>
      <c r="O99" s="44"/>
      <c r="P99" s="44"/>
      <c r="Q99" s="44"/>
      <c r="R99" s="44"/>
      <c r="S99" s="44"/>
      <c r="T99" s="44"/>
    </row>
    <row r="100" spans="2:21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5" spans="2:21">
      <c r="B105" s="96"/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 t="s">
        <v>60</v>
      </c>
      <c r="O105" s="96"/>
      <c r="P105" s="96"/>
      <c r="Q105" s="96"/>
      <c r="R105" s="96"/>
      <c r="S105" s="96"/>
      <c r="T105" s="96"/>
      <c r="U105" s="96"/>
    </row>
  </sheetData>
  <sheetProtection formatCells="0" formatColumns="0" formatRows="0" insertColumns="0" insertRows="0" insertHyperlinks="0" deleteColumns="0" deleteRows="0" sort="0" autoFilter="0" pivotTables="0"/>
  <autoFilter ref="A9:AL77">
    <filterColumn colId="3" showButton="0"/>
    <filterColumn colId="12"/>
  </autoFilter>
  <mergeCells count="61">
    <mergeCell ref="B99:C99"/>
    <mergeCell ref="D99:H99"/>
    <mergeCell ref="B105:D105"/>
    <mergeCell ref="E105:G105"/>
    <mergeCell ref="H105:M105"/>
    <mergeCell ref="N105:U105"/>
    <mergeCell ref="B94:C94"/>
    <mergeCell ref="D94:I94"/>
    <mergeCell ref="J94:T94"/>
    <mergeCell ref="B97:G97"/>
    <mergeCell ref="H97:M97"/>
    <mergeCell ref="N97:U97"/>
    <mergeCell ref="G82:O82"/>
    <mergeCell ref="J84:T84"/>
    <mergeCell ref="J85:T85"/>
    <mergeCell ref="B86:H86"/>
    <mergeCell ref="J86:T86"/>
    <mergeCell ref="B88:C88"/>
    <mergeCell ref="D88:H88"/>
    <mergeCell ref="T8:T10"/>
    <mergeCell ref="U8:U10"/>
    <mergeCell ref="B10:G10"/>
    <mergeCell ref="B79:C79"/>
    <mergeCell ref="G80:O80"/>
    <mergeCell ref="G81:O81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7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82 AL3:AL9 X3:AK4 W5:AK9 V11:W77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:AL106"/>
  <sheetViews>
    <sheetView workbookViewId="0">
      <pane ySplit="4" topLeftCell="A72" activePane="bottomLeft" state="frozen"/>
      <selection activeCell="A6" sqref="A6:XFD6"/>
      <selection pane="bottomLeft" activeCell="A79" sqref="A79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91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72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INT1155-04</v>
      </c>
      <c r="Y9" s="69">
        <f>+$AH$9+$AJ$9+$AF$9</f>
        <v>68</v>
      </c>
      <c r="Z9" s="63">
        <f>COUNTIF($S$10:$S$138,"Khiển trách")</f>
        <v>0</v>
      </c>
      <c r="AA9" s="63">
        <f>COUNTIF($S$10:$S$138,"Cảnh cáo")</f>
        <v>0</v>
      </c>
      <c r="AB9" s="63">
        <f>COUNTIF($S$10:$S$138,"Đình chỉ thi")</f>
        <v>0</v>
      </c>
      <c r="AC9" s="70">
        <f>+($Z$9+$AA$9+$AB$9)/$Y$9*100%</f>
        <v>0</v>
      </c>
      <c r="AD9" s="63">
        <f>SUM(COUNTIF($S$10:$S$136,"Vắng"),COUNTIF($S$10:$S$136,"Vắng có phép"))</f>
        <v>0</v>
      </c>
      <c r="AE9" s="71">
        <f>+$AD$9/$Y$9</f>
        <v>0</v>
      </c>
      <c r="AF9" s="72">
        <f>COUNTIF($V$10:$V$136,"Thi lại")</f>
        <v>1</v>
      </c>
      <c r="AG9" s="71">
        <f>+$AF$9/$Y$9</f>
        <v>1.4705882352941176E-2</v>
      </c>
      <c r="AH9" s="72">
        <f>COUNTIF($V$10:$V$137,"Học lại")</f>
        <v>67</v>
      </c>
      <c r="AI9" s="71">
        <f>+$AH$9/$Y$9</f>
        <v>0.98529411764705888</v>
      </c>
      <c r="AJ9" s="63">
        <f>COUNTIF($V$11:$V$137,"Đạt")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769</v>
      </c>
      <c r="D11" s="17" t="s">
        <v>363</v>
      </c>
      <c r="E11" s="18" t="s">
        <v>101</v>
      </c>
      <c r="F11" s="19" t="s">
        <v>770</v>
      </c>
      <c r="G11" s="16" t="s">
        <v>771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772</v>
      </c>
      <c r="D12" s="28" t="s">
        <v>659</v>
      </c>
      <c r="E12" s="29" t="s">
        <v>101</v>
      </c>
      <c r="F12" s="30" t="s">
        <v>773</v>
      </c>
      <c r="G12" s="27" t="s">
        <v>506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774</v>
      </c>
      <c r="D13" s="28" t="s">
        <v>775</v>
      </c>
      <c r="E13" s="29" t="s">
        <v>101</v>
      </c>
      <c r="F13" s="30" t="s">
        <v>776</v>
      </c>
      <c r="G13" s="27" t="s">
        <v>777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778</v>
      </c>
      <c r="D14" s="28" t="s">
        <v>779</v>
      </c>
      <c r="E14" s="29" t="s">
        <v>101</v>
      </c>
      <c r="F14" s="30" t="s">
        <v>780</v>
      </c>
      <c r="G14" s="27" t="s">
        <v>334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781</v>
      </c>
      <c r="D15" s="28" t="s">
        <v>762</v>
      </c>
      <c r="E15" s="29" t="s">
        <v>782</v>
      </c>
      <c r="F15" s="30" t="s">
        <v>783</v>
      </c>
      <c r="G15" s="27" t="s">
        <v>177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784</v>
      </c>
      <c r="D16" s="28" t="s">
        <v>785</v>
      </c>
      <c r="E16" s="29" t="s">
        <v>786</v>
      </c>
      <c r="F16" s="30" t="s">
        <v>787</v>
      </c>
      <c r="G16" s="27" t="s">
        <v>238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788</v>
      </c>
      <c r="D17" s="28" t="s">
        <v>789</v>
      </c>
      <c r="E17" s="29" t="s">
        <v>790</v>
      </c>
      <c r="F17" s="30" t="s">
        <v>791</v>
      </c>
      <c r="G17" s="27" t="s">
        <v>133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792</v>
      </c>
      <c r="D18" s="28" t="s">
        <v>793</v>
      </c>
      <c r="E18" s="29" t="s">
        <v>794</v>
      </c>
      <c r="F18" s="30" t="s">
        <v>795</v>
      </c>
      <c r="G18" s="27" t="s">
        <v>138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796</v>
      </c>
      <c r="D19" s="28" t="s">
        <v>797</v>
      </c>
      <c r="E19" s="29" t="s">
        <v>136</v>
      </c>
      <c r="F19" s="30" t="s">
        <v>798</v>
      </c>
      <c r="G19" s="27" t="s">
        <v>595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799</v>
      </c>
      <c r="D20" s="28" t="s">
        <v>800</v>
      </c>
      <c r="E20" s="29" t="s">
        <v>136</v>
      </c>
      <c r="F20" s="30" t="s">
        <v>801</v>
      </c>
      <c r="G20" s="27" t="s">
        <v>426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802</v>
      </c>
      <c r="D21" s="28" t="s">
        <v>803</v>
      </c>
      <c r="E21" s="29" t="s">
        <v>151</v>
      </c>
      <c r="F21" s="30" t="s">
        <v>804</v>
      </c>
      <c r="G21" s="27" t="s">
        <v>255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805</v>
      </c>
      <c r="D22" s="28" t="s">
        <v>161</v>
      </c>
      <c r="E22" s="29" t="s">
        <v>151</v>
      </c>
      <c r="F22" s="30" t="s">
        <v>806</v>
      </c>
      <c r="G22" s="27" t="s">
        <v>389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807</v>
      </c>
      <c r="D23" s="28" t="s">
        <v>808</v>
      </c>
      <c r="E23" s="29" t="s">
        <v>151</v>
      </c>
      <c r="F23" s="30" t="s">
        <v>809</v>
      </c>
      <c r="G23" s="27" t="s">
        <v>401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810</v>
      </c>
      <c r="D24" s="28" t="s">
        <v>811</v>
      </c>
      <c r="E24" s="29" t="s">
        <v>151</v>
      </c>
      <c r="F24" s="30" t="s">
        <v>812</v>
      </c>
      <c r="G24" s="27" t="s">
        <v>275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813</v>
      </c>
      <c r="D25" s="28" t="s">
        <v>814</v>
      </c>
      <c r="E25" s="29" t="s">
        <v>162</v>
      </c>
      <c r="F25" s="30" t="s">
        <v>537</v>
      </c>
      <c r="G25" s="27" t="s">
        <v>255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815</v>
      </c>
      <c r="D26" s="28" t="s">
        <v>816</v>
      </c>
      <c r="E26" s="29" t="s">
        <v>817</v>
      </c>
      <c r="F26" s="30" t="s">
        <v>818</v>
      </c>
      <c r="G26" s="27" t="s">
        <v>255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819</v>
      </c>
      <c r="D27" s="28" t="s">
        <v>820</v>
      </c>
      <c r="E27" s="29" t="s">
        <v>414</v>
      </c>
      <c r="F27" s="30" t="s">
        <v>821</v>
      </c>
      <c r="G27" s="27" t="s">
        <v>141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822</v>
      </c>
      <c r="D28" s="28" t="s">
        <v>302</v>
      </c>
      <c r="E28" s="29" t="s">
        <v>414</v>
      </c>
      <c r="F28" s="30" t="s">
        <v>550</v>
      </c>
      <c r="G28" s="27" t="s">
        <v>133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823</v>
      </c>
      <c r="D29" s="28" t="s">
        <v>824</v>
      </c>
      <c r="E29" s="29" t="s">
        <v>414</v>
      </c>
      <c r="F29" s="30" t="s">
        <v>571</v>
      </c>
      <c r="G29" s="27" t="s">
        <v>426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825</v>
      </c>
      <c r="D30" s="28" t="s">
        <v>725</v>
      </c>
      <c r="E30" s="29" t="s">
        <v>414</v>
      </c>
      <c r="F30" s="30" t="s">
        <v>773</v>
      </c>
      <c r="G30" s="27" t="s">
        <v>255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826</v>
      </c>
      <c r="D31" s="28" t="s">
        <v>827</v>
      </c>
      <c r="E31" s="29" t="s">
        <v>414</v>
      </c>
      <c r="F31" s="30" t="s">
        <v>828</v>
      </c>
      <c r="G31" s="27" t="s">
        <v>275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829</v>
      </c>
      <c r="D32" s="28" t="s">
        <v>830</v>
      </c>
      <c r="E32" s="29" t="s">
        <v>831</v>
      </c>
      <c r="F32" s="30" t="s">
        <v>832</v>
      </c>
      <c r="G32" s="27" t="s">
        <v>98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833</v>
      </c>
      <c r="D33" s="28" t="s">
        <v>834</v>
      </c>
      <c r="E33" s="29" t="s">
        <v>835</v>
      </c>
      <c r="F33" s="30" t="s">
        <v>836</v>
      </c>
      <c r="G33" s="27" t="s">
        <v>133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837</v>
      </c>
      <c r="D34" s="28" t="s">
        <v>199</v>
      </c>
      <c r="E34" s="29" t="s">
        <v>838</v>
      </c>
      <c r="F34" s="30" t="s">
        <v>839</v>
      </c>
      <c r="G34" s="27" t="s">
        <v>426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840</v>
      </c>
      <c r="D35" s="28" t="s">
        <v>841</v>
      </c>
      <c r="E35" s="29" t="s">
        <v>842</v>
      </c>
      <c r="F35" s="30" t="s">
        <v>843</v>
      </c>
      <c r="G35" s="27" t="s">
        <v>275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844</v>
      </c>
      <c r="D36" s="28" t="s">
        <v>659</v>
      </c>
      <c r="E36" s="29" t="s">
        <v>842</v>
      </c>
      <c r="F36" s="30" t="s">
        <v>591</v>
      </c>
      <c r="G36" s="27" t="s">
        <v>98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845</v>
      </c>
      <c r="D37" s="28" t="s">
        <v>846</v>
      </c>
      <c r="E37" s="29" t="s">
        <v>184</v>
      </c>
      <c r="F37" s="30" t="s">
        <v>847</v>
      </c>
      <c r="G37" s="27" t="s">
        <v>164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848</v>
      </c>
      <c r="D38" s="28" t="s">
        <v>827</v>
      </c>
      <c r="E38" s="29" t="s">
        <v>184</v>
      </c>
      <c r="F38" s="30" t="s">
        <v>124</v>
      </c>
      <c r="G38" s="27" t="s">
        <v>153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849</v>
      </c>
      <c r="D39" s="28" t="s">
        <v>850</v>
      </c>
      <c r="E39" s="29" t="s">
        <v>195</v>
      </c>
      <c r="F39" s="30" t="s">
        <v>851</v>
      </c>
      <c r="G39" s="27" t="s">
        <v>153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852</v>
      </c>
      <c r="D40" s="28" t="s">
        <v>853</v>
      </c>
      <c r="E40" s="29" t="s">
        <v>195</v>
      </c>
      <c r="F40" s="30" t="s">
        <v>167</v>
      </c>
      <c r="G40" s="27" t="s">
        <v>334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854</v>
      </c>
      <c r="D41" s="28" t="s">
        <v>579</v>
      </c>
      <c r="E41" s="29" t="s">
        <v>195</v>
      </c>
      <c r="F41" s="30" t="s">
        <v>855</v>
      </c>
      <c r="G41" s="27" t="s">
        <v>275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856</v>
      </c>
      <c r="D42" s="28" t="s">
        <v>126</v>
      </c>
      <c r="E42" s="29" t="s">
        <v>857</v>
      </c>
      <c r="F42" s="30" t="s">
        <v>858</v>
      </c>
      <c r="G42" s="27" t="s">
        <v>859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860</v>
      </c>
      <c r="D43" s="28" t="s">
        <v>861</v>
      </c>
      <c r="E43" s="29" t="s">
        <v>221</v>
      </c>
      <c r="F43" s="30" t="s">
        <v>862</v>
      </c>
      <c r="G43" s="27" t="s">
        <v>275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863</v>
      </c>
      <c r="D44" s="28" t="s">
        <v>864</v>
      </c>
      <c r="E44" s="29" t="s">
        <v>221</v>
      </c>
      <c r="F44" s="30" t="s">
        <v>865</v>
      </c>
      <c r="G44" s="27" t="s">
        <v>255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866</v>
      </c>
      <c r="D45" s="28" t="s">
        <v>378</v>
      </c>
      <c r="E45" s="29" t="s">
        <v>867</v>
      </c>
      <c r="F45" s="30" t="s">
        <v>868</v>
      </c>
      <c r="G45" s="27" t="s">
        <v>138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869</v>
      </c>
      <c r="D46" s="28" t="s">
        <v>215</v>
      </c>
      <c r="E46" s="29" t="s">
        <v>244</v>
      </c>
      <c r="F46" s="30" t="s">
        <v>870</v>
      </c>
      <c r="G46" s="27" t="s">
        <v>871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Thi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872</v>
      </c>
      <c r="D47" s="28" t="s">
        <v>480</v>
      </c>
      <c r="E47" s="29" t="s">
        <v>466</v>
      </c>
      <c r="F47" s="30" t="s">
        <v>873</v>
      </c>
      <c r="G47" s="27" t="s">
        <v>255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874</v>
      </c>
      <c r="D48" s="28" t="s">
        <v>875</v>
      </c>
      <c r="E48" s="29" t="s">
        <v>876</v>
      </c>
      <c r="F48" s="30" t="s">
        <v>877</v>
      </c>
      <c r="G48" s="27" t="s">
        <v>138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878</v>
      </c>
      <c r="D49" s="28" t="s">
        <v>332</v>
      </c>
      <c r="E49" s="29" t="s">
        <v>253</v>
      </c>
      <c r="F49" s="30" t="s">
        <v>329</v>
      </c>
      <c r="G49" s="27" t="s">
        <v>238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879</v>
      </c>
      <c r="D50" s="28" t="s">
        <v>880</v>
      </c>
      <c r="E50" s="29" t="s">
        <v>481</v>
      </c>
      <c r="F50" s="30" t="s">
        <v>881</v>
      </c>
      <c r="G50" s="27" t="s">
        <v>334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882</v>
      </c>
      <c r="D51" s="28" t="s">
        <v>215</v>
      </c>
      <c r="E51" s="29" t="s">
        <v>481</v>
      </c>
      <c r="F51" s="30" t="s">
        <v>883</v>
      </c>
      <c r="G51" s="27" t="s">
        <v>107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884</v>
      </c>
      <c r="D52" s="28" t="s">
        <v>885</v>
      </c>
      <c r="E52" s="29" t="s">
        <v>886</v>
      </c>
      <c r="F52" s="30" t="s">
        <v>887</v>
      </c>
      <c r="G52" s="27" t="s">
        <v>888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889</v>
      </c>
      <c r="D53" s="28" t="s">
        <v>890</v>
      </c>
      <c r="E53" s="29" t="s">
        <v>891</v>
      </c>
      <c r="F53" s="30" t="s">
        <v>213</v>
      </c>
      <c r="G53" s="27" t="s">
        <v>595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892</v>
      </c>
      <c r="D54" s="28" t="s">
        <v>893</v>
      </c>
      <c r="E54" s="29" t="s">
        <v>894</v>
      </c>
      <c r="F54" s="30" t="s">
        <v>517</v>
      </c>
      <c r="G54" s="27" t="s">
        <v>238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895</v>
      </c>
      <c r="D55" s="28" t="s">
        <v>814</v>
      </c>
      <c r="E55" s="29" t="s">
        <v>715</v>
      </c>
      <c r="F55" s="30" t="s">
        <v>140</v>
      </c>
      <c r="G55" s="27" t="s">
        <v>322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896</v>
      </c>
      <c r="D56" s="28" t="s">
        <v>897</v>
      </c>
      <c r="E56" s="29" t="s">
        <v>715</v>
      </c>
      <c r="F56" s="30" t="s">
        <v>366</v>
      </c>
      <c r="G56" s="27" t="s">
        <v>334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898</v>
      </c>
      <c r="D57" s="28" t="s">
        <v>659</v>
      </c>
      <c r="E57" s="29" t="s">
        <v>278</v>
      </c>
      <c r="F57" s="30" t="s">
        <v>843</v>
      </c>
      <c r="G57" s="27" t="s">
        <v>133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899</v>
      </c>
      <c r="D58" s="28" t="s">
        <v>302</v>
      </c>
      <c r="E58" s="29" t="s">
        <v>286</v>
      </c>
      <c r="F58" s="30" t="s">
        <v>900</v>
      </c>
      <c r="G58" s="27" t="s">
        <v>275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901</v>
      </c>
      <c r="D59" s="28" t="s">
        <v>902</v>
      </c>
      <c r="E59" s="29" t="s">
        <v>903</v>
      </c>
      <c r="F59" s="30" t="s">
        <v>904</v>
      </c>
      <c r="G59" s="27" t="s">
        <v>181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905</v>
      </c>
      <c r="D60" s="28" t="s">
        <v>906</v>
      </c>
      <c r="E60" s="29" t="s">
        <v>303</v>
      </c>
      <c r="F60" s="30" t="s">
        <v>612</v>
      </c>
      <c r="G60" s="27" t="s">
        <v>255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907</v>
      </c>
      <c r="D61" s="28" t="s">
        <v>908</v>
      </c>
      <c r="E61" s="29" t="s">
        <v>909</v>
      </c>
      <c r="F61" s="30" t="s">
        <v>910</v>
      </c>
      <c r="G61" s="27" t="s">
        <v>911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912</v>
      </c>
      <c r="D62" s="28" t="s">
        <v>735</v>
      </c>
      <c r="E62" s="29" t="s">
        <v>909</v>
      </c>
      <c r="F62" s="30" t="s">
        <v>913</v>
      </c>
      <c r="G62" s="27" t="s">
        <v>255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914</v>
      </c>
      <c r="D63" s="28" t="s">
        <v>413</v>
      </c>
      <c r="E63" s="29" t="s">
        <v>313</v>
      </c>
      <c r="F63" s="30" t="s">
        <v>915</v>
      </c>
      <c r="G63" s="27" t="s">
        <v>181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916</v>
      </c>
      <c r="D64" s="28" t="s">
        <v>917</v>
      </c>
      <c r="E64" s="29" t="s">
        <v>918</v>
      </c>
      <c r="F64" s="30" t="s">
        <v>919</v>
      </c>
      <c r="G64" s="27" t="s">
        <v>153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920</v>
      </c>
      <c r="D65" s="28" t="s">
        <v>921</v>
      </c>
      <c r="E65" s="29" t="s">
        <v>918</v>
      </c>
      <c r="F65" s="30" t="s">
        <v>922</v>
      </c>
      <c r="G65" s="27" t="s">
        <v>334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923</v>
      </c>
      <c r="D66" s="28" t="s">
        <v>924</v>
      </c>
      <c r="E66" s="29" t="s">
        <v>533</v>
      </c>
      <c r="F66" s="30" t="s">
        <v>693</v>
      </c>
      <c r="G66" s="27" t="s">
        <v>111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925</v>
      </c>
      <c r="D67" s="28" t="s">
        <v>587</v>
      </c>
      <c r="E67" s="29" t="s">
        <v>533</v>
      </c>
      <c r="F67" s="30" t="s">
        <v>904</v>
      </c>
      <c r="G67" s="27" t="s">
        <v>401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926</v>
      </c>
      <c r="D68" s="28" t="s">
        <v>199</v>
      </c>
      <c r="E68" s="29" t="s">
        <v>927</v>
      </c>
      <c r="F68" s="30" t="s">
        <v>418</v>
      </c>
      <c r="G68" s="27" t="s">
        <v>250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928</v>
      </c>
      <c r="D69" s="28" t="s">
        <v>161</v>
      </c>
      <c r="E69" s="29" t="s">
        <v>337</v>
      </c>
      <c r="F69" s="30" t="s">
        <v>929</v>
      </c>
      <c r="G69" s="27" t="s">
        <v>334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930</v>
      </c>
      <c r="D70" s="28" t="s">
        <v>579</v>
      </c>
      <c r="E70" s="29" t="s">
        <v>337</v>
      </c>
      <c r="F70" s="30" t="s">
        <v>760</v>
      </c>
      <c r="G70" s="27" t="s">
        <v>201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931</v>
      </c>
      <c r="D71" s="28" t="s">
        <v>932</v>
      </c>
      <c r="E71" s="29" t="s">
        <v>753</v>
      </c>
      <c r="F71" s="30" t="s">
        <v>768</v>
      </c>
      <c r="G71" s="27" t="s">
        <v>238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933</v>
      </c>
      <c r="D72" s="28" t="s">
        <v>934</v>
      </c>
      <c r="E72" s="29" t="s">
        <v>549</v>
      </c>
      <c r="F72" s="30" t="s">
        <v>935</v>
      </c>
      <c r="G72" s="27" t="s">
        <v>133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936</v>
      </c>
      <c r="D73" s="28" t="s">
        <v>937</v>
      </c>
      <c r="E73" s="29" t="s">
        <v>549</v>
      </c>
      <c r="F73" s="30" t="s">
        <v>200</v>
      </c>
      <c r="G73" s="27" t="s">
        <v>595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938</v>
      </c>
      <c r="D74" s="28" t="s">
        <v>939</v>
      </c>
      <c r="E74" s="29" t="s">
        <v>344</v>
      </c>
      <c r="F74" s="30" t="s">
        <v>836</v>
      </c>
      <c r="G74" s="27" t="s">
        <v>238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940</v>
      </c>
      <c r="D75" s="28" t="s">
        <v>215</v>
      </c>
      <c r="E75" s="29" t="s">
        <v>941</v>
      </c>
      <c r="F75" s="30" t="s">
        <v>942</v>
      </c>
      <c r="G75" s="27" t="s">
        <v>238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8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8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943</v>
      </c>
      <c r="D76" s="28" t="s">
        <v>944</v>
      </c>
      <c r="E76" s="29" t="s">
        <v>348</v>
      </c>
      <c r="F76" s="30" t="s">
        <v>204</v>
      </c>
      <c r="G76" s="27" t="s">
        <v>98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75" customHeight="1">
      <c r="B77" s="26">
        <v>67</v>
      </c>
      <c r="C77" s="27" t="s">
        <v>945</v>
      </c>
      <c r="D77" s="28" t="s">
        <v>944</v>
      </c>
      <c r="E77" s="29" t="s">
        <v>348</v>
      </c>
      <c r="F77" s="30" t="s">
        <v>452</v>
      </c>
      <c r="G77" s="27" t="s">
        <v>197</v>
      </c>
      <c r="H77" s="31" t="s">
        <v>27</v>
      </c>
      <c r="I77" s="31" t="s">
        <v>27</v>
      </c>
      <c r="J77" s="31" t="s">
        <v>27</v>
      </c>
      <c r="K77" s="31" t="s">
        <v>27</v>
      </c>
      <c r="L77" s="38"/>
      <c r="M77" s="38"/>
      <c r="N77" s="38"/>
      <c r="O77" s="38"/>
      <c r="P77" s="33"/>
      <c r="Q77" s="34">
        <f t="shared" si="5"/>
        <v>0</v>
      </c>
      <c r="R77" s="35" t="str">
        <f t="shared" si="3"/>
        <v>F</v>
      </c>
      <c r="S77" s="36" t="str">
        <f t="shared" si="1"/>
        <v>Kém</v>
      </c>
      <c r="T77" s="37" t="str">
        <f t="shared" si="4"/>
        <v/>
      </c>
      <c r="U77" s="93"/>
      <c r="V77" s="91" t="str">
        <f t="shared" si="6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18.75" customHeight="1">
      <c r="B78" s="26">
        <v>68</v>
      </c>
      <c r="C78" s="27" t="s">
        <v>946</v>
      </c>
      <c r="D78" s="28" t="s">
        <v>947</v>
      </c>
      <c r="E78" s="29" t="s">
        <v>562</v>
      </c>
      <c r="F78" s="30" t="s">
        <v>948</v>
      </c>
      <c r="G78" s="27" t="s">
        <v>115</v>
      </c>
      <c r="H78" s="31" t="s">
        <v>27</v>
      </c>
      <c r="I78" s="31" t="s">
        <v>27</v>
      </c>
      <c r="J78" s="31" t="s">
        <v>27</v>
      </c>
      <c r="K78" s="31" t="s">
        <v>27</v>
      </c>
      <c r="L78" s="38"/>
      <c r="M78" s="38"/>
      <c r="N78" s="38"/>
      <c r="O78" s="38"/>
      <c r="P78" s="33"/>
      <c r="Q78" s="34">
        <f t="shared" si="5"/>
        <v>0</v>
      </c>
      <c r="R78" s="35" t="str">
        <f t="shared" si="3"/>
        <v>F</v>
      </c>
      <c r="S78" s="36" t="str">
        <f t="shared" si="1"/>
        <v>Kém</v>
      </c>
      <c r="T78" s="37" t="str">
        <f t="shared" si="4"/>
        <v/>
      </c>
      <c r="U78" s="93"/>
      <c r="V78" s="91" t="str">
        <f t="shared" si="6"/>
        <v>Học lại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1:38" ht="7.5" customHeight="1">
      <c r="A79" s="2"/>
      <c r="B79" s="39"/>
      <c r="C79" s="4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hidden="1">
      <c r="A80" s="2"/>
      <c r="B80" s="110" t="s">
        <v>28</v>
      </c>
      <c r="C80" s="11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 ht="16.5" hidden="1" customHeight="1">
      <c r="A81" s="2"/>
      <c r="B81" s="45" t="s">
        <v>29</v>
      </c>
      <c r="C81" s="45"/>
      <c r="D81" s="46">
        <f>+$Y$9</f>
        <v>68</v>
      </c>
      <c r="E81" s="47" t="s">
        <v>30</v>
      </c>
      <c r="F81" s="47"/>
      <c r="G81" s="130" t="s">
        <v>31</v>
      </c>
      <c r="H81" s="130"/>
      <c r="I81" s="130"/>
      <c r="J81" s="130"/>
      <c r="K81" s="130"/>
      <c r="L81" s="130"/>
      <c r="M81" s="130"/>
      <c r="N81" s="130"/>
      <c r="O81" s="130"/>
      <c r="P81" s="48">
        <f>$Y$9 -COUNTIF($T$10:$T$268,"Vắng") -COUNTIF($T$10:$T$268,"Vắng có phép") - COUNTIF($T$10:$T$268,"Đình chỉ thi") - COUNTIF($T$10:$T$268,"Không đủ ĐKDT")</f>
        <v>68</v>
      </c>
      <c r="Q81" s="48"/>
      <c r="R81" s="49"/>
      <c r="S81" s="50"/>
      <c r="T81" s="50" t="s">
        <v>30</v>
      </c>
      <c r="U81" s="3"/>
    </row>
    <row r="82" spans="1:38" ht="16.5" hidden="1" customHeight="1">
      <c r="A82" s="2"/>
      <c r="B82" s="45" t="s">
        <v>32</v>
      </c>
      <c r="C82" s="45"/>
      <c r="D82" s="46">
        <f>+$AJ$9</f>
        <v>0</v>
      </c>
      <c r="E82" s="47" t="s">
        <v>30</v>
      </c>
      <c r="F82" s="47"/>
      <c r="G82" s="130" t="s">
        <v>33</v>
      </c>
      <c r="H82" s="130"/>
      <c r="I82" s="130"/>
      <c r="J82" s="130"/>
      <c r="K82" s="130"/>
      <c r="L82" s="130"/>
      <c r="M82" s="130"/>
      <c r="N82" s="130"/>
      <c r="O82" s="130"/>
      <c r="P82" s="51">
        <f>COUNTIF($T$10:$T$144,"Vắng")</f>
        <v>0</v>
      </c>
      <c r="Q82" s="51"/>
      <c r="R82" s="52"/>
      <c r="S82" s="50"/>
      <c r="T82" s="50" t="s">
        <v>30</v>
      </c>
      <c r="U82" s="3"/>
    </row>
    <row r="83" spans="1:38" ht="16.5" hidden="1" customHeight="1">
      <c r="A83" s="2"/>
      <c r="B83" s="45" t="s">
        <v>54</v>
      </c>
      <c r="C83" s="45"/>
      <c r="D83" s="85">
        <f>COUNTIF(V11:V78,"Học lại")</f>
        <v>67</v>
      </c>
      <c r="E83" s="47" t="s">
        <v>30</v>
      </c>
      <c r="F83" s="47"/>
      <c r="G83" s="130" t="s">
        <v>55</v>
      </c>
      <c r="H83" s="130"/>
      <c r="I83" s="130"/>
      <c r="J83" s="130"/>
      <c r="K83" s="130"/>
      <c r="L83" s="130"/>
      <c r="M83" s="130"/>
      <c r="N83" s="130"/>
      <c r="O83" s="130"/>
      <c r="P83" s="48">
        <f>COUNTIF($T$10:$T$144,"Vắng có phép")</f>
        <v>0</v>
      </c>
      <c r="Q83" s="48"/>
      <c r="R83" s="49"/>
      <c r="S83" s="50"/>
      <c r="T83" s="50" t="s">
        <v>30</v>
      </c>
      <c r="U83" s="3"/>
    </row>
    <row r="84" spans="1:38" ht="3" hidden="1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idden="1">
      <c r="B85" s="86" t="s">
        <v>34</v>
      </c>
      <c r="C85" s="86"/>
      <c r="D85" s="87">
        <f>COUNTIF(V11:V78,"Thi lại")</f>
        <v>1</v>
      </c>
      <c r="E85" s="88" t="s">
        <v>30</v>
      </c>
      <c r="F85" s="3"/>
      <c r="G85" s="3"/>
      <c r="H85" s="3"/>
      <c r="I85" s="3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3"/>
    </row>
    <row r="86" spans="1:38" hidden="1">
      <c r="B86" s="86"/>
      <c r="C86" s="86"/>
      <c r="D86" s="87"/>
      <c r="E86" s="88"/>
      <c r="F86" s="3"/>
      <c r="G86" s="3"/>
      <c r="H86" s="3"/>
      <c r="I86" s="3"/>
      <c r="J86" s="129" t="s">
        <v>56</v>
      </c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3"/>
    </row>
    <row r="87" spans="1:38" hidden="1">
      <c r="A87" s="53"/>
      <c r="B87" s="98" t="s">
        <v>35</v>
      </c>
      <c r="C87" s="98"/>
      <c r="D87" s="98"/>
      <c r="E87" s="98"/>
      <c r="F87" s="98"/>
      <c r="G87" s="98"/>
      <c r="H87" s="98"/>
      <c r="I87" s="54"/>
      <c r="J87" s="103" t="s">
        <v>36</v>
      </c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3"/>
    </row>
    <row r="88" spans="1:38" ht="4.5" hidden="1" customHeight="1">
      <c r="A88" s="2"/>
      <c r="B88" s="39"/>
      <c r="C88" s="55"/>
      <c r="D88" s="55"/>
      <c r="E88" s="56"/>
      <c r="F88" s="56"/>
      <c r="G88" s="56"/>
      <c r="H88" s="57"/>
      <c r="I88" s="58"/>
      <c r="J88" s="58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38" s="2" customFormat="1" hidden="1">
      <c r="B89" s="98" t="s">
        <v>37</v>
      </c>
      <c r="C89" s="98"/>
      <c r="D89" s="100" t="s">
        <v>38</v>
      </c>
      <c r="E89" s="100"/>
      <c r="F89" s="100"/>
      <c r="G89" s="100"/>
      <c r="H89" s="100"/>
      <c r="I89" s="58"/>
      <c r="J89" s="58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9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3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18" hidden="1" customHeight="1">
      <c r="A95" s="1"/>
      <c r="B95" s="99" t="s">
        <v>39</v>
      </c>
      <c r="C95" s="99"/>
      <c r="D95" s="99" t="s">
        <v>57</v>
      </c>
      <c r="E95" s="99"/>
      <c r="F95" s="99"/>
      <c r="G95" s="99"/>
      <c r="H95" s="99"/>
      <c r="I95" s="99"/>
      <c r="J95" s="99" t="s">
        <v>40</v>
      </c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4.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36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ht="38.25" customHeight="1">
      <c r="B98" s="97" t="s">
        <v>52</v>
      </c>
      <c r="C98" s="98"/>
      <c r="D98" s="98"/>
      <c r="E98" s="98"/>
      <c r="F98" s="98"/>
      <c r="G98" s="98"/>
      <c r="H98" s="97" t="s">
        <v>53</v>
      </c>
      <c r="I98" s="97"/>
      <c r="J98" s="97"/>
      <c r="K98" s="97"/>
      <c r="L98" s="97"/>
      <c r="M98" s="97"/>
      <c r="N98" s="101" t="s">
        <v>59</v>
      </c>
      <c r="O98" s="101"/>
      <c r="P98" s="101"/>
      <c r="Q98" s="101"/>
      <c r="R98" s="101"/>
      <c r="S98" s="101"/>
      <c r="T98" s="101"/>
      <c r="U98" s="101"/>
    </row>
    <row r="99" spans="1:38">
      <c r="B99" s="39"/>
      <c r="C99" s="55"/>
      <c r="D99" s="55"/>
      <c r="E99" s="56"/>
      <c r="F99" s="56"/>
      <c r="G99" s="56"/>
      <c r="H99" s="57"/>
      <c r="I99" s="58"/>
      <c r="J99" s="58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38">
      <c r="B100" s="98" t="s">
        <v>37</v>
      </c>
      <c r="C100" s="98"/>
      <c r="D100" s="100" t="s">
        <v>38</v>
      </c>
      <c r="E100" s="100"/>
      <c r="F100" s="100"/>
      <c r="G100" s="100"/>
      <c r="H100" s="100"/>
      <c r="I100" s="58"/>
      <c r="J100" s="58"/>
      <c r="K100" s="44"/>
      <c r="L100" s="44"/>
      <c r="M100" s="44"/>
      <c r="N100" s="44"/>
      <c r="O100" s="44"/>
      <c r="P100" s="44"/>
      <c r="Q100" s="44"/>
      <c r="R100" s="44"/>
      <c r="S100" s="44"/>
      <c r="T100" s="44"/>
    </row>
    <row r="101" spans="1:38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6" spans="1:38"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 t="s">
        <v>60</v>
      </c>
      <c r="O106" s="96"/>
      <c r="P106" s="96"/>
      <c r="Q106" s="96"/>
      <c r="R106" s="96"/>
      <c r="S106" s="96"/>
      <c r="T106" s="96"/>
      <c r="U106" s="96"/>
    </row>
  </sheetData>
  <sheetProtection formatCells="0" formatColumns="0" formatRows="0" insertColumns="0" insertRows="0" insertHyperlinks="0" deleteColumns="0" deleteRows="0" sort="0" autoFilter="0" pivotTables="0"/>
  <autoFilter ref="A9:AL78">
    <filterColumn colId="3" showButton="0"/>
    <filterColumn colId="12"/>
  </autoFilter>
  <mergeCells count="61">
    <mergeCell ref="B100:C100"/>
    <mergeCell ref="D100:H100"/>
    <mergeCell ref="B106:D106"/>
    <mergeCell ref="E106:G106"/>
    <mergeCell ref="H106:M106"/>
    <mergeCell ref="N106:U106"/>
    <mergeCell ref="B95:C95"/>
    <mergeCell ref="D95:I95"/>
    <mergeCell ref="J95:T95"/>
    <mergeCell ref="B98:G98"/>
    <mergeCell ref="H98:M98"/>
    <mergeCell ref="N98:U98"/>
    <mergeCell ref="G83:O83"/>
    <mergeCell ref="J85:T85"/>
    <mergeCell ref="J86:T86"/>
    <mergeCell ref="B87:H87"/>
    <mergeCell ref="J87:T87"/>
    <mergeCell ref="B89:C89"/>
    <mergeCell ref="D89:H89"/>
    <mergeCell ref="T8:T10"/>
    <mergeCell ref="U8:U10"/>
    <mergeCell ref="B10:G10"/>
    <mergeCell ref="B80:C80"/>
    <mergeCell ref="G81:O81"/>
    <mergeCell ref="G82:O8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8">
    <cfRule type="cellIs" dxfId="39" priority="2" operator="greaterThan">
      <formula>10</formula>
    </cfRule>
  </conditionalFormatting>
  <conditionalFormatting sqref="C1:C1048576">
    <cfRule type="duplicateValues" dxfId="38" priority="1"/>
  </conditionalFormatting>
  <dataValidations count="1">
    <dataValidation allowBlank="1" showInputMessage="1" showErrorMessage="1" errorTitle="Không xóa dữ liệu" error="Không xóa dữ liệu" prompt="Không xóa dữ liệu" sqref="D83 AL3:AL9 X3:AK4 W5:AK9 V11:W7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dimension ref="A1:AL106"/>
  <sheetViews>
    <sheetView workbookViewId="0">
      <pane ySplit="4" topLeftCell="A72" activePane="bottomLeft" state="frozen"/>
      <selection activeCell="C11" sqref="C11"/>
      <selection pane="bottomLeft" activeCell="A79" sqref="A79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92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INT1155-03</v>
      </c>
      <c r="Y9" s="69">
        <f>+$AH$9+$AJ$9+$AF$9</f>
        <v>68</v>
      </c>
      <c r="Z9" s="63">
        <f>COUNTIF($S$10:$S$138,"Khiển trách")</f>
        <v>0</v>
      </c>
      <c r="AA9" s="63">
        <f>COUNTIF($S$10:$S$138,"Cảnh cáo")</f>
        <v>0</v>
      </c>
      <c r="AB9" s="63">
        <f>COUNTIF($S$10:$S$138,"Đình chỉ thi")</f>
        <v>0</v>
      </c>
      <c r="AC9" s="70">
        <f>+($Z$9+$AA$9+$AB$9)/$Y$9*100%</f>
        <v>0</v>
      </c>
      <c r="AD9" s="63">
        <f>SUM(COUNTIF($S$10:$S$136,"Vắng"),COUNTIF($S$10:$S$136,"Vắng có phép"))</f>
        <v>0</v>
      </c>
      <c r="AE9" s="71">
        <f>+$AD$9/$Y$9</f>
        <v>0</v>
      </c>
      <c r="AF9" s="72">
        <f>COUNTIF($V$10:$V$136,"Thi lại")</f>
        <v>0</v>
      </c>
      <c r="AG9" s="71">
        <f>+$AF$9/$Y$9</f>
        <v>0</v>
      </c>
      <c r="AH9" s="72">
        <f>COUNTIF($V$10:$V$137,"Học lại")</f>
        <v>68</v>
      </c>
      <c r="AI9" s="71">
        <f>+$AH$9/$Y$9</f>
        <v>1</v>
      </c>
      <c r="AJ9" s="63">
        <f>COUNTIF($V$11:$V$137,"Đạt")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572</v>
      </c>
      <c r="D11" s="17" t="s">
        <v>573</v>
      </c>
      <c r="E11" s="18" t="s">
        <v>101</v>
      </c>
      <c r="F11" s="19" t="s">
        <v>574</v>
      </c>
      <c r="G11" s="16" t="s">
        <v>238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575</v>
      </c>
      <c r="D12" s="28" t="s">
        <v>576</v>
      </c>
      <c r="E12" s="29" t="s">
        <v>101</v>
      </c>
      <c r="F12" s="30" t="s">
        <v>577</v>
      </c>
      <c r="G12" s="27" t="s">
        <v>177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578</v>
      </c>
      <c r="D13" s="28" t="s">
        <v>579</v>
      </c>
      <c r="E13" s="29" t="s">
        <v>118</v>
      </c>
      <c r="F13" s="30" t="s">
        <v>329</v>
      </c>
      <c r="G13" s="27" t="s">
        <v>250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580</v>
      </c>
      <c r="D14" s="28" t="s">
        <v>581</v>
      </c>
      <c r="E14" s="29" t="s">
        <v>118</v>
      </c>
      <c r="F14" s="30" t="s">
        <v>582</v>
      </c>
      <c r="G14" s="27" t="s">
        <v>133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583</v>
      </c>
      <c r="D15" s="28" t="s">
        <v>179</v>
      </c>
      <c r="E15" s="29" t="s">
        <v>584</v>
      </c>
      <c r="F15" s="30" t="s">
        <v>585</v>
      </c>
      <c r="G15" s="27" t="s">
        <v>164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586</v>
      </c>
      <c r="D16" s="28" t="s">
        <v>587</v>
      </c>
      <c r="E16" s="29" t="s">
        <v>588</v>
      </c>
      <c r="F16" s="30" t="s">
        <v>589</v>
      </c>
      <c r="G16" s="27" t="s">
        <v>275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590</v>
      </c>
      <c r="D17" s="28" t="s">
        <v>179</v>
      </c>
      <c r="E17" s="29" t="s">
        <v>127</v>
      </c>
      <c r="F17" s="30" t="s">
        <v>591</v>
      </c>
      <c r="G17" s="27" t="s">
        <v>389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592</v>
      </c>
      <c r="D18" s="28" t="s">
        <v>593</v>
      </c>
      <c r="E18" s="29" t="s">
        <v>127</v>
      </c>
      <c r="F18" s="30" t="s">
        <v>594</v>
      </c>
      <c r="G18" s="27" t="s">
        <v>595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596</v>
      </c>
      <c r="D19" s="28" t="s">
        <v>597</v>
      </c>
      <c r="E19" s="29" t="s">
        <v>598</v>
      </c>
      <c r="F19" s="30" t="s">
        <v>599</v>
      </c>
      <c r="G19" s="27" t="s">
        <v>138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600</v>
      </c>
      <c r="D20" s="28" t="s">
        <v>601</v>
      </c>
      <c r="E20" s="29" t="s">
        <v>136</v>
      </c>
      <c r="F20" s="30" t="s">
        <v>602</v>
      </c>
      <c r="G20" s="27" t="s">
        <v>250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603</v>
      </c>
      <c r="D21" s="28" t="s">
        <v>604</v>
      </c>
      <c r="E21" s="29" t="s">
        <v>136</v>
      </c>
      <c r="F21" s="30" t="s">
        <v>605</v>
      </c>
      <c r="G21" s="27" t="s">
        <v>197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606</v>
      </c>
      <c r="D22" s="28" t="s">
        <v>607</v>
      </c>
      <c r="E22" s="29" t="s">
        <v>608</v>
      </c>
      <c r="F22" s="30" t="s">
        <v>609</v>
      </c>
      <c r="G22" s="27" t="s">
        <v>255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610</v>
      </c>
      <c r="D23" s="28" t="s">
        <v>611</v>
      </c>
      <c r="E23" s="29" t="s">
        <v>151</v>
      </c>
      <c r="F23" s="30" t="s">
        <v>612</v>
      </c>
      <c r="G23" s="27" t="s">
        <v>141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613</v>
      </c>
      <c r="D24" s="28" t="s">
        <v>614</v>
      </c>
      <c r="E24" s="29" t="s">
        <v>151</v>
      </c>
      <c r="F24" s="30" t="s">
        <v>615</v>
      </c>
      <c r="G24" s="27" t="s">
        <v>197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616</v>
      </c>
      <c r="D25" s="28" t="s">
        <v>617</v>
      </c>
      <c r="E25" s="29" t="s">
        <v>618</v>
      </c>
      <c r="F25" s="30" t="s">
        <v>619</v>
      </c>
      <c r="G25" s="27" t="s">
        <v>367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620</v>
      </c>
      <c r="D26" s="28" t="s">
        <v>621</v>
      </c>
      <c r="E26" s="29" t="s">
        <v>396</v>
      </c>
      <c r="F26" s="30" t="s">
        <v>622</v>
      </c>
      <c r="G26" s="27" t="s">
        <v>177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623</v>
      </c>
      <c r="D27" s="28" t="s">
        <v>624</v>
      </c>
      <c r="E27" s="29" t="s">
        <v>396</v>
      </c>
      <c r="F27" s="30" t="s">
        <v>625</v>
      </c>
      <c r="G27" s="27" t="s">
        <v>157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626</v>
      </c>
      <c r="D28" s="28" t="s">
        <v>207</v>
      </c>
      <c r="E28" s="29" t="s">
        <v>162</v>
      </c>
      <c r="F28" s="30" t="s">
        <v>627</v>
      </c>
      <c r="G28" s="27" t="s">
        <v>250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628</v>
      </c>
      <c r="D29" s="28" t="s">
        <v>629</v>
      </c>
      <c r="E29" s="29" t="s">
        <v>162</v>
      </c>
      <c r="F29" s="30" t="s">
        <v>630</v>
      </c>
      <c r="G29" s="27" t="s">
        <v>330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631</v>
      </c>
      <c r="D30" s="28" t="s">
        <v>632</v>
      </c>
      <c r="E30" s="29" t="s">
        <v>633</v>
      </c>
      <c r="F30" s="30" t="s">
        <v>634</v>
      </c>
      <c r="G30" s="27" t="s">
        <v>115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635</v>
      </c>
      <c r="D31" s="28" t="s">
        <v>636</v>
      </c>
      <c r="E31" s="29" t="s">
        <v>633</v>
      </c>
      <c r="F31" s="30" t="s">
        <v>637</v>
      </c>
      <c r="G31" s="27" t="s">
        <v>638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639</v>
      </c>
      <c r="D32" s="28" t="s">
        <v>640</v>
      </c>
      <c r="E32" s="29" t="s">
        <v>170</v>
      </c>
      <c r="F32" s="30" t="s">
        <v>641</v>
      </c>
      <c r="G32" s="27" t="s">
        <v>138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642</v>
      </c>
      <c r="D33" s="28" t="s">
        <v>643</v>
      </c>
      <c r="E33" s="29" t="s">
        <v>170</v>
      </c>
      <c r="F33" s="30" t="s">
        <v>644</v>
      </c>
      <c r="G33" s="27" t="s">
        <v>255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645</v>
      </c>
      <c r="D34" s="28" t="s">
        <v>277</v>
      </c>
      <c r="E34" s="29" t="s">
        <v>184</v>
      </c>
      <c r="F34" s="30" t="s">
        <v>646</v>
      </c>
      <c r="G34" s="27" t="s">
        <v>138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647</v>
      </c>
      <c r="D35" s="28" t="s">
        <v>648</v>
      </c>
      <c r="E35" s="29" t="s">
        <v>195</v>
      </c>
      <c r="F35" s="30" t="s">
        <v>649</v>
      </c>
      <c r="G35" s="27" t="s">
        <v>111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650</v>
      </c>
      <c r="D36" s="28" t="s">
        <v>130</v>
      </c>
      <c r="E36" s="29" t="s">
        <v>195</v>
      </c>
      <c r="F36" s="30" t="s">
        <v>124</v>
      </c>
      <c r="G36" s="27" t="s">
        <v>233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651</v>
      </c>
      <c r="D37" s="28" t="s">
        <v>199</v>
      </c>
      <c r="E37" s="29" t="s">
        <v>212</v>
      </c>
      <c r="F37" s="30" t="s">
        <v>652</v>
      </c>
      <c r="G37" s="27" t="s">
        <v>595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653</v>
      </c>
      <c r="D38" s="28" t="s">
        <v>654</v>
      </c>
      <c r="E38" s="29" t="s">
        <v>432</v>
      </c>
      <c r="F38" s="30" t="s">
        <v>655</v>
      </c>
      <c r="G38" s="27" t="s">
        <v>250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656</v>
      </c>
      <c r="D39" s="28" t="s">
        <v>465</v>
      </c>
      <c r="E39" s="29" t="s">
        <v>432</v>
      </c>
      <c r="F39" s="30" t="s">
        <v>657</v>
      </c>
      <c r="G39" s="27" t="s">
        <v>292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658</v>
      </c>
      <c r="D40" s="28" t="s">
        <v>659</v>
      </c>
      <c r="E40" s="29" t="s">
        <v>432</v>
      </c>
      <c r="F40" s="30" t="s">
        <v>660</v>
      </c>
      <c r="G40" s="27" t="s">
        <v>164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661</v>
      </c>
      <c r="D41" s="28" t="s">
        <v>662</v>
      </c>
      <c r="E41" s="29" t="s">
        <v>663</v>
      </c>
      <c r="F41" s="30" t="s">
        <v>664</v>
      </c>
      <c r="G41" s="27" t="s">
        <v>334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665</v>
      </c>
      <c r="D42" s="28" t="s">
        <v>666</v>
      </c>
      <c r="E42" s="29" t="s">
        <v>221</v>
      </c>
      <c r="F42" s="30" t="s">
        <v>667</v>
      </c>
      <c r="G42" s="27" t="s">
        <v>177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668</v>
      </c>
      <c r="D43" s="28" t="s">
        <v>369</v>
      </c>
      <c r="E43" s="29" t="s">
        <v>221</v>
      </c>
      <c r="F43" s="30" t="s">
        <v>669</v>
      </c>
      <c r="G43" s="27" t="s">
        <v>250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670</v>
      </c>
      <c r="D44" s="28" t="s">
        <v>671</v>
      </c>
      <c r="E44" s="29" t="s">
        <v>221</v>
      </c>
      <c r="F44" s="30" t="s">
        <v>672</v>
      </c>
      <c r="G44" s="27" t="s">
        <v>153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673</v>
      </c>
      <c r="D45" s="28" t="s">
        <v>674</v>
      </c>
      <c r="E45" s="29" t="s">
        <v>228</v>
      </c>
      <c r="F45" s="30" t="s">
        <v>675</v>
      </c>
      <c r="G45" s="27" t="s">
        <v>389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676</v>
      </c>
      <c r="D46" s="28" t="s">
        <v>677</v>
      </c>
      <c r="E46" s="29" t="s">
        <v>228</v>
      </c>
      <c r="F46" s="30" t="s">
        <v>678</v>
      </c>
      <c r="G46" s="27" t="s">
        <v>172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679</v>
      </c>
      <c r="D47" s="28" t="s">
        <v>680</v>
      </c>
      <c r="E47" s="29" t="s">
        <v>443</v>
      </c>
      <c r="F47" s="30" t="s">
        <v>521</v>
      </c>
      <c r="G47" s="27" t="s">
        <v>275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681</v>
      </c>
      <c r="D48" s="28" t="s">
        <v>682</v>
      </c>
      <c r="E48" s="29" t="s">
        <v>683</v>
      </c>
      <c r="F48" s="30" t="s">
        <v>684</v>
      </c>
      <c r="G48" s="27" t="s">
        <v>153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685</v>
      </c>
      <c r="D49" s="28" t="s">
        <v>686</v>
      </c>
      <c r="E49" s="29" t="s">
        <v>244</v>
      </c>
      <c r="F49" s="30" t="s">
        <v>687</v>
      </c>
      <c r="G49" s="27" t="s">
        <v>177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688</v>
      </c>
      <c r="D50" s="28" t="s">
        <v>689</v>
      </c>
      <c r="E50" s="29" t="s">
        <v>244</v>
      </c>
      <c r="F50" s="30" t="s">
        <v>690</v>
      </c>
      <c r="G50" s="27" t="s">
        <v>111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691</v>
      </c>
      <c r="D51" s="28" t="s">
        <v>692</v>
      </c>
      <c r="E51" s="29" t="s">
        <v>466</v>
      </c>
      <c r="F51" s="30" t="s">
        <v>693</v>
      </c>
      <c r="G51" s="27" t="s">
        <v>153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694</v>
      </c>
      <c r="D52" s="28" t="s">
        <v>161</v>
      </c>
      <c r="E52" s="29" t="s">
        <v>695</v>
      </c>
      <c r="F52" s="30" t="s">
        <v>696</v>
      </c>
      <c r="G52" s="27" t="s">
        <v>164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697</v>
      </c>
      <c r="D53" s="28" t="s">
        <v>698</v>
      </c>
      <c r="E53" s="29" t="s">
        <v>699</v>
      </c>
      <c r="F53" s="30" t="s">
        <v>700</v>
      </c>
      <c r="G53" s="27" t="s">
        <v>177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701</v>
      </c>
      <c r="D54" s="28" t="s">
        <v>461</v>
      </c>
      <c r="E54" s="29" t="s">
        <v>473</v>
      </c>
      <c r="F54" s="30" t="s">
        <v>114</v>
      </c>
      <c r="G54" s="27" t="s">
        <v>164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702</v>
      </c>
      <c r="D55" s="28" t="s">
        <v>516</v>
      </c>
      <c r="E55" s="29" t="s">
        <v>253</v>
      </c>
      <c r="F55" s="30" t="s">
        <v>703</v>
      </c>
      <c r="G55" s="27" t="s">
        <v>138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704</v>
      </c>
      <c r="D56" s="28" t="s">
        <v>161</v>
      </c>
      <c r="E56" s="29" t="s">
        <v>481</v>
      </c>
      <c r="F56" s="30" t="s">
        <v>705</v>
      </c>
      <c r="G56" s="27" t="s">
        <v>275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706</v>
      </c>
      <c r="D57" s="28" t="s">
        <v>707</v>
      </c>
      <c r="E57" s="29" t="s">
        <v>481</v>
      </c>
      <c r="F57" s="30" t="s">
        <v>708</v>
      </c>
      <c r="G57" s="27" t="s">
        <v>133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709</v>
      </c>
      <c r="D58" s="28" t="s">
        <v>710</v>
      </c>
      <c r="E58" s="29" t="s">
        <v>711</v>
      </c>
      <c r="F58" s="30" t="s">
        <v>712</v>
      </c>
      <c r="G58" s="27" t="s">
        <v>334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713</v>
      </c>
      <c r="D59" s="28" t="s">
        <v>714</v>
      </c>
      <c r="E59" s="29" t="s">
        <v>715</v>
      </c>
      <c r="F59" s="30" t="s">
        <v>716</v>
      </c>
      <c r="G59" s="27" t="s">
        <v>255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717</v>
      </c>
      <c r="D60" s="28" t="s">
        <v>718</v>
      </c>
      <c r="E60" s="29" t="s">
        <v>715</v>
      </c>
      <c r="F60" s="30" t="s">
        <v>300</v>
      </c>
      <c r="G60" s="27" t="s">
        <v>98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719</v>
      </c>
      <c r="D61" s="28" t="s">
        <v>161</v>
      </c>
      <c r="E61" s="29" t="s">
        <v>286</v>
      </c>
      <c r="F61" s="30" t="s">
        <v>720</v>
      </c>
      <c r="G61" s="27" t="s">
        <v>197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721</v>
      </c>
      <c r="D62" s="28" t="s">
        <v>499</v>
      </c>
      <c r="E62" s="29" t="s">
        <v>722</v>
      </c>
      <c r="F62" s="30" t="s">
        <v>723</v>
      </c>
      <c r="G62" s="27" t="s">
        <v>238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724</v>
      </c>
      <c r="D63" s="28" t="s">
        <v>725</v>
      </c>
      <c r="E63" s="29" t="s">
        <v>726</v>
      </c>
      <c r="F63" s="30" t="s">
        <v>376</v>
      </c>
      <c r="G63" s="27" t="s">
        <v>181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727</v>
      </c>
      <c r="D64" s="28" t="s">
        <v>728</v>
      </c>
      <c r="E64" s="29" t="s">
        <v>303</v>
      </c>
      <c r="F64" s="30" t="s">
        <v>418</v>
      </c>
      <c r="G64" s="27" t="s">
        <v>138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729</v>
      </c>
      <c r="D65" s="28" t="s">
        <v>730</v>
      </c>
      <c r="E65" s="29" t="s">
        <v>309</v>
      </c>
      <c r="F65" s="30" t="s">
        <v>731</v>
      </c>
      <c r="G65" s="27" t="s">
        <v>263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732</v>
      </c>
      <c r="D66" s="28" t="s">
        <v>733</v>
      </c>
      <c r="E66" s="29" t="s">
        <v>313</v>
      </c>
      <c r="F66" s="30" t="s">
        <v>352</v>
      </c>
      <c r="G66" s="27" t="s">
        <v>164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734</v>
      </c>
      <c r="D67" s="28" t="s">
        <v>735</v>
      </c>
      <c r="E67" s="29" t="s">
        <v>736</v>
      </c>
      <c r="F67" s="30" t="s">
        <v>492</v>
      </c>
      <c r="G67" s="27" t="s">
        <v>334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737</v>
      </c>
      <c r="D68" s="28" t="s">
        <v>360</v>
      </c>
      <c r="E68" s="29" t="s">
        <v>736</v>
      </c>
      <c r="F68" s="30" t="s">
        <v>738</v>
      </c>
      <c r="G68" s="27" t="s">
        <v>739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740</v>
      </c>
      <c r="D69" s="28" t="s">
        <v>741</v>
      </c>
      <c r="E69" s="29" t="s">
        <v>524</v>
      </c>
      <c r="F69" s="30" t="s">
        <v>742</v>
      </c>
      <c r="G69" s="27" t="s">
        <v>743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744</v>
      </c>
      <c r="D70" s="28" t="s">
        <v>161</v>
      </c>
      <c r="E70" s="29" t="s">
        <v>324</v>
      </c>
      <c r="F70" s="30" t="s">
        <v>745</v>
      </c>
      <c r="G70" s="27" t="s">
        <v>330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746</v>
      </c>
      <c r="D71" s="28" t="s">
        <v>122</v>
      </c>
      <c r="E71" s="29" t="s">
        <v>747</v>
      </c>
      <c r="F71" s="30" t="s">
        <v>452</v>
      </c>
      <c r="G71" s="27" t="s">
        <v>255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748</v>
      </c>
      <c r="D72" s="28" t="s">
        <v>749</v>
      </c>
      <c r="E72" s="29" t="s">
        <v>747</v>
      </c>
      <c r="F72" s="30" t="s">
        <v>750</v>
      </c>
      <c r="G72" s="27" t="s">
        <v>138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751</v>
      </c>
      <c r="D73" s="28" t="s">
        <v>752</v>
      </c>
      <c r="E73" s="29" t="s">
        <v>753</v>
      </c>
      <c r="F73" s="30" t="s">
        <v>754</v>
      </c>
      <c r="G73" s="27" t="s">
        <v>177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755</v>
      </c>
      <c r="D74" s="28" t="s">
        <v>756</v>
      </c>
      <c r="E74" s="29" t="s">
        <v>344</v>
      </c>
      <c r="F74" s="30" t="s">
        <v>757</v>
      </c>
      <c r="G74" s="27" t="s">
        <v>233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758</v>
      </c>
      <c r="D75" s="28" t="s">
        <v>150</v>
      </c>
      <c r="E75" s="29" t="s">
        <v>759</v>
      </c>
      <c r="F75" s="30" t="s">
        <v>760</v>
      </c>
      <c r="G75" s="27" t="s">
        <v>367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8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8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761</v>
      </c>
      <c r="D76" s="28" t="s">
        <v>762</v>
      </c>
      <c r="E76" s="29" t="s">
        <v>348</v>
      </c>
      <c r="F76" s="30" t="s">
        <v>763</v>
      </c>
      <c r="G76" s="27" t="s">
        <v>764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75" customHeight="1">
      <c r="B77" s="26">
        <v>67</v>
      </c>
      <c r="C77" s="27" t="s">
        <v>765</v>
      </c>
      <c r="D77" s="28" t="s">
        <v>150</v>
      </c>
      <c r="E77" s="29" t="s">
        <v>351</v>
      </c>
      <c r="F77" s="30" t="s">
        <v>196</v>
      </c>
      <c r="G77" s="27" t="s">
        <v>367</v>
      </c>
      <c r="H77" s="31" t="s">
        <v>27</v>
      </c>
      <c r="I77" s="31" t="s">
        <v>27</v>
      </c>
      <c r="J77" s="31" t="s">
        <v>27</v>
      </c>
      <c r="K77" s="31" t="s">
        <v>27</v>
      </c>
      <c r="L77" s="38"/>
      <c r="M77" s="38"/>
      <c r="N77" s="38"/>
      <c r="O77" s="38"/>
      <c r="P77" s="33"/>
      <c r="Q77" s="34">
        <f t="shared" si="5"/>
        <v>0</v>
      </c>
      <c r="R77" s="35" t="str">
        <f t="shared" si="3"/>
        <v>F</v>
      </c>
      <c r="S77" s="36" t="str">
        <f t="shared" si="1"/>
        <v>Kém</v>
      </c>
      <c r="T77" s="37" t="str">
        <f t="shared" si="4"/>
        <v/>
      </c>
      <c r="U77" s="93"/>
      <c r="V77" s="91" t="str">
        <f t="shared" si="6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18.75" customHeight="1">
      <c r="B78" s="26">
        <v>68</v>
      </c>
      <c r="C78" s="27" t="s">
        <v>766</v>
      </c>
      <c r="D78" s="28" t="s">
        <v>122</v>
      </c>
      <c r="E78" s="29" t="s">
        <v>767</v>
      </c>
      <c r="F78" s="30" t="s">
        <v>768</v>
      </c>
      <c r="G78" s="27" t="s">
        <v>177</v>
      </c>
      <c r="H78" s="31" t="s">
        <v>27</v>
      </c>
      <c r="I78" s="31" t="s">
        <v>27</v>
      </c>
      <c r="J78" s="31" t="s">
        <v>27</v>
      </c>
      <c r="K78" s="31" t="s">
        <v>27</v>
      </c>
      <c r="L78" s="38"/>
      <c r="M78" s="38"/>
      <c r="N78" s="38"/>
      <c r="O78" s="38"/>
      <c r="P78" s="33"/>
      <c r="Q78" s="34">
        <f t="shared" si="5"/>
        <v>0</v>
      </c>
      <c r="R78" s="35" t="str">
        <f t="shared" si="3"/>
        <v>F</v>
      </c>
      <c r="S78" s="36" t="str">
        <f t="shared" si="1"/>
        <v>Kém</v>
      </c>
      <c r="T78" s="37" t="str">
        <f t="shared" si="4"/>
        <v/>
      </c>
      <c r="U78" s="93"/>
      <c r="V78" s="91" t="str">
        <f t="shared" si="6"/>
        <v>Học lại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1:38" ht="7.5" customHeight="1">
      <c r="A79" s="2"/>
      <c r="B79" s="39"/>
      <c r="C79" s="4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hidden="1">
      <c r="A80" s="2"/>
      <c r="B80" s="110" t="s">
        <v>28</v>
      </c>
      <c r="C80" s="11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 ht="16.5" hidden="1" customHeight="1">
      <c r="A81" s="2"/>
      <c r="B81" s="45" t="s">
        <v>29</v>
      </c>
      <c r="C81" s="45"/>
      <c r="D81" s="46">
        <f>+$Y$9</f>
        <v>68</v>
      </c>
      <c r="E81" s="47" t="s">
        <v>30</v>
      </c>
      <c r="F81" s="47"/>
      <c r="G81" s="130" t="s">
        <v>31</v>
      </c>
      <c r="H81" s="130"/>
      <c r="I81" s="130"/>
      <c r="J81" s="130"/>
      <c r="K81" s="130"/>
      <c r="L81" s="130"/>
      <c r="M81" s="130"/>
      <c r="N81" s="130"/>
      <c r="O81" s="130"/>
      <c r="P81" s="48">
        <f>$Y$9 -COUNTIF($T$10:$T$268,"Vắng") -COUNTIF($T$10:$T$268,"Vắng có phép") - COUNTIF($T$10:$T$268,"Đình chỉ thi") - COUNTIF($T$10:$T$268,"Không đủ ĐKDT")</f>
        <v>68</v>
      </c>
      <c r="Q81" s="48"/>
      <c r="R81" s="49"/>
      <c r="S81" s="50"/>
      <c r="T81" s="50" t="s">
        <v>30</v>
      </c>
      <c r="U81" s="3"/>
    </row>
    <row r="82" spans="1:38" ht="16.5" hidden="1" customHeight="1">
      <c r="A82" s="2"/>
      <c r="B82" s="45" t="s">
        <v>32</v>
      </c>
      <c r="C82" s="45"/>
      <c r="D82" s="46">
        <f>+$AJ$9</f>
        <v>0</v>
      </c>
      <c r="E82" s="47" t="s">
        <v>30</v>
      </c>
      <c r="F82" s="47"/>
      <c r="G82" s="130" t="s">
        <v>33</v>
      </c>
      <c r="H82" s="130"/>
      <c r="I82" s="130"/>
      <c r="J82" s="130"/>
      <c r="K82" s="130"/>
      <c r="L82" s="130"/>
      <c r="M82" s="130"/>
      <c r="N82" s="130"/>
      <c r="O82" s="130"/>
      <c r="P82" s="51">
        <f>COUNTIF($T$10:$T$144,"Vắng")</f>
        <v>0</v>
      </c>
      <c r="Q82" s="51"/>
      <c r="R82" s="52"/>
      <c r="S82" s="50"/>
      <c r="T82" s="50" t="s">
        <v>30</v>
      </c>
      <c r="U82" s="3"/>
    </row>
    <row r="83" spans="1:38" ht="16.5" hidden="1" customHeight="1">
      <c r="A83" s="2"/>
      <c r="B83" s="45" t="s">
        <v>54</v>
      </c>
      <c r="C83" s="45"/>
      <c r="D83" s="85">
        <f>COUNTIF(V11:V78,"Học lại")</f>
        <v>68</v>
      </c>
      <c r="E83" s="47" t="s">
        <v>30</v>
      </c>
      <c r="F83" s="47"/>
      <c r="G83" s="130" t="s">
        <v>55</v>
      </c>
      <c r="H83" s="130"/>
      <c r="I83" s="130"/>
      <c r="J83" s="130"/>
      <c r="K83" s="130"/>
      <c r="L83" s="130"/>
      <c r="M83" s="130"/>
      <c r="N83" s="130"/>
      <c r="O83" s="130"/>
      <c r="P83" s="48">
        <f>COUNTIF($T$10:$T$144,"Vắng có phép")</f>
        <v>0</v>
      </c>
      <c r="Q83" s="48"/>
      <c r="R83" s="49"/>
      <c r="S83" s="50"/>
      <c r="T83" s="50" t="s">
        <v>30</v>
      </c>
      <c r="U83" s="3"/>
    </row>
    <row r="84" spans="1:38" ht="3" hidden="1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idden="1">
      <c r="B85" s="86" t="s">
        <v>34</v>
      </c>
      <c r="C85" s="86"/>
      <c r="D85" s="87">
        <f>COUNTIF(V11:V78,"Thi lại")</f>
        <v>0</v>
      </c>
      <c r="E85" s="88" t="s">
        <v>30</v>
      </c>
      <c r="F85" s="3"/>
      <c r="G85" s="3"/>
      <c r="H85" s="3"/>
      <c r="I85" s="3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3"/>
    </row>
    <row r="86" spans="1:38" hidden="1">
      <c r="B86" s="86"/>
      <c r="C86" s="86"/>
      <c r="D86" s="87"/>
      <c r="E86" s="88"/>
      <c r="F86" s="3"/>
      <c r="G86" s="3"/>
      <c r="H86" s="3"/>
      <c r="I86" s="3"/>
      <c r="J86" s="129" t="s">
        <v>56</v>
      </c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3"/>
    </row>
    <row r="87" spans="1:38" hidden="1">
      <c r="A87" s="53"/>
      <c r="B87" s="98" t="s">
        <v>35</v>
      </c>
      <c r="C87" s="98"/>
      <c r="D87" s="98"/>
      <c r="E87" s="98"/>
      <c r="F87" s="98"/>
      <c r="G87" s="98"/>
      <c r="H87" s="98"/>
      <c r="I87" s="54"/>
      <c r="J87" s="103" t="s">
        <v>36</v>
      </c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3"/>
    </row>
    <row r="88" spans="1:38" ht="4.5" hidden="1" customHeight="1">
      <c r="A88" s="2"/>
      <c r="B88" s="39"/>
      <c r="C88" s="55"/>
      <c r="D88" s="55"/>
      <c r="E88" s="56"/>
      <c r="F88" s="56"/>
      <c r="G88" s="56"/>
      <c r="H88" s="57"/>
      <c r="I88" s="58"/>
      <c r="J88" s="58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38" s="2" customFormat="1" hidden="1">
      <c r="B89" s="98" t="s">
        <v>37</v>
      </c>
      <c r="C89" s="98"/>
      <c r="D89" s="100" t="s">
        <v>38</v>
      </c>
      <c r="E89" s="100"/>
      <c r="F89" s="100"/>
      <c r="G89" s="100"/>
      <c r="H89" s="100"/>
      <c r="I89" s="58"/>
      <c r="J89" s="58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9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3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18" hidden="1" customHeight="1">
      <c r="A95" s="1"/>
      <c r="B95" s="99" t="s">
        <v>39</v>
      </c>
      <c r="C95" s="99"/>
      <c r="D95" s="99" t="s">
        <v>57</v>
      </c>
      <c r="E95" s="99"/>
      <c r="F95" s="99"/>
      <c r="G95" s="99"/>
      <c r="H95" s="99"/>
      <c r="I95" s="99"/>
      <c r="J95" s="99" t="s">
        <v>40</v>
      </c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4.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36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ht="38.25" customHeight="1">
      <c r="B98" s="97" t="s">
        <v>52</v>
      </c>
      <c r="C98" s="98"/>
      <c r="D98" s="98"/>
      <c r="E98" s="98"/>
      <c r="F98" s="98"/>
      <c r="G98" s="98"/>
      <c r="H98" s="97" t="s">
        <v>53</v>
      </c>
      <c r="I98" s="97"/>
      <c r="J98" s="97"/>
      <c r="K98" s="97"/>
      <c r="L98" s="97"/>
      <c r="M98" s="97"/>
      <c r="N98" s="101" t="s">
        <v>59</v>
      </c>
      <c r="O98" s="101"/>
      <c r="P98" s="101"/>
      <c r="Q98" s="101"/>
      <c r="R98" s="101"/>
      <c r="S98" s="101"/>
      <c r="T98" s="101"/>
      <c r="U98" s="101"/>
    </row>
    <row r="99" spans="1:38">
      <c r="B99" s="39"/>
      <c r="C99" s="55"/>
      <c r="D99" s="55"/>
      <c r="E99" s="56"/>
      <c r="F99" s="56"/>
      <c r="G99" s="56"/>
      <c r="H99" s="57"/>
      <c r="I99" s="58"/>
      <c r="J99" s="58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38">
      <c r="B100" s="98" t="s">
        <v>37</v>
      </c>
      <c r="C100" s="98"/>
      <c r="D100" s="100" t="s">
        <v>38</v>
      </c>
      <c r="E100" s="100"/>
      <c r="F100" s="100"/>
      <c r="G100" s="100"/>
      <c r="H100" s="100"/>
      <c r="I100" s="58"/>
      <c r="J100" s="58"/>
      <c r="K100" s="44"/>
      <c r="L100" s="44"/>
      <c r="M100" s="44"/>
      <c r="N100" s="44"/>
      <c r="O100" s="44"/>
      <c r="P100" s="44"/>
      <c r="Q100" s="44"/>
      <c r="R100" s="44"/>
      <c r="S100" s="44"/>
      <c r="T100" s="44"/>
    </row>
    <row r="101" spans="1:38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6" spans="1:38"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 t="s">
        <v>60</v>
      </c>
      <c r="O106" s="96"/>
      <c r="P106" s="96"/>
      <c r="Q106" s="96"/>
      <c r="R106" s="96"/>
      <c r="S106" s="96"/>
      <c r="T106" s="96"/>
      <c r="U106" s="96"/>
    </row>
  </sheetData>
  <sheetProtection formatCells="0" formatColumns="0" formatRows="0" insertColumns="0" insertRows="0" insertHyperlinks="0" deleteColumns="0" deleteRows="0" sort="0" autoFilter="0" pivotTables="0"/>
  <autoFilter ref="A9:AL78">
    <filterColumn colId="3" showButton="0"/>
    <filterColumn colId="12"/>
  </autoFilter>
  <mergeCells count="61">
    <mergeCell ref="B100:C100"/>
    <mergeCell ref="D100:H100"/>
    <mergeCell ref="B106:D106"/>
    <mergeCell ref="E106:G106"/>
    <mergeCell ref="H106:M106"/>
    <mergeCell ref="N106:U106"/>
    <mergeCell ref="B95:C95"/>
    <mergeCell ref="D95:I95"/>
    <mergeCell ref="J95:T95"/>
    <mergeCell ref="B98:G98"/>
    <mergeCell ref="H98:M98"/>
    <mergeCell ref="N98:U98"/>
    <mergeCell ref="G83:O83"/>
    <mergeCell ref="J85:T85"/>
    <mergeCell ref="J86:T86"/>
    <mergeCell ref="B87:H87"/>
    <mergeCell ref="J87:T87"/>
    <mergeCell ref="B89:C89"/>
    <mergeCell ref="D89:H89"/>
    <mergeCell ref="T8:T10"/>
    <mergeCell ref="U8:U10"/>
    <mergeCell ref="B10:G10"/>
    <mergeCell ref="B80:C80"/>
    <mergeCell ref="G81:O81"/>
    <mergeCell ref="G82:O8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8">
    <cfRule type="cellIs" dxfId="41" priority="2" operator="greaterThan">
      <formula>10</formula>
    </cfRule>
  </conditionalFormatting>
  <conditionalFormatting sqref="C1:C1048576">
    <cfRule type="duplicateValues" dxfId="40" priority="1"/>
  </conditionalFormatting>
  <dataValidations count="1">
    <dataValidation allowBlank="1" showInputMessage="1" showErrorMessage="1" errorTitle="Không xóa dữ liệu" error="Không xóa dữ liệu" prompt="Không xóa dữ liệu" sqref="D83 AL3:AL9 X3:AK4 W5:AK9 V11:W7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AL106"/>
  <sheetViews>
    <sheetView workbookViewId="0">
      <pane ySplit="4" topLeftCell="A72" activePane="bottomLeft" state="frozen"/>
      <selection activeCell="C11" sqref="C11"/>
      <selection pane="bottomLeft" activeCell="A79" sqref="A79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93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INT1155-02</v>
      </c>
      <c r="Y9" s="69">
        <f>+$AH$9+$AJ$9+$AF$9</f>
        <v>68</v>
      </c>
      <c r="Z9" s="63">
        <f>COUNTIF($S$10:$S$138,"Khiển trách")</f>
        <v>0</v>
      </c>
      <c r="AA9" s="63">
        <f>COUNTIF($S$10:$S$138,"Cảnh cáo")</f>
        <v>0</v>
      </c>
      <c r="AB9" s="63">
        <f>COUNTIF($S$10:$S$138,"Đình chỉ thi")</f>
        <v>0</v>
      </c>
      <c r="AC9" s="70">
        <f>+($Z$9+$AA$9+$AB$9)/$Y$9*100%</f>
        <v>0</v>
      </c>
      <c r="AD9" s="63">
        <f>SUM(COUNTIF($S$10:$S$136,"Vắng"),COUNTIF($S$10:$S$136,"Vắng có phép"))</f>
        <v>0</v>
      </c>
      <c r="AE9" s="71">
        <f>+$AD$9/$Y$9</f>
        <v>0</v>
      </c>
      <c r="AF9" s="72">
        <f>COUNTIF($V$10:$V$136,"Thi lại")</f>
        <v>1</v>
      </c>
      <c r="AG9" s="71">
        <f>+$AF$9/$Y$9</f>
        <v>1.4705882352941176E-2</v>
      </c>
      <c r="AH9" s="72">
        <f>COUNTIF($V$10:$V$137,"Học lại")</f>
        <v>67</v>
      </c>
      <c r="AI9" s="71">
        <f>+$AH$9/$Y$9</f>
        <v>0.98529411764705888</v>
      </c>
      <c r="AJ9" s="63">
        <f>COUNTIF($V$11:$V$137,"Đạt")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356</v>
      </c>
      <c r="D11" s="17" t="s">
        <v>357</v>
      </c>
      <c r="E11" s="18" t="s">
        <v>96</v>
      </c>
      <c r="F11" s="19" t="s">
        <v>358</v>
      </c>
      <c r="G11" s="16" t="s">
        <v>205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359</v>
      </c>
      <c r="D12" s="28" t="s">
        <v>360</v>
      </c>
      <c r="E12" s="29" t="s">
        <v>96</v>
      </c>
      <c r="F12" s="30" t="s">
        <v>361</v>
      </c>
      <c r="G12" s="27" t="s">
        <v>201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362</v>
      </c>
      <c r="D13" s="28" t="s">
        <v>363</v>
      </c>
      <c r="E13" s="29" t="s">
        <v>101</v>
      </c>
      <c r="F13" s="30" t="s">
        <v>364</v>
      </c>
      <c r="G13" s="27" t="s">
        <v>153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365</v>
      </c>
      <c r="D14" s="28" t="s">
        <v>117</v>
      </c>
      <c r="E14" s="29" t="s">
        <v>101</v>
      </c>
      <c r="F14" s="30" t="s">
        <v>366</v>
      </c>
      <c r="G14" s="27" t="s">
        <v>367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368</v>
      </c>
      <c r="D15" s="28" t="s">
        <v>369</v>
      </c>
      <c r="E15" s="29" t="s">
        <v>101</v>
      </c>
      <c r="F15" s="30" t="s">
        <v>370</v>
      </c>
      <c r="G15" s="27" t="s">
        <v>107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371</v>
      </c>
      <c r="D16" s="28" t="s">
        <v>372</v>
      </c>
      <c r="E16" s="29" t="s">
        <v>118</v>
      </c>
      <c r="F16" s="30" t="s">
        <v>373</v>
      </c>
      <c r="G16" s="27" t="s">
        <v>103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374</v>
      </c>
      <c r="D17" s="28" t="s">
        <v>375</v>
      </c>
      <c r="E17" s="29" t="s">
        <v>123</v>
      </c>
      <c r="F17" s="30" t="s">
        <v>376</v>
      </c>
      <c r="G17" s="27" t="s">
        <v>153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377</v>
      </c>
      <c r="D18" s="28" t="s">
        <v>378</v>
      </c>
      <c r="E18" s="29" t="s">
        <v>379</v>
      </c>
      <c r="F18" s="30" t="s">
        <v>196</v>
      </c>
      <c r="G18" s="27" t="s">
        <v>141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380</v>
      </c>
      <c r="D19" s="28" t="s">
        <v>199</v>
      </c>
      <c r="E19" s="29" t="s">
        <v>381</v>
      </c>
      <c r="F19" s="30" t="s">
        <v>382</v>
      </c>
      <c r="G19" s="27" t="s">
        <v>107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383</v>
      </c>
      <c r="D20" s="28" t="s">
        <v>384</v>
      </c>
      <c r="E20" s="29" t="s">
        <v>127</v>
      </c>
      <c r="F20" s="30" t="s">
        <v>385</v>
      </c>
      <c r="G20" s="27" t="s">
        <v>157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386</v>
      </c>
      <c r="D21" s="28" t="s">
        <v>372</v>
      </c>
      <c r="E21" s="29" t="s">
        <v>387</v>
      </c>
      <c r="F21" s="30" t="s">
        <v>388</v>
      </c>
      <c r="G21" s="27" t="s">
        <v>389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390</v>
      </c>
      <c r="D22" s="28" t="s">
        <v>257</v>
      </c>
      <c r="E22" s="29" t="s">
        <v>391</v>
      </c>
      <c r="F22" s="30" t="s">
        <v>392</v>
      </c>
      <c r="G22" s="27" t="s">
        <v>133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393</v>
      </c>
      <c r="D23" s="28" t="s">
        <v>277</v>
      </c>
      <c r="E23" s="29" t="s">
        <v>151</v>
      </c>
      <c r="F23" s="30" t="s">
        <v>394</v>
      </c>
      <c r="G23" s="27" t="s">
        <v>205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395</v>
      </c>
      <c r="D24" s="28" t="s">
        <v>195</v>
      </c>
      <c r="E24" s="29" t="s">
        <v>396</v>
      </c>
      <c r="F24" s="30" t="s">
        <v>397</v>
      </c>
      <c r="G24" s="27" t="s">
        <v>398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Thi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399</v>
      </c>
      <c r="D25" s="28" t="s">
        <v>400</v>
      </c>
      <c r="E25" s="29" t="s">
        <v>396</v>
      </c>
      <c r="F25" s="30" t="s">
        <v>283</v>
      </c>
      <c r="G25" s="27" t="s">
        <v>401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402</v>
      </c>
      <c r="D26" s="28" t="s">
        <v>403</v>
      </c>
      <c r="E26" s="29" t="s">
        <v>396</v>
      </c>
      <c r="F26" s="30" t="s">
        <v>404</v>
      </c>
      <c r="G26" s="27" t="s">
        <v>322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405</v>
      </c>
      <c r="D27" s="28" t="s">
        <v>406</v>
      </c>
      <c r="E27" s="29" t="s">
        <v>162</v>
      </c>
      <c r="F27" s="30" t="s">
        <v>407</v>
      </c>
      <c r="G27" s="27" t="s">
        <v>181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408</v>
      </c>
      <c r="D28" s="28" t="s">
        <v>409</v>
      </c>
      <c r="E28" s="29" t="s">
        <v>170</v>
      </c>
      <c r="F28" s="30" t="s">
        <v>407</v>
      </c>
      <c r="G28" s="27" t="s">
        <v>275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410</v>
      </c>
      <c r="D29" s="28" t="s">
        <v>411</v>
      </c>
      <c r="E29" s="29" t="s">
        <v>170</v>
      </c>
      <c r="F29" s="30" t="s">
        <v>225</v>
      </c>
      <c r="G29" s="27" t="s">
        <v>322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412</v>
      </c>
      <c r="D30" s="28" t="s">
        <v>413</v>
      </c>
      <c r="E30" s="29" t="s">
        <v>414</v>
      </c>
      <c r="F30" s="30" t="s">
        <v>415</v>
      </c>
      <c r="G30" s="27" t="s">
        <v>181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416</v>
      </c>
      <c r="D31" s="28" t="s">
        <v>417</v>
      </c>
      <c r="E31" s="29" t="s">
        <v>184</v>
      </c>
      <c r="F31" s="30" t="s">
        <v>418</v>
      </c>
      <c r="G31" s="27" t="s">
        <v>322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419</v>
      </c>
      <c r="D32" s="28" t="s">
        <v>420</v>
      </c>
      <c r="E32" s="29" t="s">
        <v>421</v>
      </c>
      <c r="F32" s="30" t="s">
        <v>422</v>
      </c>
      <c r="G32" s="27" t="s">
        <v>172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423</v>
      </c>
      <c r="D33" s="28" t="s">
        <v>424</v>
      </c>
      <c r="E33" s="29" t="s">
        <v>195</v>
      </c>
      <c r="F33" s="30" t="s">
        <v>425</v>
      </c>
      <c r="G33" s="27" t="s">
        <v>426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427</v>
      </c>
      <c r="D34" s="28" t="s">
        <v>428</v>
      </c>
      <c r="E34" s="29" t="s">
        <v>429</v>
      </c>
      <c r="F34" s="30" t="s">
        <v>430</v>
      </c>
      <c r="G34" s="27" t="s">
        <v>389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431</v>
      </c>
      <c r="D35" s="28" t="s">
        <v>161</v>
      </c>
      <c r="E35" s="29" t="s">
        <v>432</v>
      </c>
      <c r="F35" s="30" t="s">
        <v>433</v>
      </c>
      <c r="G35" s="27" t="s">
        <v>434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435</v>
      </c>
      <c r="D36" s="28" t="s">
        <v>207</v>
      </c>
      <c r="E36" s="29" t="s">
        <v>228</v>
      </c>
      <c r="F36" s="30" t="s">
        <v>407</v>
      </c>
      <c r="G36" s="27" t="s">
        <v>322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436</v>
      </c>
      <c r="D37" s="28" t="s">
        <v>437</v>
      </c>
      <c r="E37" s="29" t="s">
        <v>228</v>
      </c>
      <c r="F37" s="30" t="s">
        <v>438</v>
      </c>
      <c r="G37" s="27" t="s">
        <v>181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439</v>
      </c>
      <c r="D38" s="28" t="s">
        <v>440</v>
      </c>
      <c r="E38" s="29" t="s">
        <v>231</v>
      </c>
      <c r="F38" s="30" t="s">
        <v>441</v>
      </c>
      <c r="G38" s="27" t="s">
        <v>111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442</v>
      </c>
      <c r="D39" s="28" t="s">
        <v>161</v>
      </c>
      <c r="E39" s="29" t="s">
        <v>443</v>
      </c>
      <c r="F39" s="30" t="s">
        <v>444</v>
      </c>
      <c r="G39" s="27" t="s">
        <v>445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446</v>
      </c>
      <c r="D40" s="28" t="s">
        <v>378</v>
      </c>
      <c r="E40" s="29" t="s">
        <v>447</v>
      </c>
      <c r="F40" s="30" t="s">
        <v>448</v>
      </c>
      <c r="G40" s="27" t="s">
        <v>107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449</v>
      </c>
      <c r="D41" s="28" t="s">
        <v>450</v>
      </c>
      <c r="E41" s="29" t="s">
        <v>451</v>
      </c>
      <c r="F41" s="30" t="s">
        <v>452</v>
      </c>
      <c r="G41" s="27" t="s">
        <v>115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453</v>
      </c>
      <c r="D42" s="28" t="s">
        <v>454</v>
      </c>
      <c r="E42" s="29" t="s">
        <v>455</v>
      </c>
      <c r="F42" s="30" t="s">
        <v>225</v>
      </c>
      <c r="G42" s="27" t="s">
        <v>389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456</v>
      </c>
      <c r="D43" s="28" t="s">
        <v>457</v>
      </c>
      <c r="E43" s="29" t="s">
        <v>244</v>
      </c>
      <c r="F43" s="30" t="s">
        <v>385</v>
      </c>
      <c r="G43" s="27" t="s">
        <v>322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458</v>
      </c>
      <c r="D44" s="28" t="s">
        <v>459</v>
      </c>
      <c r="E44" s="29" t="s">
        <v>244</v>
      </c>
      <c r="F44" s="30" t="s">
        <v>102</v>
      </c>
      <c r="G44" s="27" t="s">
        <v>389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460</v>
      </c>
      <c r="D45" s="28" t="s">
        <v>461</v>
      </c>
      <c r="E45" s="29" t="s">
        <v>246</v>
      </c>
      <c r="F45" s="30" t="s">
        <v>462</v>
      </c>
      <c r="G45" s="27" t="s">
        <v>463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464</v>
      </c>
      <c r="D46" s="28" t="s">
        <v>465</v>
      </c>
      <c r="E46" s="29" t="s">
        <v>466</v>
      </c>
      <c r="F46" s="30" t="s">
        <v>467</v>
      </c>
      <c r="G46" s="27" t="s">
        <v>201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468</v>
      </c>
      <c r="D47" s="28" t="s">
        <v>469</v>
      </c>
      <c r="E47" s="29" t="s">
        <v>470</v>
      </c>
      <c r="F47" s="30" t="s">
        <v>394</v>
      </c>
      <c r="G47" s="27" t="s">
        <v>111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471</v>
      </c>
      <c r="D48" s="28" t="s">
        <v>472</v>
      </c>
      <c r="E48" s="29" t="s">
        <v>473</v>
      </c>
      <c r="F48" s="30" t="s">
        <v>474</v>
      </c>
      <c r="G48" s="27" t="s">
        <v>330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475</v>
      </c>
      <c r="D49" s="28" t="s">
        <v>476</v>
      </c>
      <c r="E49" s="29" t="s">
        <v>253</v>
      </c>
      <c r="F49" s="30" t="s">
        <v>477</v>
      </c>
      <c r="G49" s="27" t="s">
        <v>478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479</v>
      </c>
      <c r="D50" s="28" t="s">
        <v>480</v>
      </c>
      <c r="E50" s="29" t="s">
        <v>481</v>
      </c>
      <c r="F50" s="30" t="s">
        <v>482</v>
      </c>
      <c r="G50" s="27" t="s">
        <v>181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483</v>
      </c>
      <c r="D51" s="28" t="s">
        <v>375</v>
      </c>
      <c r="E51" s="29" t="s">
        <v>481</v>
      </c>
      <c r="F51" s="30" t="s">
        <v>484</v>
      </c>
      <c r="G51" s="27" t="s">
        <v>172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485</v>
      </c>
      <c r="D52" s="28" t="s">
        <v>486</v>
      </c>
      <c r="E52" s="29" t="s">
        <v>261</v>
      </c>
      <c r="F52" s="30" t="s">
        <v>487</v>
      </c>
      <c r="G52" s="27" t="s">
        <v>488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489</v>
      </c>
      <c r="D53" s="28" t="s">
        <v>490</v>
      </c>
      <c r="E53" s="29" t="s">
        <v>491</v>
      </c>
      <c r="F53" s="30" t="s">
        <v>492</v>
      </c>
      <c r="G53" s="27" t="s">
        <v>389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493</v>
      </c>
      <c r="D54" s="28" t="s">
        <v>199</v>
      </c>
      <c r="E54" s="29" t="s">
        <v>278</v>
      </c>
      <c r="F54" s="30" t="s">
        <v>494</v>
      </c>
      <c r="G54" s="27" t="s">
        <v>426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495</v>
      </c>
      <c r="D55" s="28" t="s">
        <v>496</v>
      </c>
      <c r="E55" s="29" t="s">
        <v>286</v>
      </c>
      <c r="F55" s="30" t="s">
        <v>497</v>
      </c>
      <c r="G55" s="27" t="s">
        <v>115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498</v>
      </c>
      <c r="D56" s="28" t="s">
        <v>499</v>
      </c>
      <c r="E56" s="29" t="s">
        <v>500</v>
      </c>
      <c r="F56" s="30" t="s">
        <v>225</v>
      </c>
      <c r="G56" s="27" t="s">
        <v>205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501</v>
      </c>
      <c r="D57" s="28" t="s">
        <v>502</v>
      </c>
      <c r="E57" s="29" t="s">
        <v>303</v>
      </c>
      <c r="F57" s="30" t="s">
        <v>329</v>
      </c>
      <c r="G57" s="27" t="s">
        <v>322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503</v>
      </c>
      <c r="D58" s="28" t="s">
        <v>504</v>
      </c>
      <c r="E58" s="29" t="s">
        <v>303</v>
      </c>
      <c r="F58" s="30" t="s">
        <v>505</v>
      </c>
      <c r="G58" s="27" t="s">
        <v>506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507</v>
      </c>
      <c r="D59" s="28" t="s">
        <v>508</v>
      </c>
      <c r="E59" s="29" t="s">
        <v>509</v>
      </c>
      <c r="F59" s="30" t="s">
        <v>510</v>
      </c>
      <c r="G59" s="27" t="s">
        <v>322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511</v>
      </c>
      <c r="D60" s="28" t="s">
        <v>512</v>
      </c>
      <c r="E60" s="29" t="s">
        <v>513</v>
      </c>
      <c r="F60" s="30" t="s">
        <v>514</v>
      </c>
      <c r="G60" s="27" t="s">
        <v>322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515</v>
      </c>
      <c r="D61" s="28" t="s">
        <v>516</v>
      </c>
      <c r="E61" s="29" t="s">
        <v>313</v>
      </c>
      <c r="F61" s="30" t="s">
        <v>517</v>
      </c>
      <c r="G61" s="27" t="s">
        <v>334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518</v>
      </c>
      <c r="D62" s="28" t="s">
        <v>519</v>
      </c>
      <c r="E62" s="29" t="s">
        <v>520</v>
      </c>
      <c r="F62" s="30" t="s">
        <v>521</v>
      </c>
      <c r="G62" s="27" t="s">
        <v>322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522</v>
      </c>
      <c r="D63" s="28" t="s">
        <v>523</v>
      </c>
      <c r="E63" s="29" t="s">
        <v>524</v>
      </c>
      <c r="F63" s="30" t="s">
        <v>514</v>
      </c>
      <c r="G63" s="27" t="s">
        <v>107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525</v>
      </c>
      <c r="D64" s="28" t="s">
        <v>526</v>
      </c>
      <c r="E64" s="29" t="s">
        <v>527</v>
      </c>
      <c r="F64" s="30" t="s">
        <v>167</v>
      </c>
      <c r="G64" s="27" t="s">
        <v>172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528</v>
      </c>
      <c r="D65" s="28" t="s">
        <v>529</v>
      </c>
      <c r="E65" s="29" t="s">
        <v>527</v>
      </c>
      <c r="F65" s="30" t="s">
        <v>530</v>
      </c>
      <c r="G65" s="27" t="s">
        <v>111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531</v>
      </c>
      <c r="D66" s="28" t="s">
        <v>532</v>
      </c>
      <c r="E66" s="29" t="s">
        <v>533</v>
      </c>
      <c r="F66" s="30" t="s">
        <v>534</v>
      </c>
      <c r="G66" s="27" t="s">
        <v>197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535</v>
      </c>
      <c r="D67" s="28" t="s">
        <v>536</v>
      </c>
      <c r="E67" s="29" t="s">
        <v>328</v>
      </c>
      <c r="F67" s="30" t="s">
        <v>537</v>
      </c>
      <c r="G67" s="27" t="s">
        <v>233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538</v>
      </c>
      <c r="D68" s="28" t="s">
        <v>539</v>
      </c>
      <c r="E68" s="29" t="s">
        <v>337</v>
      </c>
      <c r="F68" s="30" t="s">
        <v>540</v>
      </c>
      <c r="G68" s="27" t="s">
        <v>107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541</v>
      </c>
      <c r="D69" s="28" t="s">
        <v>542</v>
      </c>
      <c r="E69" s="29" t="s">
        <v>543</v>
      </c>
      <c r="F69" s="30" t="s">
        <v>544</v>
      </c>
      <c r="G69" s="27" t="s">
        <v>426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545</v>
      </c>
      <c r="D70" s="28" t="s">
        <v>546</v>
      </c>
      <c r="E70" s="29" t="s">
        <v>543</v>
      </c>
      <c r="F70" s="30" t="s">
        <v>547</v>
      </c>
      <c r="G70" s="27" t="s">
        <v>389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548</v>
      </c>
      <c r="D71" s="28" t="s">
        <v>194</v>
      </c>
      <c r="E71" s="29" t="s">
        <v>549</v>
      </c>
      <c r="F71" s="30" t="s">
        <v>550</v>
      </c>
      <c r="G71" s="27" t="s">
        <v>172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551</v>
      </c>
      <c r="D72" s="28" t="s">
        <v>552</v>
      </c>
      <c r="E72" s="29" t="s">
        <v>344</v>
      </c>
      <c r="F72" s="30" t="s">
        <v>553</v>
      </c>
      <c r="G72" s="27" t="s">
        <v>389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554</v>
      </c>
      <c r="D73" s="28" t="s">
        <v>555</v>
      </c>
      <c r="E73" s="29" t="s">
        <v>344</v>
      </c>
      <c r="F73" s="30" t="s">
        <v>556</v>
      </c>
      <c r="G73" s="27" t="s">
        <v>103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557</v>
      </c>
      <c r="D74" s="28" t="s">
        <v>558</v>
      </c>
      <c r="E74" s="29" t="s">
        <v>348</v>
      </c>
      <c r="F74" s="30" t="s">
        <v>559</v>
      </c>
      <c r="G74" s="27" t="s">
        <v>181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560</v>
      </c>
      <c r="D75" s="28" t="s">
        <v>561</v>
      </c>
      <c r="E75" s="29" t="s">
        <v>562</v>
      </c>
      <c r="F75" s="30" t="s">
        <v>563</v>
      </c>
      <c r="G75" s="27" t="s">
        <v>107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8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8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564</v>
      </c>
      <c r="D76" s="28" t="s">
        <v>565</v>
      </c>
      <c r="E76" s="29" t="s">
        <v>351</v>
      </c>
      <c r="F76" s="30" t="s">
        <v>566</v>
      </c>
      <c r="G76" s="27" t="s">
        <v>426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75" customHeight="1">
      <c r="B77" s="26">
        <v>67</v>
      </c>
      <c r="C77" s="27" t="s">
        <v>567</v>
      </c>
      <c r="D77" s="28" t="s">
        <v>568</v>
      </c>
      <c r="E77" s="29" t="s">
        <v>354</v>
      </c>
      <c r="F77" s="30" t="s">
        <v>494</v>
      </c>
      <c r="G77" s="27" t="s">
        <v>389</v>
      </c>
      <c r="H77" s="31" t="s">
        <v>27</v>
      </c>
      <c r="I77" s="31" t="s">
        <v>27</v>
      </c>
      <c r="J77" s="31" t="s">
        <v>27</v>
      </c>
      <c r="K77" s="31" t="s">
        <v>27</v>
      </c>
      <c r="L77" s="38"/>
      <c r="M77" s="38"/>
      <c r="N77" s="38"/>
      <c r="O77" s="38"/>
      <c r="P77" s="33"/>
      <c r="Q77" s="34">
        <f t="shared" si="5"/>
        <v>0</v>
      </c>
      <c r="R77" s="35" t="str">
        <f t="shared" si="3"/>
        <v>F</v>
      </c>
      <c r="S77" s="36" t="str">
        <f t="shared" si="1"/>
        <v>Kém</v>
      </c>
      <c r="T77" s="37" t="str">
        <f t="shared" si="4"/>
        <v/>
      </c>
      <c r="U77" s="93"/>
      <c r="V77" s="91" t="str">
        <f t="shared" si="6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18.75" customHeight="1">
      <c r="B78" s="26">
        <v>68</v>
      </c>
      <c r="C78" s="27" t="s">
        <v>569</v>
      </c>
      <c r="D78" s="28" t="s">
        <v>570</v>
      </c>
      <c r="E78" s="29" t="s">
        <v>354</v>
      </c>
      <c r="F78" s="30" t="s">
        <v>571</v>
      </c>
      <c r="G78" s="27" t="s">
        <v>111</v>
      </c>
      <c r="H78" s="31" t="s">
        <v>27</v>
      </c>
      <c r="I78" s="31" t="s">
        <v>27</v>
      </c>
      <c r="J78" s="31" t="s">
        <v>27</v>
      </c>
      <c r="K78" s="31" t="s">
        <v>27</v>
      </c>
      <c r="L78" s="38"/>
      <c r="M78" s="38"/>
      <c r="N78" s="38"/>
      <c r="O78" s="38"/>
      <c r="P78" s="33"/>
      <c r="Q78" s="34">
        <f t="shared" si="5"/>
        <v>0</v>
      </c>
      <c r="R78" s="35" t="str">
        <f t="shared" si="3"/>
        <v>F</v>
      </c>
      <c r="S78" s="36" t="str">
        <f t="shared" si="1"/>
        <v>Kém</v>
      </c>
      <c r="T78" s="37" t="str">
        <f t="shared" si="4"/>
        <v/>
      </c>
      <c r="U78" s="93"/>
      <c r="V78" s="91" t="str">
        <f t="shared" si="6"/>
        <v>Học lại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1:38" ht="7.5" customHeight="1">
      <c r="A79" s="2"/>
      <c r="B79" s="39"/>
      <c r="C79" s="4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hidden="1">
      <c r="A80" s="2"/>
      <c r="B80" s="110" t="s">
        <v>28</v>
      </c>
      <c r="C80" s="11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 ht="16.5" hidden="1" customHeight="1">
      <c r="A81" s="2"/>
      <c r="B81" s="45" t="s">
        <v>29</v>
      </c>
      <c r="C81" s="45"/>
      <c r="D81" s="46">
        <f>+$Y$9</f>
        <v>68</v>
      </c>
      <c r="E81" s="47" t="s">
        <v>30</v>
      </c>
      <c r="F81" s="47"/>
      <c r="G81" s="130" t="s">
        <v>31</v>
      </c>
      <c r="H81" s="130"/>
      <c r="I81" s="130"/>
      <c r="J81" s="130"/>
      <c r="K81" s="130"/>
      <c r="L81" s="130"/>
      <c r="M81" s="130"/>
      <c r="N81" s="130"/>
      <c r="O81" s="130"/>
      <c r="P81" s="48">
        <f>$Y$9 -COUNTIF($T$10:$T$268,"Vắng") -COUNTIF($T$10:$T$268,"Vắng có phép") - COUNTIF($T$10:$T$268,"Đình chỉ thi") - COUNTIF($T$10:$T$268,"Không đủ ĐKDT")</f>
        <v>68</v>
      </c>
      <c r="Q81" s="48"/>
      <c r="R81" s="49"/>
      <c r="S81" s="50"/>
      <c r="T81" s="50" t="s">
        <v>30</v>
      </c>
      <c r="U81" s="3"/>
    </row>
    <row r="82" spans="1:38" ht="16.5" hidden="1" customHeight="1">
      <c r="A82" s="2"/>
      <c r="B82" s="45" t="s">
        <v>32</v>
      </c>
      <c r="C82" s="45"/>
      <c r="D82" s="46">
        <f>+$AJ$9</f>
        <v>0</v>
      </c>
      <c r="E82" s="47" t="s">
        <v>30</v>
      </c>
      <c r="F82" s="47"/>
      <c r="G82" s="130" t="s">
        <v>33</v>
      </c>
      <c r="H82" s="130"/>
      <c r="I82" s="130"/>
      <c r="J82" s="130"/>
      <c r="K82" s="130"/>
      <c r="L82" s="130"/>
      <c r="M82" s="130"/>
      <c r="N82" s="130"/>
      <c r="O82" s="130"/>
      <c r="P82" s="51">
        <f>COUNTIF($T$10:$T$144,"Vắng")</f>
        <v>0</v>
      </c>
      <c r="Q82" s="51"/>
      <c r="R82" s="52"/>
      <c r="S82" s="50"/>
      <c r="T82" s="50" t="s">
        <v>30</v>
      </c>
      <c r="U82" s="3"/>
    </row>
    <row r="83" spans="1:38" ht="16.5" hidden="1" customHeight="1">
      <c r="A83" s="2"/>
      <c r="B83" s="45" t="s">
        <v>54</v>
      </c>
      <c r="C83" s="45"/>
      <c r="D83" s="85">
        <f>COUNTIF(V11:V78,"Học lại")</f>
        <v>67</v>
      </c>
      <c r="E83" s="47" t="s">
        <v>30</v>
      </c>
      <c r="F83" s="47"/>
      <c r="G83" s="130" t="s">
        <v>55</v>
      </c>
      <c r="H83" s="130"/>
      <c r="I83" s="130"/>
      <c r="J83" s="130"/>
      <c r="K83" s="130"/>
      <c r="L83" s="130"/>
      <c r="M83" s="130"/>
      <c r="N83" s="130"/>
      <c r="O83" s="130"/>
      <c r="P83" s="48">
        <f>COUNTIF($T$10:$T$144,"Vắng có phép")</f>
        <v>0</v>
      </c>
      <c r="Q83" s="48"/>
      <c r="R83" s="49"/>
      <c r="S83" s="50"/>
      <c r="T83" s="50" t="s">
        <v>30</v>
      </c>
      <c r="U83" s="3"/>
    </row>
    <row r="84" spans="1:38" ht="3" hidden="1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idden="1">
      <c r="B85" s="86" t="s">
        <v>34</v>
      </c>
      <c r="C85" s="86"/>
      <c r="D85" s="87">
        <f>COUNTIF(V11:V78,"Thi lại")</f>
        <v>1</v>
      </c>
      <c r="E85" s="88" t="s">
        <v>30</v>
      </c>
      <c r="F85" s="3"/>
      <c r="G85" s="3"/>
      <c r="H85" s="3"/>
      <c r="I85" s="3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3"/>
    </row>
    <row r="86" spans="1:38" hidden="1">
      <c r="B86" s="86"/>
      <c r="C86" s="86"/>
      <c r="D86" s="87"/>
      <c r="E86" s="88"/>
      <c r="F86" s="3"/>
      <c r="G86" s="3"/>
      <c r="H86" s="3"/>
      <c r="I86" s="3"/>
      <c r="J86" s="129" t="s">
        <v>56</v>
      </c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3"/>
    </row>
    <row r="87" spans="1:38" hidden="1">
      <c r="A87" s="53"/>
      <c r="B87" s="98" t="s">
        <v>35</v>
      </c>
      <c r="C87" s="98"/>
      <c r="D87" s="98"/>
      <c r="E87" s="98"/>
      <c r="F87" s="98"/>
      <c r="G87" s="98"/>
      <c r="H87" s="98"/>
      <c r="I87" s="54"/>
      <c r="J87" s="103" t="s">
        <v>36</v>
      </c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3"/>
    </row>
    <row r="88" spans="1:38" ht="4.5" hidden="1" customHeight="1">
      <c r="A88" s="2"/>
      <c r="B88" s="39"/>
      <c r="C88" s="55"/>
      <c r="D88" s="55"/>
      <c r="E88" s="56"/>
      <c r="F88" s="56"/>
      <c r="G88" s="56"/>
      <c r="H88" s="57"/>
      <c r="I88" s="58"/>
      <c r="J88" s="58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38" s="2" customFormat="1" hidden="1">
      <c r="B89" s="98" t="s">
        <v>37</v>
      </c>
      <c r="C89" s="98"/>
      <c r="D89" s="100" t="s">
        <v>38</v>
      </c>
      <c r="E89" s="100"/>
      <c r="F89" s="100"/>
      <c r="G89" s="100"/>
      <c r="H89" s="100"/>
      <c r="I89" s="58"/>
      <c r="J89" s="58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9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3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18" hidden="1" customHeight="1">
      <c r="A95" s="1"/>
      <c r="B95" s="99" t="s">
        <v>39</v>
      </c>
      <c r="C95" s="99"/>
      <c r="D95" s="99" t="s">
        <v>57</v>
      </c>
      <c r="E95" s="99"/>
      <c r="F95" s="99"/>
      <c r="G95" s="99"/>
      <c r="H95" s="99"/>
      <c r="I95" s="99"/>
      <c r="J95" s="99" t="s">
        <v>40</v>
      </c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4.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36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ht="38.25" customHeight="1">
      <c r="B98" s="97" t="s">
        <v>52</v>
      </c>
      <c r="C98" s="98"/>
      <c r="D98" s="98"/>
      <c r="E98" s="98"/>
      <c r="F98" s="98"/>
      <c r="G98" s="98"/>
      <c r="H98" s="97" t="s">
        <v>53</v>
      </c>
      <c r="I98" s="97"/>
      <c r="J98" s="97"/>
      <c r="K98" s="97"/>
      <c r="L98" s="97"/>
      <c r="M98" s="97"/>
      <c r="N98" s="101" t="s">
        <v>59</v>
      </c>
      <c r="O98" s="101"/>
      <c r="P98" s="101"/>
      <c r="Q98" s="101"/>
      <c r="R98" s="101"/>
      <c r="S98" s="101"/>
      <c r="T98" s="101"/>
      <c r="U98" s="101"/>
    </row>
    <row r="99" spans="1:38">
      <c r="B99" s="39"/>
      <c r="C99" s="55"/>
      <c r="D99" s="55"/>
      <c r="E99" s="56"/>
      <c r="F99" s="56"/>
      <c r="G99" s="56"/>
      <c r="H99" s="57"/>
      <c r="I99" s="58"/>
      <c r="J99" s="58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38">
      <c r="B100" s="98" t="s">
        <v>37</v>
      </c>
      <c r="C100" s="98"/>
      <c r="D100" s="100" t="s">
        <v>38</v>
      </c>
      <c r="E100" s="100"/>
      <c r="F100" s="100"/>
      <c r="G100" s="100"/>
      <c r="H100" s="100"/>
      <c r="I100" s="58"/>
      <c r="J100" s="58"/>
      <c r="K100" s="44"/>
      <c r="L100" s="44"/>
      <c r="M100" s="44"/>
      <c r="N100" s="44"/>
      <c r="O100" s="44"/>
      <c r="P100" s="44"/>
      <c r="Q100" s="44"/>
      <c r="R100" s="44"/>
      <c r="S100" s="44"/>
      <c r="T100" s="44"/>
    </row>
    <row r="101" spans="1:38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6" spans="1:38"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 t="s">
        <v>60</v>
      </c>
      <c r="O106" s="96"/>
      <c r="P106" s="96"/>
      <c r="Q106" s="96"/>
      <c r="R106" s="96"/>
      <c r="S106" s="96"/>
      <c r="T106" s="96"/>
      <c r="U106" s="96"/>
    </row>
  </sheetData>
  <sheetProtection formatCells="0" formatColumns="0" formatRows="0" insertColumns="0" insertRows="0" insertHyperlinks="0" deleteColumns="0" deleteRows="0" sort="0" autoFilter="0" pivotTables="0"/>
  <autoFilter ref="A9:AL78">
    <filterColumn colId="3" showButton="0"/>
    <filterColumn colId="12"/>
  </autoFilter>
  <mergeCells count="61">
    <mergeCell ref="B100:C100"/>
    <mergeCell ref="D100:H100"/>
    <mergeCell ref="B106:D106"/>
    <mergeCell ref="E106:G106"/>
    <mergeCell ref="H106:M106"/>
    <mergeCell ref="N106:U106"/>
    <mergeCell ref="B95:C95"/>
    <mergeCell ref="D95:I95"/>
    <mergeCell ref="J95:T95"/>
    <mergeCell ref="B98:G98"/>
    <mergeCell ref="H98:M98"/>
    <mergeCell ref="N98:U98"/>
    <mergeCell ref="G83:O83"/>
    <mergeCell ref="J85:T85"/>
    <mergeCell ref="J86:T86"/>
    <mergeCell ref="B87:H87"/>
    <mergeCell ref="J87:T87"/>
    <mergeCell ref="B89:C89"/>
    <mergeCell ref="D89:H89"/>
    <mergeCell ref="T8:T10"/>
    <mergeCell ref="U8:U10"/>
    <mergeCell ref="B10:G10"/>
    <mergeCell ref="B80:C80"/>
    <mergeCell ref="G81:O81"/>
    <mergeCell ref="G82:O8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8">
    <cfRule type="cellIs" dxfId="43" priority="2" operator="greaterThan">
      <formula>10</formula>
    </cfRule>
  </conditionalFormatting>
  <conditionalFormatting sqref="C1:C1048576">
    <cfRule type="duplicateValues" dxfId="42" priority="1"/>
  </conditionalFormatting>
  <dataValidations count="1">
    <dataValidation allowBlank="1" showInputMessage="1" showErrorMessage="1" errorTitle="Không xóa dữ liệu" error="Không xóa dữ liệu" prompt="Không xóa dữ liệu" sqref="D83 AL3:AL9 X3:AK4 W5:AK9 V11:W7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dimension ref="A1:AL105"/>
  <sheetViews>
    <sheetView workbookViewId="0">
      <pane ySplit="4" topLeftCell="A71" activePane="bottomLeft" state="frozen"/>
      <selection activeCell="A6" sqref="A6:XFD6"/>
      <selection pane="bottomLeft" activeCell="A78" sqref="A78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63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79" t="s">
        <v>49</v>
      </c>
      <c r="N9" s="79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INT1155-01</v>
      </c>
      <c r="Y9" s="69">
        <f>+$AH$9+$AJ$9+$AF$9</f>
        <v>67</v>
      </c>
      <c r="Z9" s="63">
        <f>COUNTIF($S$10:$S$137,"Khiển trách")</f>
        <v>0</v>
      </c>
      <c r="AA9" s="63">
        <f>COUNTIF($S$10:$S$137,"Cảnh cáo")</f>
        <v>0</v>
      </c>
      <c r="AB9" s="63">
        <f>COUNTIF($S$10:$S$137,"Đình chỉ thi")</f>
        <v>0</v>
      </c>
      <c r="AC9" s="70">
        <f>+($Z$9+$AA$9+$AB$9)/$Y$9*100%</f>
        <v>0</v>
      </c>
      <c r="AD9" s="63">
        <f>SUM(COUNTIF($S$10:$S$135,"Vắng"),COUNTIF($S$10:$S$135,"Vắng có phép"))</f>
        <v>0</v>
      </c>
      <c r="AE9" s="71">
        <f>+$AD$9/$Y$9</f>
        <v>0</v>
      </c>
      <c r="AF9" s="72">
        <f>COUNTIF($V$10:$V$135,"Thi lại")</f>
        <v>0</v>
      </c>
      <c r="AG9" s="71">
        <f>+$AF$9/$Y$9</f>
        <v>0</v>
      </c>
      <c r="AH9" s="72">
        <f>COUNTIF($V$10:$V$136,"Học lại")</f>
        <v>67</v>
      </c>
      <c r="AI9" s="71">
        <f>+$AH$9/$Y$9</f>
        <v>1</v>
      </c>
      <c r="AJ9" s="63">
        <f>COUNTIF($V$11:$V$136,"Đạt")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94</v>
      </c>
      <c r="D11" s="17" t="s">
        <v>95</v>
      </c>
      <c r="E11" s="18" t="s">
        <v>96</v>
      </c>
      <c r="F11" s="19" t="s">
        <v>97</v>
      </c>
      <c r="G11" s="16" t="s">
        <v>98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7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99</v>
      </c>
      <c r="D12" s="28" t="s">
        <v>100</v>
      </c>
      <c r="E12" s="29" t="s">
        <v>101</v>
      </c>
      <c r="F12" s="30" t="s">
        <v>102</v>
      </c>
      <c r="G12" s="27" t="s">
        <v>103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104</v>
      </c>
      <c r="D13" s="28" t="s">
        <v>105</v>
      </c>
      <c r="E13" s="29" t="s">
        <v>101</v>
      </c>
      <c r="F13" s="30" t="s">
        <v>106</v>
      </c>
      <c r="G13" s="27" t="s">
        <v>107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7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108</v>
      </c>
      <c r="D14" s="28" t="s">
        <v>109</v>
      </c>
      <c r="E14" s="29" t="s">
        <v>101</v>
      </c>
      <c r="F14" s="30" t="s">
        <v>110</v>
      </c>
      <c r="G14" s="27" t="s">
        <v>111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112</v>
      </c>
      <c r="D15" s="28" t="s">
        <v>113</v>
      </c>
      <c r="E15" s="29" t="s">
        <v>101</v>
      </c>
      <c r="F15" s="30" t="s">
        <v>114</v>
      </c>
      <c r="G15" s="27" t="s">
        <v>115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116</v>
      </c>
      <c r="D16" s="28" t="s">
        <v>117</v>
      </c>
      <c r="E16" s="29" t="s">
        <v>118</v>
      </c>
      <c r="F16" s="30" t="s">
        <v>119</v>
      </c>
      <c r="G16" s="27" t="s">
        <v>120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121</v>
      </c>
      <c r="D17" s="28" t="s">
        <v>122</v>
      </c>
      <c r="E17" s="29" t="s">
        <v>123</v>
      </c>
      <c r="F17" s="30" t="s">
        <v>124</v>
      </c>
      <c r="G17" s="27" t="s">
        <v>111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125</v>
      </c>
      <c r="D18" s="28" t="s">
        <v>126</v>
      </c>
      <c r="E18" s="29" t="s">
        <v>127</v>
      </c>
      <c r="F18" s="30" t="s">
        <v>128</v>
      </c>
      <c r="G18" s="27" t="s">
        <v>111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129</v>
      </c>
      <c r="D19" s="28" t="s">
        <v>130</v>
      </c>
      <c r="E19" s="29" t="s">
        <v>131</v>
      </c>
      <c r="F19" s="30" t="s">
        <v>132</v>
      </c>
      <c r="G19" s="27" t="s">
        <v>133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134</v>
      </c>
      <c r="D20" s="28" t="s">
        <v>135</v>
      </c>
      <c r="E20" s="29" t="s">
        <v>136</v>
      </c>
      <c r="F20" s="30" t="s">
        <v>137</v>
      </c>
      <c r="G20" s="27" t="s">
        <v>138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139</v>
      </c>
      <c r="D21" s="28" t="s">
        <v>135</v>
      </c>
      <c r="E21" s="29" t="s">
        <v>136</v>
      </c>
      <c r="F21" s="30" t="s">
        <v>140</v>
      </c>
      <c r="G21" s="27" t="s">
        <v>141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142</v>
      </c>
      <c r="D22" s="28" t="s">
        <v>143</v>
      </c>
      <c r="E22" s="29" t="s">
        <v>136</v>
      </c>
      <c r="F22" s="30" t="s">
        <v>144</v>
      </c>
      <c r="G22" s="27" t="s">
        <v>115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145</v>
      </c>
      <c r="D23" s="28" t="s">
        <v>146</v>
      </c>
      <c r="E23" s="29" t="s">
        <v>147</v>
      </c>
      <c r="F23" s="30" t="s">
        <v>148</v>
      </c>
      <c r="G23" s="27" t="s">
        <v>103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149</v>
      </c>
      <c r="D24" s="28" t="s">
        <v>150</v>
      </c>
      <c r="E24" s="29" t="s">
        <v>151</v>
      </c>
      <c r="F24" s="30" t="s">
        <v>152</v>
      </c>
      <c r="G24" s="27" t="s">
        <v>153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154</v>
      </c>
      <c r="D25" s="28" t="s">
        <v>155</v>
      </c>
      <c r="E25" s="29" t="s">
        <v>151</v>
      </c>
      <c r="F25" s="30" t="s">
        <v>156</v>
      </c>
      <c r="G25" s="27" t="s">
        <v>157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158</v>
      </c>
      <c r="D26" s="28" t="s">
        <v>159</v>
      </c>
      <c r="E26" s="29" t="s">
        <v>151</v>
      </c>
      <c r="F26" s="30" t="s">
        <v>152</v>
      </c>
      <c r="G26" s="27" t="s">
        <v>111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160</v>
      </c>
      <c r="D27" s="28" t="s">
        <v>161</v>
      </c>
      <c r="E27" s="29" t="s">
        <v>162</v>
      </c>
      <c r="F27" s="30" t="s">
        <v>163</v>
      </c>
      <c r="G27" s="27" t="s">
        <v>164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165</v>
      </c>
      <c r="D28" s="28" t="s">
        <v>161</v>
      </c>
      <c r="E28" s="29" t="s">
        <v>166</v>
      </c>
      <c r="F28" s="30" t="s">
        <v>167</v>
      </c>
      <c r="G28" s="27" t="s">
        <v>103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168</v>
      </c>
      <c r="D29" s="28" t="s">
        <v>169</v>
      </c>
      <c r="E29" s="29" t="s">
        <v>170</v>
      </c>
      <c r="F29" s="30" t="s">
        <v>171</v>
      </c>
      <c r="G29" s="27" t="s">
        <v>172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173</v>
      </c>
      <c r="D30" s="28" t="s">
        <v>174</v>
      </c>
      <c r="E30" s="29" t="s">
        <v>175</v>
      </c>
      <c r="F30" s="30" t="s">
        <v>176</v>
      </c>
      <c r="G30" s="27" t="s">
        <v>177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178</v>
      </c>
      <c r="D31" s="28" t="s">
        <v>179</v>
      </c>
      <c r="E31" s="29" t="s">
        <v>175</v>
      </c>
      <c r="F31" s="30" t="s">
        <v>180</v>
      </c>
      <c r="G31" s="27" t="s">
        <v>181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182</v>
      </c>
      <c r="D32" s="28" t="s">
        <v>183</v>
      </c>
      <c r="E32" s="29" t="s">
        <v>184</v>
      </c>
      <c r="F32" s="30" t="s">
        <v>185</v>
      </c>
      <c r="G32" s="27" t="s">
        <v>103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186</v>
      </c>
      <c r="D33" s="28" t="s">
        <v>187</v>
      </c>
      <c r="E33" s="29" t="s">
        <v>184</v>
      </c>
      <c r="F33" s="30" t="s">
        <v>188</v>
      </c>
      <c r="G33" s="27" t="s">
        <v>103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189</v>
      </c>
      <c r="D34" s="28" t="s">
        <v>190</v>
      </c>
      <c r="E34" s="29" t="s">
        <v>191</v>
      </c>
      <c r="F34" s="30" t="s">
        <v>192</v>
      </c>
      <c r="G34" s="27" t="s">
        <v>115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193</v>
      </c>
      <c r="D35" s="28" t="s">
        <v>194</v>
      </c>
      <c r="E35" s="29" t="s">
        <v>195</v>
      </c>
      <c r="F35" s="30" t="s">
        <v>196</v>
      </c>
      <c r="G35" s="27" t="s">
        <v>197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198</v>
      </c>
      <c r="D36" s="28" t="s">
        <v>199</v>
      </c>
      <c r="E36" s="29" t="s">
        <v>195</v>
      </c>
      <c r="F36" s="30" t="s">
        <v>200</v>
      </c>
      <c r="G36" s="27" t="s">
        <v>201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202</v>
      </c>
      <c r="D37" s="28" t="s">
        <v>203</v>
      </c>
      <c r="E37" s="29" t="s">
        <v>195</v>
      </c>
      <c r="F37" s="30" t="s">
        <v>204</v>
      </c>
      <c r="G37" s="27" t="s">
        <v>205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206</v>
      </c>
      <c r="D38" s="28" t="s">
        <v>207</v>
      </c>
      <c r="E38" s="29" t="s">
        <v>208</v>
      </c>
      <c r="F38" s="30" t="s">
        <v>209</v>
      </c>
      <c r="G38" s="27" t="s">
        <v>172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210</v>
      </c>
      <c r="D39" s="28" t="s">
        <v>211</v>
      </c>
      <c r="E39" s="29" t="s">
        <v>212</v>
      </c>
      <c r="F39" s="30" t="s">
        <v>213</v>
      </c>
      <c r="G39" s="27" t="s">
        <v>98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214</v>
      </c>
      <c r="D40" s="28" t="s">
        <v>215</v>
      </c>
      <c r="E40" s="29" t="s">
        <v>212</v>
      </c>
      <c r="F40" s="30" t="s">
        <v>216</v>
      </c>
      <c r="G40" s="27" t="s">
        <v>197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217</v>
      </c>
      <c r="D41" s="28" t="s">
        <v>218</v>
      </c>
      <c r="E41" s="29" t="s">
        <v>212</v>
      </c>
      <c r="F41" s="30" t="s">
        <v>219</v>
      </c>
      <c r="G41" s="27" t="s">
        <v>181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220</v>
      </c>
      <c r="D42" s="28" t="s">
        <v>211</v>
      </c>
      <c r="E42" s="29" t="s">
        <v>221</v>
      </c>
      <c r="F42" s="30" t="s">
        <v>222</v>
      </c>
      <c r="G42" s="27" t="s">
        <v>157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223</v>
      </c>
      <c r="D43" s="28" t="s">
        <v>224</v>
      </c>
      <c r="E43" s="29" t="s">
        <v>221</v>
      </c>
      <c r="F43" s="30" t="s">
        <v>225</v>
      </c>
      <c r="G43" s="27" t="s">
        <v>164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ref="Q43:Q74" si="5">ROUND(SUMPRODUCT(H43:P43,$H$10:$P$10)/100,1)</f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ref="V43:V74" si="6"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226</v>
      </c>
      <c r="D44" s="28" t="s">
        <v>227</v>
      </c>
      <c r="E44" s="29" t="s">
        <v>228</v>
      </c>
      <c r="F44" s="30" t="s">
        <v>229</v>
      </c>
      <c r="G44" s="27" t="s">
        <v>205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5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6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230</v>
      </c>
      <c r="D45" s="28" t="s">
        <v>161</v>
      </c>
      <c r="E45" s="29" t="s">
        <v>231</v>
      </c>
      <c r="F45" s="30" t="s">
        <v>232</v>
      </c>
      <c r="G45" s="27" t="s">
        <v>233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5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6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234</v>
      </c>
      <c r="D46" s="28" t="s">
        <v>235</v>
      </c>
      <c r="E46" s="29" t="s">
        <v>236</v>
      </c>
      <c r="F46" s="30" t="s">
        <v>237</v>
      </c>
      <c r="G46" s="27" t="s">
        <v>238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5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6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239</v>
      </c>
      <c r="D47" s="28" t="s">
        <v>240</v>
      </c>
      <c r="E47" s="29" t="s">
        <v>241</v>
      </c>
      <c r="F47" s="30" t="s">
        <v>242</v>
      </c>
      <c r="G47" s="27" t="s">
        <v>111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5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6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243</v>
      </c>
      <c r="D48" s="28" t="s">
        <v>161</v>
      </c>
      <c r="E48" s="29" t="s">
        <v>244</v>
      </c>
      <c r="F48" s="30" t="s">
        <v>124</v>
      </c>
      <c r="G48" s="27" t="s">
        <v>181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5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6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245</v>
      </c>
      <c r="D49" s="28" t="s">
        <v>161</v>
      </c>
      <c r="E49" s="29" t="s">
        <v>246</v>
      </c>
      <c r="F49" s="30" t="s">
        <v>232</v>
      </c>
      <c r="G49" s="27" t="s">
        <v>205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5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6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247</v>
      </c>
      <c r="D50" s="28" t="s">
        <v>122</v>
      </c>
      <c r="E50" s="29" t="s">
        <v>248</v>
      </c>
      <c r="F50" s="30" t="s">
        <v>249</v>
      </c>
      <c r="G50" s="27" t="s">
        <v>250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5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6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251</v>
      </c>
      <c r="D51" s="28" t="s">
        <v>252</v>
      </c>
      <c r="E51" s="29" t="s">
        <v>253</v>
      </c>
      <c r="F51" s="30" t="s">
        <v>254</v>
      </c>
      <c r="G51" s="27" t="s">
        <v>255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5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6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256</v>
      </c>
      <c r="D52" s="28" t="s">
        <v>257</v>
      </c>
      <c r="E52" s="29" t="s">
        <v>258</v>
      </c>
      <c r="F52" s="30" t="s">
        <v>259</v>
      </c>
      <c r="G52" s="27" t="s">
        <v>181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5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6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260</v>
      </c>
      <c r="D53" s="28" t="s">
        <v>199</v>
      </c>
      <c r="E53" s="29" t="s">
        <v>261</v>
      </c>
      <c r="F53" s="30" t="s">
        <v>262</v>
      </c>
      <c r="G53" s="27" t="s">
        <v>263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5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6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264</v>
      </c>
      <c r="D54" s="28" t="s">
        <v>265</v>
      </c>
      <c r="E54" s="29" t="s">
        <v>266</v>
      </c>
      <c r="F54" s="30" t="s">
        <v>267</v>
      </c>
      <c r="G54" s="27" t="s">
        <v>103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5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6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268</v>
      </c>
      <c r="D55" s="28" t="s">
        <v>269</v>
      </c>
      <c r="E55" s="29" t="s">
        <v>270</v>
      </c>
      <c r="F55" s="30" t="s">
        <v>271</v>
      </c>
      <c r="G55" s="27" t="s">
        <v>255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5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6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272</v>
      </c>
      <c r="D56" s="28" t="s">
        <v>155</v>
      </c>
      <c r="E56" s="29" t="s">
        <v>273</v>
      </c>
      <c r="F56" s="30" t="s">
        <v>274</v>
      </c>
      <c r="G56" s="27" t="s">
        <v>275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5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6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276</v>
      </c>
      <c r="D57" s="28" t="s">
        <v>277</v>
      </c>
      <c r="E57" s="29" t="s">
        <v>278</v>
      </c>
      <c r="F57" s="30" t="s">
        <v>279</v>
      </c>
      <c r="G57" s="27" t="s">
        <v>157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5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6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280</v>
      </c>
      <c r="D58" s="28" t="s">
        <v>281</v>
      </c>
      <c r="E58" s="29" t="s">
        <v>282</v>
      </c>
      <c r="F58" s="30" t="s">
        <v>283</v>
      </c>
      <c r="G58" s="27" t="s">
        <v>255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5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6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284</v>
      </c>
      <c r="D59" s="28" t="s">
        <v>285</v>
      </c>
      <c r="E59" s="29" t="s">
        <v>286</v>
      </c>
      <c r="F59" s="30" t="s">
        <v>287</v>
      </c>
      <c r="G59" s="27" t="s">
        <v>138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5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6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288</v>
      </c>
      <c r="D60" s="28" t="s">
        <v>289</v>
      </c>
      <c r="E60" s="29" t="s">
        <v>290</v>
      </c>
      <c r="F60" s="30" t="s">
        <v>291</v>
      </c>
      <c r="G60" s="27" t="s">
        <v>292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5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6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293</v>
      </c>
      <c r="D61" s="28" t="s">
        <v>294</v>
      </c>
      <c r="E61" s="29" t="s">
        <v>295</v>
      </c>
      <c r="F61" s="30" t="s">
        <v>296</v>
      </c>
      <c r="G61" s="27" t="s">
        <v>255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5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6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297</v>
      </c>
      <c r="D62" s="28" t="s">
        <v>298</v>
      </c>
      <c r="E62" s="29" t="s">
        <v>299</v>
      </c>
      <c r="F62" s="30" t="s">
        <v>300</v>
      </c>
      <c r="G62" s="27" t="s">
        <v>255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5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6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301</v>
      </c>
      <c r="D63" s="28" t="s">
        <v>302</v>
      </c>
      <c r="E63" s="29" t="s">
        <v>303</v>
      </c>
      <c r="F63" s="30" t="s">
        <v>304</v>
      </c>
      <c r="G63" s="27" t="s">
        <v>181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5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6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305</v>
      </c>
      <c r="D64" s="28" t="s">
        <v>194</v>
      </c>
      <c r="E64" s="29" t="s">
        <v>306</v>
      </c>
      <c r="F64" s="30" t="s">
        <v>307</v>
      </c>
      <c r="G64" s="27" t="s">
        <v>181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5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6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308</v>
      </c>
      <c r="D65" s="28" t="s">
        <v>150</v>
      </c>
      <c r="E65" s="29" t="s">
        <v>309</v>
      </c>
      <c r="F65" s="30" t="s">
        <v>310</v>
      </c>
      <c r="G65" s="27" t="s">
        <v>311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5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6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312</v>
      </c>
      <c r="D66" s="28" t="s">
        <v>277</v>
      </c>
      <c r="E66" s="29" t="s">
        <v>313</v>
      </c>
      <c r="F66" s="30" t="s">
        <v>314</v>
      </c>
      <c r="G66" s="27" t="s">
        <v>141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5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6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315</v>
      </c>
      <c r="D67" s="28" t="s">
        <v>316</v>
      </c>
      <c r="E67" s="29" t="s">
        <v>313</v>
      </c>
      <c r="F67" s="30" t="s">
        <v>317</v>
      </c>
      <c r="G67" s="27" t="s">
        <v>201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5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6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318</v>
      </c>
      <c r="D68" s="28" t="s">
        <v>319</v>
      </c>
      <c r="E68" s="29" t="s">
        <v>320</v>
      </c>
      <c r="F68" s="30" t="s">
        <v>321</v>
      </c>
      <c r="G68" s="27" t="s">
        <v>322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5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6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323</v>
      </c>
      <c r="D69" s="28" t="s">
        <v>161</v>
      </c>
      <c r="E69" s="29" t="s">
        <v>324</v>
      </c>
      <c r="F69" s="30" t="s">
        <v>325</v>
      </c>
      <c r="G69" s="27" t="s">
        <v>201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5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6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326</v>
      </c>
      <c r="D70" s="28" t="s">
        <v>327</v>
      </c>
      <c r="E70" s="29" t="s">
        <v>328</v>
      </c>
      <c r="F70" s="30" t="s">
        <v>329</v>
      </c>
      <c r="G70" s="27" t="s">
        <v>330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5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6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331</v>
      </c>
      <c r="D71" s="28" t="s">
        <v>332</v>
      </c>
      <c r="E71" s="29" t="s">
        <v>333</v>
      </c>
      <c r="F71" s="30" t="s">
        <v>237</v>
      </c>
      <c r="G71" s="27" t="s">
        <v>334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5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6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335</v>
      </c>
      <c r="D72" s="28" t="s">
        <v>336</v>
      </c>
      <c r="E72" s="29" t="s">
        <v>337</v>
      </c>
      <c r="F72" s="30" t="s">
        <v>338</v>
      </c>
      <c r="G72" s="27" t="s">
        <v>98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5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6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339</v>
      </c>
      <c r="D73" s="28" t="s">
        <v>161</v>
      </c>
      <c r="E73" s="29" t="s">
        <v>340</v>
      </c>
      <c r="F73" s="30" t="s">
        <v>341</v>
      </c>
      <c r="G73" s="27" t="s">
        <v>201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5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6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342</v>
      </c>
      <c r="D74" s="28" t="s">
        <v>343</v>
      </c>
      <c r="E74" s="29" t="s">
        <v>344</v>
      </c>
      <c r="F74" s="30" t="s">
        <v>345</v>
      </c>
      <c r="G74" s="27" t="s">
        <v>201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5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6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346</v>
      </c>
      <c r="D75" s="28" t="s">
        <v>347</v>
      </c>
      <c r="E75" s="29" t="s">
        <v>348</v>
      </c>
      <c r="F75" s="30" t="s">
        <v>106</v>
      </c>
      <c r="G75" s="27" t="s">
        <v>201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7" si="7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7" si="8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349</v>
      </c>
      <c r="D76" s="28" t="s">
        <v>350</v>
      </c>
      <c r="E76" s="29" t="s">
        <v>351</v>
      </c>
      <c r="F76" s="30" t="s">
        <v>352</v>
      </c>
      <c r="G76" s="27" t="s">
        <v>164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7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8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75" customHeight="1">
      <c r="B77" s="26">
        <v>67</v>
      </c>
      <c r="C77" s="27" t="s">
        <v>353</v>
      </c>
      <c r="D77" s="28" t="s">
        <v>143</v>
      </c>
      <c r="E77" s="29" t="s">
        <v>354</v>
      </c>
      <c r="F77" s="30" t="s">
        <v>355</v>
      </c>
      <c r="G77" s="27" t="s">
        <v>153</v>
      </c>
      <c r="H77" s="31" t="s">
        <v>27</v>
      </c>
      <c r="I77" s="31" t="s">
        <v>27</v>
      </c>
      <c r="J77" s="31" t="s">
        <v>27</v>
      </c>
      <c r="K77" s="31" t="s">
        <v>27</v>
      </c>
      <c r="L77" s="38"/>
      <c r="M77" s="38"/>
      <c r="N77" s="38"/>
      <c r="O77" s="38"/>
      <c r="P77" s="33"/>
      <c r="Q77" s="34">
        <f t="shared" si="7"/>
        <v>0</v>
      </c>
      <c r="R77" s="35" t="str">
        <f t="shared" si="3"/>
        <v>F</v>
      </c>
      <c r="S77" s="36" t="str">
        <f t="shared" si="1"/>
        <v>Kém</v>
      </c>
      <c r="T77" s="37" t="str">
        <f t="shared" si="4"/>
        <v/>
      </c>
      <c r="U77" s="93"/>
      <c r="V77" s="91" t="str">
        <f t="shared" si="8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7.5" customHeight="1">
      <c r="A78" s="2"/>
      <c r="B78" s="39"/>
      <c r="C78" s="4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t="16.5" hidden="1">
      <c r="A79" s="2"/>
      <c r="B79" s="110" t="s">
        <v>28</v>
      </c>
      <c r="C79" s="11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hidden="1" customHeight="1">
      <c r="A80" s="2"/>
      <c r="B80" s="45" t="s">
        <v>29</v>
      </c>
      <c r="C80" s="45"/>
      <c r="D80" s="46">
        <f>+$Y$9</f>
        <v>67</v>
      </c>
      <c r="E80" s="47" t="s">
        <v>30</v>
      </c>
      <c r="F80" s="47"/>
      <c r="G80" s="130" t="s">
        <v>31</v>
      </c>
      <c r="H80" s="130"/>
      <c r="I80" s="130"/>
      <c r="J80" s="130"/>
      <c r="K80" s="130"/>
      <c r="L80" s="130"/>
      <c r="M80" s="130"/>
      <c r="N80" s="130"/>
      <c r="O80" s="130"/>
      <c r="P80" s="48">
        <f>$Y$9 -COUNTIF($T$10:$T$267,"Vắng") -COUNTIF($T$10:$T$267,"Vắng có phép") - COUNTIF($T$10:$T$267,"Đình chỉ thi") - COUNTIF($T$10:$T$267,"Không đủ ĐKDT")</f>
        <v>67</v>
      </c>
      <c r="Q80" s="48"/>
      <c r="R80" s="49"/>
      <c r="S80" s="50"/>
      <c r="T80" s="50" t="s">
        <v>30</v>
      </c>
      <c r="U80" s="3"/>
    </row>
    <row r="81" spans="1:38" ht="16.5" hidden="1" customHeight="1">
      <c r="A81" s="2"/>
      <c r="B81" s="45" t="s">
        <v>32</v>
      </c>
      <c r="C81" s="45"/>
      <c r="D81" s="46">
        <f>+$AJ$9</f>
        <v>0</v>
      </c>
      <c r="E81" s="47" t="s">
        <v>30</v>
      </c>
      <c r="F81" s="47"/>
      <c r="G81" s="130" t="s">
        <v>33</v>
      </c>
      <c r="H81" s="130"/>
      <c r="I81" s="130"/>
      <c r="J81" s="130"/>
      <c r="K81" s="130"/>
      <c r="L81" s="130"/>
      <c r="M81" s="130"/>
      <c r="N81" s="130"/>
      <c r="O81" s="130"/>
      <c r="P81" s="51">
        <f>COUNTIF($T$10:$T$143,"Vắng")</f>
        <v>0</v>
      </c>
      <c r="Q81" s="51"/>
      <c r="R81" s="52"/>
      <c r="S81" s="50"/>
      <c r="T81" s="50" t="s">
        <v>30</v>
      </c>
      <c r="U81" s="3"/>
    </row>
    <row r="82" spans="1:38" ht="16.5" hidden="1" customHeight="1">
      <c r="A82" s="2"/>
      <c r="B82" s="45" t="s">
        <v>54</v>
      </c>
      <c r="C82" s="45"/>
      <c r="D82" s="85">
        <f>COUNTIF(V11:V77,"Học lại")</f>
        <v>67</v>
      </c>
      <c r="E82" s="47" t="s">
        <v>30</v>
      </c>
      <c r="F82" s="47"/>
      <c r="G82" s="130" t="s">
        <v>55</v>
      </c>
      <c r="H82" s="130"/>
      <c r="I82" s="130"/>
      <c r="J82" s="130"/>
      <c r="K82" s="130"/>
      <c r="L82" s="130"/>
      <c r="M82" s="130"/>
      <c r="N82" s="130"/>
      <c r="O82" s="130"/>
      <c r="P82" s="48">
        <f>COUNTIF($T$10:$T$143,"Vắng có phép")</f>
        <v>0</v>
      </c>
      <c r="Q82" s="48"/>
      <c r="R82" s="49"/>
      <c r="S82" s="50"/>
      <c r="T82" s="50" t="s">
        <v>30</v>
      </c>
      <c r="U82" s="3"/>
    </row>
    <row r="83" spans="1:38" ht="3" hidden="1" customHeight="1">
      <c r="A83" s="2"/>
      <c r="B83" s="39"/>
      <c r="C83" s="40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idden="1">
      <c r="B84" s="86" t="s">
        <v>34</v>
      </c>
      <c r="C84" s="86"/>
      <c r="D84" s="87">
        <f>COUNTIF(V11:V77,"Thi lại")</f>
        <v>0</v>
      </c>
      <c r="E84" s="88" t="s">
        <v>30</v>
      </c>
      <c r="F84" s="3"/>
      <c r="G84" s="3"/>
      <c r="H84" s="3"/>
      <c r="I84" s="3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3"/>
    </row>
    <row r="85" spans="1:38" hidden="1">
      <c r="B85" s="86"/>
      <c r="C85" s="86"/>
      <c r="D85" s="87"/>
      <c r="E85" s="88"/>
      <c r="F85" s="3"/>
      <c r="G85" s="3"/>
      <c r="H85" s="3"/>
      <c r="I85" s="3"/>
      <c r="J85" s="129" t="s">
        <v>56</v>
      </c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3"/>
    </row>
    <row r="86" spans="1:38" hidden="1">
      <c r="A86" s="53"/>
      <c r="B86" s="98" t="s">
        <v>35</v>
      </c>
      <c r="C86" s="98"/>
      <c r="D86" s="98"/>
      <c r="E86" s="98"/>
      <c r="F86" s="98"/>
      <c r="G86" s="98"/>
      <c r="H86" s="98"/>
      <c r="I86" s="54"/>
      <c r="J86" s="103" t="s">
        <v>36</v>
      </c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3"/>
    </row>
    <row r="87" spans="1:38" ht="4.5" hidden="1" customHeight="1">
      <c r="A87" s="2"/>
      <c r="B87" s="39"/>
      <c r="C87" s="55"/>
      <c r="D87" s="55"/>
      <c r="E87" s="56"/>
      <c r="F87" s="56"/>
      <c r="G87" s="56"/>
      <c r="H87" s="57"/>
      <c r="I87" s="58"/>
      <c r="J87" s="58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38" s="2" customFormat="1" hidden="1">
      <c r="B88" s="98" t="s">
        <v>37</v>
      </c>
      <c r="C88" s="98"/>
      <c r="D88" s="100" t="s">
        <v>38</v>
      </c>
      <c r="E88" s="100"/>
      <c r="F88" s="100"/>
      <c r="G88" s="100"/>
      <c r="H88" s="100"/>
      <c r="I88" s="58"/>
      <c r="J88" s="58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9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18" hidden="1" customHeight="1">
      <c r="A94" s="1"/>
      <c r="B94" s="99" t="s">
        <v>39</v>
      </c>
      <c r="C94" s="99"/>
      <c r="D94" s="99" t="s">
        <v>57</v>
      </c>
      <c r="E94" s="99"/>
      <c r="F94" s="99"/>
      <c r="G94" s="99"/>
      <c r="H94" s="99"/>
      <c r="I94" s="99"/>
      <c r="J94" s="99" t="s">
        <v>40</v>
      </c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4.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36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2:21" ht="38.25" customHeight="1">
      <c r="B97" s="97" t="s">
        <v>52</v>
      </c>
      <c r="C97" s="98"/>
      <c r="D97" s="98"/>
      <c r="E97" s="98"/>
      <c r="F97" s="98"/>
      <c r="G97" s="98"/>
      <c r="H97" s="97" t="s">
        <v>53</v>
      </c>
      <c r="I97" s="97"/>
      <c r="J97" s="97"/>
      <c r="K97" s="97"/>
      <c r="L97" s="97"/>
      <c r="M97" s="97"/>
      <c r="N97" s="101" t="s">
        <v>59</v>
      </c>
      <c r="O97" s="101"/>
      <c r="P97" s="101"/>
      <c r="Q97" s="101"/>
      <c r="R97" s="101"/>
      <c r="S97" s="101"/>
      <c r="T97" s="101"/>
      <c r="U97" s="101"/>
    </row>
    <row r="98" spans="2:21">
      <c r="B98" s="39"/>
      <c r="C98" s="55"/>
      <c r="D98" s="55"/>
      <c r="E98" s="56"/>
      <c r="F98" s="56"/>
      <c r="G98" s="56"/>
      <c r="H98" s="57"/>
      <c r="I98" s="58"/>
      <c r="J98" s="58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2:21">
      <c r="B99" s="98" t="s">
        <v>37</v>
      </c>
      <c r="C99" s="98"/>
      <c r="D99" s="100" t="s">
        <v>38</v>
      </c>
      <c r="E99" s="100"/>
      <c r="F99" s="100"/>
      <c r="G99" s="100"/>
      <c r="H99" s="100"/>
      <c r="I99" s="58"/>
      <c r="J99" s="58"/>
      <c r="K99" s="44"/>
      <c r="L99" s="44"/>
      <c r="M99" s="44"/>
      <c r="N99" s="44"/>
      <c r="O99" s="44"/>
      <c r="P99" s="44"/>
      <c r="Q99" s="44"/>
      <c r="R99" s="44"/>
      <c r="S99" s="44"/>
      <c r="T99" s="44"/>
    </row>
    <row r="100" spans="2:21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5" spans="2:21">
      <c r="B105" s="96"/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 t="s">
        <v>60</v>
      </c>
      <c r="O105" s="96"/>
      <c r="P105" s="96"/>
      <c r="Q105" s="96"/>
      <c r="R105" s="96"/>
      <c r="S105" s="96"/>
      <c r="T105" s="96"/>
      <c r="U105" s="96"/>
    </row>
  </sheetData>
  <sheetProtection formatCells="0" formatColumns="0" formatRows="0" insertColumns="0" insertRows="0" insertHyperlinks="0" deleteColumns="0" deleteRows="0" sort="0" autoFilter="0" pivotTables="0"/>
  <autoFilter ref="A9:AL77">
    <filterColumn colId="3" showButton="0"/>
    <filterColumn colId="12"/>
  </autoFilter>
  <mergeCells count="61">
    <mergeCell ref="U8:U10"/>
    <mergeCell ref="P5:U5"/>
    <mergeCell ref="P6:U6"/>
    <mergeCell ref="J85:T85"/>
    <mergeCell ref="G80:O80"/>
    <mergeCell ref="G81:O81"/>
    <mergeCell ref="G82:O82"/>
    <mergeCell ref="J84:T84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AJ5:AK7"/>
    <mergeCell ref="B86:H86"/>
    <mergeCell ref="J86:T86"/>
    <mergeCell ref="B88:C88"/>
    <mergeCell ref="D88:H88"/>
    <mergeCell ref="S8:S9"/>
    <mergeCell ref="T8:T10"/>
    <mergeCell ref="B10:G10"/>
    <mergeCell ref="B79:C79"/>
    <mergeCell ref="O8:O9"/>
    <mergeCell ref="P8:P9"/>
    <mergeCell ref="Q8:Q10"/>
    <mergeCell ref="R8:R9"/>
    <mergeCell ref="W5:W8"/>
    <mergeCell ref="Z5:AC7"/>
    <mergeCell ref="AD5:AE7"/>
    <mergeCell ref="B105:D105"/>
    <mergeCell ref="B97:G97"/>
    <mergeCell ref="H97:M97"/>
    <mergeCell ref="B94:C94"/>
    <mergeCell ref="D94:I94"/>
    <mergeCell ref="J94:T94"/>
    <mergeCell ref="B99:C99"/>
    <mergeCell ref="D99:H99"/>
    <mergeCell ref="N97:U97"/>
    <mergeCell ref="N105:U105"/>
    <mergeCell ref="H105:M105"/>
    <mergeCell ref="E105:G105"/>
  </mergeCells>
  <conditionalFormatting sqref="H11:P77">
    <cfRule type="cellIs" dxfId="45" priority="4" operator="greaterThan">
      <formula>10</formula>
    </cfRule>
  </conditionalFormatting>
  <conditionalFormatting sqref="C1:C1048576">
    <cfRule type="duplicateValues" dxfId="44" priority="1"/>
  </conditionalFormatting>
  <dataValidations count="1">
    <dataValidation allowBlank="1" showInputMessage="1" showErrorMessage="1" errorTitle="Không xóa dữ liệu" error="Không xóa dữ liệu" prompt="Không xóa dữ liệu" sqref="D82 AL3:AL9 X3:AK4 W5:AK9 V11:W77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103"/>
  <sheetViews>
    <sheetView workbookViewId="0">
      <pane ySplit="4" topLeftCell="A5" activePane="bottomLeft" state="frozen"/>
      <selection activeCell="L1" sqref="L1:T1"/>
      <selection pane="bottomLeft" activeCell="A76" sqref="A76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67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74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72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INT1155-21</v>
      </c>
      <c r="Y9" s="69">
        <f>+$AH$9+$AJ$9+$AF$9</f>
        <v>65</v>
      </c>
      <c r="Z9" s="63">
        <f>COUNTIF($S$10:$S$135,"Khiển trách")</f>
        <v>0</v>
      </c>
      <c r="AA9" s="63">
        <f>COUNTIF($S$10:$S$135,"Cảnh cáo")</f>
        <v>0</v>
      </c>
      <c r="AB9" s="63">
        <f>COUNTIF($S$10:$S$135,"Đình chỉ thi")</f>
        <v>0</v>
      </c>
      <c r="AC9" s="70">
        <f>+($Z$9+$AA$9+$AB$9)/$Y$9*100%</f>
        <v>0</v>
      </c>
      <c r="AD9" s="63">
        <f>SUM(COUNTIF($S$10:$S$133,"Vắng"),COUNTIF($S$10:$S$133,"Vắng có phép"))</f>
        <v>0</v>
      </c>
      <c r="AE9" s="71">
        <f>+$AD$9/$Y$9</f>
        <v>0</v>
      </c>
      <c r="AF9" s="72">
        <f>COUNTIF($V$10:$V$133,"Thi lại")</f>
        <v>0</v>
      </c>
      <c r="AG9" s="71">
        <f>+$AF$9/$Y$9</f>
        <v>0</v>
      </c>
      <c r="AH9" s="72">
        <f>COUNTIF($V$10:$V$134,"Học lại")</f>
        <v>65</v>
      </c>
      <c r="AI9" s="71">
        <f>+$AH$9/$Y$9</f>
        <v>1</v>
      </c>
      <c r="AJ9" s="63">
        <f>COUNTIF($V$11:$V$134,"Đạt")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3041</v>
      </c>
      <c r="D11" s="17" t="s">
        <v>1732</v>
      </c>
      <c r="E11" s="18" t="s">
        <v>101</v>
      </c>
      <c r="F11" s="19" t="s">
        <v>1767</v>
      </c>
      <c r="G11" s="16" t="s">
        <v>401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5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3042</v>
      </c>
      <c r="D12" s="28" t="s">
        <v>3043</v>
      </c>
      <c r="E12" s="29" t="s">
        <v>101</v>
      </c>
      <c r="F12" s="30" t="s">
        <v>3044</v>
      </c>
      <c r="G12" s="27" t="s">
        <v>255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3045</v>
      </c>
      <c r="D13" s="28" t="s">
        <v>662</v>
      </c>
      <c r="E13" s="29" t="s">
        <v>101</v>
      </c>
      <c r="F13" s="30" t="s">
        <v>757</v>
      </c>
      <c r="G13" s="27" t="s">
        <v>141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5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3046</v>
      </c>
      <c r="D14" s="28" t="s">
        <v>122</v>
      </c>
      <c r="E14" s="29" t="s">
        <v>118</v>
      </c>
      <c r="F14" s="30" t="s">
        <v>148</v>
      </c>
      <c r="G14" s="27" t="s">
        <v>334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3047</v>
      </c>
      <c r="D15" s="28" t="s">
        <v>3048</v>
      </c>
      <c r="E15" s="29" t="s">
        <v>1116</v>
      </c>
      <c r="F15" s="30" t="s">
        <v>582</v>
      </c>
      <c r="G15" s="27" t="s">
        <v>334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3049</v>
      </c>
      <c r="D16" s="28" t="s">
        <v>327</v>
      </c>
      <c r="E16" s="29" t="s">
        <v>782</v>
      </c>
      <c r="F16" s="30" t="s">
        <v>3050</v>
      </c>
      <c r="G16" s="27" t="s">
        <v>115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3051</v>
      </c>
      <c r="D17" s="28" t="s">
        <v>1873</v>
      </c>
      <c r="E17" s="29" t="s">
        <v>1705</v>
      </c>
      <c r="F17" s="30" t="s">
        <v>254</v>
      </c>
      <c r="G17" s="27" t="s">
        <v>157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3052</v>
      </c>
      <c r="D18" s="28" t="s">
        <v>302</v>
      </c>
      <c r="E18" s="29" t="s">
        <v>127</v>
      </c>
      <c r="F18" s="30" t="s">
        <v>1554</v>
      </c>
      <c r="G18" s="27" t="s">
        <v>250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3053</v>
      </c>
      <c r="D19" s="28" t="s">
        <v>369</v>
      </c>
      <c r="E19" s="29" t="s">
        <v>131</v>
      </c>
      <c r="F19" s="30" t="s">
        <v>267</v>
      </c>
      <c r="G19" s="27" t="s">
        <v>157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3054</v>
      </c>
      <c r="D20" s="28" t="s">
        <v>3055</v>
      </c>
      <c r="E20" s="29" t="s">
        <v>136</v>
      </c>
      <c r="F20" s="30" t="s">
        <v>649</v>
      </c>
      <c r="G20" s="27" t="s">
        <v>201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3056</v>
      </c>
      <c r="D21" s="28" t="s">
        <v>161</v>
      </c>
      <c r="E21" s="29" t="s">
        <v>1432</v>
      </c>
      <c r="F21" s="30" t="s">
        <v>3057</v>
      </c>
      <c r="G21" s="27" t="s">
        <v>445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3058</v>
      </c>
      <c r="D22" s="28" t="s">
        <v>803</v>
      </c>
      <c r="E22" s="29" t="s">
        <v>396</v>
      </c>
      <c r="F22" s="30" t="s">
        <v>2091</v>
      </c>
      <c r="G22" s="27" t="s">
        <v>255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3059</v>
      </c>
      <c r="D23" s="28" t="s">
        <v>611</v>
      </c>
      <c r="E23" s="29" t="s">
        <v>396</v>
      </c>
      <c r="F23" s="30" t="s">
        <v>3060</v>
      </c>
      <c r="G23" s="27" t="s">
        <v>311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3061</v>
      </c>
      <c r="D24" s="28" t="s">
        <v>179</v>
      </c>
      <c r="E24" s="29" t="s">
        <v>817</v>
      </c>
      <c r="F24" s="30" t="s">
        <v>229</v>
      </c>
      <c r="G24" s="27" t="s">
        <v>157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3062</v>
      </c>
      <c r="D25" s="28" t="s">
        <v>1465</v>
      </c>
      <c r="E25" s="29" t="s">
        <v>817</v>
      </c>
      <c r="F25" s="30" t="s">
        <v>1126</v>
      </c>
      <c r="G25" s="27" t="s">
        <v>103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3063</v>
      </c>
      <c r="D26" s="28" t="s">
        <v>617</v>
      </c>
      <c r="E26" s="29" t="s">
        <v>633</v>
      </c>
      <c r="F26" s="30" t="s">
        <v>1565</v>
      </c>
      <c r="G26" s="27" t="s">
        <v>233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3064</v>
      </c>
      <c r="D27" s="28" t="s">
        <v>1361</v>
      </c>
      <c r="E27" s="29" t="s">
        <v>2380</v>
      </c>
      <c r="F27" s="30" t="s">
        <v>1999</v>
      </c>
      <c r="G27" s="27" t="s">
        <v>157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3065</v>
      </c>
      <c r="D28" s="28" t="s">
        <v>587</v>
      </c>
      <c r="E28" s="29" t="s">
        <v>414</v>
      </c>
      <c r="F28" s="30" t="s">
        <v>742</v>
      </c>
      <c r="G28" s="27" t="s">
        <v>157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3066</v>
      </c>
      <c r="D29" s="28" t="s">
        <v>834</v>
      </c>
      <c r="E29" s="29" t="s">
        <v>2963</v>
      </c>
      <c r="F29" s="30" t="s">
        <v>1121</v>
      </c>
      <c r="G29" s="27" t="s">
        <v>238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3067</v>
      </c>
      <c r="D30" s="28" t="s">
        <v>465</v>
      </c>
      <c r="E30" s="29" t="s">
        <v>987</v>
      </c>
      <c r="F30" s="30" t="s">
        <v>304</v>
      </c>
      <c r="G30" s="27" t="s">
        <v>334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3068</v>
      </c>
      <c r="D31" s="28" t="s">
        <v>3069</v>
      </c>
      <c r="E31" s="29" t="s">
        <v>991</v>
      </c>
      <c r="F31" s="30" t="s">
        <v>1561</v>
      </c>
      <c r="G31" s="27" t="s">
        <v>157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3070</v>
      </c>
      <c r="D32" s="28" t="s">
        <v>347</v>
      </c>
      <c r="E32" s="29" t="s">
        <v>1727</v>
      </c>
      <c r="F32" s="30" t="s">
        <v>644</v>
      </c>
      <c r="G32" s="27" t="s">
        <v>197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3071</v>
      </c>
      <c r="D33" s="28" t="s">
        <v>3072</v>
      </c>
      <c r="E33" s="29" t="s">
        <v>2276</v>
      </c>
      <c r="F33" s="30" t="s">
        <v>3073</v>
      </c>
      <c r="G33" s="27" t="s">
        <v>138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3074</v>
      </c>
      <c r="D34" s="28" t="s">
        <v>465</v>
      </c>
      <c r="E34" s="29" t="s">
        <v>432</v>
      </c>
      <c r="F34" s="30" t="s">
        <v>1565</v>
      </c>
      <c r="G34" s="27" t="s">
        <v>103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3075</v>
      </c>
      <c r="D35" s="28" t="s">
        <v>480</v>
      </c>
      <c r="E35" s="29" t="s">
        <v>432</v>
      </c>
      <c r="F35" s="30" t="s">
        <v>2037</v>
      </c>
      <c r="G35" s="27" t="s">
        <v>157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3076</v>
      </c>
      <c r="D36" s="28" t="s">
        <v>3077</v>
      </c>
      <c r="E36" s="29" t="s">
        <v>221</v>
      </c>
      <c r="F36" s="30" t="s">
        <v>2942</v>
      </c>
      <c r="G36" s="27" t="s">
        <v>595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3078</v>
      </c>
      <c r="D37" s="28" t="s">
        <v>1255</v>
      </c>
      <c r="E37" s="29" t="s">
        <v>221</v>
      </c>
      <c r="F37" s="30" t="s">
        <v>2355</v>
      </c>
      <c r="G37" s="27" t="s">
        <v>426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3079</v>
      </c>
      <c r="D38" s="28" t="s">
        <v>215</v>
      </c>
      <c r="E38" s="29" t="s">
        <v>221</v>
      </c>
      <c r="F38" s="30" t="s">
        <v>370</v>
      </c>
      <c r="G38" s="27" t="s">
        <v>177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3080</v>
      </c>
      <c r="D39" s="28" t="s">
        <v>252</v>
      </c>
      <c r="E39" s="29" t="s">
        <v>221</v>
      </c>
      <c r="F39" s="30" t="s">
        <v>690</v>
      </c>
      <c r="G39" s="27" t="s">
        <v>157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3081</v>
      </c>
      <c r="D40" s="28" t="s">
        <v>1307</v>
      </c>
      <c r="E40" s="29" t="s">
        <v>1022</v>
      </c>
      <c r="F40" s="30" t="s">
        <v>873</v>
      </c>
      <c r="G40" s="27" t="s">
        <v>103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3082</v>
      </c>
      <c r="D41" s="28" t="s">
        <v>2395</v>
      </c>
      <c r="E41" s="29" t="s">
        <v>228</v>
      </c>
      <c r="F41" s="30" t="s">
        <v>2188</v>
      </c>
      <c r="G41" s="27" t="s">
        <v>255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3083</v>
      </c>
      <c r="D42" s="28" t="s">
        <v>360</v>
      </c>
      <c r="E42" s="29" t="s">
        <v>231</v>
      </c>
      <c r="F42" s="30" t="s">
        <v>591</v>
      </c>
      <c r="G42" s="27" t="s">
        <v>250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3084</v>
      </c>
      <c r="D43" s="28" t="s">
        <v>3085</v>
      </c>
      <c r="E43" s="29" t="s">
        <v>451</v>
      </c>
      <c r="F43" s="30" t="s">
        <v>1927</v>
      </c>
      <c r="G43" s="27" t="s">
        <v>141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3086</v>
      </c>
      <c r="D44" s="28" t="s">
        <v>1054</v>
      </c>
      <c r="E44" s="29" t="s">
        <v>3087</v>
      </c>
      <c r="F44" s="30" t="s">
        <v>2693</v>
      </c>
      <c r="G44" s="27" t="s">
        <v>275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3088</v>
      </c>
      <c r="D45" s="28" t="s">
        <v>1328</v>
      </c>
      <c r="E45" s="29" t="s">
        <v>244</v>
      </c>
      <c r="F45" s="30" t="s">
        <v>3089</v>
      </c>
      <c r="G45" s="27" t="s">
        <v>595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3090</v>
      </c>
      <c r="D46" s="28" t="s">
        <v>117</v>
      </c>
      <c r="E46" s="29" t="s">
        <v>244</v>
      </c>
      <c r="F46" s="30" t="s">
        <v>1476</v>
      </c>
      <c r="G46" s="27" t="s">
        <v>250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3091</v>
      </c>
      <c r="D47" s="28" t="s">
        <v>117</v>
      </c>
      <c r="E47" s="29" t="s">
        <v>244</v>
      </c>
      <c r="F47" s="30" t="s">
        <v>3092</v>
      </c>
      <c r="G47" s="27" t="s">
        <v>330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3093</v>
      </c>
      <c r="D48" s="28" t="s">
        <v>117</v>
      </c>
      <c r="E48" s="29" t="s">
        <v>253</v>
      </c>
      <c r="F48" s="30" t="s">
        <v>3094</v>
      </c>
      <c r="G48" s="27" t="s">
        <v>1012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3095</v>
      </c>
      <c r="D49" s="28" t="s">
        <v>117</v>
      </c>
      <c r="E49" s="29" t="s">
        <v>253</v>
      </c>
      <c r="F49" s="30" t="s">
        <v>1228</v>
      </c>
      <c r="G49" s="27" t="s">
        <v>157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3096</v>
      </c>
      <c r="D50" s="28" t="s">
        <v>2042</v>
      </c>
      <c r="E50" s="29" t="s">
        <v>481</v>
      </c>
      <c r="F50" s="30" t="s">
        <v>2888</v>
      </c>
      <c r="G50" s="27" t="s">
        <v>164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3097</v>
      </c>
      <c r="D51" s="28" t="s">
        <v>2042</v>
      </c>
      <c r="E51" s="29" t="s">
        <v>481</v>
      </c>
      <c r="F51" s="30" t="s">
        <v>3098</v>
      </c>
      <c r="G51" s="27" t="s">
        <v>133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3099</v>
      </c>
      <c r="D52" s="28" t="s">
        <v>3100</v>
      </c>
      <c r="E52" s="29" t="s">
        <v>481</v>
      </c>
      <c r="F52" s="30" t="s">
        <v>137</v>
      </c>
      <c r="G52" s="27" t="s">
        <v>205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3101</v>
      </c>
      <c r="D53" s="28" t="s">
        <v>3102</v>
      </c>
      <c r="E53" s="29" t="s">
        <v>711</v>
      </c>
      <c r="F53" s="30" t="s">
        <v>3103</v>
      </c>
      <c r="G53" s="27" t="s">
        <v>133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3104</v>
      </c>
      <c r="D54" s="28" t="s">
        <v>1912</v>
      </c>
      <c r="E54" s="29" t="s">
        <v>278</v>
      </c>
      <c r="F54" s="30" t="s">
        <v>3105</v>
      </c>
      <c r="G54" s="27" t="s">
        <v>1031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3106</v>
      </c>
      <c r="D55" s="28" t="s">
        <v>1830</v>
      </c>
      <c r="E55" s="29" t="s">
        <v>286</v>
      </c>
      <c r="F55" s="30" t="s">
        <v>3098</v>
      </c>
      <c r="G55" s="27" t="s">
        <v>157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3107</v>
      </c>
      <c r="D56" s="28" t="s">
        <v>277</v>
      </c>
      <c r="E56" s="29" t="s">
        <v>1909</v>
      </c>
      <c r="F56" s="30" t="s">
        <v>132</v>
      </c>
      <c r="G56" s="27" t="s">
        <v>177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3108</v>
      </c>
      <c r="D57" s="28" t="s">
        <v>3109</v>
      </c>
      <c r="E57" s="29" t="s">
        <v>303</v>
      </c>
      <c r="F57" s="30" t="s">
        <v>544</v>
      </c>
      <c r="G57" s="27" t="s">
        <v>367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3110</v>
      </c>
      <c r="D58" s="28" t="s">
        <v>674</v>
      </c>
      <c r="E58" s="29" t="s">
        <v>303</v>
      </c>
      <c r="F58" s="30" t="s">
        <v>1933</v>
      </c>
      <c r="G58" s="27" t="s">
        <v>133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3111</v>
      </c>
      <c r="D59" s="28" t="s">
        <v>143</v>
      </c>
      <c r="E59" s="29" t="s">
        <v>303</v>
      </c>
      <c r="F59" s="30" t="s">
        <v>868</v>
      </c>
      <c r="G59" s="27" t="s">
        <v>141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3112</v>
      </c>
      <c r="D60" s="28" t="s">
        <v>2081</v>
      </c>
      <c r="E60" s="29" t="s">
        <v>1081</v>
      </c>
      <c r="F60" s="30" t="s">
        <v>696</v>
      </c>
      <c r="G60" s="27" t="s">
        <v>426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3113</v>
      </c>
      <c r="D61" s="28" t="s">
        <v>2393</v>
      </c>
      <c r="E61" s="29" t="s">
        <v>1788</v>
      </c>
      <c r="F61" s="30" t="s">
        <v>969</v>
      </c>
      <c r="G61" s="27" t="s">
        <v>334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3114</v>
      </c>
      <c r="D62" s="28" t="s">
        <v>3115</v>
      </c>
      <c r="E62" s="29" t="s">
        <v>520</v>
      </c>
      <c r="F62" s="30" t="s">
        <v>1228</v>
      </c>
      <c r="G62" s="27" t="s">
        <v>133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3116</v>
      </c>
      <c r="D63" s="28" t="s">
        <v>2042</v>
      </c>
      <c r="E63" s="29" t="s">
        <v>520</v>
      </c>
      <c r="F63" s="30" t="s">
        <v>942</v>
      </c>
      <c r="G63" s="27" t="s">
        <v>157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3117</v>
      </c>
      <c r="D64" s="28" t="s">
        <v>735</v>
      </c>
      <c r="E64" s="29" t="s">
        <v>1523</v>
      </c>
      <c r="F64" s="30" t="s">
        <v>514</v>
      </c>
      <c r="G64" s="27" t="s">
        <v>133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3118</v>
      </c>
      <c r="D65" s="28" t="s">
        <v>3119</v>
      </c>
      <c r="E65" s="29" t="s">
        <v>1527</v>
      </c>
      <c r="F65" s="30" t="s">
        <v>547</v>
      </c>
      <c r="G65" s="27" t="s">
        <v>205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3120</v>
      </c>
      <c r="D66" s="28" t="s">
        <v>3121</v>
      </c>
      <c r="E66" s="29" t="s">
        <v>1671</v>
      </c>
      <c r="F66" s="30" t="s">
        <v>812</v>
      </c>
      <c r="G66" s="27" t="s">
        <v>367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3122</v>
      </c>
      <c r="D67" s="28" t="s">
        <v>169</v>
      </c>
      <c r="E67" s="29" t="s">
        <v>1531</v>
      </c>
      <c r="F67" s="30" t="s">
        <v>2942</v>
      </c>
      <c r="G67" s="27" t="s">
        <v>157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3123</v>
      </c>
      <c r="D68" s="28" t="s">
        <v>3124</v>
      </c>
      <c r="E68" s="29" t="s">
        <v>747</v>
      </c>
      <c r="F68" s="30" t="s">
        <v>1660</v>
      </c>
      <c r="G68" s="27" t="s">
        <v>157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3125</v>
      </c>
      <c r="D69" s="28" t="s">
        <v>3126</v>
      </c>
      <c r="E69" s="29" t="s">
        <v>340</v>
      </c>
      <c r="F69" s="30" t="s">
        <v>1086</v>
      </c>
      <c r="G69" s="27" t="s">
        <v>141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3127</v>
      </c>
      <c r="D70" s="28" t="s">
        <v>1129</v>
      </c>
      <c r="E70" s="29" t="s">
        <v>549</v>
      </c>
      <c r="F70" s="30" t="s">
        <v>1206</v>
      </c>
      <c r="G70" s="27" t="s">
        <v>157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3128</v>
      </c>
      <c r="D71" s="28" t="s">
        <v>3129</v>
      </c>
      <c r="E71" s="29" t="s">
        <v>3130</v>
      </c>
      <c r="F71" s="30" t="s">
        <v>708</v>
      </c>
      <c r="G71" s="27" t="s">
        <v>157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3131</v>
      </c>
      <c r="D72" s="28" t="s">
        <v>3132</v>
      </c>
      <c r="E72" s="29" t="s">
        <v>344</v>
      </c>
      <c r="F72" s="30" t="s">
        <v>3133</v>
      </c>
      <c r="G72" s="27" t="s">
        <v>98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3134</v>
      </c>
      <c r="D73" s="28" t="s">
        <v>499</v>
      </c>
      <c r="E73" s="29" t="s">
        <v>344</v>
      </c>
      <c r="F73" s="30" t="s">
        <v>2474</v>
      </c>
      <c r="G73" s="27" t="s">
        <v>157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3135</v>
      </c>
      <c r="D74" s="28" t="s">
        <v>3136</v>
      </c>
      <c r="E74" s="29" t="s">
        <v>2086</v>
      </c>
      <c r="F74" s="30" t="s">
        <v>622</v>
      </c>
      <c r="G74" s="27" t="s">
        <v>250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3137</v>
      </c>
      <c r="D75" s="28" t="s">
        <v>3138</v>
      </c>
      <c r="E75" s="29" t="s">
        <v>562</v>
      </c>
      <c r="F75" s="30" t="s">
        <v>619</v>
      </c>
      <c r="G75" s="27" t="s">
        <v>172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7.5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t="16.5" hidden="1">
      <c r="A77" s="2"/>
      <c r="B77" s="110" t="s">
        <v>28</v>
      </c>
      <c r="C77" s="110"/>
      <c r="D77" s="40"/>
      <c r="E77" s="41"/>
      <c r="F77" s="41"/>
      <c r="G77" s="41"/>
      <c r="H77" s="42"/>
      <c r="I77" s="43"/>
      <c r="J77" s="4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</row>
    <row r="78" spans="1:38" ht="16.5" hidden="1" customHeight="1">
      <c r="A78" s="2"/>
      <c r="B78" s="45" t="s">
        <v>29</v>
      </c>
      <c r="C78" s="45"/>
      <c r="D78" s="46">
        <f>+$Y$9</f>
        <v>65</v>
      </c>
      <c r="E78" s="47" t="s">
        <v>30</v>
      </c>
      <c r="F78" s="47"/>
      <c r="G78" s="130" t="s">
        <v>31</v>
      </c>
      <c r="H78" s="130"/>
      <c r="I78" s="130"/>
      <c r="J78" s="130"/>
      <c r="K78" s="130"/>
      <c r="L78" s="130"/>
      <c r="M78" s="130"/>
      <c r="N78" s="130"/>
      <c r="O78" s="130"/>
      <c r="P78" s="48">
        <f>$Y$9 -COUNTIF($T$10:$T$265,"Vắng") -COUNTIF($T$10:$T$265,"Vắng có phép") - COUNTIF($T$10:$T$265,"Đình chỉ thi") - COUNTIF($T$10:$T$265,"Không đủ ĐKDT")</f>
        <v>65</v>
      </c>
      <c r="Q78" s="48"/>
      <c r="R78" s="49"/>
      <c r="S78" s="50"/>
      <c r="T78" s="50" t="s">
        <v>30</v>
      </c>
      <c r="U78" s="3"/>
    </row>
    <row r="79" spans="1:38" ht="16.5" hidden="1" customHeight="1">
      <c r="A79" s="2"/>
      <c r="B79" s="45" t="s">
        <v>32</v>
      </c>
      <c r="C79" s="45"/>
      <c r="D79" s="46">
        <f>+$AJ$9</f>
        <v>0</v>
      </c>
      <c r="E79" s="47" t="s">
        <v>30</v>
      </c>
      <c r="F79" s="47"/>
      <c r="G79" s="130" t="s">
        <v>33</v>
      </c>
      <c r="H79" s="130"/>
      <c r="I79" s="130"/>
      <c r="J79" s="130"/>
      <c r="K79" s="130"/>
      <c r="L79" s="130"/>
      <c r="M79" s="130"/>
      <c r="N79" s="130"/>
      <c r="O79" s="130"/>
      <c r="P79" s="51">
        <f>COUNTIF($T$10:$T$141,"Vắng")</f>
        <v>0</v>
      </c>
      <c r="Q79" s="51"/>
      <c r="R79" s="52"/>
      <c r="S79" s="50"/>
      <c r="T79" s="50" t="s">
        <v>30</v>
      </c>
      <c r="U79" s="3"/>
    </row>
    <row r="80" spans="1:38" ht="16.5" hidden="1" customHeight="1">
      <c r="A80" s="2"/>
      <c r="B80" s="45" t="s">
        <v>54</v>
      </c>
      <c r="C80" s="45"/>
      <c r="D80" s="85">
        <f>COUNTIF(V11:V75,"Học lại")</f>
        <v>65</v>
      </c>
      <c r="E80" s="47" t="s">
        <v>30</v>
      </c>
      <c r="F80" s="47"/>
      <c r="G80" s="130" t="s">
        <v>55</v>
      </c>
      <c r="H80" s="130"/>
      <c r="I80" s="130"/>
      <c r="J80" s="130"/>
      <c r="K80" s="130"/>
      <c r="L80" s="130"/>
      <c r="M80" s="130"/>
      <c r="N80" s="130"/>
      <c r="O80" s="130"/>
      <c r="P80" s="48">
        <f>COUNTIF($T$10:$T$141,"Vắng có phép")</f>
        <v>0</v>
      </c>
      <c r="Q80" s="48"/>
      <c r="R80" s="49"/>
      <c r="S80" s="50"/>
      <c r="T80" s="50" t="s">
        <v>30</v>
      </c>
      <c r="U80" s="3"/>
    </row>
    <row r="81" spans="1:38" ht="3" hidden="1" customHeight="1">
      <c r="A81" s="2"/>
      <c r="B81" s="39"/>
      <c r="C81" s="40"/>
      <c r="D81" s="40"/>
      <c r="E81" s="41"/>
      <c r="F81" s="41"/>
      <c r="G81" s="41"/>
      <c r="H81" s="42"/>
      <c r="I81" s="43"/>
      <c r="J81" s="43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</row>
    <row r="82" spans="1:38" hidden="1">
      <c r="B82" s="86" t="s">
        <v>34</v>
      </c>
      <c r="C82" s="86"/>
      <c r="D82" s="87">
        <f>COUNTIF(V11:V75,"Thi lại")</f>
        <v>0</v>
      </c>
      <c r="E82" s="88" t="s">
        <v>30</v>
      </c>
      <c r="F82" s="3"/>
      <c r="G82" s="3"/>
      <c r="H82" s="3"/>
      <c r="I82" s="3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3"/>
    </row>
    <row r="83" spans="1:38" hidden="1">
      <c r="B83" s="86"/>
      <c r="C83" s="86"/>
      <c r="D83" s="87"/>
      <c r="E83" s="88"/>
      <c r="F83" s="3"/>
      <c r="G83" s="3"/>
      <c r="H83" s="3"/>
      <c r="I83" s="3"/>
      <c r="J83" s="129" t="s">
        <v>56</v>
      </c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3"/>
    </row>
    <row r="84" spans="1:38" hidden="1">
      <c r="A84" s="53"/>
      <c r="B84" s="98" t="s">
        <v>35</v>
      </c>
      <c r="C84" s="98"/>
      <c r="D84" s="98"/>
      <c r="E84" s="98"/>
      <c r="F84" s="98"/>
      <c r="G84" s="98"/>
      <c r="H84" s="98"/>
      <c r="I84" s="54"/>
      <c r="J84" s="103" t="s">
        <v>36</v>
      </c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3"/>
    </row>
    <row r="85" spans="1:38" ht="4.5" hidden="1" customHeight="1">
      <c r="A85" s="2"/>
      <c r="B85" s="39"/>
      <c r="C85" s="55"/>
      <c r="D85" s="55"/>
      <c r="E85" s="56"/>
      <c r="F85" s="56"/>
      <c r="G85" s="56"/>
      <c r="H85" s="57"/>
      <c r="I85" s="58"/>
      <c r="J85" s="58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38" s="2" customFormat="1" hidden="1">
      <c r="B86" s="98" t="s">
        <v>37</v>
      </c>
      <c r="C86" s="98"/>
      <c r="D86" s="100" t="s">
        <v>38</v>
      </c>
      <c r="E86" s="100"/>
      <c r="F86" s="100"/>
      <c r="G86" s="100"/>
      <c r="H86" s="100"/>
      <c r="I86" s="58"/>
      <c r="J86" s="58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9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3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18" hidden="1" customHeight="1">
      <c r="A92" s="1"/>
      <c r="B92" s="99" t="s">
        <v>39</v>
      </c>
      <c r="C92" s="99"/>
      <c r="D92" s="99" t="s">
        <v>57</v>
      </c>
      <c r="E92" s="99"/>
      <c r="F92" s="99"/>
      <c r="G92" s="99"/>
      <c r="H92" s="99"/>
      <c r="I92" s="99"/>
      <c r="J92" s="99" t="s">
        <v>40</v>
      </c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4.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36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ht="38.25" customHeight="1">
      <c r="B95" s="97" t="s">
        <v>52</v>
      </c>
      <c r="C95" s="98"/>
      <c r="D95" s="98"/>
      <c r="E95" s="98"/>
      <c r="F95" s="98"/>
      <c r="G95" s="98"/>
      <c r="H95" s="97" t="s">
        <v>53</v>
      </c>
      <c r="I95" s="97"/>
      <c r="J95" s="97"/>
      <c r="K95" s="97"/>
      <c r="L95" s="97"/>
      <c r="M95" s="97"/>
      <c r="N95" s="101" t="s">
        <v>59</v>
      </c>
      <c r="O95" s="101"/>
      <c r="P95" s="101"/>
      <c r="Q95" s="101"/>
      <c r="R95" s="101"/>
      <c r="S95" s="101"/>
      <c r="T95" s="101"/>
      <c r="U95" s="101"/>
    </row>
    <row r="96" spans="1:38">
      <c r="B96" s="39"/>
      <c r="C96" s="55"/>
      <c r="D96" s="55"/>
      <c r="E96" s="56"/>
      <c r="F96" s="56"/>
      <c r="G96" s="56"/>
      <c r="H96" s="57"/>
      <c r="I96" s="58"/>
      <c r="J96" s="58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2:21">
      <c r="B97" s="98" t="s">
        <v>37</v>
      </c>
      <c r="C97" s="98"/>
      <c r="D97" s="100" t="s">
        <v>38</v>
      </c>
      <c r="E97" s="100"/>
      <c r="F97" s="100"/>
      <c r="G97" s="100"/>
      <c r="H97" s="100"/>
      <c r="I97" s="58"/>
      <c r="J97" s="58"/>
      <c r="K97" s="44"/>
      <c r="L97" s="44"/>
      <c r="M97" s="44"/>
      <c r="N97" s="44"/>
      <c r="O97" s="44"/>
      <c r="P97" s="44"/>
      <c r="Q97" s="44"/>
      <c r="R97" s="44"/>
      <c r="S97" s="44"/>
      <c r="T97" s="44"/>
    </row>
    <row r="98" spans="2:21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103" spans="2:21">
      <c r="B103" s="96"/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 t="s">
        <v>60</v>
      </c>
      <c r="O103" s="96"/>
      <c r="P103" s="96"/>
      <c r="Q103" s="96"/>
      <c r="R103" s="96"/>
      <c r="S103" s="96"/>
      <c r="T103" s="96"/>
      <c r="U103" s="96"/>
    </row>
  </sheetData>
  <sheetProtection formatCells="0" formatColumns="0" formatRows="0" insertColumns="0" insertRows="0" insertHyperlinks="0" deleteColumns="0" deleteRows="0" sort="0" autoFilter="0" pivotTables="0"/>
  <autoFilter ref="A9:AL75">
    <filterColumn colId="3" showButton="0"/>
    <filterColumn colId="12"/>
  </autoFilter>
  <mergeCells count="61">
    <mergeCell ref="B97:C97"/>
    <mergeCell ref="D97:H97"/>
    <mergeCell ref="B103:D103"/>
    <mergeCell ref="E103:G103"/>
    <mergeCell ref="H103:M103"/>
    <mergeCell ref="N103:U103"/>
    <mergeCell ref="B92:C92"/>
    <mergeCell ref="D92:I92"/>
    <mergeCell ref="J92:T92"/>
    <mergeCell ref="B95:G95"/>
    <mergeCell ref="H95:M95"/>
    <mergeCell ref="N95:U95"/>
    <mergeCell ref="G80:O80"/>
    <mergeCell ref="J82:T82"/>
    <mergeCell ref="J83:T83"/>
    <mergeCell ref="B84:H84"/>
    <mergeCell ref="J84:T84"/>
    <mergeCell ref="B86:C86"/>
    <mergeCell ref="D86:H86"/>
    <mergeCell ref="T8:T10"/>
    <mergeCell ref="U8:U10"/>
    <mergeCell ref="B10:G10"/>
    <mergeCell ref="B77:C77"/>
    <mergeCell ref="G78:O78"/>
    <mergeCell ref="G79:O79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5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80 AL3:AL9 X3:AK4 W5:AK9 V11:W75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102"/>
  <sheetViews>
    <sheetView workbookViewId="0">
      <pane ySplit="4" topLeftCell="A5" activePane="bottomLeft" state="frozen"/>
      <selection activeCell="C11" sqref="C11"/>
      <selection pane="bottomLeft" activeCell="A75" sqref="A75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75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73</v>
      </c>
      <c r="H6" s="119"/>
      <c r="I6" s="119"/>
      <c r="J6" s="119"/>
      <c r="K6" s="119"/>
      <c r="L6" s="119"/>
      <c r="M6" s="119"/>
      <c r="N6" s="119"/>
      <c r="O6" s="119"/>
      <c r="P6" s="119" t="s">
        <v>72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INT1155-20</v>
      </c>
      <c r="Y9" s="69">
        <f>+$AH$9+$AJ$9+$AF$9</f>
        <v>64</v>
      </c>
      <c r="Z9" s="63">
        <f>COUNTIF($S$10:$S$134,"Khiển trách")</f>
        <v>0</v>
      </c>
      <c r="AA9" s="63">
        <f>COUNTIF($S$10:$S$134,"Cảnh cáo")</f>
        <v>0</v>
      </c>
      <c r="AB9" s="63">
        <f>COUNTIF($S$10:$S$134,"Đình chỉ thi")</f>
        <v>0</v>
      </c>
      <c r="AC9" s="70">
        <f>+($Z$9+$AA$9+$AB$9)/$Y$9*100%</f>
        <v>0</v>
      </c>
      <c r="AD9" s="63">
        <f>SUM(COUNTIF($S$10:$S$132,"Vắng"),COUNTIF($S$10:$S$132,"Vắng có phép"))</f>
        <v>0</v>
      </c>
      <c r="AE9" s="71">
        <f>+$AD$9/$Y$9</f>
        <v>0</v>
      </c>
      <c r="AF9" s="72">
        <f>COUNTIF($V$10:$V$132,"Thi lại")</f>
        <v>0</v>
      </c>
      <c r="AG9" s="71">
        <f>+$AF$9/$Y$9</f>
        <v>0</v>
      </c>
      <c r="AH9" s="72">
        <f>COUNTIF($V$10:$V$133,"Học lại")</f>
        <v>64</v>
      </c>
      <c r="AI9" s="71">
        <f>+$AH$9/$Y$9</f>
        <v>1</v>
      </c>
      <c r="AJ9" s="63">
        <f>COUNTIF($V$11:$V$133,"Đạt")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2929</v>
      </c>
      <c r="D11" s="17" t="s">
        <v>2930</v>
      </c>
      <c r="E11" s="18" t="s">
        <v>101</v>
      </c>
      <c r="F11" s="19" t="s">
        <v>2931</v>
      </c>
      <c r="G11" s="16" t="s">
        <v>1297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2932</v>
      </c>
      <c r="D12" s="28" t="s">
        <v>2933</v>
      </c>
      <c r="E12" s="29" t="s">
        <v>101</v>
      </c>
      <c r="F12" s="30" t="s">
        <v>366</v>
      </c>
      <c r="G12" s="27" t="s">
        <v>595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2934</v>
      </c>
      <c r="D13" s="28" t="s">
        <v>369</v>
      </c>
      <c r="E13" s="29" t="s">
        <v>101</v>
      </c>
      <c r="F13" s="30" t="s">
        <v>1433</v>
      </c>
      <c r="G13" s="27" t="s">
        <v>250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4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2935</v>
      </c>
      <c r="D14" s="28" t="s">
        <v>611</v>
      </c>
      <c r="E14" s="29" t="s">
        <v>101</v>
      </c>
      <c r="F14" s="30" t="s">
        <v>2936</v>
      </c>
      <c r="G14" s="27" t="s">
        <v>488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2937</v>
      </c>
      <c r="D15" s="28" t="s">
        <v>2938</v>
      </c>
      <c r="E15" s="29" t="s">
        <v>101</v>
      </c>
      <c r="F15" s="30" t="s">
        <v>992</v>
      </c>
      <c r="G15" s="27" t="s">
        <v>275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2939</v>
      </c>
      <c r="D16" s="28" t="s">
        <v>998</v>
      </c>
      <c r="E16" s="29" t="s">
        <v>379</v>
      </c>
      <c r="F16" s="30" t="s">
        <v>1000</v>
      </c>
      <c r="G16" s="27" t="s">
        <v>98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2940</v>
      </c>
      <c r="D17" s="28" t="s">
        <v>465</v>
      </c>
      <c r="E17" s="29" t="s">
        <v>2465</v>
      </c>
      <c r="F17" s="30" t="s">
        <v>812</v>
      </c>
      <c r="G17" s="27" t="s">
        <v>115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2941</v>
      </c>
      <c r="D18" s="28" t="s">
        <v>347</v>
      </c>
      <c r="E18" s="29" t="s">
        <v>1275</v>
      </c>
      <c r="F18" s="30" t="s">
        <v>2942</v>
      </c>
      <c r="G18" s="27" t="s">
        <v>157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2943</v>
      </c>
      <c r="D19" s="28" t="s">
        <v>347</v>
      </c>
      <c r="E19" s="29" t="s">
        <v>786</v>
      </c>
      <c r="F19" s="30" t="s">
        <v>1615</v>
      </c>
      <c r="G19" s="27" t="s">
        <v>164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2944</v>
      </c>
      <c r="D20" s="28" t="s">
        <v>966</v>
      </c>
      <c r="E20" s="29" t="s">
        <v>1975</v>
      </c>
      <c r="F20" s="30" t="s">
        <v>1368</v>
      </c>
      <c r="G20" s="27" t="s">
        <v>98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2945</v>
      </c>
      <c r="D21" s="28" t="s">
        <v>803</v>
      </c>
      <c r="E21" s="29" t="s">
        <v>1850</v>
      </c>
      <c r="F21" s="30" t="s">
        <v>314</v>
      </c>
      <c r="G21" s="27" t="s">
        <v>98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2946</v>
      </c>
      <c r="D22" s="28" t="s">
        <v>2947</v>
      </c>
      <c r="E22" s="29" t="s">
        <v>396</v>
      </c>
      <c r="F22" s="30" t="s">
        <v>2210</v>
      </c>
      <c r="G22" s="27" t="s">
        <v>164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2948</v>
      </c>
      <c r="D23" s="28" t="s">
        <v>199</v>
      </c>
      <c r="E23" s="29" t="s">
        <v>396</v>
      </c>
      <c r="F23" s="30" t="s">
        <v>283</v>
      </c>
      <c r="G23" s="27" t="s">
        <v>98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2949</v>
      </c>
      <c r="D24" s="28" t="s">
        <v>2950</v>
      </c>
      <c r="E24" s="29" t="s">
        <v>162</v>
      </c>
      <c r="F24" s="30" t="s">
        <v>279</v>
      </c>
      <c r="G24" s="27" t="s">
        <v>172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2951</v>
      </c>
      <c r="D25" s="28" t="s">
        <v>2952</v>
      </c>
      <c r="E25" s="29" t="s">
        <v>2953</v>
      </c>
      <c r="F25" s="30" t="s">
        <v>128</v>
      </c>
      <c r="G25" s="27" t="s">
        <v>250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2954</v>
      </c>
      <c r="D26" s="28" t="s">
        <v>113</v>
      </c>
      <c r="E26" s="29" t="s">
        <v>633</v>
      </c>
      <c r="F26" s="30" t="s">
        <v>152</v>
      </c>
      <c r="G26" s="27" t="s">
        <v>334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2955</v>
      </c>
      <c r="D27" s="28" t="s">
        <v>2956</v>
      </c>
      <c r="E27" s="29" t="s">
        <v>633</v>
      </c>
      <c r="F27" s="30" t="s">
        <v>967</v>
      </c>
      <c r="G27" s="27" t="s">
        <v>250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2957</v>
      </c>
      <c r="D28" s="28" t="s">
        <v>677</v>
      </c>
      <c r="E28" s="29" t="s">
        <v>170</v>
      </c>
      <c r="F28" s="30" t="s">
        <v>1868</v>
      </c>
      <c r="G28" s="27" t="s">
        <v>1297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2958</v>
      </c>
      <c r="D29" s="28" t="s">
        <v>143</v>
      </c>
      <c r="E29" s="29" t="s">
        <v>414</v>
      </c>
      <c r="F29" s="30" t="s">
        <v>2959</v>
      </c>
      <c r="G29" s="27" t="s">
        <v>201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2960</v>
      </c>
      <c r="D30" s="28" t="s">
        <v>472</v>
      </c>
      <c r="E30" s="29" t="s">
        <v>831</v>
      </c>
      <c r="F30" s="30" t="s">
        <v>2961</v>
      </c>
      <c r="G30" s="27" t="s">
        <v>771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2962</v>
      </c>
      <c r="D31" s="28" t="s">
        <v>161</v>
      </c>
      <c r="E31" s="29" t="s">
        <v>2963</v>
      </c>
      <c r="F31" s="30" t="s">
        <v>2964</v>
      </c>
      <c r="G31" s="27" t="s">
        <v>197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2965</v>
      </c>
      <c r="D32" s="28" t="s">
        <v>499</v>
      </c>
      <c r="E32" s="29" t="s">
        <v>842</v>
      </c>
      <c r="F32" s="30" t="s">
        <v>2104</v>
      </c>
      <c r="G32" s="27" t="s">
        <v>138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2966</v>
      </c>
      <c r="D33" s="28" t="s">
        <v>277</v>
      </c>
      <c r="E33" s="29" t="s">
        <v>184</v>
      </c>
      <c r="F33" s="30" t="s">
        <v>2967</v>
      </c>
      <c r="G33" s="27" t="s">
        <v>255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2968</v>
      </c>
      <c r="D34" s="28" t="s">
        <v>1112</v>
      </c>
      <c r="E34" s="29" t="s">
        <v>184</v>
      </c>
      <c r="F34" s="30" t="s">
        <v>204</v>
      </c>
      <c r="G34" s="27" t="s">
        <v>98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2969</v>
      </c>
      <c r="D35" s="28" t="s">
        <v>161</v>
      </c>
      <c r="E35" s="29" t="s">
        <v>184</v>
      </c>
      <c r="F35" s="30" t="s">
        <v>1368</v>
      </c>
      <c r="G35" s="27" t="s">
        <v>141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2970</v>
      </c>
      <c r="D36" s="28" t="s">
        <v>1920</v>
      </c>
      <c r="E36" s="29" t="s">
        <v>1724</v>
      </c>
      <c r="F36" s="30" t="s">
        <v>1117</v>
      </c>
      <c r="G36" s="27" t="s">
        <v>1083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2971</v>
      </c>
      <c r="D37" s="28" t="s">
        <v>2972</v>
      </c>
      <c r="E37" s="29" t="s">
        <v>195</v>
      </c>
      <c r="F37" s="30" t="s">
        <v>1917</v>
      </c>
      <c r="G37" s="27" t="s">
        <v>595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2973</v>
      </c>
      <c r="D38" s="28" t="s">
        <v>2974</v>
      </c>
      <c r="E38" s="29" t="s">
        <v>195</v>
      </c>
      <c r="F38" s="30" t="s">
        <v>1520</v>
      </c>
      <c r="G38" s="27" t="s">
        <v>141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2975</v>
      </c>
      <c r="D39" s="28" t="s">
        <v>2976</v>
      </c>
      <c r="E39" s="29" t="s">
        <v>2977</v>
      </c>
      <c r="F39" s="30" t="s">
        <v>1079</v>
      </c>
      <c r="G39" s="27" t="s">
        <v>103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2978</v>
      </c>
      <c r="D40" s="28" t="s">
        <v>252</v>
      </c>
      <c r="E40" s="29" t="s">
        <v>432</v>
      </c>
      <c r="F40" s="30" t="s">
        <v>2979</v>
      </c>
      <c r="G40" s="27" t="s">
        <v>164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2980</v>
      </c>
      <c r="D41" s="28" t="s">
        <v>2981</v>
      </c>
      <c r="E41" s="29" t="s">
        <v>221</v>
      </c>
      <c r="F41" s="30" t="s">
        <v>1417</v>
      </c>
      <c r="G41" s="27" t="s">
        <v>233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2982</v>
      </c>
      <c r="D42" s="28" t="s">
        <v>2983</v>
      </c>
      <c r="E42" s="29" t="s">
        <v>221</v>
      </c>
      <c r="F42" s="30" t="s">
        <v>2287</v>
      </c>
      <c r="G42" s="27" t="s">
        <v>322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2984</v>
      </c>
      <c r="D43" s="28" t="s">
        <v>917</v>
      </c>
      <c r="E43" s="29" t="s">
        <v>221</v>
      </c>
      <c r="F43" s="30" t="s">
        <v>1155</v>
      </c>
      <c r="G43" s="27" t="s">
        <v>98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2985</v>
      </c>
      <c r="D44" s="28" t="s">
        <v>179</v>
      </c>
      <c r="E44" s="29" t="s">
        <v>2986</v>
      </c>
      <c r="F44" s="30" t="s">
        <v>514</v>
      </c>
      <c r="G44" s="27" t="s">
        <v>595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2987</v>
      </c>
      <c r="D45" s="28" t="s">
        <v>117</v>
      </c>
      <c r="E45" s="29" t="s">
        <v>244</v>
      </c>
      <c r="F45" s="30" t="s">
        <v>2988</v>
      </c>
      <c r="G45" s="27" t="s">
        <v>141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2989</v>
      </c>
      <c r="D46" s="28" t="s">
        <v>117</v>
      </c>
      <c r="E46" s="29" t="s">
        <v>244</v>
      </c>
      <c r="F46" s="30" t="s">
        <v>1556</v>
      </c>
      <c r="G46" s="27" t="s">
        <v>334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2990</v>
      </c>
      <c r="D47" s="28" t="s">
        <v>499</v>
      </c>
      <c r="E47" s="29" t="s">
        <v>2991</v>
      </c>
      <c r="F47" s="30" t="s">
        <v>2169</v>
      </c>
      <c r="G47" s="27" t="s">
        <v>197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2992</v>
      </c>
      <c r="D48" s="28" t="s">
        <v>875</v>
      </c>
      <c r="E48" s="29" t="s">
        <v>473</v>
      </c>
      <c r="F48" s="30" t="s">
        <v>2993</v>
      </c>
      <c r="G48" s="27" t="s">
        <v>201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2994</v>
      </c>
      <c r="D49" s="28" t="s">
        <v>1051</v>
      </c>
      <c r="E49" s="29" t="s">
        <v>481</v>
      </c>
      <c r="F49" s="30" t="s">
        <v>1906</v>
      </c>
      <c r="G49" s="27" t="s">
        <v>103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2995</v>
      </c>
      <c r="D50" s="28" t="s">
        <v>2454</v>
      </c>
      <c r="E50" s="29" t="s">
        <v>481</v>
      </c>
      <c r="F50" s="30" t="s">
        <v>2838</v>
      </c>
      <c r="G50" s="27" t="s">
        <v>2996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2997</v>
      </c>
      <c r="D51" s="28" t="s">
        <v>161</v>
      </c>
      <c r="E51" s="29" t="s">
        <v>481</v>
      </c>
      <c r="F51" s="30" t="s">
        <v>2988</v>
      </c>
      <c r="G51" s="27" t="s">
        <v>595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2998</v>
      </c>
      <c r="D52" s="28" t="s">
        <v>2999</v>
      </c>
      <c r="E52" s="29" t="s">
        <v>891</v>
      </c>
      <c r="F52" s="30" t="s">
        <v>2355</v>
      </c>
      <c r="G52" s="27" t="s">
        <v>238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3000</v>
      </c>
      <c r="D53" s="28" t="s">
        <v>811</v>
      </c>
      <c r="E53" s="29" t="s">
        <v>261</v>
      </c>
      <c r="F53" s="30" t="s">
        <v>577</v>
      </c>
      <c r="G53" s="27" t="s">
        <v>201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3001</v>
      </c>
      <c r="D54" s="28" t="s">
        <v>3002</v>
      </c>
      <c r="E54" s="29" t="s">
        <v>3003</v>
      </c>
      <c r="F54" s="30" t="s">
        <v>329</v>
      </c>
      <c r="G54" s="27" t="s">
        <v>201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3004</v>
      </c>
      <c r="D55" s="28" t="s">
        <v>707</v>
      </c>
      <c r="E55" s="29" t="s">
        <v>278</v>
      </c>
      <c r="F55" s="30" t="s">
        <v>3005</v>
      </c>
      <c r="G55" s="27" t="s">
        <v>275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3006</v>
      </c>
      <c r="D56" s="28" t="s">
        <v>3007</v>
      </c>
      <c r="E56" s="29" t="s">
        <v>722</v>
      </c>
      <c r="F56" s="30" t="s">
        <v>2650</v>
      </c>
      <c r="G56" s="27" t="s">
        <v>138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3008</v>
      </c>
      <c r="D57" s="28" t="s">
        <v>998</v>
      </c>
      <c r="E57" s="29" t="s">
        <v>722</v>
      </c>
      <c r="F57" s="30" t="s">
        <v>3009</v>
      </c>
      <c r="G57" s="27" t="s">
        <v>275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3010</v>
      </c>
      <c r="D58" s="28" t="s">
        <v>827</v>
      </c>
      <c r="E58" s="29" t="s">
        <v>3011</v>
      </c>
      <c r="F58" s="30" t="s">
        <v>547</v>
      </c>
      <c r="G58" s="27" t="s">
        <v>141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3012</v>
      </c>
      <c r="D59" s="28" t="s">
        <v>816</v>
      </c>
      <c r="E59" s="29" t="s">
        <v>1909</v>
      </c>
      <c r="F59" s="30" t="s">
        <v>2413</v>
      </c>
      <c r="G59" s="27" t="s">
        <v>197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3013</v>
      </c>
      <c r="D60" s="28" t="s">
        <v>179</v>
      </c>
      <c r="E60" s="29" t="s">
        <v>1231</v>
      </c>
      <c r="F60" s="30" t="s">
        <v>667</v>
      </c>
      <c r="G60" s="27" t="s">
        <v>138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3014</v>
      </c>
      <c r="D61" s="28" t="s">
        <v>3015</v>
      </c>
      <c r="E61" s="29" t="s">
        <v>303</v>
      </c>
      <c r="F61" s="30" t="s">
        <v>1417</v>
      </c>
      <c r="G61" s="27" t="s">
        <v>595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3016</v>
      </c>
      <c r="D62" s="28" t="s">
        <v>3017</v>
      </c>
      <c r="E62" s="29" t="s">
        <v>1788</v>
      </c>
      <c r="F62" s="30" t="s">
        <v>1390</v>
      </c>
      <c r="G62" s="27" t="s">
        <v>133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3018</v>
      </c>
      <c r="D63" s="28" t="s">
        <v>363</v>
      </c>
      <c r="E63" s="29" t="s">
        <v>513</v>
      </c>
      <c r="F63" s="30" t="s">
        <v>969</v>
      </c>
      <c r="G63" s="27" t="s">
        <v>157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3019</v>
      </c>
      <c r="D64" s="28" t="s">
        <v>3020</v>
      </c>
      <c r="E64" s="29" t="s">
        <v>313</v>
      </c>
      <c r="F64" s="30" t="s">
        <v>2319</v>
      </c>
      <c r="G64" s="27" t="s">
        <v>595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3021</v>
      </c>
      <c r="D65" s="28" t="s">
        <v>143</v>
      </c>
      <c r="E65" s="29" t="s">
        <v>1523</v>
      </c>
      <c r="F65" s="30" t="s">
        <v>1079</v>
      </c>
      <c r="G65" s="27" t="s">
        <v>157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3022</v>
      </c>
      <c r="D66" s="28" t="s">
        <v>215</v>
      </c>
      <c r="E66" s="29" t="s">
        <v>324</v>
      </c>
      <c r="F66" s="30" t="s">
        <v>3023</v>
      </c>
      <c r="G66" s="27" t="s">
        <v>98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3024</v>
      </c>
      <c r="D67" s="28" t="s">
        <v>1367</v>
      </c>
      <c r="E67" s="29" t="s">
        <v>927</v>
      </c>
      <c r="F67" s="30" t="s">
        <v>2650</v>
      </c>
      <c r="G67" s="27" t="s">
        <v>133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3025</v>
      </c>
      <c r="D68" s="28" t="s">
        <v>161</v>
      </c>
      <c r="E68" s="29" t="s">
        <v>3026</v>
      </c>
      <c r="F68" s="30" t="s">
        <v>3027</v>
      </c>
      <c r="G68" s="27" t="s">
        <v>255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3028</v>
      </c>
      <c r="D69" s="28" t="s">
        <v>480</v>
      </c>
      <c r="E69" s="29" t="s">
        <v>337</v>
      </c>
      <c r="F69" s="30" t="s">
        <v>3029</v>
      </c>
      <c r="G69" s="27" t="s">
        <v>120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3030</v>
      </c>
      <c r="D70" s="28" t="s">
        <v>3031</v>
      </c>
      <c r="E70" s="29" t="s">
        <v>337</v>
      </c>
      <c r="F70" s="30" t="s">
        <v>708</v>
      </c>
      <c r="G70" s="27" t="s">
        <v>197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3032</v>
      </c>
      <c r="D71" s="28" t="s">
        <v>2717</v>
      </c>
      <c r="E71" s="29" t="s">
        <v>3033</v>
      </c>
      <c r="F71" s="30" t="s">
        <v>213</v>
      </c>
      <c r="G71" s="27" t="s">
        <v>250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3034</v>
      </c>
      <c r="D72" s="28" t="s">
        <v>1709</v>
      </c>
      <c r="E72" s="29" t="s">
        <v>344</v>
      </c>
      <c r="F72" s="30" t="s">
        <v>3035</v>
      </c>
      <c r="G72" s="27" t="s">
        <v>771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3036</v>
      </c>
      <c r="D73" s="28" t="s">
        <v>735</v>
      </c>
      <c r="E73" s="29" t="s">
        <v>344</v>
      </c>
      <c r="F73" s="30" t="s">
        <v>3037</v>
      </c>
      <c r="G73" s="27" t="s">
        <v>3038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3039</v>
      </c>
      <c r="D74" s="28" t="s">
        <v>1150</v>
      </c>
      <c r="E74" s="29" t="s">
        <v>344</v>
      </c>
      <c r="F74" s="30" t="s">
        <v>3040</v>
      </c>
      <c r="G74" s="27" t="s">
        <v>1420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7.5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t="16.5" hidden="1">
      <c r="A76" s="2"/>
      <c r="B76" s="110" t="s">
        <v>28</v>
      </c>
      <c r="C76" s="11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t="16.5" hidden="1" customHeight="1">
      <c r="A77" s="2"/>
      <c r="B77" s="45" t="s">
        <v>29</v>
      </c>
      <c r="C77" s="45"/>
      <c r="D77" s="46">
        <f>+$Y$9</f>
        <v>64</v>
      </c>
      <c r="E77" s="47" t="s">
        <v>30</v>
      </c>
      <c r="F77" s="47"/>
      <c r="G77" s="130" t="s">
        <v>31</v>
      </c>
      <c r="H77" s="130"/>
      <c r="I77" s="130"/>
      <c r="J77" s="130"/>
      <c r="K77" s="130"/>
      <c r="L77" s="130"/>
      <c r="M77" s="130"/>
      <c r="N77" s="130"/>
      <c r="O77" s="130"/>
      <c r="P77" s="48">
        <f>$Y$9 -COUNTIF($T$10:$T$264,"Vắng") -COUNTIF($T$10:$T$264,"Vắng có phép") - COUNTIF($T$10:$T$264,"Đình chỉ thi") - COUNTIF($T$10:$T$264,"Không đủ ĐKDT")</f>
        <v>64</v>
      </c>
      <c r="Q77" s="48"/>
      <c r="R77" s="49"/>
      <c r="S77" s="50"/>
      <c r="T77" s="50" t="s">
        <v>30</v>
      </c>
      <c r="U77" s="3"/>
    </row>
    <row r="78" spans="1:38" ht="16.5" hidden="1" customHeight="1">
      <c r="A78" s="2"/>
      <c r="B78" s="45" t="s">
        <v>32</v>
      </c>
      <c r="C78" s="45"/>
      <c r="D78" s="46">
        <f>+$AJ$9</f>
        <v>0</v>
      </c>
      <c r="E78" s="47" t="s">
        <v>30</v>
      </c>
      <c r="F78" s="47"/>
      <c r="G78" s="130" t="s">
        <v>33</v>
      </c>
      <c r="H78" s="130"/>
      <c r="I78" s="130"/>
      <c r="J78" s="130"/>
      <c r="K78" s="130"/>
      <c r="L78" s="130"/>
      <c r="M78" s="130"/>
      <c r="N78" s="130"/>
      <c r="O78" s="130"/>
      <c r="P78" s="51">
        <f>COUNTIF($T$10:$T$140,"Vắng")</f>
        <v>0</v>
      </c>
      <c r="Q78" s="51"/>
      <c r="R78" s="52"/>
      <c r="S78" s="50"/>
      <c r="T78" s="50" t="s">
        <v>30</v>
      </c>
      <c r="U78" s="3"/>
    </row>
    <row r="79" spans="1:38" ht="16.5" hidden="1" customHeight="1">
      <c r="A79" s="2"/>
      <c r="B79" s="45" t="s">
        <v>54</v>
      </c>
      <c r="C79" s="45"/>
      <c r="D79" s="85">
        <f>COUNTIF(V11:V74,"Học lại")</f>
        <v>64</v>
      </c>
      <c r="E79" s="47" t="s">
        <v>30</v>
      </c>
      <c r="F79" s="47"/>
      <c r="G79" s="130" t="s">
        <v>55</v>
      </c>
      <c r="H79" s="130"/>
      <c r="I79" s="130"/>
      <c r="J79" s="130"/>
      <c r="K79" s="130"/>
      <c r="L79" s="130"/>
      <c r="M79" s="130"/>
      <c r="N79" s="130"/>
      <c r="O79" s="130"/>
      <c r="P79" s="48">
        <f>COUNTIF($T$10:$T$140,"Vắng có phép")</f>
        <v>0</v>
      </c>
      <c r="Q79" s="48"/>
      <c r="R79" s="49"/>
      <c r="S79" s="50"/>
      <c r="T79" s="50" t="s">
        <v>30</v>
      </c>
      <c r="U79" s="3"/>
    </row>
    <row r="80" spans="1:38" ht="3" hidden="1" customHeight="1">
      <c r="A80" s="2"/>
      <c r="B80" s="39"/>
      <c r="C80" s="4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 hidden="1">
      <c r="B81" s="86" t="s">
        <v>34</v>
      </c>
      <c r="C81" s="86"/>
      <c r="D81" s="87">
        <f>COUNTIF(V11:V74,"Thi lại")</f>
        <v>0</v>
      </c>
      <c r="E81" s="88" t="s">
        <v>30</v>
      </c>
      <c r="F81" s="3"/>
      <c r="G81" s="3"/>
      <c r="H81" s="3"/>
      <c r="I81" s="3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3"/>
    </row>
    <row r="82" spans="1:38" hidden="1">
      <c r="B82" s="86"/>
      <c r="C82" s="86"/>
      <c r="D82" s="87"/>
      <c r="E82" s="88"/>
      <c r="F82" s="3"/>
      <c r="G82" s="3"/>
      <c r="H82" s="3"/>
      <c r="I82" s="3"/>
      <c r="J82" s="129" t="s">
        <v>56</v>
      </c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3"/>
    </row>
    <row r="83" spans="1:38" hidden="1">
      <c r="A83" s="53"/>
      <c r="B83" s="98" t="s">
        <v>35</v>
      </c>
      <c r="C83" s="98"/>
      <c r="D83" s="98"/>
      <c r="E83" s="98"/>
      <c r="F83" s="98"/>
      <c r="G83" s="98"/>
      <c r="H83" s="98"/>
      <c r="I83" s="54"/>
      <c r="J83" s="103" t="s">
        <v>36</v>
      </c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3"/>
    </row>
    <row r="84" spans="1:38" ht="4.5" hidden="1" customHeight="1">
      <c r="A84" s="2"/>
      <c r="B84" s="39"/>
      <c r="C84" s="55"/>
      <c r="D84" s="55"/>
      <c r="E84" s="56"/>
      <c r="F84" s="56"/>
      <c r="G84" s="56"/>
      <c r="H84" s="57"/>
      <c r="I84" s="58"/>
      <c r="J84" s="58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38" s="2" customFormat="1" hidden="1">
      <c r="B85" s="98" t="s">
        <v>37</v>
      </c>
      <c r="C85" s="98"/>
      <c r="D85" s="100" t="s">
        <v>38</v>
      </c>
      <c r="E85" s="100"/>
      <c r="F85" s="100"/>
      <c r="G85" s="100"/>
      <c r="H85" s="100"/>
      <c r="I85" s="58"/>
      <c r="J85" s="58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9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3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18" hidden="1" customHeight="1">
      <c r="A91" s="1"/>
      <c r="B91" s="99" t="s">
        <v>39</v>
      </c>
      <c r="C91" s="99"/>
      <c r="D91" s="99" t="s">
        <v>57</v>
      </c>
      <c r="E91" s="99"/>
      <c r="F91" s="99"/>
      <c r="G91" s="99"/>
      <c r="H91" s="99"/>
      <c r="I91" s="99"/>
      <c r="J91" s="99" t="s">
        <v>40</v>
      </c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4.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6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ht="38.25" customHeight="1">
      <c r="B94" s="97" t="s">
        <v>52</v>
      </c>
      <c r="C94" s="98"/>
      <c r="D94" s="98"/>
      <c r="E94" s="98"/>
      <c r="F94" s="98"/>
      <c r="G94" s="98"/>
      <c r="H94" s="97" t="s">
        <v>53</v>
      </c>
      <c r="I94" s="97"/>
      <c r="J94" s="97"/>
      <c r="K94" s="97"/>
      <c r="L94" s="97"/>
      <c r="M94" s="97"/>
      <c r="N94" s="101" t="s">
        <v>59</v>
      </c>
      <c r="O94" s="101"/>
      <c r="P94" s="101"/>
      <c r="Q94" s="101"/>
      <c r="R94" s="101"/>
      <c r="S94" s="101"/>
      <c r="T94" s="101"/>
      <c r="U94" s="101"/>
    </row>
    <row r="95" spans="1:38">
      <c r="B95" s="39"/>
      <c r="C95" s="55"/>
      <c r="D95" s="55"/>
      <c r="E95" s="56"/>
      <c r="F95" s="56"/>
      <c r="G95" s="56"/>
      <c r="H95" s="57"/>
      <c r="I95" s="58"/>
      <c r="J95" s="58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38">
      <c r="B96" s="98" t="s">
        <v>37</v>
      </c>
      <c r="C96" s="98"/>
      <c r="D96" s="100" t="s">
        <v>38</v>
      </c>
      <c r="E96" s="100"/>
      <c r="F96" s="100"/>
      <c r="G96" s="100"/>
      <c r="H96" s="100"/>
      <c r="I96" s="58"/>
      <c r="J96" s="58"/>
      <c r="K96" s="44"/>
      <c r="L96" s="44"/>
      <c r="M96" s="44"/>
      <c r="N96" s="44"/>
      <c r="O96" s="44"/>
      <c r="P96" s="44"/>
      <c r="Q96" s="44"/>
      <c r="R96" s="44"/>
      <c r="S96" s="44"/>
      <c r="T96" s="44"/>
    </row>
    <row r="97" spans="2:21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102" spans="2:21">
      <c r="B102" s="96"/>
      <c r="C102" s="96"/>
      <c r="D102" s="96"/>
      <c r="E102" s="96"/>
      <c r="F102" s="96"/>
      <c r="G102" s="96"/>
      <c r="H102" s="96"/>
      <c r="I102" s="96"/>
      <c r="J102" s="96"/>
      <c r="K102" s="96"/>
      <c r="L102" s="96"/>
      <c r="M102" s="96"/>
      <c r="N102" s="96" t="s">
        <v>60</v>
      </c>
      <c r="O102" s="96"/>
      <c r="P102" s="96"/>
      <c r="Q102" s="96"/>
      <c r="R102" s="96"/>
      <c r="S102" s="96"/>
      <c r="T102" s="96"/>
      <c r="U102" s="96"/>
    </row>
  </sheetData>
  <sheetProtection formatCells="0" formatColumns="0" formatRows="0" insertColumns="0" insertRows="0" insertHyperlinks="0" deleteColumns="0" deleteRows="0" sort="0" autoFilter="0" pivotTables="0"/>
  <autoFilter ref="A9:AL74">
    <filterColumn colId="3" showButton="0"/>
    <filterColumn colId="12"/>
  </autoFilter>
  <mergeCells count="61">
    <mergeCell ref="B96:C96"/>
    <mergeCell ref="D96:H96"/>
    <mergeCell ref="B102:D102"/>
    <mergeCell ref="E102:G102"/>
    <mergeCell ref="H102:M102"/>
    <mergeCell ref="N102:U102"/>
    <mergeCell ref="B91:C91"/>
    <mergeCell ref="D91:I91"/>
    <mergeCell ref="J91:T91"/>
    <mergeCell ref="B94:G94"/>
    <mergeCell ref="H94:M94"/>
    <mergeCell ref="N94:U94"/>
    <mergeCell ref="G79:O79"/>
    <mergeCell ref="J81:T81"/>
    <mergeCell ref="J82:T82"/>
    <mergeCell ref="B83:H83"/>
    <mergeCell ref="J83:T83"/>
    <mergeCell ref="B85:C85"/>
    <mergeCell ref="D85:H85"/>
    <mergeCell ref="T8:T10"/>
    <mergeCell ref="U8:U10"/>
    <mergeCell ref="B10:G10"/>
    <mergeCell ref="B76:C76"/>
    <mergeCell ref="G77:O77"/>
    <mergeCell ref="G78:O78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4">
    <cfRule type="cellIs" dxfId="7" priority="2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79 AL3:AL9 X3:AK4 W5:AK9 V11:W74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103"/>
  <sheetViews>
    <sheetView workbookViewId="0">
      <pane ySplit="4" topLeftCell="A5" activePane="bottomLeft" state="frozen"/>
      <selection activeCell="C11" sqref="C11"/>
      <selection pane="bottomLeft" activeCell="A76" sqref="A76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76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73</v>
      </c>
      <c r="H6" s="119"/>
      <c r="I6" s="119"/>
      <c r="J6" s="119"/>
      <c r="K6" s="119"/>
      <c r="L6" s="119"/>
      <c r="M6" s="119"/>
      <c r="N6" s="119"/>
      <c r="O6" s="119"/>
      <c r="P6" s="119" t="s">
        <v>72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INT1155-19</v>
      </c>
      <c r="Y9" s="69">
        <f>+$AH$9+$AJ$9+$AF$9</f>
        <v>65</v>
      </c>
      <c r="Z9" s="63">
        <f>COUNTIF($S$10:$S$135,"Khiển trách")</f>
        <v>0</v>
      </c>
      <c r="AA9" s="63">
        <f>COUNTIF($S$10:$S$135,"Cảnh cáo")</f>
        <v>0</v>
      </c>
      <c r="AB9" s="63">
        <f>COUNTIF($S$10:$S$135,"Đình chỉ thi")</f>
        <v>0</v>
      </c>
      <c r="AC9" s="70">
        <f>+($Z$9+$AA$9+$AB$9)/$Y$9*100%</f>
        <v>0</v>
      </c>
      <c r="AD9" s="63">
        <f>SUM(COUNTIF($S$10:$S$133,"Vắng"),COUNTIF($S$10:$S$133,"Vắng có phép"))</f>
        <v>0</v>
      </c>
      <c r="AE9" s="71">
        <f>+$AD$9/$Y$9</f>
        <v>0</v>
      </c>
      <c r="AF9" s="72">
        <f>COUNTIF($V$10:$V$133,"Thi lại")</f>
        <v>0</v>
      </c>
      <c r="AG9" s="71">
        <f>+$AF$9/$Y$9</f>
        <v>0</v>
      </c>
      <c r="AH9" s="72">
        <f>COUNTIF($V$10:$V$134,"Học lại")</f>
        <v>65</v>
      </c>
      <c r="AI9" s="71">
        <f>+$AH$9/$Y$9</f>
        <v>1</v>
      </c>
      <c r="AJ9" s="63">
        <f>COUNTIF($V$11:$V$134,"Đạt")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2812</v>
      </c>
      <c r="D11" s="17" t="s">
        <v>465</v>
      </c>
      <c r="E11" s="18" t="s">
        <v>96</v>
      </c>
      <c r="F11" s="19" t="s">
        <v>1779</v>
      </c>
      <c r="G11" s="16" t="s">
        <v>141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5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2813</v>
      </c>
      <c r="D12" s="28" t="s">
        <v>2814</v>
      </c>
      <c r="E12" s="29" t="s">
        <v>101</v>
      </c>
      <c r="F12" s="30" t="s">
        <v>1086</v>
      </c>
      <c r="G12" s="27" t="s">
        <v>238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2815</v>
      </c>
      <c r="D13" s="28" t="s">
        <v>2816</v>
      </c>
      <c r="E13" s="29" t="s">
        <v>101</v>
      </c>
      <c r="F13" s="30" t="s">
        <v>873</v>
      </c>
      <c r="G13" s="27" t="s">
        <v>98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5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2817</v>
      </c>
      <c r="D14" s="28" t="s">
        <v>2818</v>
      </c>
      <c r="E14" s="29" t="s">
        <v>101</v>
      </c>
      <c r="F14" s="30" t="s">
        <v>1951</v>
      </c>
      <c r="G14" s="27" t="s">
        <v>255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2819</v>
      </c>
      <c r="D15" s="28" t="s">
        <v>1873</v>
      </c>
      <c r="E15" s="29" t="s">
        <v>1272</v>
      </c>
      <c r="F15" s="30" t="s">
        <v>1870</v>
      </c>
      <c r="G15" s="27" t="s">
        <v>238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2820</v>
      </c>
      <c r="D16" s="28" t="s">
        <v>2821</v>
      </c>
      <c r="E16" s="29" t="s">
        <v>2822</v>
      </c>
      <c r="F16" s="30" t="s">
        <v>1603</v>
      </c>
      <c r="G16" s="27" t="s">
        <v>98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2823</v>
      </c>
      <c r="D17" s="28" t="s">
        <v>1361</v>
      </c>
      <c r="E17" s="29" t="s">
        <v>786</v>
      </c>
      <c r="F17" s="30" t="s">
        <v>1843</v>
      </c>
      <c r="G17" s="27" t="s">
        <v>250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2824</v>
      </c>
      <c r="D18" s="28" t="s">
        <v>2825</v>
      </c>
      <c r="E18" s="29" t="s">
        <v>127</v>
      </c>
      <c r="F18" s="30" t="s">
        <v>582</v>
      </c>
      <c r="G18" s="27" t="s">
        <v>98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2826</v>
      </c>
      <c r="D19" s="28" t="s">
        <v>797</v>
      </c>
      <c r="E19" s="29" t="s">
        <v>136</v>
      </c>
      <c r="F19" s="30" t="s">
        <v>144</v>
      </c>
      <c r="G19" s="27" t="s">
        <v>401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2827</v>
      </c>
      <c r="D20" s="28" t="s">
        <v>161</v>
      </c>
      <c r="E20" s="29" t="s">
        <v>136</v>
      </c>
      <c r="F20" s="30" t="s">
        <v>703</v>
      </c>
      <c r="G20" s="27" t="s">
        <v>98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2828</v>
      </c>
      <c r="D21" s="28" t="s">
        <v>199</v>
      </c>
      <c r="E21" s="29" t="s">
        <v>2829</v>
      </c>
      <c r="F21" s="30" t="s">
        <v>373</v>
      </c>
      <c r="G21" s="27" t="s">
        <v>334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2830</v>
      </c>
      <c r="D22" s="28" t="s">
        <v>2831</v>
      </c>
      <c r="E22" s="29" t="s">
        <v>2832</v>
      </c>
      <c r="F22" s="30" t="s">
        <v>2833</v>
      </c>
      <c r="G22" s="27" t="s">
        <v>2109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2834</v>
      </c>
      <c r="D23" s="28" t="s">
        <v>2835</v>
      </c>
      <c r="E23" s="29" t="s">
        <v>618</v>
      </c>
      <c r="F23" s="30" t="s">
        <v>571</v>
      </c>
      <c r="G23" s="27" t="s">
        <v>201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2836</v>
      </c>
      <c r="D24" s="28" t="s">
        <v>2837</v>
      </c>
      <c r="E24" s="29" t="s">
        <v>396</v>
      </c>
      <c r="F24" s="30" t="s">
        <v>2838</v>
      </c>
      <c r="G24" s="27" t="s">
        <v>2839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2840</v>
      </c>
      <c r="D25" s="28" t="s">
        <v>1415</v>
      </c>
      <c r="E25" s="29" t="s">
        <v>162</v>
      </c>
      <c r="F25" s="30" t="s">
        <v>232</v>
      </c>
      <c r="G25" s="27" t="s">
        <v>157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2841</v>
      </c>
      <c r="D26" s="28" t="s">
        <v>1255</v>
      </c>
      <c r="E26" s="29" t="s">
        <v>414</v>
      </c>
      <c r="F26" s="30" t="s">
        <v>167</v>
      </c>
      <c r="G26" s="27" t="s">
        <v>595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2842</v>
      </c>
      <c r="D27" s="28" t="s">
        <v>617</v>
      </c>
      <c r="E27" s="29" t="s">
        <v>831</v>
      </c>
      <c r="F27" s="30" t="s">
        <v>1826</v>
      </c>
      <c r="G27" s="27" t="s">
        <v>255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2843</v>
      </c>
      <c r="D28" s="28" t="s">
        <v>161</v>
      </c>
      <c r="E28" s="29" t="s">
        <v>831</v>
      </c>
      <c r="F28" s="30" t="s">
        <v>1460</v>
      </c>
      <c r="G28" s="27" t="s">
        <v>141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2844</v>
      </c>
      <c r="D29" s="28" t="s">
        <v>2111</v>
      </c>
      <c r="E29" s="29" t="s">
        <v>184</v>
      </c>
      <c r="F29" s="30" t="s">
        <v>780</v>
      </c>
      <c r="G29" s="27" t="s">
        <v>334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2845</v>
      </c>
      <c r="D30" s="28" t="s">
        <v>962</v>
      </c>
      <c r="E30" s="29" t="s">
        <v>184</v>
      </c>
      <c r="F30" s="30" t="s">
        <v>156</v>
      </c>
      <c r="G30" s="27" t="s">
        <v>205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2846</v>
      </c>
      <c r="D31" s="28" t="s">
        <v>194</v>
      </c>
      <c r="E31" s="29" t="s">
        <v>195</v>
      </c>
      <c r="F31" s="30" t="s">
        <v>2847</v>
      </c>
      <c r="G31" s="27" t="s">
        <v>157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2848</v>
      </c>
      <c r="D32" s="28" t="s">
        <v>117</v>
      </c>
      <c r="E32" s="29" t="s">
        <v>432</v>
      </c>
      <c r="F32" s="30" t="s">
        <v>953</v>
      </c>
      <c r="G32" s="27" t="s">
        <v>238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2849</v>
      </c>
      <c r="D33" s="28" t="s">
        <v>546</v>
      </c>
      <c r="E33" s="29" t="s">
        <v>231</v>
      </c>
      <c r="F33" s="30" t="s">
        <v>1665</v>
      </c>
      <c r="G33" s="27" t="s">
        <v>334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2850</v>
      </c>
      <c r="D34" s="28" t="s">
        <v>2478</v>
      </c>
      <c r="E34" s="29" t="s">
        <v>236</v>
      </c>
      <c r="F34" s="30" t="s">
        <v>1016</v>
      </c>
      <c r="G34" s="27" t="s">
        <v>133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2851</v>
      </c>
      <c r="D35" s="28" t="s">
        <v>2071</v>
      </c>
      <c r="E35" s="29" t="s">
        <v>443</v>
      </c>
      <c r="F35" s="30" t="s">
        <v>167</v>
      </c>
      <c r="G35" s="27" t="s">
        <v>157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2852</v>
      </c>
      <c r="D36" s="28" t="s">
        <v>2853</v>
      </c>
      <c r="E36" s="29" t="s">
        <v>2854</v>
      </c>
      <c r="F36" s="30" t="s">
        <v>1906</v>
      </c>
      <c r="G36" s="27" t="s">
        <v>177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2855</v>
      </c>
      <c r="D37" s="28" t="s">
        <v>725</v>
      </c>
      <c r="E37" s="29" t="s">
        <v>2856</v>
      </c>
      <c r="F37" s="30" t="s">
        <v>2091</v>
      </c>
      <c r="G37" s="27" t="s">
        <v>157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2857</v>
      </c>
      <c r="D38" s="28" t="s">
        <v>2858</v>
      </c>
      <c r="E38" s="29" t="s">
        <v>2859</v>
      </c>
      <c r="F38" s="30" t="s">
        <v>1403</v>
      </c>
      <c r="G38" s="27" t="s">
        <v>255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2860</v>
      </c>
      <c r="D39" s="28" t="s">
        <v>122</v>
      </c>
      <c r="E39" s="29" t="s">
        <v>244</v>
      </c>
      <c r="F39" s="30" t="s">
        <v>1062</v>
      </c>
      <c r="G39" s="27" t="s">
        <v>201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2861</v>
      </c>
      <c r="D40" s="28" t="s">
        <v>2862</v>
      </c>
      <c r="E40" s="29" t="s">
        <v>2632</v>
      </c>
      <c r="F40" s="30" t="s">
        <v>2863</v>
      </c>
      <c r="G40" s="27" t="s">
        <v>1964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2864</v>
      </c>
      <c r="D41" s="28" t="s">
        <v>834</v>
      </c>
      <c r="E41" s="29" t="s">
        <v>2865</v>
      </c>
      <c r="F41" s="30" t="s">
        <v>1655</v>
      </c>
      <c r="G41" s="27" t="s">
        <v>250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2866</v>
      </c>
      <c r="D42" s="28" t="s">
        <v>117</v>
      </c>
      <c r="E42" s="29" t="s">
        <v>253</v>
      </c>
      <c r="F42" s="30" t="s">
        <v>140</v>
      </c>
      <c r="G42" s="27" t="s">
        <v>177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2867</v>
      </c>
      <c r="D43" s="28" t="s">
        <v>2868</v>
      </c>
      <c r="E43" s="29" t="s">
        <v>481</v>
      </c>
      <c r="F43" s="30" t="s">
        <v>366</v>
      </c>
      <c r="G43" s="27" t="s">
        <v>164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2869</v>
      </c>
      <c r="D44" s="28" t="s">
        <v>465</v>
      </c>
      <c r="E44" s="29" t="s">
        <v>481</v>
      </c>
      <c r="F44" s="30" t="s">
        <v>185</v>
      </c>
      <c r="G44" s="27" t="s">
        <v>153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2870</v>
      </c>
      <c r="D45" s="28" t="s">
        <v>2871</v>
      </c>
      <c r="E45" s="29" t="s">
        <v>2872</v>
      </c>
      <c r="F45" s="30" t="s">
        <v>1240</v>
      </c>
      <c r="G45" s="27" t="s">
        <v>98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2873</v>
      </c>
      <c r="D46" s="28" t="s">
        <v>1938</v>
      </c>
      <c r="E46" s="29" t="s">
        <v>286</v>
      </c>
      <c r="F46" s="30" t="s">
        <v>2874</v>
      </c>
      <c r="G46" s="27" t="s">
        <v>1297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2875</v>
      </c>
      <c r="D47" s="28" t="s">
        <v>2876</v>
      </c>
      <c r="E47" s="29" t="s">
        <v>722</v>
      </c>
      <c r="F47" s="30" t="s">
        <v>1196</v>
      </c>
      <c r="G47" s="27" t="s">
        <v>133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2877</v>
      </c>
      <c r="D48" s="28" t="s">
        <v>2878</v>
      </c>
      <c r="E48" s="29" t="s">
        <v>722</v>
      </c>
      <c r="F48" s="30" t="s">
        <v>1575</v>
      </c>
      <c r="G48" s="27" t="s">
        <v>164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2879</v>
      </c>
      <c r="D49" s="28" t="s">
        <v>2880</v>
      </c>
      <c r="E49" s="29" t="s">
        <v>1231</v>
      </c>
      <c r="F49" s="30" t="s">
        <v>2769</v>
      </c>
      <c r="G49" s="27" t="s">
        <v>334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2881</v>
      </c>
      <c r="D50" s="28" t="s">
        <v>161</v>
      </c>
      <c r="E50" s="29" t="s">
        <v>1231</v>
      </c>
      <c r="F50" s="30" t="s">
        <v>2882</v>
      </c>
      <c r="G50" s="27" t="s">
        <v>2109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2883</v>
      </c>
      <c r="D51" s="28" t="s">
        <v>1991</v>
      </c>
      <c r="E51" s="29" t="s">
        <v>1231</v>
      </c>
      <c r="F51" s="30" t="s">
        <v>2355</v>
      </c>
      <c r="G51" s="27" t="s">
        <v>250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2884</v>
      </c>
      <c r="D52" s="28" t="s">
        <v>1160</v>
      </c>
      <c r="E52" s="29" t="s">
        <v>290</v>
      </c>
      <c r="F52" s="30" t="s">
        <v>1586</v>
      </c>
      <c r="G52" s="27" t="s">
        <v>157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2885</v>
      </c>
      <c r="D53" s="28" t="s">
        <v>587</v>
      </c>
      <c r="E53" s="29" t="s">
        <v>303</v>
      </c>
      <c r="F53" s="30" t="s">
        <v>2886</v>
      </c>
      <c r="G53" s="27" t="s">
        <v>275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2887</v>
      </c>
      <c r="D54" s="28" t="s">
        <v>2071</v>
      </c>
      <c r="E54" s="29" t="s">
        <v>306</v>
      </c>
      <c r="F54" s="30" t="s">
        <v>2888</v>
      </c>
      <c r="G54" s="27" t="s">
        <v>157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2889</v>
      </c>
      <c r="D55" s="28" t="s">
        <v>194</v>
      </c>
      <c r="E55" s="29" t="s">
        <v>909</v>
      </c>
      <c r="F55" s="30" t="s">
        <v>2890</v>
      </c>
      <c r="G55" s="27" t="s">
        <v>334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2891</v>
      </c>
      <c r="D56" s="28" t="s">
        <v>2892</v>
      </c>
      <c r="E56" s="29" t="s">
        <v>909</v>
      </c>
      <c r="F56" s="30" t="s">
        <v>2893</v>
      </c>
      <c r="G56" s="27" t="s">
        <v>250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2894</v>
      </c>
      <c r="D57" s="28" t="s">
        <v>161</v>
      </c>
      <c r="E57" s="29" t="s">
        <v>513</v>
      </c>
      <c r="F57" s="30" t="s">
        <v>2895</v>
      </c>
      <c r="G57" s="27" t="s">
        <v>771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2896</v>
      </c>
      <c r="D58" s="28" t="s">
        <v>502</v>
      </c>
      <c r="E58" s="29" t="s">
        <v>313</v>
      </c>
      <c r="F58" s="30" t="s">
        <v>804</v>
      </c>
      <c r="G58" s="27" t="s">
        <v>164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2897</v>
      </c>
      <c r="D59" s="28" t="s">
        <v>199</v>
      </c>
      <c r="E59" s="29" t="s">
        <v>2898</v>
      </c>
      <c r="F59" s="30" t="s">
        <v>757</v>
      </c>
      <c r="G59" s="27" t="s">
        <v>98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2899</v>
      </c>
      <c r="D60" s="28" t="s">
        <v>952</v>
      </c>
      <c r="E60" s="29" t="s">
        <v>736</v>
      </c>
      <c r="F60" s="30" t="s">
        <v>110</v>
      </c>
      <c r="G60" s="27" t="s">
        <v>141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2900</v>
      </c>
      <c r="D61" s="28" t="s">
        <v>1873</v>
      </c>
      <c r="E61" s="29" t="s">
        <v>2438</v>
      </c>
      <c r="F61" s="30" t="s">
        <v>2901</v>
      </c>
      <c r="G61" s="27" t="s">
        <v>2073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2902</v>
      </c>
      <c r="D62" s="28" t="s">
        <v>1361</v>
      </c>
      <c r="E62" s="29" t="s">
        <v>2903</v>
      </c>
      <c r="F62" s="30" t="s">
        <v>723</v>
      </c>
      <c r="G62" s="27" t="s">
        <v>250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2904</v>
      </c>
      <c r="D63" s="28" t="s">
        <v>2905</v>
      </c>
      <c r="E63" s="29" t="s">
        <v>2906</v>
      </c>
      <c r="F63" s="30" t="s">
        <v>110</v>
      </c>
      <c r="G63" s="27" t="s">
        <v>201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2907</v>
      </c>
      <c r="D64" s="28" t="s">
        <v>998</v>
      </c>
      <c r="E64" s="29" t="s">
        <v>2908</v>
      </c>
      <c r="F64" s="30" t="s">
        <v>2307</v>
      </c>
      <c r="G64" s="27" t="s">
        <v>141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2909</v>
      </c>
      <c r="D65" s="28" t="s">
        <v>2910</v>
      </c>
      <c r="E65" s="29" t="s">
        <v>2911</v>
      </c>
      <c r="F65" s="30" t="s">
        <v>2912</v>
      </c>
      <c r="G65" s="27" t="s">
        <v>157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2913</v>
      </c>
      <c r="D66" s="28" t="s">
        <v>2914</v>
      </c>
      <c r="E66" s="29" t="s">
        <v>543</v>
      </c>
      <c r="F66" s="30" t="s">
        <v>2193</v>
      </c>
      <c r="G66" s="27" t="s">
        <v>250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2915</v>
      </c>
      <c r="D67" s="28" t="s">
        <v>1519</v>
      </c>
      <c r="E67" s="29" t="s">
        <v>753</v>
      </c>
      <c r="F67" s="30" t="s">
        <v>1000</v>
      </c>
      <c r="G67" s="27" t="s">
        <v>275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2916</v>
      </c>
      <c r="D68" s="28" t="s">
        <v>183</v>
      </c>
      <c r="E68" s="29" t="s">
        <v>549</v>
      </c>
      <c r="F68" s="30" t="s">
        <v>855</v>
      </c>
      <c r="G68" s="27" t="s">
        <v>275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2917</v>
      </c>
      <c r="D69" s="28" t="s">
        <v>2717</v>
      </c>
      <c r="E69" s="29" t="s">
        <v>549</v>
      </c>
      <c r="F69" s="30" t="s">
        <v>366</v>
      </c>
      <c r="G69" s="27" t="s">
        <v>141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2918</v>
      </c>
      <c r="D70" s="28" t="s">
        <v>2919</v>
      </c>
      <c r="E70" s="29" t="s">
        <v>549</v>
      </c>
      <c r="F70" s="30" t="s">
        <v>806</v>
      </c>
      <c r="G70" s="27" t="s">
        <v>133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2920</v>
      </c>
      <c r="D71" s="28" t="s">
        <v>2596</v>
      </c>
      <c r="E71" s="29" t="s">
        <v>344</v>
      </c>
      <c r="F71" s="30" t="s">
        <v>2291</v>
      </c>
      <c r="G71" s="27" t="s">
        <v>250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2921</v>
      </c>
      <c r="D72" s="28" t="s">
        <v>1563</v>
      </c>
      <c r="E72" s="29" t="s">
        <v>344</v>
      </c>
      <c r="F72" s="30" t="s">
        <v>1273</v>
      </c>
      <c r="G72" s="27" t="s">
        <v>275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2922</v>
      </c>
      <c r="D73" s="28" t="s">
        <v>2600</v>
      </c>
      <c r="E73" s="29" t="s">
        <v>1822</v>
      </c>
      <c r="F73" s="30" t="s">
        <v>2923</v>
      </c>
      <c r="G73" s="27" t="s">
        <v>115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2924</v>
      </c>
      <c r="D74" s="28" t="s">
        <v>161</v>
      </c>
      <c r="E74" s="29" t="s">
        <v>2925</v>
      </c>
      <c r="F74" s="30" t="s">
        <v>571</v>
      </c>
      <c r="G74" s="27" t="s">
        <v>275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2926</v>
      </c>
      <c r="D75" s="28" t="s">
        <v>2927</v>
      </c>
      <c r="E75" s="29" t="s">
        <v>348</v>
      </c>
      <c r="F75" s="30" t="s">
        <v>2928</v>
      </c>
      <c r="G75" s="27" t="s">
        <v>141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7.5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t="16.5" hidden="1">
      <c r="A77" s="2"/>
      <c r="B77" s="110" t="s">
        <v>28</v>
      </c>
      <c r="C77" s="110"/>
      <c r="D77" s="40"/>
      <c r="E77" s="41"/>
      <c r="F77" s="41"/>
      <c r="G77" s="41"/>
      <c r="H77" s="42"/>
      <c r="I77" s="43"/>
      <c r="J77" s="4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</row>
    <row r="78" spans="1:38" ht="16.5" hidden="1" customHeight="1">
      <c r="A78" s="2"/>
      <c r="B78" s="45" t="s">
        <v>29</v>
      </c>
      <c r="C78" s="45"/>
      <c r="D78" s="46">
        <f>+$Y$9</f>
        <v>65</v>
      </c>
      <c r="E78" s="47" t="s">
        <v>30</v>
      </c>
      <c r="F78" s="47"/>
      <c r="G78" s="130" t="s">
        <v>31</v>
      </c>
      <c r="H78" s="130"/>
      <c r="I78" s="130"/>
      <c r="J78" s="130"/>
      <c r="K78" s="130"/>
      <c r="L78" s="130"/>
      <c r="M78" s="130"/>
      <c r="N78" s="130"/>
      <c r="O78" s="130"/>
      <c r="P78" s="48">
        <f>$Y$9 -COUNTIF($T$10:$T$265,"Vắng") -COUNTIF($T$10:$T$265,"Vắng có phép") - COUNTIF($T$10:$T$265,"Đình chỉ thi") - COUNTIF($T$10:$T$265,"Không đủ ĐKDT")</f>
        <v>65</v>
      </c>
      <c r="Q78" s="48"/>
      <c r="R78" s="49"/>
      <c r="S78" s="50"/>
      <c r="T78" s="50" t="s">
        <v>30</v>
      </c>
      <c r="U78" s="3"/>
    </row>
    <row r="79" spans="1:38" ht="16.5" hidden="1" customHeight="1">
      <c r="A79" s="2"/>
      <c r="B79" s="45" t="s">
        <v>32</v>
      </c>
      <c r="C79" s="45"/>
      <c r="D79" s="46">
        <f>+$AJ$9</f>
        <v>0</v>
      </c>
      <c r="E79" s="47" t="s">
        <v>30</v>
      </c>
      <c r="F79" s="47"/>
      <c r="G79" s="130" t="s">
        <v>33</v>
      </c>
      <c r="H79" s="130"/>
      <c r="I79" s="130"/>
      <c r="J79" s="130"/>
      <c r="K79" s="130"/>
      <c r="L79" s="130"/>
      <c r="M79" s="130"/>
      <c r="N79" s="130"/>
      <c r="O79" s="130"/>
      <c r="P79" s="51">
        <f>COUNTIF($T$10:$T$141,"Vắng")</f>
        <v>0</v>
      </c>
      <c r="Q79" s="51"/>
      <c r="R79" s="52"/>
      <c r="S79" s="50"/>
      <c r="T79" s="50" t="s">
        <v>30</v>
      </c>
      <c r="U79" s="3"/>
    </row>
    <row r="80" spans="1:38" ht="16.5" hidden="1" customHeight="1">
      <c r="A80" s="2"/>
      <c r="B80" s="45" t="s">
        <v>54</v>
      </c>
      <c r="C80" s="45"/>
      <c r="D80" s="85">
        <f>COUNTIF(V11:V75,"Học lại")</f>
        <v>65</v>
      </c>
      <c r="E80" s="47" t="s">
        <v>30</v>
      </c>
      <c r="F80" s="47"/>
      <c r="G80" s="130" t="s">
        <v>55</v>
      </c>
      <c r="H80" s="130"/>
      <c r="I80" s="130"/>
      <c r="J80" s="130"/>
      <c r="K80" s="130"/>
      <c r="L80" s="130"/>
      <c r="M80" s="130"/>
      <c r="N80" s="130"/>
      <c r="O80" s="130"/>
      <c r="P80" s="48">
        <f>COUNTIF($T$10:$T$141,"Vắng có phép")</f>
        <v>0</v>
      </c>
      <c r="Q80" s="48"/>
      <c r="R80" s="49"/>
      <c r="S80" s="50"/>
      <c r="T80" s="50" t="s">
        <v>30</v>
      </c>
      <c r="U80" s="3"/>
    </row>
    <row r="81" spans="1:38" ht="3" hidden="1" customHeight="1">
      <c r="A81" s="2"/>
      <c r="B81" s="39"/>
      <c r="C81" s="40"/>
      <c r="D81" s="40"/>
      <c r="E81" s="41"/>
      <c r="F81" s="41"/>
      <c r="G81" s="41"/>
      <c r="H81" s="42"/>
      <c r="I81" s="43"/>
      <c r="J81" s="43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</row>
    <row r="82" spans="1:38" hidden="1">
      <c r="B82" s="86" t="s">
        <v>34</v>
      </c>
      <c r="C82" s="86"/>
      <c r="D82" s="87">
        <f>COUNTIF(V11:V75,"Thi lại")</f>
        <v>0</v>
      </c>
      <c r="E82" s="88" t="s">
        <v>30</v>
      </c>
      <c r="F82" s="3"/>
      <c r="G82" s="3"/>
      <c r="H82" s="3"/>
      <c r="I82" s="3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3"/>
    </row>
    <row r="83" spans="1:38" hidden="1">
      <c r="B83" s="86"/>
      <c r="C83" s="86"/>
      <c r="D83" s="87"/>
      <c r="E83" s="88"/>
      <c r="F83" s="3"/>
      <c r="G83" s="3"/>
      <c r="H83" s="3"/>
      <c r="I83" s="3"/>
      <c r="J83" s="129" t="s">
        <v>56</v>
      </c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3"/>
    </row>
    <row r="84" spans="1:38" hidden="1">
      <c r="A84" s="53"/>
      <c r="B84" s="98" t="s">
        <v>35</v>
      </c>
      <c r="C84" s="98"/>
      <c r="D84" s="98"/>
      <c r="E84" s="98"/>
      <c r="F84" s="98"/>
      <c r="G84" s="98"/>
      <c r="H84" s="98"/>
      <c r="I84" s="54"/>
      <c r="J84" s="103" t="s">
        <v>36</v>
      </c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3"/>
    </row>
    <row r="85" spans="1:38" ht="4.5" hidden="1" customHeight="1">
      <c r="A85" s="2"/>
      <c r="B85" s="39"/>
      <c r="C85" s="55"/>
      <c r="D85" s="55"/>
      <c r="E85" s="56"/>
      <c r="F85" s="56"/>
      <c r="G85" s="56"/>
      <c r="H85" s="57"/>
      <c r="I85" s="58"/>
      <c r="J85" s="58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38" s="2" customFormat="1" hidden="1">
      <c r="B86" s="98" t="s">
        <v>37</v>
      </c>
      <c r="C86" s="98"/>
      <c r="D86" s="100" t="s">
        <v>38</v>
      </c>
      <c r="E86" s="100"/>
      <c r="F86" s="100"/>
      <c r="G86" s="100"/>
      <c r="H86" s="100"/>
      <c r="I86" s="58"/>
      <c r="J86" s="58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9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3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18" hidden="1" customHeight="1">
      <c r="A92" s="1"/>
      <c r="B92" s="99" t="s">
        <v>39</v>
      </c>
      <c r="C92" s="99"/>
      <c r="D92" s="99" t="s">
        <v>57</v>
      </c>
      <c r="E92" s="99"/>
      <c r="F92" s="99"/>
      <c r="G92" s="99"/>
      <c r="H92" s="99"/>
      <c r="I92" s="99"/>
      <c r="J92" s="99" t="s">
        <v>40</v>
      </c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4.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36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ht="38.25" customHeight="1">
      <c r="B95" s="97" t="s">
        <v>52</v>
      </c>
      <c r="C95" s="98"/>
      <c r="D95" s="98"/>
      <c r="E95" s="98"/>
      <c r="F95" s="98"/>
      <c r="G95" s="98"/>
      <c r="H95" s="97" t="s">
        <v>53</v>
      </c>
      <c r="I95" s="97"/>
      <c r="J95" s="97"/>
      <c r="K95" s="97"/>
      <c r="L95" s="97"/>
      <c r="M95" s="97"/>
      <c r="N95" s="101" t="s">
        <v>59</v>
      </c>
      <c r="O95" s="101"/>
      <c r="P95" s="101"/>
      <c r="Q95" s="101"/>
      <c r="R95" s="101"/>
      <c r="S95" s="101"/>
      <c r="T95" s="101"/>
      <c r="U95" s="101"/>
    </row>
    <row r="96" spans="1:38">
      <c r="B96" s="39"/>
      <c r="C96" s="55"/>
      <c r="D96" s="55"/>
      <c r="E96" s="56"/>
      <c r="F96" s="56"/>
      <c r="G96" s="56"/>
      <c r="H96" s="57"/>
      <c r="I96" s="58"/>
      <c r="J96" s="58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2:21">
      <c r="B97" s="98" t="s">
        <v>37</v>
      </c>
      <c r="C97" s="98"/>
      <c r="D97" s="100" t="s">
        <v>38</v>
      </c>
      <c r="E97" s="100"/>
      <c r="F97" s="100"/>
      <c r="G97" s="100"/>
      <c r="H97" s="100"/>
      <c r="I97" s="58"/>
      <c r="J97" s="58"/>
      <c r="K97" s="44"/>
      <c r="L97" s="44"/>
      <c r="M97" s="44"/>
      <c r="N97" s="44"/>
      <c r="O97" s="44"/>
      <c r="P97" s="44"/>
      <c r="Q97" s="44"/>
      <c r="R97" s="44"/>
      <c r="S97" s="44"/>
      <c r="T97" s="44"/>
    </row>
    <row r="98" spans="2:21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103" spans="2:21">
      <c r="B103" s="96"/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 t="s">
        <v>60</v>
      </c>
      <c r="O103" s="96"/>
      <c r="P103" s="96"/>
      <c r="Q103" s="96"/>
      <c r="R103" s="96"/>
      <c r="S103" s="96"/>
      <c r="T103" s="96"/>
      <c r="U103" s="96"/>
    </row>
  </sheetData>
  <sheetProtection formatCells="0" formatColumns="0" formatRows="0" insertColumns="0" insertRows="0" insertHyperlinks="0" deleteColumns="0" deleteRows="0" sort="0" autoFilter="0" pivotTables="0"/>
  <autoFilter ref="A9:AL75">
    <filterColumn colId="3" showButton="0"/>
    <filterColumn colId="12"/>
  </autoFilter>
  <mergeCells count="61">
    <mergeCell ref="B97:C97"/>
    <mergeCell ref="D97:H97"/>
    <mergeCell ref="B103:D103"/>
    <mergeCell ref="E103:G103"/>
    <mergeCell ref="H103:M103"/>
    <mergeCell ref="N103:U103"/>
    <mergeCell ref="B92:C92"/>
    <mergeCell ref="D92:I92"/>
    <mergeCell ref="J92:T92"/>
    <mergeCell ref="B95:G95"/>
    <mergeCell ref="H95:M95"/>
    <mergeCell ref="N95:U95"/>
    <mergeCell ref="G80:O80"/>
    <mergeCell ref="J82:T82"/>
    <mergeCell ref="J83:T83"/>
    <mergeCell ref="B84:H84"/>
    <mergeCell ref="J84:T84"/>
    <mergeCell ref="B86:C86"/>
    <mergeCell ref="D86:H86"/>
    <mergeCell ref="T8:T10"/>
    <mergeCell ref="U8:U10"/>
    <mergeCell ref="B10:G10"/>
    <mergeCell ref="B77:C77"/>
    <mergeCell ref="G78:O78"/>
    <mergeCell ref="G79:O79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5">
    <cfRule type="cellIs" dxfId="9" priority="2" operator="greaterThan">
      <formula>10</formula>
    </cfRule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80 AL3:AL9 X3:AK4 W5:AK9 V11:W75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106"/>
  <sheetViews>
    <sheetView workbookViewId="0">
      <pane ySplit="4" topLeftCell="A5" activePane="bottomLeft" state="frozen"/>
      <selection activeCell="C11" sqref="C11"/>
      <selection pane="bottomLeft" activeCell="A79" sqref="A79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77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73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INT1155-18</v>
      </c>
      <c r="Y9" s="69">
        <f>+$AH$9+$AJ$9+$AF$9</f>
        <v>68</v>
      </c>
      <c r="Z9" s="63">
        <f>COUNTIF($S$10:$S$138,"Khiển trách")</f>
        <v>0</v>
      </c>
      <c r="AA9" s="63">
        <f>COUNTIF($S$10:$S$138,"Cảnh cáo")</f>
        <v>0</v>
      </c>
      <c r="AB9" s="63">
        <f>COUNTIF($S$10:$S$138,"Đình chỉ thi")</f>
        <v>0</v>
      </c>
      <c r="AC9" s="70">
        <f>+($Z$9+$AA$9+$AB$9)/$Y$9*100%</f>
        <v>0</v>
      </c>
      <c r="AD9" s="63">
        <f>SUM(COUNTIF($S$10:$S$136,"Vắng"),COUNTIF($S$10:$S$136,"Vắng có phép"))</f>
        <v>0</v>
      </c>
      <c r="AE9" s="71">
        <f>+$AD$9/$Y$9</f>
        <v>0</v>
      </c>
      <c r="AF9" s="72">
        <f>COUNTIF($V$10:$V$136,"Thi lại")</f>
        <v>0</v>
      </c>
      <c r="AG9" s="71">
        <f>+$AF$9/$Y$9</f>
        <v>0</v>
      </c>
      <c r="AH9" s="72">
        <f>COUNTIF($V$10:$V$137,"Học lại")</f>
        <v>68</v>
      </c>
      <c r="AI9" s="71">
        <f>+$AH$9/$Y$9</f>
        <v>1</v>
      </c>
      <c r="AJ9" s="63">
        <f>COUNTIF($V$11:$V$137,"Đạt")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2691</v>
      </c>
      <c r="D11" s="17" t="s">
        <v>611</v>
      </c>
      <c r="E11" s="18" t="s">
        <v>101</v>
      </c>
      <c r="F11" s="19" t="s">
        <v>225</v>
      </c>
      <c r="G11" s="16" t="s">
        <v>138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2692</v>
      </c>
      <c r="D12" s="28" t="s">
        <v>611</v>
      </c>
      <c r="E12" s="29" t="s">
        <v>101</v>
      </c>
      <c r="F12" s="30" t="s">
        <v>2693</v>
      </c>
      <c r="G12" s="27" t="s">
        <v>133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2694</v>
      </c>
      <c r="D13" s="28" t="s">
        <v>2541</v>
      </c>
      <c r="E13" s="29" t="s">
        <v>588</v>
      </c>
      <c r="F13" s="30" t="s">
        <v>467</v>
      </c>
      <c r="G13" s="27" t="s">
        <v>157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2695</v>
      </c>
      <c r="D14" s="28" t="s">
        <v>998</v>
      </c>
      <c r="E14" s="29" t="s">
        <v>2465</v>
      </c>
      <c r="F14" s="30" t="s">
        <v>550</v>
      </c>
      <c r="G14" s="27" t="s">
        <v>205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2696</v>
      </c>
      <c r="D15" s="28" t="s">
        <v>1367</v>
      </c>
      <c r="E15" s="29" t="s">
        <v>1705</v>
      </c>
      <c r="F15" s="30" t="s">
        <v>634</v>
      </c>
      <c r="G15" s="27" t="s">
        <v>275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2697</v>
      </c>
      <c r="D16" s="28" t="s">
        <v>803</v>
      </c>
      <c r="E16" s="29" t="s">
        <v>127</v>
      </c>
      <c r="F16" s="30" t="s">
        <v>582</v>
      </c>
      <c r="G16" s="27" t="s">
        <v>205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2698</v>
      </c>
      <c r="D17" s="28" t="s">
        <v>161</v>
      </c>
      <c r="E17" s="29" t="s">
        <v>127</v>
      </c>
      <c r="F17" s="30" t="s">
        <v>1901</v>
      </c>
      <c r="G17" s="27" t="s">
        <v>133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2699</v>
      </c>
      <c r="D18" s="28" t="s">
        <v>2700</v>
      </c>
      <c r="E18" s="29" t="s">
        <v>127</v>
      </c>
      <c r="F18" s="30" t="s">
        <v>1406</v>
      </c>
      <c r="G18" s="27" t="s">
        <v>201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2701</v>
      </c>
      <c r="D19" s="28" t="s">
        <v>1991</v>
      </c>
      <c r="E19" s="29" t="s">
        <v>127</v>
      </c>
      <c r="F19" s="30" t="s">
        <v>1377</v>
      </c>
      <c r="G19" s="27" t="s">
        <v>275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2702</v>
      </c>
      <c r="D20" s="28" t="s">
        <v>1078</v>
      </c>
      <c r="E20" s="29" t="s">
        <v>131</v>
      </c>
      <c r="F20" s="30" t="s">
        <v>530</v>
      </c>
      <c r="G20" s="27" t="s">
        <v>238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2703</v>
      </c>
      <c r="D21" s="28" t="s">
        <v>277</v>
      </c>
      <c r="E21" s="29" t="s">
        <v>151</v>
      </c>
      <c r="F21" s="30" t="s">
        <v>394</v>
      </c>
      <c r="G21" s="27" t="s">
        <v>201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2704</v>
      </c>
      <c r="D22" s="28" t="s">
        <v>413</v>
      </c>
      <c r="E22" s="29" t="s">
        <v>396</v>
      </c>
      <c r="F22" s="30" t="s">
        <v>801</v>
      </c>
      <c r="G22" s="27" t="s">
        <v>107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2705</v>
      </c>
      <c r="D23" s="28" t="s">
        <v>735</v>
      </c>
      <c r="E23" s="29" t="s">
        <v>396</v>
      </c>
      <c r="F23" s="30" t="s">
        <v>2706</v>
      </c>
      <c r="G23" s="27" t="s">
        <v>1904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2707</v>
      </c>
      <c r="D24" s="28" t="s">
        <v>611</v>
      </c>
      <c r="E24" s="29" t="s">
        <v>396</v>
      </c>
      <c r="F24" s="30" t="s">
        <v>2708</v>
      </c>
      <c r="G24" s="27" t="s">
        <v>201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2709</v>
      </c>
      <c r="D25" s="28" t="s">
        <v>2710</v>
      </c>
      <c r="E25" s="29" t="s">
        <v>2711</v>
      </c>
      <c r="F25" s="30" t="s">
        <v>2039</v>
      </c>
      <c r="G25" s="27" t="s">
        <v>334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2712</v>
      </c>
      <c r="D26" s="28" t="s">
        <v>2713</v>
      </c>
      <c r="E26" s="29" t="s">
        <v>1292</v>
      </c>
      <c r="F26" s="30" t="s">
        <v>176</v>
      </c>
      <c r="G26" s="27" t="s">
        <v>322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2714</v>
      </c>
      <c r="D27" s="28" t="s">
        <v>735</v>
      </c>
      <c r="E27" s="29" t="s">
        <v>170</v>
      </c>
      <c r="F27" s="30" t="s">
        <v>2715</v>
      </c>
      <c r="G27" s="27" t="s">
        <v>205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2716</v>
      </c>
      <c r="D28" s="28" t="s">
        <v>2717</v>
      </c>
      <c r="E28" s="29" t="s">
        <v>414</v>
      </c>
      <c r="F28" s="30" t="s">
        <v>1267</v>
      </c>
      <c r="G28" s="27" t="s">
        <v>250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2718</v>
      </c>
      <c r="D29" s="28" t="s">
        <v>2719</v>
      </c>
      <c r="E29" s="29" t="s">
        <v>175</v>
      </c>
      <c r="F29" s="30" t="s">
        <v>904</v>
      </c>
      <c r="G29" s="27" t="s">
        <v>153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2720</v>
      </c>
      <c r="D30" s="28" t="s">
        <v>2721</v>
      </c>
      <c r="E30" s="29" t="s">
        <v>842</v>
      </c>
      <c r="F30" s="30" t="s">
        <v>1040</v>
      </c>
      <c r="G30" s="27" t="s">
        <v>205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2722</v>
      </c>
      <c r="D31" s="28" t="s">
        <v>2011</v>
      </c>
      <c r="E31" s="29" t="s">
        <v>184</v>
      </c>
      <c r="F31" s="30" t="s">
        <v>382</v>
      </c>
      <c r="G31" s="27" t="s">
        <v>133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2723</v>
      </c>
      <c r="D32" s="28" t="s">
        <v>1749</v>
      </c>
      <c r="E32" s="29" t="s">
        <v>184</v>
      </c>
      <c r="F32" s="30" t="s">
        <v>2724</v>
      </c>
      <c r="G32" s="27" t="s">
        <v>238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2725</v>
      </c>
      <c r="D33" s="28" t="s">
        <v>161</v>
      </c>
      <c r="E33" s="29" t="s">
        <v>1605</v>
      </c>
      <c r="F33" s="30" t="s">
        <v>2726</v>
      </c>
      <c r="G33" s="27" t="s">
        <v>98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2727</v>
      </c>
      <c r="D34" s="28" t="s">
        <v>1732</v>
      </c>
      <c r="E34" s="29" t="s">
        <v>195</v>
      </c>
      <c r="F34" s="30" t="s">
        <v>900</v>
      </c>
      <c r="G34" s="27" t="s">
        <v>367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2728</v>
      </c>
      <c r="D35" s="28" t="s">
        <v>1238</v>
      </c>
      <c r="E35" s="29" t="s">
        <v>212</v>
      </c>
      <c r="F35" s="30" t="s">
        <v>2729</v>
      </c>
      <c r="G35" s="27" t="s">
        <v>111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2730</v>
      </c>
      <c r="D36" s="28" t="s">
        <v>803</v>
      </c>
      <c r="E36" s="29" t="s">
        <v>212</v>
      </c>
      <c r="F36" s="30" t="s">
        <v>2731</v>
      </c>
      <c r="G36" s="27" t="s">
        <v>2732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2733</v>
      </c>
      <c r="D37" s="28" t="s">
        <v>803</v>
      </c>
      <c r="E37" s="29" t="s">
        <v>212</v>
      </c>
      <c r="F37" s="30" t="s">
        <v>1076</v>
      </c>
      <c r="G37" s="27" t="s">
        <v>103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2734</v>
      </c>
      <c r="D38" s="28" t="s">
        <v>803</v>
      </c>
      <c r="E38" s="29" t="s">
        <v>212</v>
      </c>
      <c r="F38" s="30" t="s">
        <v>1596</v>
      </c>
      <c r="G38" s="27" t="s">
        <v>322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2735</v>
      </c>
      <c r="D39" s="28" t="s">
        <v>2736</v>
      </c>
      <c r="E39" s="29" t="s">
        <v>432</v>
      </c>
      <c r="F39" s="30" t="s">
        <v>2377</v>
      </c>
      <c r="G39" s="27" t="s">
        <v>111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2737</v>
      </c>
      <c r="D40" s="28" t="s">
        <v>2738</v>
      </c>
      <c r="E40" s="29" t="s">
        <v>432</v>
      </c>
      <c r="F40" s="30" t="s">
        <v>873</v>
      </c>
      <c r="G40" s="27" t="s">
        <v>197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2739</v>
      </c>
      <c r="D41" s="28" t="s">
        <v>2740</v>
      </c>
      <c r="E41" s="29" t="s">
        <v>663</v>
      </c>
      <c r="F41" s="30" t="s">
        <v>188</v>
      </c>
      <c r="G41" s="27" t="s">
        <v>164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2741</v>
      </c>
      <c r="D42" s="28" t="s">
        <v>1530</v>
      </c>
      <c r="E42" s="29" t="s">
        <v>663</v>
      </c>
      <c r="F42" s="30" t="s">
        <v>2742</v>
      </c>
      <c r="G42" s="27" t="s">
        <v>1690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2743</v>
      </c>
      <c r="D43" s="28" t="s">
        <v>2744</v>
      </c>
      <c r="E43" s="29" t="s">
        <v>228</v>
      </c>
      <c r="F43" s="30" t="s">
        <v>1278</v>
      </c>
      <c r="G43" s="27" t="s">
        <v>197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2745</v>
      </c>
      <c r="D44" s="28" t="s">
        <v>998</v>
      </c>
      <c r="E44" s="29" t="s">
        <v>867</v>
      </c>
      <c r="F44" s="30" t="s">
        <v>1099</v>
      </c>
      <c r="G44" s="27" t="s">
        <v>426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2746</v>
      </c>
      <c r="D45" s="28" t="s">
        <v>932</v>
      </c>
      <c r="E45" s="29" t="s">
        <v>867</v>
      </c>
      <c r="F45" s="30" t="s">
        <v>1805</v>
      </c>
      <c r="G45" s="27" t="s">
        <v>389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2747</v>
      </c>
      <c r="D46" s="28" t="s">
        <v>581</v>
      </c>
      <c r="E46" s="29" t="s">
        <v>2748</v>
      </c>
      <c r="F46" s="30" t="s">
        <v>514</v>
      </c>
      <c r="G46" s="27" t="s">
        <v>164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2749</v>
      </c>
      <c r="D47" s="28" t="s">
        <v>2750</v>
      </c>
      <c r="E47" s="29" t="s">
        <v>466</v>
      </c>
      <c r="F47" s="30" t="s">
        <v>1716</v>
      </c>
      <c r="G47" s="27" t="s">
        <v>330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2751</v>
      </c>
      <c r="D48" s="28" t="s">
        <v>179</v>
      </c>
      <c r="E48" s="29" t="s">
        <v>466</v>
      </c>
      <c r="F48" s="30" t="s">
        <v>1089</v>
      </c>
      <c r="G48" s="27" t="s">
        <v>389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2752</v>
      </c>
      <c r="D49" s="28" t="s">
        <v>2753</v>
      </c>
      <c r="E49" s="29" t="s">
        <v>1208</v>
      </c>
      <c r="F49" s="30" t="s">
        <v>2754</v>
      </c>
      <c r="G49" s="27" t="s">
        <v>1693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2755</v>
      </c>
      <c r="D50" s="28" t="s">
        <v>1920</v>
      </c>
      <c r="E50" s="29" t="s">
        <v>481</v>
      </c>
      <c r="F50" s="30" t="s">
        <v>300</v>
      </c>
      <c r="G50" s="27" t="s">
        <v>401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2756</v>
      </c>
      <c r="D51" s="28" t="s">
        <v>2757</v>
      </c>
      <c r="E51" s="29" t="s">
        <v>711</v>
      </c>
      <c r="F51" s="30" t="s">
        <v>482</v>
      </c>
      <c r="G51" s="27" t="s">
        <v>401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2758</v>
      </c>
      <c r="D52" s="28" t="s">
        <v>2759</v>
      </c>
      <c r="E52" s="29" t="s">
        <v>2760</v>
      </c>
      <c r="F52" s="30" t="s">
        <v>2761</v>
      </c>
      <c r="G52" s="27" t="s">
        <v>255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2762</v>
      </c>
      <c r="D53" s="28" t="s">
        <v>526</v>
      </c>
      <c r="E53" s="29" t="s">
        <v>286</v>
      </c>
      <c r="F53" s="30" t="s">
        <v>1056</v>
      </c>
      <c r="G53" s="27" t="s">
        <v>426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2763</v>
      </c>
      <c r="D54" s="28" t="s">
        <v>917</v>
      </c>
      <c r="E54" s="29" t="s">
        <v>303</v>
      </c>
      <c r="F54" s="30" t="s">
        <v>364</v>
      </c>
      <c r="G54" s="27" t="s">
        <v>389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2764</v>
      </c>
      <c r="D55" s="28" t="s">
        <v>539</v>
      </c>
      <c r="E55" s="29" t="s">
        <v>2765</v>
      </c>
      <c r="F55" s="30" t="s">
        <v>1005</v>
      </c>
      <c r="G55" s="27" t="s">
        <v>389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2766</v>
      </c>
      <c r="D56" s="28" t="s">
        <v>875</v>
      </c>
      <c r="E56" s="29" t="s">
        <v>1788</v>
      </c>
      <c r="F56" s="30" t="s">
        <v>2317</v>
      </c>
      <c r="G56" s="27" t="s">
        <v>250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2767</v>
      </c>
      <c r="D57" s="28" t="s">
        <v>480</v>
      </c>
      <c r="E57" s="29" t="s">
        <v>309</v>
      </c>
      <c r="F57" s="30" t="s">
        <v>1023</v>
      </c>
      <c r="G57" s="27" t="s">
        <v>164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2768</v>
      </c>
      <c r="D58" s="28" t="s">
        <v>1926</v>
      </c>
      <c r="E58" s="29" t="s">
        <v>313</v>
      </c>
      <c r="F58" s="30" t="s">
        <v>2769</v>
      </c>
      <c r="G58" s="27" t="s">
        <v>426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2770</v>
      </c>
      <c r="D59" s="28" t="s">
        <v>1112</v>
      </c>
      <c r="E59" s="29" t="s">
        <v>313</v>
      </c>
      <c r="F59" s="30" t="s">
        <v>2771</v>
      </c>
      <c r="G59" s="27" t="s">
        <v>2772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2773</v>
      </c>
      <c r="D60" s="28" t="s">
        <v>2774</v>
      </c>
      <c r="E60" s="29" t="s">
        <v>2775</v>
      </c>
      <c r="F60" s="30" t="s">
        <v>1390</v>
      </c>
      <c r="G60" s="27" t="s">
        <v>250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2776</v>
      </c>
      <c r="D61" s="28" t="s">
        <v>1269</v>
      </c>
      <c r="E61" s="29" t="s">
        <v>2777</v>
      </c>
      <c r="F61" s="30" t="s">
        <v>644</v>
      </c>
      <c r="G61" s="27" t="s">
        <v>138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2778</v>
      </c>
      <c r="D62" s="28" t="s">
        <v>2779</v>
      </c>
      <c r="E62" s="29" t="s">
        <v>2780</v>
      </c>
      <c r="F62" s="30" t="s">
        <v>534</v>
      </c>
      <c r="G62" s="27" t="s">
        <v>426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2781</v>
      </c>
      <c r="D63" s="28" t="s">
        <v>2782</v>
      </c>
      <c r="E63" s="29" t="s">
        <v>324</v>
      </c>
      <c r="F63" s="30" t="s">
        <v>544</v>
      </c>
      <c r="G63" s="27" t="s">
        <v>401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2783</v>
      </c>
      <c r="D64" s="28" t="s">
        <v>179</v>
      </c>
      <c r="E64" s="29" t="s">
        <v>1804</v>
      </c>
      <c r="F64" s="30" t="s">
        <v>804</v>
      </c>
      <c r="G64" s="27" t="s">
        <v>334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2784</v>
      </c>
      <c r="D65" s="28" t="s">
        <v>2785</v>
      </c>
      <c r="E65" s="29" t="s">
        <v>2786</v>
      </c>
      <c r="F65" s="30" t="s">
        <v>2690</v>
      </c>
      <c r="G65" s="27" t="s">
        <v>389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2787</v>
      </c>
      <c r="D66" s="28" t="s">
        <v>347</v>
      </c>
      <c r="E66" s="29" t="s">
        <v>2788</v>
      </c>
      <c r="F66" s="30" t="s">
        <v>904</v>
      </c>
      <c r="G66" s="27" t="s">
        <v>322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2789</v>
      </c>
      <c r="D67" s="28" t="s">
        <v>122</v>
      </c>
      <c r="E67" s="29" t="s">
        <v>2790</v>
      </c>
      <c r="F67" s="30" t="s">
        <v>1390</v>
      </c>
      <c r="G67" s="27" t="s">
        <v>322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2791</v>
      </c>
      <c r="D68" s="28" t="s">
        <v>2792</v>
      </c>
      <c r="E68" s="29" t="s">
        <v>2793</v>
      </c>
      <c r="F68" s="30" t="s">
        <v>2794</v>
      </c>
      <c r="G68" s="27" t="s">
        <v>389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2795</v>
      </c>
      <c r="D69" s="28" t="s">
        <v>2796</v>
      </c>
      <c r="E69" s="29" t="s">
        <v>337</v>
      </c>
      <c r="F69" s="30" t="s">
        <v>156</v>
      </c>
      <c r="G69" s="27" t="s">
        <v>111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2797</v>
      </c>
      <c r="D70" s="28" t="s">
        <v>654</v>
      </c>
      <c r="E70" s="29" t="s">
        <v>337</v>
      </c>
      <c r="F70" s="30" t="s">
        <v>494</v>
      </c>
      <c r="G70" s="27" t="s">
        <v>233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2798</v>
      </c>
      <c r="D71" s="28" t="s">
        <v>2799</v>
      </c>
      <c r="E71" s="29" t="s">
        <v>344</v>
      </c>
      <c r="F71" s="30" t="s">
        <v>144</v>
      </c>
      <c r="G71" s="27" t="s">
        <v>164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2800</v>
      </c>
      <c r="D72" s="28" t="s">
        <v>199</v>
      </c>
      <c r="E72" s="29" t="s">
        <v>344</v>
      </c>
      <c r="F72" s="30" t="s">
        <v>2801</v>
      </c>
      <c r="G72" s="27" t="s">
        <v>2591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2802</v>
      </c>
      <c r="D73" s="28" t="s">
        <v>169</v>
      </c>
      <c r="E73" s="29" t="s">
        <v>344</v>
      </c>
      <c r="F73" s="30" t="s">
        <v>1767</v>
      </c>
      <c r="G73" s="27" t="s">
        <v>197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2803</v>
      </c>
      <c r="D74" s="28" t="s">
        <v>1920</v>
      </c>
      <c r="E74" s="29" t="s">
        <v>1822</v>
      </c>
      <c r="F74" s="30" t="s">
        <v>1009</v>
      </c>
      <c r="G74" s="27" t="s">
        <v>141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2804</v>
      </c>
      <c r="D75" s="28" t="s">
        <v>122</v>
      </c>
      <c r="E75" s="29" t="s">
        <v>2805</v>
      </c>
      <c r="F75" s="30" t="s">
        <v>644</v>
      </c>
      <c r="G75" s="27" t="s">
        <v>153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8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8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2806</v>
      </c>
      <c r="D76" s="28" t="s">
        <v>2807</v>
      </c>
      <c r="E76" s="29" t="s">
        <v>2808</v>
      </c>
      <c r="F76" s="30" t="s">
        <v>1689</v>
      </c>
      <c r="G76" s="27" t="s">
        <v>255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75" customHeight="1">
      <c r="B77" s="26">
        <v>67</v>
      </c>
      <c r="C77" s="27" t="s">
        <v>2809</v>
      </c>
      <c r="D77" s="28" t="s">
        <v>1900</v>
      </c>
      <c r="E77" s="29" t="s">
        <v>348</v>
      </c>
      <c r="F77" s="30" t="s">
        <v>582</v>
      </c>
      <c r="G77" s="27" t="s">
        <v>138</v>
      </c>
      <c r="H77" s="31" t="s">
        <v>27</v>
      </c>
      <c r="I77" s="31" t="s">
        <v>27</v>
      </c>
      <c r="J77" s="31" t="s">
        <v>27</v>
      </c>
      <c r="K77" s="31" t="s">
        <v>27</v>
      </c>
      <c r="L77" s="38"/>
      <c r="M77" s="38"/>
      <c r="N77" s="38"/>
      <c r="O77" s="38"/>
      <c r="P77" s="33"/>
      <c r="Q77" s="34">
        <f t="shared" si="5"/>
        <v>0</v>
      </c>
      <c r="R77" s="35" t="str">
        <f t="shared" si="3"/>
        <v>F</v>
      </c>
      <c r="S77" s="36" t="str">
        <f t="shared" si="1"/>
        <v>Kém</v>
      </c>
      <c r="T77" s="37" t="str">
        <f t="shared" si="4"/>
        <v/>
      </c>
      <c r="U77" s="93"/>
      <c r="V77" s="91" t="str">
        <f t="shared" si="6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18.75" customHeight="1">
      <c r="B78" s="26">
        <v>68</v>
      </c>
      <c r="C78" s="27" t="s">
        <v>2810</v>
      </c>
      <c r="D78" s="28" t="s">
        <v>834</v>
      </c>
      <c r="E78" s="29" t="s">
        <v>1548</v>
      </c>
      <c r="F78" s="30" t="s">
        <v>2811</v>
      </c>
      <c r="G78" s="27" t="s">
        <v>1693</v>
      </c>
      <c r="H78" s="31" t="s">
        <v>27</v>
      </c>
      <c r="I78" s="31" t="s">
        <v>27</v>
      </c>
      <c r="J78" s="31" t="s">
        <v>27</v>
      </c>
      <c r="K78" s="31" t="s">
        <v>27</v>
      </c>
      <c r="L78" s="38"/>
      <c r="M78" s="38"/>
      <c r="N78" s="38"/>
      <c r="O78" s="38"/>
      <c r="P78" s="33"/>
      <c r="Q78" s="34">
        <f t="shared" si="5"/>
        <v>0</v>
      </c>
      <c r="R78" s="35" t="str">
        <f t="shared" si="3"/>
        <v>F</v>
      </c>
      <c r="S78" s="36" t="str">
        <f t="shared" si="1"/>
        <v>Kém</v>
      </c>
      <c r="T78" s="37" t="str">
        <f t="shared" si="4"/>
        <v/>
      </c>
      <c r="U78" s="93"/>
      <c r="V78" s="91" t="str">
        <f t="shared" si="6"/>
        <v>Học lại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1:38" ht="7.5" customHeight="1">
      <c r="A79" s="2"/>
      <c r="B79" s="39"/>
      <c r="C79" s="4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hidden="1">
      <c r="A80" s="2"/>
      <c r="B80" s="110" t="s">
        <v>28</v>
      </c>
      <c r="C80" s="11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 ht="16.5" hidden="1" customHeight="1">
      <c r="A81" s="2"/>
      <c r="B81" s="45" t="s">
        <v>29</v>
      </c>
      <c r="C81" s="45"/>
      <c r="D81" s="46">
        <f>+$Y$9</f>
        <v>68</v>
      </c>
      <c r="E81" s="47" t="s">
        <v>30</v>
      </c>
      <c r="F81" s="47"/>
      <c r="G81" s="130" t="s">
        <v>31</v>
      </c>
      <c r="H81" s="130"/>
      <c r="I81" s="130"/>
      <c r="J81" s="130"/>
      <c r="K81" s="130"/>
      <c r="L81" s="130"/>
      <c r="M81" s="130"/>
      <c r="N81" s="130"/>
      <c r="O81" s="130"/>
      <c r="P81" s="48">
        <f>$Y$9 -COUNTIF($T$10:$T$268,"Vắng") -COUNTIF($T$10:$T$268,"Vắng có phép") - COUNTIF($T$10:$T$268,"Đình chỉ thi") - COUNTIF($T$10:$T$268,"Không đủ ĐKDT")</f>
        <v>68</v>
      </c>
      <c r="Q81" s="48"/>
      <c r="R81" s="49"/>
      <c r="S81" s="50"/>
      <c r="T81" s="50" t="s">
        <v>30</v>
      </c>
      <c r="U81" s="3"/>
    </row>
    <row r="82" spans="1:38" ht="16.5" hidden="1" customHeight="1">
      <c r="A82" s="2"/>
      <c r="B82" s="45" t="s">
        <v>32</v>
      </c>
      <c r="C82" s="45"/>
      <c r="D82" s="46">
        <f>+$AJ$9</f>
        <v>0</v>
      </c>
      <c r="E82" s="47" t="s">
        <v>30</v>
      </c>
      <c r="F82" s="47"/>
      <c r="G82" s="130" t="s">
        <v>33</v>
      </c>
      <c r="H82" s="130"/>
      <c r="I82" s="130"/>
      <c r="J82" s="130"/>
      <c r="K82" s="130"/>
      <c r="L82" s="130"/>
      <c r="M82" s="130"/>
      <c r="N82" s="130"/>
      <c r="O82" s="130"/>
      <c r="P82" s="51">
        <f>COUNTIF($T$10:$T$144,"Vắng")</f>
        <v>0</v>
      </c>
      <c r="Q82" s="51"/>
      <c r="R82" s="52"/>
      <c r="S82" s="50"/>
      <c r="T82" s="50" t="s">
        <v>30</v>
      </c>
      <c r="U82" s="3"/>
    </row>
    <row r="83" spans="1:38" ht="16.5" hidden="1" customHeight="1">
      <c r="A83" s="2"/>
      <c r="B83" s="45" t="s">
        <v>54</v>
      </c>
      <c r="C83" s="45"/>
      <c r="D83" s="85">
        <f>COUNTIF(V11:V78,"Học lại")</f>
        <v>68</v>
      </c>
      <c r="E83" s="47" t="s">
        <v>30</v>
      </c>
      <c r="F83" s="47"/>
      <c r="G83" s="130" t="s">
        <v>55</v>
      </c>
      <c r="H83" s="130"/>
      <c r="I83" s="130"/>
      <c r="J83" s="130"/>
      <c r="K83" s="130"/>
      <c r="L83" s="130"/>
      <c r="M83" s="130"/>
      <c r="N83" s="130"/>
      <c r="O83" s="130"/>
      <c r="P83" s="48">
        <f>COUNTIF($T$10:$T$144,"Vắng có phép")</f>
        <v>0</v>
      </c>
      <c r="Q83" s="48"/>
      <c r="R83" s="49"/>
      <c r="S83" s="50"/>
      <c r="T83" s="50" t="s">
        <v>30</v>
      </c>
      <c r="U83" s="3"/>
    </row>
    <row r="84" spans="1:38" ht="3" hidden="1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idden="1">
      <c r="B85" s="86" t="s">
        <v>34</v>
      </c>
      <c r="C85" s="86"/>
      <c r="D85" s="87">
        <f>COUNTIF(V11:V78,"Thi lại")</f>
        <v>0</v>
      </c>
      <c r="E85" s="88" t="s">
        <v>30</v>
      </c>
      <c r="F85" s="3"/>
      <c r="G85" s="3"/>
      <c r="H85" s="3"/>
      <c r="I85" s="3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3"/>
    </row>
    <row r="86" spans="1:38" hidden="1">
      <c r="B86" s="86"/>
      <c r="C86" s="86"/>
      <c r="D86" s="87"/>
      <c r="E86" s="88"/>
      <c r="F86" s="3"/>
      <c r="G86" s="3"/>
      <c r="H86" s="3"/>
      <c r="I86" s="3"/>
      <c r="J86" s="129" t="s">
        <v>56</v>
      </c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3"/>
    </row>
    <row r="87" spans="1:38" hidden="1">
      <c r="A87" s="53"/>
      <c r="B87" s="98" t="s">
        <v>35</v>
      </c>
      <c r="C87" s="98"/>
      <c r="D87" s="98"/>
      <c r="E87" s="98"/>
      <c r="F87" s="98"/>
      <c r="G87" s="98"/>
      <c r="H87" s="98"/>
      <c r="I87" s="54"/>
      <c r="J87" s="103" t="s">
        <v>36</v>
      </c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3"/>
    </row>
    <row r="88" spans="1:38" ht="4.5" hidden="1" customHeight="1">
      <c r="A88" s="2"/>
      <c r="B88" s="39"/>
      <c r="C88" s="55"/>
      <c r="D88" s="55"/>
      <c r="E88" s="56"/>
      <c r="F88" s="56"/>
      <c r="G88" s="56"/>
      <c r="H88" s="57"/>
      <c r="I88" s="58"/>
      <c r="J88" s="58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38" s="2" customFormat="1" hidden="1">
      <c r="B89" s="98" t="s">
        <v>37</v>
      </c>
      <c r="C89" s="98"/>
      <c r="D89" s="100" t="s">
        <v>38</v>
      </c>
      <c r="E89" s="100"/>
      <c r="F89" s="100"/>
      <c r="G89" s="100"/>
      <c r="H89" s="100"/>
      <c r="I89" s="58"/>
      <c r="J89" s="58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9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3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18" hidden="1" customHeight="1">
      <c r="A95" s="1"/>
      <c r="B95" s="99" t="s">
        <v>39</v>
      </c>
      <c r="C95" s="99"/>
      <c r="D95" s="99" t="s">
        <v>57</v>
      </c>
      <c r="E95" s="99"/>
      <c r="F95" s="99"/>
      <c r="G95" s="99"/>
      <c r="H95" s="99"/>
      <c r="I95" s="99"/>
      <c r="J95" s="99" t="s">
        <v>40</v>
      </c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4.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36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ht="38.25" customHeight="1">
      <c r="B98" s="97" t="s">
        <v>52</v>
      </c>
      <c r="C98" s="98"/>
      <c r="D98" s="98"/>
      <c r="E98" s="98"/>
      <c r="F98" s="98"/>
      <c r="G98" s="98"/>
      <c r="H98" s="97" t="s">
        <v>53</v>
      </c>
      <c r="I98" s="97"/>
      <c r="J98" s="97"/>
      <c r="K98" s="97"/>
      <c r="L98" s="97"/>
      <c r="M98" s="97"/>
      <c r="N98" s="101" t="s">
        <v>59</v>
      </c>
      <c r="O98" s="101"/>
      <c r="P98" s="101"/>
      <c r="Q98" s="101"/>
      <c r="R98" s="101"/>
      <c r="S98" s="101"/>
      <c r="T98" s="101"/>
      <c r="U98" s="101"/>
    </row>
    <row r="99" spans="1:38">
      <c r="B99" s="39"/>
      <c r="C99" s="55"/>
      <c r="D99" s="55"/>
      <c r="E99" s="56"/>
      <c r="F99" s="56"/>
      <c r="G99" s="56"/>
      <c r="H99" s="57"/>
      <c r="I99" s="58"/>
      <c r="J99" s="58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38">
      <c r="B100" s="98" t="s">
        <v>37</v>
      </c>
      <c r="C100" s="98"/>
      <c r="D100" s="100" t="s">
        <v>38</v>
      </c>
      <c r="E100" s="100"/>
      <c r="F100" s="100"/>
      <c r="G100" s="100"/>
      <c r="H100" s="100"/>
      <c r="I100" s="58"/>
      <c r="J100" s="58"/>
      <c r="K100" s="44"/>
      <c r="L100" s="44"/>
      <c r="M100" s="44"/>
      <c r="N100" s="44"/>
      <c r="O100" s="44"/>
      <c r="P100" s="44"/>
      <c r="Q100" s="44"/>
      <c r="R100" s="44"/>
      <c r="S100" s="44"/>
      <c r="T100" s="44"/>
    </row>
    <row r="101" spans="1:38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6" spans="1:38"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 t="s">
        <v>60</v>
      </c>
      <c r="O106" s="96"/>
      <c r="P106" s="96"/>
      <c r="Q106" s="96"/>
      <c r="R106" s="96"/>
      <c r="S106" s="96"/>
      <c r="T106" s="96"/>
      <c r="U106" s="96"/>
    </row>
  </sheetData>
  <sheetProtection formatCells="0" formatColumns="0" formatRows="0" insertColumns="0" insertRows="0" insertHyperlinks="0" deleteColumns="0" deleteRows="0" sort="0" autoFilter="0" pivotTables="0"/>
  <autoFilter ref="A9:AL78">
    <filterColumn colId="3" showButton="0"/>
    <filterColumn colId="12"/>
  </autoFilter>
  <mergeCells count="61">
    <mergeCell ref="B100:C100"/>
    <mergeCell ref="D100:H100"/>
    <mergeCell ref="B106:D106"/>
    <mergeCell ref="E106:G106"/>
    <mergeCell ref="H106:M106"/>
    <mergeCell ref="N106:U106"/>
    <mergeCell ref="B95:C95"/>
    <mergeCell ref="D95:I95"/>
    <mergeCell ref="J95:T95"/>
    <mergeCell ref="B98:G98"/>
    <mergeCell ref="H98:M98"/>
    <mergeCell ref="N98:U98"/>
    <mergeCell ref="G83:O83"/>
    <mergeCell ref="J85:T85"/>
    <mergeCell ref="J86:T86"/>
    <mergeCell ref="B87:H87"/>
    <mergeCell ref="J87:T87"/>
    <mergeCell ref="B89:C89"/>
    <mergeCell ref="D89:H89"/>
    <mergeCell ref="T8:T10"/>
    <mergeCell ref="U8:U10"/>
    <mergeCell ref="B10:G10"/>
    <mergeCell ref="B80:C80"/>
    <mergeCell ref="G81:O81"/>
    <mergeCell ref="G82:O8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8">
    <cfRule type="cellIs" dxfId="11" priority="2" operator="greaterThan">
      <formula>10</formula>
    </cfRule>
  </conditionalFormatting>
  <conditionalFormatting sqref="C1:C1048576">
    <cfRule type="duplicateValues" dxfId="10" priority="1"/>
  </conditionalFormatting>
  <dataValidations count="1">
    <dataValidation allowBlank="1" showInputMessage="1" showErrorMessage="1" errorTitle="Không xóa dữ liệu" error="Không xóa dữ liệu" prompt="Không xóa dữ liệu" sqref="D83 AL3:AL9 X3:AK4 W5:AK9 V11:W7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L104"/>
  <sheetViews>
    <sheetView workbookViewId="0">
      <pane ySplit="4" topLeftCell="A5" activePane="bottomLeft" state="frozen"/>
      <selection activeCell="L1" sqref="L1:T1"/>
      <selection pane="bottomLeft" activeCell="A77" sqref="A77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78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73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INT1155-17</v>
      </c>
      <c r="Y9" s="69">
        <f>+$AH$9+$AJ$9+$AF$9</f>
        <v>66</v>
      </c>
      <c r="Z9" s="63">
        <f>COUNTIF($S$10:$S$136,"Khiển trách")</f>
        <v>0</v>
      </c>
      <c r="AA9" s="63">
        <f>COUNTIF($S$10:$S$136,"Cảnh cáo")</f>
        <v>0</v>
      </c>
      <c r="AB9" s="63">
        <f>COUNTIF($S$10:$S$136,"Đình chỉ thi")</f>
        <v>0</v>
      </c>
      <c r="AC9" s="70">
        <f>+($Z$9+$AA$9+$AB$9)/$Y$9*100%</f>
        <v>0</v>
      </c>
      <c r="AD9" s="63">
        <f>SUM(COUNTIF($S$10:$S$134,"Vắng"),COUNTIF($S$10:$S$134,"Vắng có phép"))</f>
        <v>0</v>
      </c>
      <c r="AE9" s="71">
        <f>+$AD$9/$Y$9</f>
        <v>0</v>
      </c>
      <c r="AF9" s="72">
        <f>COUNTIF($V$10:$V$134,"Thi lại")</f>
        <v>0</v>
      </c>
      <c r="AG9" s="71">
        <f>+$AF$9/$Y$9</f>
        <v>0</v>
      </c>
      <c r="AH9" s="72">
        <f>COUNTIF($V$10:$V$135,"Học lại")</f>
        <v>66</v>
      </c>
      <c r="AI9" s="71">
        <f>+$AH$9/$Y$9</f>
        <v>1</v>
      </c>
      <c r="AJ9" s="63">
        <f>COUNTIF($V$11:$V$135,"Đạt")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2572</v>
      </c>
      <c r="D11" s="17" t="s">
        <v>2573</v>
      </c>
      <c r="E11" s="18" t="s">
        <v>101</v>
      </c>
      <c r="F11" s="19" t="s">
        <v>690</v>
      </c>
      <c r="G11" s="16" t="s">
        <v>595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6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2574</v>
      </c>
      <c r="D12" s="28" t="s">
        <v>2575</v>
      </c>
      <c r="E12" s="29" t="s">
        <v>101</v>
      </c>
      <c r="F12" s="30" t="s">
        <v>2576</v>
      </c>
      <c r="G12" s="27" t="s">
        <v>2577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2578</v>
      </c>
      <c r="D13" s="28" t="s">
        <v>1873</v>
      </c>
      <c r="E13" s="29" t="s">
        <v>123</v>
      </c>
      <c r="F13" s="30" t="s">
        <v>2028</v>
      </c>
      <c r="G13" s="27" t="s">
        <v>172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6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6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2579</v>
      </c>
      <c r="D14" s="28" t="s">
        <v>277</v>
      </c>
      <c r="E14" s="29" t="s">
        <v>960</v>
      </c>
      <c r="F14" s="30" t="s">
        <v>705</v>
      </c>
      <c r="G14" s="27" t="s">
        <v>250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2580</v>
      </c>
      <c r="D15" s="28" t="s">
        <v>998</v>
      </c>
      <c r="E15" s="29" t="s">
        <v>782</v>
      </c>
      <c r="F15" s="30" t="s">
        <v>2581</v>
      </c>
      <c r="G15" s="27" t="s">
        <v>426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2582</v>
      </c>
      <c r="D16" s="28" t="s">
        <v>1454</v>
      </c>
      <c r="E16" s="29" t="s">
        <v>2583</v>
      </c>
      <c r="F16" s="30" t="s">
        <v>2584</v>
      </c>
      <c r="G16" s="27" t="s">
        <v>1066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2585</v>
      </c>
      <c r="D17" s="28" t="s">
        <v>2586</v>
      </c>
      <c r="E17" s="29" t="s">
        <v>127</v>
      </c>
      <c r="F17" s="30" t="s">
        <v>2587</v>
      </c>
      <c r="G17" s="27" t="s">
        <v>2577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2588</v>
      </c>
      <c r="D18" s="28" t="s">
        <v>1322</v>
      </c>
      <c r="E18" s="29" t="s">
        <v>127</v>
      </c>
      <c r="F18" s="30" t="s">
        <v>137</v>
      </c>
      <c r="G18" s="27" t="s">
        <v>103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2589</v>
      </c>
      <c r="D19" s="28" t="s">
        <v>2590</v>
      </c>
      <c r="E19" s="29" t="s">
        <v>1975</v>
      </c>
      <c r="F19" s="30" t="s">
        <v>1290</v>
      </c>
      <c r="G19" s="27" t="s">
        <v>2591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2592</v>
      </c>
      <c r="D20" s="28" t="s">
        <v>1078</v>
      </c>
      <c r="E20" s="29" t="s">
        <v>131</v>
      </c>
      <c r="F20" s="30" t="s">
        <v>2593</v>
      </c>
      <c r="G20" s="27" t="s">
        <v>177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2594</v>
      </c>
      <c r="D21" s="28" t="s">
        <v>1361</v>
      </c>
      <c r="E21" s="29" t="s">
        <v>136</v>
      </c>
      <c r="F21" s="30" t="s">
        <v>873</v>
      </c>
      <c r="G21" s="27" t="s">
        <v>103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2595</v>
      </c>
      <c r="D22" s="28" t="s">
        <v>2596</v>
      </c>
      <c r="E22" s="29" t="s">
        <v>2597</v>
      </c>
      <c r="F22" s="30" t="s">
        <v>1242</v>
      </c>
      <c r="G22" s="27" t="s">
        <v>426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2598</v>
      </c>
      <c r="D23" s="28" t="s">
        <v>161</v>
      </c>
      <c r="E23" s="29" t="s">
        <v>147</v>
      </c>
      <c r="F23" s="30" t="s">
        <v>1273</v>
      </c>
      <c r="G23" s="27" t="s">
        <v>141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2599</v>
      </c>
      <c r="D24" s="28" t="s">
        <v>2600</v>
      </c>
      <c r="E24" s="29" t="s">
        <v>396</v>
      </c>
      <c r="F24" s="30" t="s">
        <v>267</v>
      </c>
      <c r="G24" s="27" t="s">
        <v>141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2601</v>
      </c>
      <c r="D25" s="28" t="s">
        <v>2602</v>
      </c>
      <c r="E25" s="29" t="s">
        <v>396</v>
      </c>
      <c r="F25" s="30" t="s">
        <v>1145</v>
      </c>
      <c r="G25" s="27" t="s">
        <v>250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2603</v>
      </c>
      <c r="D26" s="28" t="s">
        <v>1266</v>
      </c>
      <c r="E26" s="29" t="s">
        <v>396</v>
      </c>
      <c r="F26" s="30" t="s">
        <v>2604</v>
      </c>
      <c r="G26" s="27" t="s">
        <v>141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2605</v>
      </c>
      <c r="D27" s="28" t="s">
        <v>122</v>
      </c>
      <c r="E27" s="29" t="s">
        <v>1292</v>
      </c>
      <c r="F27" s="30" t="s">
        <v>1781</v>
      </c>
      <c r="G27" s="27" t="s">
        <v>595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2606</v>
      </c>
      <c r="D28" s="28" t="s">
        <v>2607</v>
      </c>
      <c r="E28" s="29" t="s">
        <v>633</v>
      </c>
      <c r="F28" s="30" t="s">
        <v>2608</v>
      </c>
      <c r="G28" s="27" t="s">
        <v>141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2609</v>
      </c>
      <c r="D29" s="28" t="s">
        <v>143</v>
      </c>
      <c r="E29" s="29" t="s">
        <v>987</v>
      </c>
      <c r="F29" s="30" t="s">
        <v>2610</v>
      </c>
      <c r="G29" s="27" t="s">
        <v>2230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2611</v>
      </c>
      <c r="D30" s="28" t="s">
        <v>450</v>
      </c>
      <c r="E30" s="29" t="s">
        <v>842</v>
      </c>
      <c r="F30" s="30" t="s">
        <v>801</v>
      </c>
      <c r="G30" s="27" t="s">
        <v>177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2612</v>
      </c>
      <c r="D31" s="28" t="s">
        <v>2613</v>
      </c>
      <c r="E31" s="29" t="s">
        <v>184</v>
      </c>
      <c r="F31" s="30" t="s">
        <v>868</v>
      </c>
      <c r="G31" s="27" t="s">
        <v>197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2614</v>
      </c>
      <c r="D32" s="28" t="s">
        <v>1558</v>
      </c>
      <c r="E32" s="29" t="s">
        <v>212</v>
      </c>
      <c r="F32" s="30" t="s">
        <v>2615</v>
      </c>
      <c r="G32" s="27" t="s">
        <v>141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2616</v>
      </c>
      <c r="D33" s="28" t="s">
        <v>2617</v>
      </c>
      <c r="E33" s="29" t="s">
        <v>432</v>
      </c>
      <c r="F33" s="30" t="s">
        <v>754</v>
      </c>
      <c r="G33" s="27" t="s">
        <v>138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2618</v>
      </c>
      <c r="D34" s="28" t="s">
        <v>1205</v>
      </c>
      <c r="E34" s="29" t="s">
        <v>432</v>
      </c>
      <c r="F34" s="30" t="s">
        <v>672</v>
      </c>
      <c r="G34" s="27" t="s">
        <v>133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2619</v>
      </c>
      <c r="D35" s="28" t="s">
        <v>122</v>
      </c>
      <c r="E35" s="29" t="s">
        <v>1313</v>
      </c>
      <c r="F35" s="30" t="s">
        <v>1167</v>
      </c>
      <c r="G35" s="27" t="s">
        <v>250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2620</v>
      </c>
      <c r="D36" s="28" t="s">
        <v>215</v>
      </c>
      <c r="E36" s="29" t="s">
        <v>2140</v>
      </c>
      <c r="F36" s="30" t="s">
        <v>904</v>
      </c>
      <c r="G36" s="27" t="s">
        <v>334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2621</v>
      </c>
      <c r="D37" s="28" t="s">
        <v>917</v>
      </c>
      <c r="E37" s="29" t="s">
        <v>2622</v>
      </c>
      <c r="F37" s="30" t="s">
        <v>2623</v>
      </c>
      <c r="G37" s="27" t="s">
        <v>233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2624</v>
      </c>
      <c r="D38" s="28" t="s">
        <v>2625</v>
      </c>
      <c r="E38" s="29" t="s">
        <v>1881</v>
      </c>
      <c r="F38" s="30" t="s">
        <v>1611</v>
      </c>
      <c r="G38" s="27" t="s">
        <v>201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2626</v>
      </c>
      <c r="D39" s="28" t="s">
        <v>998</v>
      </c>
      <c r="E39" s="29" t="s">
        <v>451</v>
      </c>
      <c r="F39" s="30" t="s">
        <v>2030</v>
      </c>
      <c r="G39" s="27" t="s">
        <v>334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2627</v>
      </c>
      <c r="D40" s="28" t="s">
        <v>2628</v>
      </c>
      <c r="E40" s="29" t="s">
        <v>244</v>
      </c>
      <c r="F40" s="30" t="s">
        <v>2629</v>
      </c>
      <c r="G40" s="27" t="s">
        <v>98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2630</v>
      </c>
      <c r="D41" s="28" t="s">
        <v>834</v>
      </c>
      <c r="E41" s="29" t="s">
        <v>244</v>
      </c>
      <c r="F41" s="30" t="s">
        <v>818</v>
      </c>
      <c r="G41" s="27" t="s">
        <v>133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2631</v>
      </c>
      <c r="D42" s="28" t="s">
        <v>215</v>
      </c>
      <c r="E42" s="29" t="s">
        <v>2632</v>
      </c>
      <c r="F42" s="30" t="s">
        <v>1145</v>
      </c>
      <c r="G42" s="27" t="s">
        <v>238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2633</v>
      </c>
      <c r="D43" s="28" t="s">
        <v>1018</v>
      </c>
      <c r="E43" s="29" t="s">
        <v>466</v>
      </c>
      <c r="F43" s="30" t="s">
        <v>703</v>
      </c>
      <c r="G43" s="27" t="s">
        <v>177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2634</v>
      </c>
      <c r="D44" s="28" t="s">
        <v>2635</v>
      </c>
      <c r="E44" s="29" t="s">
        <v>466</v>
      </c>
      <c r="F44" s="30" t="s">
        <v>582</v>
      </c>
      <c r="G44" s="27" t="s">
        <v>138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2636</v>
      </c>
      <c r="D45" s="28" t="s">
        <v>1361</v>
      </c>
      <c r="E45" s="29" t="s">
        <v>473</v>
      </c>
      <c r="F45" s="30" t="s">
        <v>865</v>
      </c>
      <c r="G45" s="27" t="s">
        <v>107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2637</v>
      </c>
      <c r="D46" s="28" t="s">
        <v>161</v>
      </c>
      <c r="E46" s="29" t="s">
        <v>253</v>
      </c>
      <c r="F46" s="30" t="s">
        <v>1520</v>
      </c>
      <c r="G46" s="27" t="s">
        <v>172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2638</v>
      </c>
      <c r="D47" s="28" t="s">
        <v>143</v>
      </c>
      <c r="E47" s="29" t="s">
        <v>253</v>
      </c>
      <c r="F47" s="30" t="s">
        <v>2639</v>
      </c>
      <c r="G47" s="27" t="s">
        <v>98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2640</v>
      </c>
      <c r="D48" s="28" t="s">
        <v>240</v>
      </c>
      <c r="E48" s="29" t="s">
        <v>2641</v>
      </c>
      <c r="F48" s="30" t="s">
        <v>2642</v>
      </c>
      <c r="G48" s="27" t="s">
        <v>141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2643</v>
      </c>
      <c r="D49" s="28" t="s">
        <v>161</v>
      </c>
      <c r="E49" s="29" t="s">
        <v>481</v>
      </c>
      <c r="F49" s="30" t="s">
        <v>1674</v>
      </c>
      <c r="G49" s="27" t="s">
        <v>157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2644</v>
      </c>
      <c r="D50" s="28" t="s">
        <v>375</v>
      </c>
      <c r="E50" s="29" t="s">
        <v>481</v>
      </c>
      <c r="F50" s="30" t="s">
        <v>599</v>
      </c>
      <c r="G50" s="27" t="s">
        <v>111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2645</v>
      </c>
      <c r="D51" s="28" t="s">
        <v>2646</v>
      </c>
      <c r="E51" s="29" t="s">
        <v>711</v>
      </c>
      <c r="F51" s="30" t="s">
        <v>582</v>
      </c>
      <c r="G51" s="27" t="s">
        <v>141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2647</v>
      </c>
      <c r="D52" s="28" t="s">
        <v>846</v>
      </c>
      <c r="E52" s="29" t="s">
        <v>711</v>
      </c>
      <c r="F52" s="30" t="s">
        <v>1034</v>
      </c>
      <c r="G52" s="27" t="s">
        <v>164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2648</v>
      </c>
      <c r="D53" s="28" t="s">
        <v>150</v>
      </c>
      <c r="E53" s="29" t="s">
        <v>2649</v>
      </c>
      <c r="F53" s="30" t="s">
        <v>2650</v>
      </c>
      <c r="G53" s="27" t="s">
        <v>98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2651</v>
      </c>
      <c r="D54" s="28" t="s">
        <v>735</v>
      </c>
      <c r="E54" s="29" t="s">
        <v>2649</v>
      </c>
      <c r="F54" s="30" t="s">
        <v>2652</v>
      </c>
      <c r="G54" s="27" t="s">
        <v>401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2653</v>
      </c>
      <c r="D55" s="28" t="s">
        <v>2654</v>
      </c>
      <c r="E55" s="29" t="s">
        <v>894</v>
      </c>
      <c r="F55" s="30" t="s">
        <v>1218</v>
      </c>
      <c r="G55" s="27" t="s">
        <v>141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2655</v>
      </c>
      <c r="D56" s="28" t="s">
        <v>2656</v>
      </c>
      <c r="E56" s="29" t="s">
        <v>2052</v>
      </c>
      <c r="F56" s="30" t="s">
        <v>577</v>
      </c>
      <c r="G56" s="27" t="s">
        <v>334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2657</v>
      </c>
      <c r="D57" s="28" t="s">
        <v>215</v>
      </c>
      <c r="E57" s="29" t="s">
        <v>715</v>
      </c>
      <c r="F57" s="30" t="s">
        <v>2177</v>
      </c>
      <c r="G57" s="27" t="s">
        <v>115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2658</v>
      </c>
      <c r="D58" s="28" t="s">
        <v>2464</v>
      </c>
      <c r="E58" s="29" t="s">
        <v>722</v>
      </c>
      <c r="F58" s="30" t="s">
        <v>1885</v>
      </c>
      <c r="G58" s="27" t="s">
        <v>250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2659</v>
      </c>
      <c r="D59" s="28" t="s">
        <v>2660</v>
      </c>
      <c r="E59" s="29" t="s">
        <v>2661</v>
      </c>
      <c r="F59" s="30" t="s">
        <v>1305</v>
      </c>
      <c r="G59" s="27" t="s">
        <v>111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2662</v>
      </c>
      <c r="D60" s="28" t="s">
        <v>161</v>
      </c>
      <c r="E60" s="29" t="s">
        <v>903</v>
      </c>
      <c r="F60" s="30" t="s">
        <v>364</v>
      </c>
      <c r="G60" s="27" t="s">
        <v>197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2663</v>
      </c>
      <c r="D61" s="28" t="s">
        <v>587</v>
      </c>
      <c r="E61" s="29" t="s">
        <v>303</v>
      </c>
      <c r="F61" s="30" t="s">
        <v>2157</v>
      </c>
      <c r="G61" s="27" t="s">
        <v>177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2664</v>
      </c>
      <c r="D62" s="28" t="s">
        <v>257</v>
      </c>
      <c r="E62" s="29" t="s">
        <v>2665</v>
      </c>
      <c r="F62" s="30" t="s">
        <v>300</v>
      </c>
      <c r="G62" s="27" t="s">
        <v>141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2666</v>
      </c>
      <c r="D63" s="28" t="s">
        <v>820</v>
      </c>
      <c r="E63" s="29" t="s">
        <v>909</v>
      </c>
      <c r="F63" s="30" t="s">
        <v>589</v>
      </c>
      <c r="G63" s="27" t="s">
        <v>115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2667</v>
      </c>
      <c r="D64" s="28" t="s">
        <v>659</v>
      </c>
      <c r="E64" s="29" t="s">
        <v>513</v>
      </c>
      <c r="F64" s="30" t="s">
        <v>2668</v>
      </c>
      <c r="G64" s="27" t="s">
        <v>389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2669</v>
      </c>
      <c r="D65" s="28" t="s">
        <v>2670</v>
      </c>
      <c r="E65" s="29" t="s">
        <v>313</v>
      </c>
      <c r="F65" s="30" t="s">
        <v>2671</v>
      </c>
      <c r="G65" s="27" t="s">
        <v>138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2672</v>
      </c>
      <c r="D66" s="28" t="s">
        <v>1472</v>
      </c>
      <c r="E66" s="29" t="s">
        <v>2075</v>
      </c>
      <c r="F66" s="30" t="s">
        <v>684</v>
      </c>
      <c r="G66" s="27" t="s">
        <v>238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2673</v>
      </c>
      <c r="D67" s="28" t="s">
        <v>1061</v>
      </c>
      <c r="E67" s="29" t="s">
        <v>324</v>
      </c>
      <c r="F67" s="30" t="s">
        <v>530</v>
      </c>
      <c r="G67" s="27" t="s">
        <v>141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2674</v>
      </c>
      <c r="D68" s="28" t="s">
        <v>465</v>
      </c>
      <c r="E68" s="29" t="s">
        <v>2675</v>
      </c>
      <c r="F68" s="30" t="s">
        <v>1449</v>
      </c>
      <c r="G68" s="27" t="s">
        <v>177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2676</v>
      </c>
      <c r="D69" s="28" t="s">
        <v>2101</v>
      </c>
      <c r="E69" s="29" t="s">
        <v>533</v>
      </c>
      <c r="F69" s="30" t="s">
        <v>712</v>
      </c>
      <c r="G69" s="27" t="s">
        <v>250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2677</v>
      </c>
      <c r="D70" s="28" t="s">
        <v>117</v>
      </c>
      <c r="E70" s="29" t="s">
        <v>533</v>
      </c>
      <c r="F70" s="30" t="s">
        <v>1242</v>
      </c>
      <c r="G70" s="27" t="s">
        <v>133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2678</v>
      </c>
      <c r="D71" s="28" t="s">
        <v>2679</v>
      </c>
      <c r="E71" s="29" t="s">
        <v>337</v>
      </c>
      <c r="F71" s="30" t="s">
        <v>804</v>
      </c>
      <c r="G71" s="27" t="s">
        <v>172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2680</v>
      </c>
      <c r="D72" s="28" t="s">
        <v>2681</v>
      </c>
      <c r="E72" s="29" t="s">
        <v>340</v>
      </c>
      <c r="F72" s="30" t="s">
        <v>2682</v>
      </c>
      <c r="G72" s="27" t="s">
        <v>334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2683</v>
      </c>
      <c r="D73" s="28" t="s">
        <v>372</v>
      </c>
      <c r="E73" s="29" t="s">
        <v>549</v>
      </c>
      <c r="F73" s="30" t="s">
        <v>2160</v>
      </c>
      <c r="G73" s="27" t="s">
        <v>334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2684</v>
      </c>
      <c r="D74" s="28" t="s">
        <v>2685</v>
      </c>
      <c r="E74" s="29" t="s">
        <v>549</v>
      </c>
      <c r="F74" s="30" t="s">
        <v>2686</v>
      </c>
      <c r="G74" s="27" t="s">
        <v>138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2687</v>
      </c>
      <c r="D75" s="28" t="s">
        <v>1802</v>
      </c>
      <c r="E75" s="29" t="s">
        <v>344</v>
      </c>
      <c r="F75" s="30" t="s">
        <v>152</v>
      </c>
      <c r="G75" s="27" t="s">
        <v>334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6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6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2688</v>
      </c>
      <c r="D76" s="28" t="s">
        <v>1038</v>
      </c>
      <c r="E76" s="29" t="s">
        <v>2689</v>
      </c>
      <c r="F76" s="30" t="s">
        <v>2690</v>
      </c>
      <c r="G76" s="27" t="s">
        <v>157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7.5" customHeight="1">
      <c r="A77" s="2"/>
      <c r="B77" s="39"/>
      <c r="C77" s="40"/>
      <c r="D77" s="40"/>
      <c r="E77" s="41"/>
      <c r="F77" s="41"/>
      <c r="G77" s="41"/>
      <c r="H77" s="42"/>
      <c r="I77" s="43"/>
      <c r="J77" s="4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</row>
    <row r="78" spans="1:38" ht="16.5" hidden="1">
      <c r="A78" s="2"/>
      <c r="B78" s="110" t="s">
        <v>28</v>
      </c>
      <c r="C78" s="11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t="16.5" hidden="1" customHeight="1">
      <c r="A79" s="2"/>
      <c r="B79" s="45" t="s">
        <v>29</v>
      </c>
      <c r="C79" s="45"/>
      <c r="D79" s="46">
        <f>+$Y$9</f>
        <v>66</v>
      </c>
      <c r="E79" s="47" t="s">
        <v>30</v>
      </c>
      <c r="F79" s="47"/>
      <c r="G79" s="130" t="s">
        <v>31</v>
      </c>
      <c r="H79" s="130"/>
      <c r="I79" s="130"/>
      <c r="J79" s="130"/>
      <c r="K79" s="130"/>
      <c r="L79" s="130"/>
      <c r="M79" s="130"/>
      <c r="N79" s="130"/>
      <c r="O79" s="130"/>
      <c r="P79" s="48">
        <f>$Y$9 -COUNTIF($T$10:$T$266,"Vắng") -COUNTIF($T$10:$T$266,"Vắng có phép") - COUNTIF($T$10:$T$266,"Đình chỉ thi") - COUNTIF($T$10:$T$266,"Không đủ ĐKDT")</f>
        <v>66</v>
      </c>
      <c r="Q79" s="48"/>
      <c r="R79" s="49"/>
      <c r="S79" s="50"/>
      <c r="T79" s="50" t="s">
        <v>30</v>
      </c>
      <c r="U79" s="3"/>
    </row>
    <row r="80" spans="1:38" ht="16.5" hidden="1" customHeight="1">
      <c r="A80" s="2"/>
      <c r="B80" s="45" t="s">
        <v>32</v>
      </c>
      <c r="C80" s="45"/>
      <c r="D80" s="46">
        <f>+$AJ$9</f>
        <v>0</v>
      </c>
      <c r="E80" s="47" t="s">
        <v>30</v>
      </c>
      <c r="F80" s="47"/>
      <c r="G80" s="130" t="s">
        <v>33</v>
      </c>
      <c r="H80" s="130"/>
      <c r="I80" s="130"/>
      <c r="J80" s="130"/>
      <c r="K80" s="130"/>
      <c r="L80" s="130"/>
      <c r="M80" s="130"/>
      <c r="N80" s="130"/>
      <c r="O80" s="130"/>
      <c r="P80" s="51">
        <f>COUNTIF($T$10:$T$142,"Vắng")</f>
        <v>0</v>
      </c>
      <c r="Q80" s="51"/>
      <c r="R80" s="52"/>
      <c r="S80" s="50"/>
      <c r="T80" s="50" t="s">
        <v>30</v>
      </c>
      <c r="U80" s="3"/>
    </row>
    <row r="81" spans="1:38" ht="16.5" hidden="1" customHeight="1">
      <c r="A81" s="2"/>
      <c r="B81" s="45" t="s">
        <v>54</v>
      </c>
      <c r="C81" s="45"/>
      <c r="D81" s="85">
        <f>COUNTIF(V11:V76,"Học lại")</f>
        <v>66</v>
      </c>
      <c r="E81" s="47" t="s">
        <v>30</v>
      </c>
      <c r="F81" s="47"/>
      <c r="G81" s="130" t="s">
        <v>55</v>
      </c>
      <c r="H81" s="130"/>
      <c r="I81" s="130"/>
      <c r="J81" s="130"/>
      <c r="K81" s="130"/>
      <c r="L81" s="130"/>
      <c r="M81" s="130"/>
      <c r="N81" s="130"/>
      <c r="O81" s="130"/>
      <c r="P81" s="48">
        <f>COUNTIF($T$10:$T$142,"Vắng có phép")</f>
        <v>0</v>
      </c>
      <c r="Q81" s="48"/>
      <c r="R81" s="49"/>
      <c r="S81" s="50"/>
      <c r="T81" s="50" t="s">
        <v>30</v>
      </c>
      <c r="U81" s="3"/>
    </row>
    <row r="82" spans="1:38" ht="3" hidden="1" customHeight="1">
      <c r="A82" s="2"/>
      <c r="B82" s="39"/>
      <c r="C82" s="40"/>
      <c r="D82" s="40"/>
      <c r="E82" s="41"/>
      <c r="F82" s="41"/>
      <c r="G82" s="41"/>
      <c r="H82" s="42"/>
      <c r="I82" s="43"/>
      <c r="J82" s="43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3"/>
    </row>
    <row r="83" spans="1:38" hidden="1">
      <c r="B83" s="86" t="s">
        <v>34</v>
      </c>
      <c r="C83" s="86"/>
      <c r="D83" s="87">
        <f>COUNTIF(V11:V76,"Thi lại")</f>
        <v>0</v>
      </c>
      <c r="E83" s="88" t="s">
        <v>30</v>
      </c>
      <c r="F83" s="3"/>
      <c r="G83" s="3"/>
      <c r="H83" s="3"/>
      <c r="I83" s="3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3"/>
    </row>
    <row r="84" spans="1:38" hidden="1">
      <c r="B84" s="86"/>
      <c r="C84" s="86"/>
      <c r="D84" s="87"/>
      <c r="E84" s="88"/>
      <c r="F84" s="3"/>
      <c r="G84" s="3"/>
      <c r="H84" s="3"/>
      <c r="I84" s="3"/>
      <c r="J84" s="129" t="s">
        <v>56</v>
      </c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3"/>
    </row>
    <row r="85" spans="1:38" hidden="1">
      <c r="A85" s="53"/>
      <c r="B85" s="98" t="s">
        <v>35</v>
      </c>
      <c r="C85" s="98"/>
      <c r="D85" s="98"/>
      <c r="E85" s="98"/>
      <c r="F85" s="98"/>
      <c r="G85" s="98"/>
      <c r="H85" s="98"/>
      <c r="I85" s="54"/>
      <c r="J85" s="103" t="s">
        <v>36</v>
      </c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3"/>
    </row>
    <row r="86" spans="1:38" ht="4.5" hidden="1" customHeight="1">
      <c r="A86" s="2"/>
      <c r="B86" s="39"/>
      <c r="C86" s="55"/>
      <c r="D86" s="55"/>
      <c r="E86" s="56"/>
      <c r="F86" s="56"/>
      <c r="G86" s="56"/>
      <c r="H86" s="57"/>
      <c r="I86" s="58"/>
      <c r="J86" s="58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38" s="2" customFormat="1" hidden="1">
      <c r="B87" s="98" t="s">
        <v>37</v>
      </c>
      <c r="C87" s="98"/>
      <c r="D87" s="100" t="s">
        <v>38</v>
      </c>
      <c r="E87" s="100"/>
      <c r="F87" s="100"/>
      <c r="G87" s="100"/>
      <c r="H87" s="100"/>
      <c r="I87" s="58"/>
      <c r="J87" s="58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9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3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18" hidden="1" customHeight="1">
      <c r="A93" s="1"/>
      <c r="B93" s="99" t="s">
        <v>39</v>
      </c>
      <c r="C93" s="99"/>
      <c r="D93" s="99" t="s">
        <v>57</v>
      </c>
      <c r="E93" s="99"/>
      <c r="F93" s="99"/>
      <c r="G93" s="99"/>
      <c r="H93" s="99"/>
      <c r="I93" s="99"/>
      <c r="J93" s="99" t="s">
        <v>40</v>
      </c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4.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36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ht="38.25" customHeight="1">
      <c r="B96" s="97" t="s">
        <v>52</v>
      </c>
      <c r="C96" s="98"/>
      <c r="D96" s="98"/>
      <c r="E96" s="98"/>
      <c r="F96" s="98"/>
      <c r="G96" s="98"/>
      <c r="H96" s="97" t="s">
        <v>53</v>
      </c>
      <c r="I96" s="97"/>
      <c r="J96" s="97"/>
      <c r="K96" s="97"/>
      <c r="L96" s="97"/>
      <c r="M96" s="97"/>
      <c r="N96" s="101" t="s">
        <v>59</v>
      </c>
      <c r="O96" s="101"/>
      <c r="P96" s="101"/>
      <c r="Q96" s="101"/>
      <c r="R96" s="101"/>
      <c r="S96" s="101"/>
      <c r="T96" s="101"/>
      <c r="U96" s="101"/>
    </row>
    <row r="97" spans="2:21">
      <c r="B97" s="39"/>
      <c r="C97" s="55"/>
      <c r="D97" s="55"/>
      <c r="E97" s="56"/>
      <c r="F97" s="56"/>
      <c r="G97" s="56"/>
      <c r="H97" s="57"/>
      <c r="I97" s="58"/>
      <c r="J97" s="58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2:21">
      <c r="B98" s="98" t="s">
        <v>37</v>
      </c>
      <c r="C98" s="98"/>
      <c r="D98" s="100" t="s">
        <v>38</v>
      </c>
      <c r="E98" s="100"/>
      <c r="F98" s="100"/>
      <c r="G98" s="100"/>
      <c r="H98" s="100"/>
      <c r="I98" s="58"/>
      <c r="J98" s="58"/>
      <c r="K98" s="44"/>
      <c r="L98" s="44"/>
      <c r="M98" s="44"/>
      <c r="N98" s="44"/>
      <c r="O98" s="44"/>
      <c r="P98" s="44"/>
      <c r="Q98" s="44"/>
      <c r="R98" s="44"/>
      <c r="S98" s="44"/>
      <c r="T98" s="44"/>
    </row>
    <row r="99" spans="2:21"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4" spans="2:21">
      <c r="B104" s="96"/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96"/>
      <c r="N104" s="96" t="s">
        <v>60</v>
      </c>
      <c r="O104" s="96"/>
      <c r="P104" s="96"/>
      <c r="Q104" s="96"/>
      <c r="R104" s="96"/>
      <c r="S104" s="96"/>
      <c r="T104" s="96"/>
      <c r="U104" s="96"/>
    </row>
  </sheetData>
  <sheetProtection formatCells="0" formatColumns="0" formatRows="0" insertColumns="0" insertRows="0" insertHyperlinks="0" deleteColumns="0" deleteRows="0" sort="0" autoFilter="0" pivotTables="0"/>
  <autoFilter ref="A9:AL76">
    <filterColumn colId="3" showButton="0"/>
    <filterColumn colId="12"/>
  </autoFilter>
  <mergeCells count="61">
    <mergeCell ref="B98:C98"/>
    <mergeCell ref="D98:H98"/>
    <mergeCell ref="B104:D104"/>
    <mergeCell ref="E104:G104"/>
    <mergeCell ref="H104:M104"/>
    <mergeCell ref="N104:U104"/>
    <mergeCell ref="B93:C93"/>
    <mergeCell ref="D93:I93"/>
    <mergeCell ref="J93:T93"/>
    <mergeCell ref="B96:G96"/>
    <mergeCell ref="H96:M96"/>
    <mergeCell ref="N96:U96"/>
    <mergeCell ref="G81:O81"/>
    <mergeCell ref="J83:T83"/>
    <mergeCell ref="J84:T84"/>
    <mergeCell ref="B85:H85"/>
    <mergeCell ref="J85:T85"/>
    <mergeCell ref="B87:C87"/>
    <mergeCell ref="D87:H87"/>
    <mergeCell ref="T8:T10"/>
    <mergeCell ref="U8:U10"/>
    <mergeCell ref="B10:G10"/>
    <mergeCell ref="B78:C78"/>
    <mergeCell ref="G79:O79"/>
    <mergeCell ref="G80:O80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6">
    <cfRule type="cellIs" dxfId="13" priority="2" operator="greaterThan">
      <formula>10</formula>
    </cfRule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81 AL3:AL9 X3:AK4 W5:AK9 V11:W76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L106"/>
  <sheetViews>
    <sheetView workbookViewId="0">
      <pane ySplit="4" topLeftCell="A5" activePane="bottomLeft" state="frozen"/>
      <selection activeCell="A6" sqref="A6:XFD6"/>
      <selection pane="bottomLeft" activeCell="A79" sqref="A79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67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79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73</v>
      </c>
      <c r="H6" s="119"/>
      <c r="I6" s="119"/>
      <c r="J6" s="119"/>
      <c r="K6" s="119"/>
      <c r="L6" s="119"/>
      <c r="M6" s="119"/>
      <c r="N6" s="119"/>
      <c r="O6" s="119"/>
      <c r="P6" s="119" t="s">
        <v>72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INT1155-16</v>
      </c>
      <c r="Y9" s="69">
        <f>+$AH$9+$AJ$9+$AF$9</f>
        <v>68</v>
      </c>
      <c r="Z9" s="63">
        <f>COUNTIF($S$10:$S$138,"Khiển trách")</f>
        <v>0</v>
      </c>
      <c r="AA9" s="63">
        <f>COUNTIF($S$10:$S$138,"Cảnh cáo")</f>
        <v>0</v>
      </c>
      <c r="AB9" s="63">
        <f>COUNTIF($S$10:$S$138,"Đình chỉ thi")</f>
        <v>0</v>
      </c>
      <c r="AC9" s="70">
        <f>+($Z$9+$AA$9+$AB$9)/$Y$9*100%</f>
        <v>0</v>
      </c>
      <c r="AD9" s="63">
        <f>SUM(COUNTIF($S$10:$S$136,"Vắng"),COUNTIF($S$10:$S$136,"Vắng có phép"))</f>
        <v>0</v>
      </c>
      <c r="AE9" s="71">
        <f>+$AD$9/$Y$9</f>
        <v>0</v>
      </c>
      <c r="AF9" s="72">
        <f>COUNTIF($V$10:$V$136,"Thi lại")</f>
        <v>0</v>
      </c>
      <c r="AG9" s="71">
        <f>+$AF$9/$Y$9</f>
        <v>0</v>
      </c>
      <c r="AH9" s="72">
        <f>COUNTIF($V$10:$V$137,"Học lại")</f>
        <v>68</v>
      </c>
      <c r="AI9" s="71">
        <f>+$AH$9/$Y$9</f>
        <v>1</v>
      </c>
      <c r="AJ9" s="63">
        <f>COUNTIF($V$11:$V$137,"Đạt")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2456</v>
      </c>
      <c r="D11" s="17" t="s">
        <v>1357</v>
      </c>
      <c r="E11" s="18" t="s">
        <v>101</v>
      </c>
      <c r="F11" s="19" t="s">
        <v>452</v>
      </c>
      <c r="G11" s="16" t="s">
        <v>115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2457</v>
      </c>
      <c r="D12" s="28" t="s">
        <v>539</v>
      </c>
      <c r="E12" s="29" t="s">
        <v>101</v>
      </c>
      <c r="F12" s="30" t="s">
        <v>2458</v>
      </c>
      <c r="G12" s="27" t="s">
        <v>478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2459</v>
      </c>
      <c r="D13" s="28" t="s">
        <v>2460</v>
      </c>
      <c r="E13" s="29" t="s">
        <v>101</v>
      </c>
      <c r="F13" s="30" t="s">
        <v>801</v>
      </c>
      <c r="G13" s="27" t="s">
        <v>330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2461</v>
      </c>
      <c r="D14" s="28" t="s">
        <v>2462</v>
      </c>
      <c r="E14" s="29" t="s">
        <v>101</v>
      </c>
      <c r="F14" s="30" t="s">
        <v>467</v>
      </c>
      <c r="G14" s="27" t="s">
        <v>330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2463</v>
      </c>
      <c r="D15" s="28" t="s">
        <v>2464</v>
      </c>
      <c r="E15" s="29" t="s">
        <v>2465</v>
      </c>
      <c r="F15" s="30" t="s">
        <v>1524</v>
      </c>
      <c r="G15" s="27" t="s">
        <v>201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2466</v>
      </c>
      <c r="D16" s="28" t="s">
        <v>161</v>
      </c>
      <c r="E16" s="29" t="s">
        <v>2467</v>
      </c>
      <c r="F16" s="30" t="s">
        <v>1131</v>
      </c>
      <c r="G16" s="27" t="s">
        <v>595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2468</v>
      </c>
      <c r="D17" s="28" t="s">
        <v>2469</v>
      </c>
      <c r="E17" s="29" t="s">
        <v>2470</v>
      </c>
      <c r="F17" s="30" t="s">
        <v>204</v>
      </c>
      <c r="G17" s="27" t="s">
        <v>177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2471</v>
      </c>
      <c r="D18" s="28" t="s">
        <v>2472</v>
      </c>
      <c r="E18" s="29" t="s">
        <v>127</v>
      </c>
      <c r="F18" s="30" t="s">
        <v>967</v>
      </c>
      <c r="G18" s="27" t="s">
        <v>255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2473</v>
      </c>
      <c r="D19" s="28" t="s">
        <v>95</v>
      </c>
      <c r="E19" s="29" t="s">
        <v>127</v>
      </c>
      <c r="F19" s="30" t="s">
        <v>2474</v>
      </c>
      <c r="G19" s="27" t="s">
        <v>401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2475</v>
      </c>
      <c r="D20" s="28" t="s">
        <v>327</v>
      </c>
      <c r="E20" s="29" t="s">
        <v>136</v>
      </c>
      <c r="F20" s="30" t="s">
        <v>2476</v>
      </c>
      <c r="G20" s="27" t="s">
        <v>133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2477</v>
      </c>
      <c r="D21" s="28" t="s">
        <v>2478</v>
      </c>
      <c r="E21" s="29" t="s">
        <v>136</v>
      </c>
      <c r="F21" s="30" t="s">
        <v>222</v>
      </c>
      <c r="G21" s="27" t="s">
        <v>157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2479</v>
      </c>
      <c r="D22" s="28" t="s">
        <v>126</v>
      </c>
      <c r="E22" s="29" t="s">
        <v>136</v>
      </c>
      <c r="F22" s="30" t="s">
        <v>180</v>
      </c>
      <c r="G22" s="27" t="s">
        <v>115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2480</v>
      </c>
      <c r="D23" s="28" t="s">
        <v>2481</v>
      </c>
      <c r="E23" s="29" t="s">
        <v>1564</v>
      </c>
      <c r="F23" s="30" t="s">
        <v>1433</v>
      </c>
      <c r="G23" s="27" t="s">
        <v>275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2482</v>
      </c>
      <c r="D24" s="28" t="s">
        <v>1938</v>
      </c>
      <c r="E24" s="29" t="s">
        <v>1432</v>
      </c>
      <c r="F24" s="30" t="s">
        <v>102</v>
      </c>
      <c r="G24" s="27" t="s">
        <v>322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2483</v>
      </c>
      <c r="D25" s="28" t="s">
        <v>2484</v>
      </c>
      <c r="E25" s="29" t="s">
        <v>151</v>
      </c>
      <c r="F25" s="30" t="s">
        <v>2485</v>
      </c>
      <c r="G25" s="27" t="s">
        <v>177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2486</v>
      </c>
      <c r="D26" s="28" t="s">
        <v>2487</v>
      </c>
      <c r="E26" s="29" t="s">
        <v>396</v>
      </c>
      <c r="F26" s="30" t="s">
        <v>1554</v>
      </c>
      <c r="G26" s="27" t="s">
        <v>334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2488</v>
      </c>
      <c r="D27" s="28" t="s">
        <v>2489</v>
      </c>
      <c r="E27" s="29" t="s">
        <v>170</v>
      </c>
      <c r="F27" s="30" t="s">
        <v>1716</v>
      </c>
      <c r="G27" s="27" t="s">
        <v>401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2490</v>
      </c>
      <c r="D28" s="28" t="s">
        <v>2491</v>
      </c>
      <c r="E28" s="29" t="s">
        <v>414</v>
      </c>
      <c r="F28" s="30" t="s">
        <v>664</v>
      </c>
      <c r="G28" s="27" t="s">
        <v>115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2492</v>
      </c>
      <c r="D29" s="28" t="s">
        <v>2493</v>
      </c>
      <c r="E29" s="29" t="s">
        <v>184</v>
      </c>
      <c r="F29" s="30" t="s">
        <v>760</v>
      </c>
      <c r="G29" s="27" t="s">
        <v>115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2494</v>
      </c>
      <c r="D30" s="28" t="s">
        <v>130</v>
      </c>
      <c r="E30" s="29" t="s">
        <v>184</v>
      </c>
      <c r="F30" s="30" t="s">
        <v>2495</v>
      </c>
      <c r="G30" s="27" t="s">
        <v>401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2496</v>
      </c>
      <c r="D31" s="28" t="s">
        <v>277</v>
      </c>
      <c r="E31" s="29" t="s">
        <v>184</v>
      </c>
      <c r="F31" s="30" t="s">
        <v>1403</v>
      </c>
      <c r="G31" s="27" t="s">
        <v>275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2497</v>
      </c>
      <c r="D32" s="28" t="s">
        <v>803</v>
      </c>
      <c r="E32" s="29" t="s">
        <v>1727</v>
      </c>
      <c r="F32" s="30" t="s">
        <v>2498</v>
      </c>
      <c r="G32" s="27" t="s">
        <v>138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2499</v>
      </c>
      <c r="D33" s="28" t="s">
        <v>2107</v>
      </c>
      <c r="E33" s="29" t="s">
        <v>1727</v>
      </c>
      <c r="F33" s="30" t="s">
        <v>1615</v>
      </c>
      <c r="G33" s="27" t="s">
        <v>238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2500</v>
      </c>
      <c r="D34" s="28" t="s">
        <v>465</v>
      </c>
      <c r="E34" s="29" t="s">
        <v>195</v>
      </c>
      <c r="F34" s="30" t="s">
        <v>517</v>
      </c>
      <c r="G34" s="27" t="s">
        <v>177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2501</v>
      </c>
      <c r="D35" s="28" t="s">
        <v>998</v>
      </c>
      <c r="E35" s="29" t="s">
        <v>212</v>
      </c>
      <c r="F35" s="30" t="s">
        <v>1462</v>
      </c>
      <c r="G35" s="27" t="s">
        <v>238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2502</v>
      </c>
      <c r="D36" s="28" t="s">
        <v>2503</v>
      </c>
      <c r="E36" s="29" t="s">
        <v>432</v>
      </c>
      <c r="F36" s="30" t="s">
        <v>1314</v>
      </c>
      <c r="G36" s="27" t="s">
        <v>275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2504</v>
      </c>
      <c r="D37" s="28" t="s">
        <v>122</v>
      </c>
      <c r="E37" s="29" t="s">
        <v>663</v>
      </c>
      <c r="F37" s="30" t="s">
        <v>2150</v>
      </c>
      <c r="G37" s="27" t="s">
        <v>98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2505</v>
      </c>
      <c r="D38" s="28" t="s">
        <v>2506</v>
      </c>
      <c r="E38" s="29" t="s">
        <v>663</v>
      </c>
      <c r="F38" s="30" t="s">
        <v>2507</v>
      </c>
      <c r="G38" s="27" t="s">
        <v>197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2508</v>
      </c>
      <c r="D39" s="28" t="s">
        <v>2509</v>
      </c>
      <c r="E39" s="29" t="s">
        <v>221</v>
      </c>
      <c r="F39" s="30" t="s">
        <v>200</v>
      </c>
      <c r="G39" s="27" t="s">
        <v>238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2510</v>
      </c>
      <c r="D40" s="28" t="s">
        <v>2511</v>
      </c>
      <c r="E40" s="29" t="s">
        <v>228</v>
      </c>
      <c r="F40" s="30" t="s">
        <v>2377</v>
      </c>
      <c r="G40" s="27" t="s">
        <v>141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2512</v>
      </c>
      <c r="D41" s="28" t="s">
        <v>2513</v>
      </c>
      <c r="E41" s="29" t="s">
        <v>1480</v>
      </c>
      <c r="F41" s="30" t="s">
        <v>1781</v>
      </c>
      <c r="G41" s="27" t="s">
        <v>138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2514</v>
      </c>
      <c r="D42" s="28" t="s">
        <v>1328</v>
      </c>
      <c r="E42" s="29" t="s">
        <v>1480</v>
      </c>
      <c r="F42" s="30" t="s">
        <v>1052</v>
      </c>
      <c r="G42" s="27" t="s">
        <v>238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2515</v>
      </c>
      <c r="D43" s="28" t="s">
        <v>532</v>
      </c>
      <c r="E43" s="29" t="s">
        <v>867</v>
      </c>
      <c r="F43" s="30" t="s">
        <v>537</v>
      </c>
      <c r="G43" s="27" t="s">
        <v>157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2516</v>
      </c>
      <c r="D44" s="28" t="s">
        <v>2517</v>
      </c>
      <c r="E44" s="29" t="s">
        <v>451</v>
      </c>
      <c r="F44" s="30" t="s">
        <v>2518</v>
      </c>
      <c r="G44" s="27" t="s">
        <v>255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2519</v>
      </c>
      <c r="D45" s="28" t="s">
        <v>480</v>
      </c>
      <c r="E45" s="29" t="s">
        <v>466</v>
      </c>
      <c r="F45" s="30" t="s">
        <v>553</v>
      </c>
      <c r="G45" s="27" t="s">
        <v>988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2520</v>
      </c>
      <c r="D46" s="28" t="s">
        <v>179</v>
      </c>
      <c r="E46" s="29" t="s">
        <v>1208</v>
      </c>
      <c r="F46" s="30" t="s">
        <v>2521</v>
      </c>
      <c r="G46" s="27" t="s">
        <v>98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2522</v>
      </c>
      <c r="D47" s="28" t="s">
        <v>424</v>
      </c>
      <c r="E47" s="29" t="s">
        <v>473</v>
      </c>
      <c r="F47" s="30" t="s">
        <v>373</v>
      </c>
      <c r="G47" s="27" t="s">
        <v>201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2523</v>
      </c>
      <c r="D48" s="28" t="s">
        <v>1361</v>
      </c>
      <c r="E48" s="29" t="s">
        <v>473</v>
      </c>
      <c r="F48" s="30" t="s">
        <v>156</v>
      </c>
      <c r="G48" s="27" t="s">
        <v>172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2524</v>
      </c>
      <c r="D49" s="28" t="s">
        <v>161</v>
      </c>
      <c r="E49" s="29" t="s">
        <v>473</v>
      </c>
      <c r="F49" s="30" t="s">
        <v>1171</v>
      </c>
      <c r="G49" s="27" t="s">
        <v>197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2525</v>
      </c>
      <c r="D50" s="28" t="s">
        <v>2526</v>
      </c>
      <c r="E50" s="29" t="s">
        <v>253</v>
      </c>
      <c r="F50" s="30" t="s">
        <v>314</v>
      </c>
      <c r="G50" s="27" t="s">
        <v>233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2527</v>
      </c>
      <c r="D51" s="28" t="s">
        <v>2528</v>
      </c>
      <c r="E51" s="29" t="s">
        <v>711</v>
      </c>
      <c r="F51" s="30" t="s">
        <v>750</v>
      </c>
      <c r="G51" s="27" t="s">
        <v>250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2529</v>
      </c>
      <c r="D52" s="28" t="s">
        <v>2530</v>
      </c>
      <c r="E52" s="29" t="s">
        <v>715</v>
      </c>
      <c r="F52" s="30" t="s">
        <v>2531</v>
      </c>
      <c r="G52" s="27" t="s">
        <v>988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2532</v>
      </c>
      <c r="D53" s="28" t="s">
        <v>875</v>
      </c>
      <c r="E53" s="29" t="s">
        <v>1058</v>
      </c>
      <c r="F53" s="30" t="s">
        <v>1426</v>
      </c>
      <c r="G53" s="27" t="s">
        <v>250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2533</v>
      </c>
      <c r="D54" s="28" t="s">
        <v>277</v>
      </c>
      <c r="E54" s="29" t="s">
        <v>286</v>
      </c>
      <c r="F54" s="30" t="s">
        <v>2534</v>
      </c>
      <c r="G54" s="27" t="s">
        <v>98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2535</v>
      </c>
      <c r="D55" s="28" t="s">
        <v>1112</v>
      </c>
      <c r="E55" s="29" t="s">
        <v>286</v>
      </c>
      <c r="F55" s="30" t="s">
        <v>1027</v>
      </c>
      <c r="G55" s="27" t="s">
        <v>177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2536</v>
      </c>
      <c r="D56" s="28" t="s">
        <v>1709</v>
      </c>
      <c r="E56" s="29" t="s">
        <v>722</v>
      </c>
      <c r="F56" s="30" t="s">
        <v>2537</v>
      </c>
      <c r="G56" s="27" t="s">
        <v>157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2538</v>
      </c>
      <c r="D57" s="28" t="s">
        <v>169</v>
      </c>
      <c r="E57" s="29" t="s">
        <v>303</v>
      </c>
      <c r="F57" s="30" t="s">
        <v>2539</v>
      </c>
      <c r="G57" s="27" t="s">
        <v>2109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2540</v>
      </c>
      <c r="D58" s="28" t="s">
        <v>2541</v>
      </c>
      <c r="E58" s="29" t="s">
        <v>306</v>
      </c>
      <c r="F58" s="30" t="s">
        <v>1910</v>
      </c>
      <c r="G58" s="27" t="s">
        <v>275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2542</v>
      </c>
      <c r="D59" s="28" t="s">
        <v>2543</v>
      </c>
      <c r="E59" s="29" t="s">
        <v>909</v>
      </c>
      <c r="F59" s="30" t="s">
        <v>1648</v>
      </c>
      <c r="G59" s="27" t="s">
        <v>177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2544</v>
      </c>
      <c r="D60" s="28" t="s">
        <v>2545</v>
      </c>
      <c r="E60" s="29" t="s">
        <v>909</v>
      </c>
      <c r="F60" s="30" t="s">
        <v>364</v>
      </c>
      <c r="G60" s="27" t="s">
        <v>233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2546</v>
      </c>
      <c r="D61" s="28" t="s">
        <v>917</v>
      </c>
      <c r="E61" s="29" t="s">
        <v>909</v>
      </c>
      <c r="F61" s="30" t="s">
        <v>1901</v>
      </c>
      <c r="G61" s="27" t="s">
        <v>201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2547</v>
      </c>
      <c r="D62" s="28" t="s">
        <v>161</v>
      </c>
      <c r="E62" s="29" t="s">
        <v>909</v>
      </c>
      <c r="F62" s="30" t="s">
        <v>2548</v>
      </c>
      <c r="G62" s="27" t="s">
        <v>141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2549</v>
      </c>
      <c r="D63" s="28" t="s">
        <v>161</v>
      </c>
      <c r="E63" s="29" t="s">
        <v>513</v>
      </c>
      <c r="F63" s="30" t="s">
        <v>1449</v>
      </c>
      <c r="G63" s="27" t="s">
        <v>275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2550</v>
      </c>
      <c r="D64" s="28" t="s">
        <v>499</v>
      </c>
      <c r="E64" s="29" t="s">
        <v>313</v>
      </c>
      <c r="F64" s="30" t="s">
        <v>996</v>
      </c>
      <c r="G64" s="27" t="s">
        <v>98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2551</v>
      </c>
      <c r="D65" s="28" t="s">
        <v>2552</v>
      </c>
      <c r="E65" s="29" t="s">
        <v>313</v>
      </c>
      <c r="F65" s="30" t="s">
        <v>1554</v>
      </c>
      <c r="G65" s="27" t="s">
        <v>238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2553</v>
      </c>
      <c r="D66" s="28" t="s">
        <v>2554</v>
      </c>
      <c r="E66" s="29" t="s">
        <v>313</v>
      </c>
      <c r="F66" s="30" t="s">
        <v>1193</v>
      </c>
      <c r="G66" s="27" t="s">
        <v>164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2555</v>
      </c>
      <c r="D67" s="28" t="s">
        <v>143</v>
      </c>
      <c r="E67" s="29" t="s">
        <v>313</v>
      </c>
      <c r="F67" s="30" t="s">
        <v>2556</v>
      </c>
      <c r="G67" s="27" t="s">
        <v>103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2557</v>
      </c>
      <c r="D68" s="28" t="s">
        <v>113</v>
      </c>
      <c r="E68" s="29" t="s">
        <v>1523</v>
      </c>
      <c r="F68" s="30" t="s">
        <v>388</v>
      </c>
      <c r="G68" s="27" t="s">
        <v>330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2558</v>
      </c>
      <c r="D69" s="28" t="s">
        <v>617</v>
      </c>
      <c r="E69" s="29" t="s">
        <v>1527</v>
      </c>
      <c r="F69" s="30" t="s">
        <v>2559</v>
      </c>
      <c r="G69" s="27" t="s">
        <v>1297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2560</v>
      </c>
      <c r="D70" s="28" t="s">
        <v>122</v>
      </c>
      <c r="E70" s="29" t="s">
        <v>1527</v>
      </c>
      <c r="F70" s="30" t="s">
        <v>2561</v>
      </c>
      <c r="G70" s="27" t="s">
        <v>1297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2562</v>
      </c>
      <c r="D71" s="28" t="s">
        <v>617</v>
      </c>
      <c r="E71" s="29" t="s">
        <v>747</v>
      </c>
      <c r="F71" s="30" t="s">
        <v>2377</v>
      </c>
      <c r="G71" s="27" t="s">
        <v>197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2563</v>
      </c>
      <c r="D72" s="28" t="s">
        <v>2564</v>
      </c>
      <c r="E72" s="29" t="s">
        <v>337</v>
      </c>
      <c r="F72" s="30" t="s">
        <v>1417</v>
      </c>
      <c r="G72" s="27" t="s">
        <v>141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2565</v>
      </c>
      <c r="D73" s="28" t="s">
        <v>1991</v>
      </c>
      <c r="E73" s="29" t="s">
        <v>337</v>
      </c>
      <c r="F73" s="30" t="s">
        <v>669</v>
      </c>
      <c r="G73" s="27" t="s">
        <v>177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2566</v>
      </c>
      <c r="D74" s="28" t="s">
        <v>1405</v>
      </c>
      <c r="E74" s="29" t="s">
        <v>340</v>
      </c>
      <c r="F74" s="30" t="s">
        <v>352</v>
      </c>
      <c r="G74" s="27" t="s">
        <v>595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2567</v>
      </c>
      <c r="D75" s="28" t="s">
        <v>2568</v>
      </c>
      <c r="E75" s="29" t="s">
        <v>549</v>
      </c>
      <c r="F75" s="30" t="s">
        <v>868</v>
      </c>
      <c r="G75" s="27" t="s">
        <v>238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8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8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2569</v>
      </c>
      <c r="D76" s="28" t="s">
        <v>372</v>
      </c>
      <c r="E76" s="29" t="s">
        <v>549</v>
      </c>
      <c r="F76" s="30" t="s">
        <v>660</v>
      </c>
      <c r="G76" s="27" t="s">
        <v>177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75" customHeight="1">
      <c r="B77" s="26">
        <v>67</v>
      </c>
      <c r="C77" s="27" t="s">
        <v>2570</v>
      </c>
      <c r="D77" s="28" t="s">
        <v>2478</v>
      </c>
      <c r="E77" s="29" t="s">
        <v>348</v>
      </c>
      <c r="F77" s="30" t="s">
        <v>1334</v>
      </c>
      <c r="G77" s="27" t="s">
        <v>595</v>
      </c>
      <c r="H77" s="31" t="s">
        <v>27</v>
      </c>
      <c r="I77" s="31" t="s">
        <v>27</v>
      </c>
      <c r="J77" s="31" t="s">
        <v>27</v>
      </c>
      <c r="K77" s="31" t="s">
        <v>27</v>
      </c>
      <c r="L77" s="38"/>
      <c r="M77" s="38"/>
      <c r="N77" s="38"/>
      <c r="O77" s="38"/>
      <c r="P77" s="33"/>
      <c r="Q77" s="34">
        <f t="shared" si="5"/>
        <v>0</v>
      </c>
      <c r="R77" s="35" t="str">
        <f t="shared" si="3"/>
        <v>F</v>
      </c>
      <c r="S77" s="36" t="str">
        <f t="shared" si="1"/>
        <v>Kém</v>
      </c>
      <c r="T77" s="37" t="str">
        <f t="shared" si="4"/>
        <v/>
      </c>
      <c r="U77" s="93"/>
      <c r="V77" s="91" t="str">
        <f t="shared" si="6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18.75" customHeight="1">
      <c r="B78" s="26">
        <v>68</v>
      </c>
      <c r="C78" s="27" t="s">
        <v>2571</v>
      </c>
      <c r="D78" s="28" t="s">
        <v>117</v>
      </c>
      <c r="E78" s="29" t="s">
        <v>562</v>
      </c>
      <c r="F78" s="30" t="s">
        <v>672</v>
      </c>
      <c r="G78" s="27" t="s">
        <v>164</v>
      </c>
      <c r="H78" s="31" t="s">
        <v>27</v>
      </c>
      <c r="I78" s="31" t="s">
        <v>27</v>
      </c>
      <c r="J78" s="31" t="s">
        <v>27</v>
      </c>
      <c r="K78" s="31" t="s">
        <v>27</v>
      </c>
      <c r="L78" s="38"/>
      <c r="M78" s="38"/>
      <c r="N78" s="38"/>
      <c r="O78" s="38"/>
      <c r="P78" s="33"/>
      <c r="Q78" s="34">
        <f t="shared" si="5"/>
        <v>0</v>
      </c>
      <c r="R78" s="35" t="str">
        <f t="shared" si="3"/>
        <v>F</v>
      </c>
      <c r="S78" s="36" t="str">
        <f t="shared" si="1"/>
        <v>Kém</v>
      </c>
      <c r="T78" s="37" t="str">
        <f t="shared" si="4"/>
        <v/>
      </c>
      <c r="U78" s="93"/>
      <c r="V78" s="91" t="str">
        <f t="shared" si="6"/>
        <v>Học lại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1:38" ht="7.5" customHeight="1">
      <c r="A79" s="2"/>
      <c r="B79" s="39"/>
      <c r="C79" s="4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hidden="1">
      <c r="A80" s="2"/>
      <c r="B80" s="110" t="s">
        <v>28</v>
      </c>
      <c r="C80" s="11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 ht="16.5" hidden="1" customHeight="1">
      <c r="A81" s="2"/>
      <c r="B81" s="45" t="s">
        <v>29</v>
      </c>
      <c r="C81" s="45"/>
      <c r="D81" s="46">
        <f>+$Y$9</f>
        <v>68</v>
      </c>
      <c r="E81" s="47" t="s">
        <v>30</v>
      </c>
      <c r="F81" s="47"/>
      <c r="G81" s="130" t="s">
        <v>31</v>
      </c>
      <c r="H81" s="130"/>
      <c r="I81" s="130"/>
      <c r="J81" s="130"/>
      <c r="K81" s="130"/>
      <c r="L81" s="130"/>
      <c r="M81" s="130"/>
      <c r="N81" s="130"/>
      <c r="O81" s="130"/>
      <c r="P81" s="48">
        <f>$Y$9 -COUNTIF($T$10:$T$268,"Vắng") -COUNTIF($T$10:$T$268,"Vắng có phép") - COUNTIF($T$10:$T$268,"Đình chỉ thi") - COUNTIF($T$10:$T$268,"Không đủ ĐKDT")</f>
        <v>68</v>
      </c>
      <c r="Q81" s="48"/>
      <c r="R81" s="49"/>
      <c r="S81" s="50"/>
      <c r="T81" s="50" t="s">
        <v>30</v>
      </c>
      <c r="U81" s="3"/>
    </row>
    <row r="82" spans="1:38" ht="16.5" hidden="1" customHeight="1">
      <c r="A82" s="2"/>
      <c r="B82" s="45" t="s">
        <v>32</v>
      </c>
      <c r="C82" s="45"/>
      <c r="D82" s="46">
        <f>+$AJ$9</f>
        <v>0</v>
      </c>
      <c r="E82" s="47" t="s">
        <v>30</v>
      </c>
      <c r="F82" s="47"/>
      <c r="G82" s="130" t="s">
        <v>33</v>
      </c>
      <c r="H82" s="130"/>
      <c r="I82" s="130"/>
      <c r="J82" s="130"/>
      <c r="K82" s="130"/>
      <c r="L82" s="130"/>
      <c r="M82" s="130"/>
      <c r="N82" s="130"/>
      <c r="O82" s="130"/>
      <c r="P82" s="51">
        <f>COUNTIF($T$10:$T$144,"Vắng")</f>
        <v>0</v>
      </c>
      <c r="Q82" s="51"/>
      <c r="R82" s="52"/>
      <c r="S82" s="50"/>
      <c r="T82" s="50" t="s">
        <v>30</v>
      </c>
      <c r="U82" s="3"/>
    </row>
    <row r="83" spans="1:38" ht="16.5" hidden="1" customHeight="1">
      <c r="A83" s="2"/>
      <c r="B83" s="45" t="s">
        <v>54</v>
      </c>
      <c r="C83" s="45"/>
      <c r="D83" s="85">
        <f>COUNTIF(V11:V78,"Học lại")</f>
        <v>68</v>
      </c>
      <c r="E83" s="47" t="s">
        <v>30</v>
      </c>
      <c r="F83" s="47"/>
      <c r="G83" s="130" t="s">
        <v>55</v>
      </c>
      <c r="H83" s="130"/>
      <c r="I83" s="130"/>
      <c r="J83" s="130"/>
      <c r="K83" s="130"/>
      <c r="L83" s="130"/>
      <c r="M83" s="130"/>
      <c r="N83" s="130"/>
      <c r="O83" s="130"/>
      <c r="P83" s="48">
        <f>COUNTIF($T$10:$T$144,"Vắng có phép")</f>
        <v>0</v>
      </c>
      <c r="Q83" s="48"/>
      <c r="R83" s="49"/>
      <c r="S83" s="50"/>
      <c r="T83" s="50" t="s">
        <v>30</v>
      </c>
      <c r="U83" s="3"/>
    </row>
    <row r="84" spans="1:38" ht="3" hidden="1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idden="1">
      <c r="B85" s="86" t="s">
        <v>34</v>
      </c>
      <c r="C85" s="86"/>
      <c r="D85" s="87">
        <f>COUNTIF(V11:V78,"Thi lại")</f>
        <v>0</v>
      </c>
      <c r="E85" s="88" t="s">
        <v>30</v>
      </c>
      <c r="F85" s="3"/>
      <c r="G85" s="3"/>
      <c r="H85" s="3"/>
      <c r="I85" s="3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3"/>
    </row>
    <row r="86" spans="1:38" hidden="1">
      <c r="B86" s="86"/>
      <c r="C86" s="86"/>
      <c r="D86" s="87"/>
      <c r="E86" s="88"/>
      <c r="F86" s="3"/>
      <c r="G86" s="3"/>
      <c r="H86" s="3"/>
      <c r="I86" s="3"/>
      <c r="J86" s="129" t="s">
        <v>56</v>
      </c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3"/>
    </row>
    <row r="87" spans="1:38" hidden="1">
      <c r="A87" s="53"/>
      <c r="B87" s="98" t="s">
        <v>35</v>
      </c>
      <c r="C87" s="98"/>
      <c r="D87" s="98"/>
      <c r="E87" s="98"/>
      <c r="F87" s="98"/>
      <c r="G87" s="98"/>
      <c r="H87" s="98"/>
      <c r="I87" s="54"/>
      <c r="J87" s="103" t="s">
        <v>36</v>
      </c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3"/>
    </row>
    <row r="88" spans="1:38" ht="4.5" hidden="1" customHeight="1">
      <c r="A88" s="2"/>
      <c r="B88" s="39"/>
      <c r="C88" s="55"/>
      <c r="D88" s="55"/>
      <c r="E88" s="56"/>
      <c r="F88" s="56"/>
      <c r="G88" s="56"/>
      <c r="H88" s="57"/>
      <c r="I88" s="58"/>
      <c r="J88" s="58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38" s="2" customFormat="1" hidden="1">
      <c r="B89" s="98" t="s">
        <v>37</v>
      </c>
      <c r="C89" s="98"/>
      <c r="D89" s="100" t="s">
        <v>38</v>
      </c>
      <c r="E89" s="100"/>
      <c r="F89" s="100"/>
      <c r="G89" s="100"/>
      <c r="H89" s="100"/>
      <c r="I89" s="58"/>
      <c r="J89" s="58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9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3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18" hidden="1" customHeight="1">
      <c r="A95" s="1"/>
      <c r="B95" s="99" t="s">
        <v>39</v>
      </c>
      <c r="C95" s="99"/>
      <c r="D95" s="99" t="s">
        <v>57</v>
      </c>
      <c r="E95" s="99"/>
      <c r="F95" s="99"/>
      <c r="G95" s="99"/>
      <c r="H95" s="99"/>
      <c r="I95" s="99"/>
      <c r="J95" s="99" t="s">
        <v>40</v>
      </c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4.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36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ht="38.25" customHeight="1">
      <c r="B98" s="97" t="s">
        <v>52</v>
      </c>
      <c r="C98" s="98"/>
      <c r="D98" s="98"/>
      <c r="E98" s="98"/>
      <c r="F98" s="98"/>
      <c r="G98" s="98"/>
      <c r="H98" s="97" t="s">
        <v>53</v>
      </c>
      <c r="I98" s="97"/>
      <c r="J98" s="97"/>
      <c r="K98" s="97"/>
      <c r="L98" s="97"/>
      <c r="M98" s="97"/>
      <c r="N98" s="101" t="s">
        <v>59</v>
      </c>
      <c r="O98" s="101"/>
      <c r="P98" s="101"/>
      <c r="Q98" s="101"/>
      <c r="R98" s="101"/>
      <c r="S98" s="101"/>
      <c r="T98" s="101"/>
      <c r="U98" s="101"/>
    </row>
    <row r="99" spans="1:38">
      <c r="B99" s="39"/>
      <c r="C99" s="55"/>
      <c r="D99" s="55"/>
      <c r="E99" s="56"/>
      <c r="F99" s="56"/>
      <c r="G99" s="56"/>
      <c r="H99" s="57"/>
      <c r="I99" s="58"/>
      <c r="J99" s="58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38">
      <c r="B100" s="98" t="s">
        <v>37</v>
      </c>
      <c r="C100" s="98"/>
      <c r="D100" s="100" t="s">
        <v>38</v>
      </c>
      <c r="E100" s="100"/>
      <c r="F100" s="100"/>
      <c r="G100" s="100"/>
      <c r="H100" s="100"/>
      <c r="I100" s="58"/>
      <c r="J100" s="58"/>
      <c r="K100" s="44"/>
      <c r="L100" s="44"/>
      <c r="M100" s="44"/>
      <c r="N100" s="44"/>
      <c r="O100" s="44"/>
      <c r="P100" s="44"/>
      <c r="Q100" s="44"/>
      <c r="R100" s="44"/>
      <c r="S100" s="44"/>
      <c r="T100" s="44"/>
    </row>
    <row r="101" spans="1:38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6" spans="1:38">
      <c r="B106" s="96"/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 t="s">
        <v>60</v>
      </c>
      <c r="O106" s="96"/>
      <c r="P106" s="96"/>
      <c r="Q106" s="96"/>
      <c r="R106" s="96"/>
      <c r="S106" s="96"/>
      <c r="T106" s="96"/>
      <c r="U106" s="96"/>
    </row>
  </sheetData>
  <sheetProtection formatCells="0" formatColumns="0" formatRows="0" insertColumns="0" insertRows="0" insertHyperlinks="0" deleteColumns="0" deleteRows="0" sort="0" autoFilter="0" pivotTables="0"/>
  <autoFilter ref="A9:AL78">
    <filterColumn colId="3" showButton="0"/>
    <filterColumn colId="12"/>
  </autoFilter>
  <mergeCells count="61">
    <mergeCell ref="B100:C100"/>
    <mergeCell ref="D100:H100"/>
    <mergeCell ref="B106:D106"/>
    <mergeCell ref="E106:G106"/>
    <mergeCell ref="H106:M106"/>
    <mergeCell ref="N106:U106"/>
    <mergeCell ref="B95:C95"/>
    <mergeCell ref="D95:I95"/>
    <mergeCell ref="J95:T95"/>
    <mergeCell ref="B98:G98"/>
    <mergeCell ref="H98:M98"/>
    <mergeCell ref="N98:U98"/>
    <mergeCell ref="G83:O83"/>
    <mergeCell ref="J85:T85"/>
    <mergeCell ref="J86:T86"/>
    <mergeCell ref="B87:H87"/>
    <mergeCell ref="J87:T87"/>
    <mergeCell ref="B89:C89"/>
    <mergeCell ref="D89:H89"/>
    <mergeCell ref="T8:T10"/>
    <mergeCell ref="U8:U10"/>
    <mergeCell ref="B10:G10"/>
    <mergeCell ref="B80:C80"/>
    <mergeCell ref="G81:O81"/>
    <mergeCell ref="G82:O8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8">
    <cfRule type="cellIs" dxfId="15" priority="2" operator="greaterThan">
      <formula>10</formula>
    </cfRule>
  </conditionalFormatting>
  <conditionalFormatting sqref="C1:C1048576">
    <cfRule type="duplicateValues" dxfId="14" priority="1"/>
  </conditionalFormatting>
  <dataValidations count="1">
    <dataValidation allowBlank="1" showInputMessage="1" showErrorMessage="1" errorTitle="Không xóa dữ liệu" error="Không xóa dữ liệu" prompt="Không xóa dữ liệu" sqref="D83 AL3:AL9 X3:AK4 W5:AK9 V11:W7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L104"/>
  <sheetViews>
    <sheetView tabSelected="1" workbookViewId="0">
      <pane ySplit="4" topLeftCell="A5" activePane="bottomLeft" state="frozen"/>
      <selection activeCell="A6" sqref="A6:XFD6"/>
      <selection pane="bottomLeft" activeCell="A77" sqref="A77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67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80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2</v>
      </c>
      <c r="G6" s="119" t="s">
        <v>73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Tin học cơ sở 2</v>
      </c>
      <c r="X9" s="68" t="str">
        <f>+P5</f>
        <v>Nhóm: INT1155-15</v>
      </c>
      <c r="Y9" s="69">
        <f>+$AH$9+$AJ$9+$AF$9</f>
        <v>66</v>
      </c>
      <c r="Z9" s="63">
        <f>COUNTIF($S$10:$S$136,"Khiển trách")</f>
        <v>0</v>
      </c>
      <c r="AA9" s="63">
        <f>COUNTIF($S$10:$S$136,"Cảnh cáo")</f>
        <v>0</v>
      </c>
      <c r="AB9" s="63">
        <f>COUNTIF($S$10:$S$136,"Đình chỉ thi")</f>
        <v>0</v>
      </c>
      <c r="AC9" s="70">
        <f>+($Z$9+$AA$9+$AB$9)/$Y$9*100%</f>
        <v>0</v>
      </c>
      <c r="AD9" s="63">
        <f>SUM(COUNTIF($S$10:$S$134,"Vắng"),COUNTIF($S$10:$S$134,"Vắng có phép"))</f>
        <v>0</v>
      </c>
      <c r="AE9" s="71">
        <f>+$AD$9/$Y$9</f>
        <v>0</v>
      </c>
      <c r="AF9" s="72">
        <f>COUNTIF($V$10:$V$134,"Thi lại")</f>
        <v>0</v>
      </c>
      <c r="AG9" s="71">
        <f>+$AF$9/$Y$9</f>
        <v>0</v>
      </c>
      <c r="AH9" s="72">
        <f>COUNTIF($V$10:$V$135,"Học lại")</f>
        <v>66</v>
      </c>
      <c r="AI9" s="71">
        <f>+$AH$9/$Y$9</f>
        <v>1</v>
      </c>
      <c r="AJ9" s="63">
        <f>COUNTIF($V$11:$V$135,"Đạt")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2346</v>
      </c>
      <c r="D11" s="17" t="s">
        <v>2347</v>
      </c>
      <c r="E11" s="18" t="s">
        <v>101</v>
      </c>
      <c r="F11" s="19" t="s">
        <v>612</v>
      </c>
      <c r="G11" s="16" t="s">
        <v>275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6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2348</v>
      </c>
      <c r="D12" s="28" t="s">
        <v>1071</v>
      </c>
      <c r="E12" s="29" t="s">
        <v>101</v>
      </c>
      <c r="F12" s="30" t="s">
        <v>2160</v>
      </c>
      <c r="G12" s="27" t="s">
        <v>201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2349</v>
      </c>
      <c r="D13" s="28" t="s">
        <v>2350</v>
      </c>
      <c r="E13" s="29" t="s">
        <v>118</v>
      </c>
      <c r="F13" s="30" t="s">
        <v>497</v>
      </c>
      <c r="G13" s="27" t="s">
        <v>98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6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6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2351</v>
      </c>
      <c r="D14" s="28" t="s">
        <v>1003</v>
      </c>
      <c r="E14" s="29" t="s">
        <v>588</v>
      </c>
      <c r="F14" s="30" t="s">
        <v>865</v>
      </c>
      <c r="G14" s="27" t="s">
        <v>255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2352</v>
      </c>
      <c r="D15" s="28" t="s">
        <v>2353</v>
      </c>
      <c r="E15" s="29" t="s">
        <v>1116</v>
      </c>
      <c r="F15" s="30" t="s">
        <v>102</v>
      </c>
      <c r="G15" s="27" t="s">
        <v>330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2354</v>
      </c>
      <c r="D16" s="28" t="s">
        <v>820</v>
      </c>
      <c r="E16" s="29" t="s">
        <v>1272</v>
      </c>
      <c r="F16" s="30" t="s">
        <v>2355</v>
      </c>
      <c r="G16" s="27" t="s">
        <v>103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2356</v>
      </c>
      <c r="D17" s="28" t="s">
        <v>211</v>
      </c>
      <c r="E17" s="29" t="s">
        <v>1975</v>
      </c>
      <c r="F17" s="30" t="s">
        <v>497</v>
      </c>
      <c r="G17" s="27" t="s">
        <v>255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2357</v>
      </c>
      <c r="D18" s="28" t="s">
        <v>666</v>
      </c>
      <c r="E18" s="29" t="s">
        <v>794</v>
      </c>
      <c r="F18" s="30" t="s">
        <v>1662</v>
      </c>
      <c r="G18" s="27" t="s">
        <v>334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2358</v>
      </c>
      <c r="D19" s="28" t="s">
        <v>95</v>
      </c>
      <c r="E19" s="29" t="s">
        <v>131</v>
      </c>
      <c r="F19" s="30" t="s">
        <v>2359</v>
      </c>
      <c r="G19" s="27" t="s">
        <v>250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2360</v>
      </c>
      <c r="D20" s="28" t="s">
        <v>2361</v>
      </c>
      <c r="E20" s="29" t="s">
        <v>136</v>
      </c>
      <c r="F20" s="30" t="s">
        <v>1097</v>
      </c>
      <c r="G20" s="27" t="s">
        <v>334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2362</v>
      </c>
      <c r="D21" s="28" t="s">
        <v>2363</v>
      </c>
      <c r="E21" s="29" t="s">
        <v>136</v>
      </c>
      <c r="F21" s="30" t="s">
        <v>392</v>
      </c>
      <c r="G21" s="27" t="s">
        <v>133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2364</v>
      </c>
      <c r="D22" s="28" t="s">
        <v>161</v>
      </c>
      <c r="E22" s="29" t="s">
        <v>1564</v>
      </c>
      <c r="F22" s="30" t="s">
        <v>216</v>
      </c>
      <c r="G22" s="27" t="s">
        <v>201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2365</v>
      </c>
      <c r="D23" s="28" t="s">
        <v>130</v>
      </c>
      <c r="E23" s="29" t="s">
        <v>151</v>
      </c>
      <c r="F23" s="30" t="s">
        <v>213</v>
      </c>
      <c r="G23" s="27" t="s">
        <v>157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2366</v>
      </c>
      <c r="D24" s="28" t="s">
        <v>277</v>
      </c>
      <c r="E24" s="29" t="s">
        <v>151</v>
      </c>
      <c r="F24" s="30" t="s">
        <v>394</v>
      </c>
      <c r="G24" s="27" t="s">
        <v>595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2367</v>
      </c>
      <c r="D25" s="28" t="s">
        <v>2368</v>
      </c>
      <c r="E25" s="29" t="s">
        <v>151</v>
      </c>
      <c r="F25" s="30" t="s">
        <v>1779</v>
      </c>
      <c r="G25" s="27" t="s">
        <v>153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2369</v>
      </c>
      <c r="D26" s="28" t="s">
        <v>252</v>
      </c>
      <c r="E26" s="29" t="s">
        <v>151</v>
      </c>
      <c r="F26" s="30" t="s">
        <v>1611</v>
      </c>
      <c r="G26" s="27" t="s">
        <v>367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2370</v>
      </c>
      <c r="D27" s="28" t="s">
        <v>215</v>
      </c>
      <c r="E27" s="29" t="s">
        <v>396</v>
      </c>
      <c r="F27" s="30" t="s">
        <v>2063</v>
      </c>
      <c r="G27" s="27" t="s">
        <v>275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2371</v>
      </c>
      <c r="D28" s="28" t="s">
        <v>1761</v>
      </c>
      <c r="E28" s="29" t="s">
        <v>396</v>
      </c>
      <c r="F28" s="30" t="s">
        <v>1485</v>
      </c>
      <c r="G28" s="27" t="s">
        <v>330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2372</v>
      </c>
      <c r="D29" s="28" t="s">
        <v>2373</v>
      </c>
      <c r="E29" s="29" t="s">
        <v>396</v>
      </c>
      <c r="F29" s="30" t="s">
        <v>430</v>
      </c>
      <c r="G29" s="27" t="s">
        <v>334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2374</v>
      </c>
      <c r="D30" s="28" t="s">
        <v>2375</v>
      </c>
      <c r="E30" s="29" t="s">
        <v>162</v>
      </c>
      <c r="F30" s="30" t="s">
        <v>2202</v>
      </c>
      <c r="G30" s="27" t="s">
        <v>133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2376</v>
      </c>
      <c r="D31" s="28" t="s">
        <v>1774</v>
      </c>
      <c r="E31" s="29" t="s">
        <v>817</v>
      </c>
      <c r="F31" s="30" t="s">
        <v>2377</v>
      </c>
      <c r="G31" s="27" t="s">
        <v>197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2378</v>
      </c>
      <c r="D32" s="28" t="s">
        <v>2379</v>
      </c>
      <c r="E32" s="29" t="s">
        <v>2380</v>
      </c>
      <c r="F32" s="30" t="s">
        <v>1131</v>
      </c>
      <c r="G32" s="27" t="s">
        <v>133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2381</v>
      </c>
      <c r="D33" s="28" t="s">
        <v>1367</v>
      </c>
      <c r="E33" s="29" t="s">
        <v>987</v>
      </c>
      <c r="F33" s="30" t="s">
        <v>176</v>
      </c>
      <c r="G33" s="27" t="s">
        <v>250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2382</v>
      </c>
      <c r="D34" s="28" t="s">
        <v>617</v>
      </c>
      <c r="E34" s="29" t="s">
        <v>191</v>
      </c>
      <c r="F34" s="30" t="s">
        <v>1733</v>
      </c>
      <c r="G34" s="27" t="s">
        <v>275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2383</v>
      </c>
      <c r="D35" s="28" t="s">
        <v>1704</v>
      </c>
      <c r="E35" s="29" t="s">
        <v>195</v>
      </c>
      <c r="F35" s="30" t="s">
        <v>669</v>
      </c>
      <c r="G35" s="27" t="s">
        <v>133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2384</v>
      </c>
      <c r="D36" s="28" t="s">
        <v>199</v>
      </c>
      <c r="E36" s="29" t="s">
        <v>212</v>
      </c>
      <c r="F36" s="30" t="s">
        <v>2385</v>
      </c>
      <c r="G36" s="27" t="s">
        <v>107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2386</v>
      </c>
      <c r="D37" s="28" t="s">
        <v>962</v>
      </c>
      <c r="E37" s="29" t="s">
        <v>212</v>
      </c>
      <c r="F37" s="30" t="s">
        <v>482</v>
      </c>
      <c r="G37" s="27" t="s">
        <v>172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2387</v>
      </c>
      <c r="D38" s="28" t="s">
        <v>2388</v>
      </c>
      <c r="E38" s="29" t="s">
        <v>432</v>
      </c>
      <c r="F38" s="30" t="s">
        <v>1040</v>
      </c>
      <c r="G38" s="27" t="s">
        <v>334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2389</v>
      </c>
      <c r="D39" s="28" t="s">
        <v>924</v>
      </c>
      <c r="E39" s="29" t="s">
        <v>221</v>
      </c>
      <c r="F39" s="30" t="s">
        <v>2390</v>
      </c>
      <c r="G39" s="27" t="s">
        <v>2391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2392</v>
      </c>
      <c r="D40" s="28" t="s">
        <v>2393</v>
      </c>
      <c r="E40" s="29" t="s">
        <v>228</v>
      </c>
      <c r="F40" s="30" t="s">
        <v>237</v>
      </c>
      <c r="G40" s="27" t="s">
        <v>275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2394</v>
      </c>
      <c r="D41" s="28" t="s">
        <v>2395</v>
      </c>
      <c r="E41" s="29" t="s">
        <v>228</v>
      </c>
      <c r="F41" s="30" t="s">
        <v>2076</v>
      </c>
      <c r="G41" s="27" t="s">
        <v>98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2396</v>
      </c>
      <c r="D42" s="28" t="s">
        <v>2397</v>
      </c>
      <c r="E42" s="29" t="s">
        <v>1480</v>
      </c>
      <c r="F42" s="30" t="s">
        <v>1223</v>
      </c>
      <c r="G42" s="27" t="s">
        <v>401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2398</v>
      </c>
      <c r="D43" s="28" t="s">
        <v>1112</v>
      </c>
      <c r="E43" s="29" t="s">
        <v>867</v>
      </c>
      <c r="F43" s="30" t="s">
        <v>2053</v>
      </c>
      <c r="G43" s="27" t="s">
        <v>133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2399</v>
      </c>
      <c r="D44" s="28" t="s">
        <v>2400</v>
      </c>
      <c r="E44" s="29" t="s">
        <v>867</v>
      </c>
      <c r="F44" s="30" t="s">
        <v>1439</v>
      </c>
      <c r="G44" s="27" t="s">
        <v>275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2401</v>
      </c>
      <c r="D45" s="28" t="s">
        <v>117</v>
      </c>
      <c r="E45" s="29" t="s">
        <v>2402</v>
      </c>
      <c r="F45" s="30" t="s">
        <v>216</v>
      </c>
      <c r="G45" s="27" t="s">
        <v>103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2403</v>
      </c>
      <c r="D46" s="28" t="s">
        <v>1361</v>
      </c>
      <c r="E46" s="29" t="s">
        <v>473</v>
      </c>
      <c r="F46" s="30" t="s">
        <v>1218</v>
      </c>
      <c r="G46" s="27" t="s">
        <v>401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2404</v>
      </c>
      <c r="D47" s="28" t="s">
        <v>161</v>
      </c>
      <c r="E47" s="29" t="s">
        <v>253</v>
      </c>
      <c r="F47" s="30" t="s">
        <v>2377</v>
      </c>
      <c r="G47" s="27" t="s">
        <v>164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2405</v>
      </c>
      <c r="D48" s="28" t="s">
        <v>252</v>
      </c>
      <c r="E48" s="29" t="s">
        <v>253</v>
      </c>
      <c r="F48" s="30" t="s">
        <v>821</v>
      </c>
      <c r="G48" s="27" t="s">
        <v>275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2406</v>
      </c>
      <c r="D49" s="28" t="s">
        <v>1654</v>
      </c>
      <c r="E49" s="29" t="s">
        <v>481</v>
      </c>
      <c r="F49" s="30" t="s">
        <v>622</v>
      </c>
      <c r="G49" s="27" t="s">
        <v>201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2407</v>
      </c>
      <c r="D50" s="28" t="s">
        <v>1856</v>
      </c>
      <c r="E50" s="29" t="s">
        <v>711</v>
      </c>
      <c r="F50" s="30" t="s">
        <v>1359</v>
      </c>
      <c r="G50" s="27" t="s">
        <v>197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2408</v>
      </c>
      <c r="D51" s="28" t="s">
        <v>2409</v>
      </c>
      <c r="E51" s="29" t="s">
        <v>2052</v>
      </c>
      <c r="F51" s="30" t="s">
        <v>2410</v>
      </c>
      <c r="G51" s="27" t="s">
        <v>107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2411</v>
      </c>
      <c r="D52" s="28" t="s">
        <v>2412</v>
      </c>
      <c r="E52" s="29" t="s">
        <v>715</v>
      </c>
      <c r="F52" s="30" t="s">
        <v>2413</v>
      </c>
      <c r="G52" s="27" t="s">
        <v>238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2414</v>
      </c>
      <c r="D53" s="28" t="s">
        <v>2415</v>
      </c>
      <c r="E53" s="29" t="s">
        <v>278</v>
      </c>
      <c r="F53" s="30" t="s">
        <v>1062</v>
      </c>
      <c r="G53" s="27" t="s">
        <v>111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2416</v>
      </c>
      <c r="D54" s="28" t="s">
        <v>714</v>
      </c>
      <c r="E54" s="29" t="s">
        <v>722</v>
      </c>
      <c r="F54" s="30" t="s">
        <v>690</v>
      </c>
      <c r="G54" s="27" t="s">
        <v>595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2417</v>
      </c>
      <c r="D55" s="28" t="s">
        <v>199</v>
      </c>
      <c r="E55" s="29" t="s">
        <v>722</v>
      </c>
      <c r="F55" s="30" t="s">
        <v>703</v>
      </c>
      <c r="G55" s="27" t="s">
        <v>367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2418</v>
      </c>
      <c r="D56" s="28" t="s">
        <v>2419</v>
      </c>
      <c r="E56" s="29" t="s">
        <v>722</v>
      </c>
      <c r="F56" s="30" t="s">
        <v>574</v>
      </c>
      <c r="G56" s="27" t="s">
        <v>426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2420</v>
      </c>
      <c r="D57" s="28" t="s">
        <v>617</v>
      </c>
      <c r="E57" s="29" t="s">
        <v>726</v>
      </c>
      <c r="F57" s="30" t="s">
        <v>2421</v>
      </c>
      <c r="G57" s="27" t="s">
        <v>1297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2422</v>
      </c>
      <c r="D58" s="28" t="s">
        <v>2423</v>
      </c>
      <c r="E58" s="29" t="s">
        <v>1073</v>
      </c>
      <c r="F58" s="30" t="s">
        <v>1896</v>
      </c>
      <c r="G58" s="27" t="s">
        <v>172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2424</v>
      </c>
      <c r="D59" s="28" t="s">
        <v>378</v>
      </c>
      <c r="E59" s="29" t="s">
        <v>509</v>
      </c>
      <c r="F59" s="30" t="s">
        <v>1334</v>
      </c>
      <c r="G59" s="27" t="s">
        <v>334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2425</v>
      </c>
      <c r="D60" s="28" t="s">
        <v>2426</v>
      </c>
      <c r="E60" s="29" t="s">
        <v>909</v>
      </c>
      <c r="F60" s="30" t="s">
        <v>1305</v>
      </c>
      <c r="G60" s="27" t="s">
        <v>133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2427</v>
      </c>
      <c r="D61" s="28" t="s">
        <v>215</v>
      </c>
      <c r="E61" s="29" t="s">
        <v>909</v>
      </c>
      <c r="F61" s="30" t="s">
        <v>2428</v>
      </c>
      <c r="G61" s="27" t="s">
        <v>275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2429</v>
      </c>
      <c r="D62" s="28" t="s">
        <v>735</v>
      </c>
      <c r="E62" s="29" t="s">
        <v>909</v>
      </c>
      <c r="F62" s="30" t="s">
        <v>839</v>
      </c>
      <c r="G62" s="27" t="s">
        <v>103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2430</v>
      </c>
      <c r="D63" s="28" t="s">
        <v>2431</v>
      </c>
      <c r="E63" s="29" t="s">
        <v>313</v>
      </c>
      <c r="F63" s="30" t="s">
        <v>1485</v>
      </c>
      <c r="G63" s="27" t="s">
        <v>233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2432</v>
      </c>
      <c r="D64" s="28" t="s">
        <v>211</v>
      </c>
      <c r="E64" s="29" t="s">
        <v>2433</v>
      </c>
      <c r="F64" s="30" t="s">
        <v>652</v>
      </c>
      <c r="G64" s="27" t="s">
        <v>172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2434</v>
      </c>
      <c r="D65" s="28" t="s">
        <v>2435</v>
      </c>
      <c r="E65" s="29" t="s">
        <v>736</v>
      </c>
      <c r="F65" s="30" t="s">
        <v>2436</v>
      </c>
      <c r="G65" s="27" t="s">
        <v>739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2437</v>
      </c>
      <c r="D66" s="28" t="s">
        <v>126</v>
      </c>
      <c r="E66" s="29" t="s">
        <v>2438</v>
      </c>
      <c r="F66" s="30" t="s">
        <v>2439</v>
      </c>
      <c r="G66" s="27" t="s">
        <v>739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2440</v>
      </c>
      <c r="D67" s="28" t="s">
        <v>725</v>
      </c>
      <c r="E67" s="29" t="s">
        <v>2441</v>
      </c>
      <c r="F67" s="30" t="s">
        <v>2442</v>
      </c>
      <c r="G67" s="27" t="s">
        <v>103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2443</v>
      </c>
      <c r="D68" s="28" t="s">
        <v>2393</v>
      </c>
      <c r="E68" s="29" t="s">
        <v>1671</v>
      </c>
      <c r="F68" s="30" t="s">
        <v>1864</v>
      </c>
      <c r="G68" s="27" t="s">
        <v>141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2444</v>
      </c>
      <c r="D69" s="28" t="s">
        <v>161</v>
      </c>
      <c r="E69" s="29" t="s">
        <v>1673</v>
      </c>
      <c r="F69" s="30" t="s">
        <v>1554</v>
      </c>
      <c r="G69" s="27" t="s">
        <v>201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2445</v>
      </c>
      <c r="D70" s="28" t="s">
        <v>211</v>
      </c>
      <c r="E70" s="29" t="s">
        <v>533</v>
      </c>
      <c r="F70" s="30" t="s">
        <v>510</v>
      </c>
      <c r="G70" s="27" t="s">
        <v>595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2446</v>
      </c>
      <c r="D71" s="28" t="s">
        <v>962</v>
      </c>
      <c r="E71" s="29" t="s">
        <v>533</v>
      </c>
      <c r="F71" s="30" t="s">
        <v>1359</v>
      </c>
      <c r="G71" s="27" t="s">
        <v>115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2447</v>
      </c>
      <c r="D72" s="28" t="s">
        <v>169</v>
      </c>
      <c r="E72" s="29" t="s">
        <v>533</v>
      </c>
      <c r="F72" s="30" t="s">
        <v>2448</v>
      </c>
      <c r="G72" s="27" t="s">
        <v>426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2449</v>
      </c>
      <c r="D73" s="28" t="s">
        <v>2450</v>
      </c>
      <c r="E73" s="29" t="s">
        <v>2451</v>
      </c>
      <c r="F73" s="30" t="s">
        <v>591</v>
      </c>
      <c r="G73" s="27" t="s">
        <v>401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2452</v>
      </c>
      <c r="D74" s="28" t="s">
        <v>934</v>
      </c>
      <c r="E74" s="29" t="s">
        <v>543</v>
      </c>
      <c r="F74" s="30" t="s">
        <v>225</v>
      </c>
      <c r="G74" s="27" t="s">
        <v>595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2453</v>
      </c>
      <c r="D75" s="28" t="s">
        <v>2454</v>
      </c>
      <c r="E75" s="29" t="s">
        <v>753</v>
      </c>
      <c r="F75" s="30" t="s">
        <v>1191</v>
      </c>
      <c r="G75" s="27" t="s">
        <v>172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6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6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2455</v>
      </c>
      <c r="D76" s="28" t="s">
        <v>803</v>
      </c>
      <c r="E76" s="29" t="s">
        <v>941</v>
      </c>
      <c r="F76" s="30" t="s">
        <v>321</v>
      </c>
      <c r="G76" s="27" t="s">
        <v>172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7.5" customHeight="1">
      <c r="A77" s="2"/>
      <c r="B77" s="39"/>
      <c r="C77" s="40"/>
      <c r="D77" s="40"/>
      <c r="E77" s="41"/>
      <c r="F77" s="41"/>
      <c r="G77" s="41"/>
      <c r="H77" s="42"/>
      <c r="I77" s="43"/>
      <c r="J77" s="4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</row>
    <row r="78" spans="1:38" ht="16.5" hidden="1">
      <c r="A78" s="2"/>
      <c r="B78" s="110" t="s">
        <v>28</v>
      </c>
      <c r="C78" s="11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t="16.5" hidden="1" customHeight="1">
      <c r="A79" s="2"/>
      <c r="B79" s="45" t="s">
        <v>29</v>
      </c>
      <c r="C79" s="45"/>
      <c r="D79" s="46">
        <f>+$Y$9</f>
        <v>66</v>
      </c>
      <c r="E79" s="47" t="s">
        <v>30</v>
      </c>
      <c r="F79" s="47"/>
      <c r="G79" s="130" t="s">
        <v>31</v>
      </c>
      <c r="H79" s="130"/>
      <c r="I79" s="130"/>
      <c r="J79" s="130"/>
      <c r="K79" s="130"/>
      <c r="L79" s="130"/>
      <c r="M79" s="130"/>
      <c r="N79" s="130"/>
      <c r="O79" s="130"/>
      <c r="P79" s="48">
        <f>$Y$9 -COUNTIF($T$10:$T$266,"Vắng") -COUNTIF($T$10:$T$266,"Vắng có phép") - COUNTIF($T$10:$T$266,"Đình chỉ thi") - COUNTIF($T$10:$T$266,"Không đủ ĐKDT")</f>
        <v>66</v>
      </c>
      <c r="Q79" s="48"/>
      <c r="R79" s="49"/>
      <c r="S79" s="50"/>
      <c r="T79" s="50" t="s">
        <v>30</v>
      </c>
      <c r="U79" s="3"/>
    </row>
    <row r="80" spans="1:38" ht="16.5" hidden="1" customHeight="1">
      <c r="A80" s="2"/>
      <c r="B80" s="45" t="s">
        <v>32</v>
      </c>
      <c r="C80" s="45"/>
      <c r="D80" s="46">
        <f>+$AJ$9</f>
        <v>0</v>
      </c>
      <c r="E80" s="47" t="s">
        <v>30</v>
      </c>
      <c r="F80" s="47"/>
      <c r="G80" s="130" t="s">
        <v>33</v>
      </c>
      <c r="H80" s="130"/>
      <c r="I80" s="130"/>
      <c r="J80" s="130"/>
      <c r="K80" s="130"/>
      <c r="L80" s="130"/>
      <c r="M80" s="130"/>
      <c r="N80" s="130"/>
      <c r="O80" s="130"/>
      <c r="P80" s="51">
        <f>COUNTIF($T$10:$T$142,"Vắng")</f>
        <v>0</v>
      </c>
      <c r="Q80" s="51"/>
      <c r="R80" s="52"/>
      <c r="S80" s="50"/>
      <c r="T80" s="50" t="s">
        <v>30</v>
      </c>
      <c r="U80" s="3"/>
    </row>
    <row r="81" spans="1:38" ht="16.5" hidden="1" customHeight="1">
      <c r="A81" s="2"/>
      <c r="B81" s="45" t="s">
        <v>54</v>
      </c>
      <c r="C81" s="45"/>
      <c r="D81" s="85">
        <f>COUNTIF(V11:V76,"Học lại")</f>
        <v>66</v>
      </c>
      <c r="E81" s="47" t="s">
        <v>30</v>
      </c>
      <c r="F81" s="47"/>
      <c r="G81" s="130" t="s">
        <v>55</v>
      </c>
      <c r="H81" s="130"/>
      <c r="I81" s="130"/>
      <c r="J81" s="130"/>
      <c r="K81" s="130"/>
      <c r="L81" s="130"/>
      <c r="M81" s="130"/>
      <c r="N81" s="130"/>
      <c r="O81" s="130"/>
      <c r="P81" s="48">
        <f>COUNTIF($T$10:$T$142,"Vắng có phép")</f>
        <v>0</v>
      </c>
      <c r="Q81" s="48"/>
      <c r="R81" s="49"/>
      <c r="S81" s="50"/>
      <c r="T81" s="50" t="s">
        <v>30</v>
      </c>
      <c r="U81" s="3"/>
    </row>
    <row r="82" spans="1:38" ht="3" hidden="1" customHeight="1">
      <c r="A82" s="2"/>
      <c r="B82" s="39"/>
      <c r="C82" s="40"/>
      <c r="D82" s="40"/>
      <c r="E82" s="41"/>
      <c r="F82" s="41"/>
      <c r="G82" s="41"/>
      <c r="H82" s="42"/>
      <c r="I82" s="43"/>
      <c r="J82" s="43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3"/>
    </row>
    <row r="83" spans="1:38" hidden="1">
      <c r="B83" s="86" t="s">
        <v>34</v>
      </c>
      <c r="C83" s="86"/>
      <c r="D83" s="87">
        <f>COUNTIF(V11:V76,"Thi lại")</f>
        <v>0</v>
      </c>
      <c r="E83" s="88" t="s">
        <v>30</v>
      </c>
      <c r="F83" s="3"/>
      <c r="G83" s="3"/>
      <c r="H83" s="3"/>
      <c r="I83" s="3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3"/>
    </row>
    <row r="84" spans="1:38" hidden="1">
      <c r="B84" s="86"/>
      <c r="C84" s="86"/>
      <c r="D84" s="87"/>
      <c r="E84" s="88"/>
      <c r="F84" s="3"/>
      <c r="G84" s="3"/>
      <c r="H84" s="3"/>
      <c r="I84" s="3"/>
      <c r="J84" s="129" t="s">
        <v>56</v>
      </c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3"/>
    </row>
    <row r="85" spans="1:38" hidden="1">
      <c r="A85" s="53"/>
      <c r="B85" s="98" t="s">
        <v>35</v>
      </c>
      <c r="C85" s="98"/>
      <c r="D85" s="98"/>
      <c r="E85" s="98"/>
      <c r="F85" s="98"/>
      <c r="G85" s="98"/>
      <c r="H85" s="98"/>
      <c r="I85" s="54"/>
      <c r="J85" s="103" t="s">
        <v>36</v>
      </c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3"/>
    </row>
    <row r="86" spans="1:38" ht="4.5" hidden="1" customHeight="1">
      <c r="A86" s="2"/>
      <c r="B86" s="39"/>
      <c r="C86" s="55"/>
      <c r="D86" s="55"/>
      <c r="E86" s="56"/>
      <c r="F86" s="56"/>
      <c r="G86" s="56"/>
      <c r="H86" s="57"/>
      <c r="I86" s="58"/>
      <c r="J86" s="58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38" s="2" customFormat="1" hidden="1">
      <c r="B87" s="98" t="s">
        <v>37</v>
      </c>
      <c r="C87" s="98"/>
      <c r="D87" s="100" t="s">
        <v>38</v>
      </c>
      <c r="E87" s="100"/>
      <c r="F87" s="100"/>
      <c r="G87" s="100"/>
      <c r="H87" s="100"/>
      <c r="I87" s="58"/>
      <c r="J87" s="58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9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3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18" hidden="1" customHeight="1">
      <c r="A93" s="1"/>
      <c r="B93" s="99" t="s">
        <v>39</v>
      </c>
      <c r="C93" s="99"/>
      <c r="D93" s="99" t="s">
        <v>57</v>
      </c>
      <c r="E93" s="99"/>
      <c r="F93" s="99"/>
      <c r="G93" s="99"/>
      <c r="H93" s="99"/>
      <c r="I93" s="99"/>
      <c r="J93" s="99" t="s">
        <v>40</v>
      </c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4.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36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ht="38.25" customHeight="1">
      <c r="B96" s="97" t="s">
        <v>52</v>
      </c>
      <c r="C96" s="98"/>
      <c r="D96" s="98"/>
      <c r="E96" s="98"/>
      <c r="F96" s="98"/>
      <c r="G96" s="98"/>
      <c r="H96" s="97" t="s">
        <v>53</v>
      </c>
      <c r="I96" s="97"/>
      <c r="J96" s="97"/>
      <c r="K96" s="97"/>
      <c r="L96" s="97"/>
      <c r="M96" s="97"/>
      <c r="N96" s="101" t="s">
        <v>59</v>
      </c>
      <c r="O96" s="101"/>
      <c r="P96" s="101"/>
      <c r="Q96" s="101"/>
      <c r="R96" s="101"/>
      <c r="S96" s="101"/>
      <c r="T96" s="101"/>
      <c r="U96" s="101"/>
    </row>
    <row r="97" spans="2:21">
      <c r="B97" s="39"/>
      <c r="C97" s="55"/>
      <c r="D97" s="55"/>
      <c r="E97" s="56"/>
      <c r="F97" s="56"/>
      <c r="G97" s="56"/>
      <c r="H97" s="57"/>
      <c r="I97" s="58"/>
      <c r="J97" s="58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2:21">
      <c r="B98" s="98" t="s">
        <v>37</v>
      </c>
      <c r="C98" s="98"/>
      <c r="D98" s="100" t="s">
        <v>38</v>
      </c>
      <c r="E98" s="100"/>
      <c r="F98" s="100"/>
      <c r="G98" s="100"/>
      <c r="H98" s="100"/>
      <c r="I98" s="58"/>
      <c r="J98" s="58"/>
      <c r="K98" s="44"/>
      <c r="L98" s="44"/>
      <c r="M98" s="44"/>
      <c r="N98" s="44"/>
      <c r="O98" s="44"/>
      <c r="P98" s="44"/>
      <c r="Q98" s="44"/>
      <c r="R98" s="44"/>
      <c r="S98" s="44"/>
      <c r="T98" s="44"/>
    </row>
    <row r="99" spans="2:21"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4" spans="2:21">
      <c r="B104" s="96"/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96"/>
      <c r="N104" s="96" t="s">
        <v>60</v>
      </c>
      <c r="O104" s="96"/>
      <c r="P104" s="96"/>
      <c r="Q104" s="96"/>
      <c r="R104" s="96"/>
      <c r="S104" s="96"/>
      <c r="T104" s="96"/>
      <c r="U104" s="96"/>
    </row>
  </sheetData>
  <sheetProtection formatCells="0" formatColumns="0" formatRows="0" insertColumns="0" insertRows="0" insertHyperlinks="0" deleteColumns="0" deleteRows="0" sort="0" autoFilter="0" pivotTables="0"/>
  <autoFilter ref="A9:AL76">
    <filterColumn colId="3" showButton="0"/>
    <filterColumn colId="12"/>
  </autoFilter>
  <mergeCells count="61">
    <mergeCell ref="B98:C98"/>
    <mergeCell ref="D98:H98"/>
    <mergeCell ref="B104:D104"/>
    <mergeCell ref="E104:G104"/>
    <mergeCell ref="H104:M104"/>
    <mergeCell ref="N104:U104"/>
    <mergeCell ref="B93:C93"/>
    <mergeCell ref="D93:I93"/>
    <mergeCell ref="J93:T93"/>
    <mergeCell ref="B96:G96"/>
    <mergeCell ref="H96:M96"/>
    <mergeCell ref="N96:U96"/>
    <mergeCell ref="G81:O81"/>
    <mergeCell ref="J83:T83"/>
    <mergeCell ref="J84:T84"/>
    <mergeCell ref="B85:H85"/>
    <mergeCell ref="J85:T85"/>
    <mergeCell ref="B87:C87"/>
    <mergeCell ref="D87:H87"/>
    <mergeCell ref="T8:T10"/>
    <mergeCell ref="U8:U10"/>
    <mergeCell ref="B10:G10"/>
    <mergeCell ref="B78:C78"/>
    <mergeCell ref="G79:O79"/>
    <mergeCell ref="G80:O80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6">
    <cfRule type="cellIs" dxfId="17" priority="2" operator="greaterThan">
      <formula>10</formula>
    </cfRule>
  </conditionalFormatting>
  <conditionalFormatting sqref="C1:C1048576">
    <cfRule type="duplicateValues" dxfId="16" priority="1"/>
  </conditionalFormatting>
  <dataValidations count="1">
    <dataValidation allowBlank="1" showInputMessage="1" showErrorMessage="1" errorTitle="Không xóa dữ liệu" error="Không xóa dữ liệu" prompt="Không xóa dữ liệu" sqref="D81 AL3:AL9 X3:AK4 W5:AK9 V11:W76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23</vt:i4>
      </vt:variant>
    </vt:vector>
  </HeadingPairs>
  <TitlesOfParts>
    <vt:vector size="46" baseType="lpstr">
      <vt:lpstr>Nhom(23)</vt:lpstr>
      <vt:lpstr>Nhom(22)</vt:lpstr>
      <vt:lpstr>Nhom(21)</vt:lpstr>
      <vt:lpstr>Nhom(20)</vt:lpstr>
      <vt:lpstr>Nhom(19)</vt:lpstr>
      <vt:lpstr>Nhom(18)</vt:lpstr>
      <vt:lpstr>Nhom(17)</vt:lpstr>
      <vt:lpstr>Nhom(16)</vt:lpstr>
      <vt:lpstr>Nhom(15)</vt:lpstr>
      <vt:lpstr>Nhom(14)</vt:lpstr>
      <vt:lpstr>Nhom(13)</vt:lpstr>
      <vt:lpstr>Nhom(12)</vt:lpstr>
      <vt:lpstr>Nhom(11)</vt:lpstr>
      <vt:lpstr>Nhom(10)</vt:lpstr>
      <vt:lpstr>Nhom(9)</vt:lpstr>
      <vt:lpstr>Nhom(8)</vt:lpstr>
      <vt:lpstr>Nhom(7)</vt:lpstr>
      <vt:lpstr>Nhom(6)</vt:lpstr>
      <vt:lpstr>Nhom(5)</vt:lpstr>
      <vt:lpstr>Nhom(4)</vt:lpstr>
      <vt:lpstr>Nhom(3)</vt:lpstr>
      <vt:lpstr>Nhom(2)</vt:lpstr>
      <vt:lpstr>Nhom(1)</vt:lpstr>
      <vt:lpstr>'Nhom(1)'!Print_Titles</vt:lpstr>
      <vt:lpstr>'Nhom(10)'!Print_Titles</vt:lpstr>
      <vt:lpstr>'Nhom(11)'!Print_Titles</vt:lpstr>
      <vt:lpstr>'Nhom(12)'!Print_Titles</vt:lpstr>
      <vt:lpstr>'Nhom(13)'!Print_Titles</vt:lpstr>
      <vt:lpstr>'Nhom(14)'!Print_Titles</vt:lpstr>
      <vt:lpstr>'Nhom(15)'!Print_Titles</vt:lpstr>
      <vt:lpstr>'Nhom(16)'!Print_Titles</vt:lpstr>
      <vt:lpstr>'Nhom(17)'!Print_Titles</vt:lpstr>
      <vt:lpstr>'Nhom(18)'!Print_Titles</vt:lpstr>
      <vt:lpstr>'Nhom(19)'!Print_Titles</vt:lpstr>
      <vt:lpstr>'Nhom(2)'!Print_Titles</vt:lpstr>
      <vt:lpstr>'Nhom(20)'!Print_Titles</vt:lpstr>
      <vt:lpstr>'Nhom(21)'!Print_Titles</vt:lpstr>
      <vt:lpstr>'Nhom(22)'!Print_Titles</vt:lpstr>
      <vt:lpstr>'Nhom(23)'!Print_Titles</vt:lpstr>
      <vt:lpstr>'Nhom(3)'!Print_Titles</vt:lpstr>
      <vt:lpstr>'Nhom(4)'!Print_Titles</vt:lpstr>
      <vt:lpstr>'Nhom(5)'!Print_Titles</vt:lpstr>
      <vt:lpstr>'Nhom(6)'!Print_Titles</vt:lpstr>
      <vt:lpstr>'Nhom(7)'!Print_Titles</vt:lpstr>
      <vt:lpstr>'Nhom(8)'!Print_Titles</vt:lpstr>
      <vt:lpstr>'Nhom(9)'!Print_Titles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2017-05-17T03:29:18Z</cp:lastPrinted>
  <dcterms:created xsi:type="dcterms:W3CDTF">2015-04-17T02:48:53Z</dcterms:created>
  <dcterms:modified xsi:type="dcterms:W3CDTF">2017-05-17T08:52:12Z</dcterms:modified>
</cp:coreProperties>
</file>