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3)" sheetId="3" r:id="rId1"/>
    <sheet name="Nhóm(2)" sheetId="2" r:id="rId2"/>
    <sheet name="Nhóm(1)" sheetId="1" r:id="rId3"/>
  </sheets>
  <definedNames>
    <definedName name="_xlnm._FilterDatabase" localSheetId="2" hidden="1">'Nhóm(1)'!$A$8:$AM$57</definedName>
    <definedName name="_xlnm._FilterDatabase" localSheetId="1" hidden="1">'Nhóm(2)'!$A$8:$AM$58</definedName>
    <definedName name="_xlnm._FilterDatabase" localSheetId="0" hidden="1">'Nhóm(3)'!$A$8:$AM$66</definedName>
    <definedName name="_xlnm.Print_Titles" localSheetId="2">'Nhóm(1)'!$4:$9</definedName>
    <definedName name="_xlnm.Print_Titles" localSheetId="1">'Nhóm(2)'!$4:$9</definedName>
    <definedName name="_xlnm.Print_Titles" localSheetId="0">'Nhóm(3)'!$4:$9</definedName>
  </definedNames>
  <calcPr calcId="124519"/>
</workbook>
</file>

<file path=xl/calcChain.xml><?xml version="1.0" encoding="utf-8"?>
<calcChain xmlns="http://schemas.openxmlformats.org/spreadsheetml/2006/main">
  <c r="T66" i="3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1" s="1"/>
  <c r="P9"/>
  <c r="Q32" s="1"/>
  <c r="R32" s="1"/>
  <c r="AC8"/>
  <c r="Z8"/>
  <c r="Y8"/>
  <c r="T58" i="2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63" s="1"/>
  <c r="P9"/>
  <c r="Q56" s="1"/>
  <c r="R56" s="1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11"/>
  <c r="T10"/>
  <c r="Q10" i="3" l="1"/>
  <c r="R10" s="1"/>
  <c r="Q14"/>
  <c r="R14" s="1"/>
  <c r="Q18"/>
  <c r="R18" s="1"/>
  <c r="Q22"/>
  <c r="R22" s="1"/>
  <c r="Q26"/>
  <c r="R26" s="1"/>
  <c r="Q30"/>
  <c r="R30" s="1"/>
  <c r="Q12"/>
  <c r="R12" s="1"/>
  <c r="Q16"/>
  <c r="R16" s="1"/>
  <c r="Q20"/>
  <c r="R20" s="1"/>
  <c r="Q24"/>
  <c r="R24" s="1"/>
  <c r="Q28"/>
  <c r="R28" s="1"/>
  <c r="Q12" i="2"/>
  <c r="R12" s="1"/>
  <c r="Q16"/>
  <c r="R16" s="1"/>
  <c r="Q20"/>
  <c r="R20" s="1"/>
  <c r="Q24"/>
  <c r="R24" s="1"/>
  <c r="Q28"/>
  <c r="Q30"/>
  <c r="R30" s="1"/>
  <c r="Q34"/>
  <c r="R34" s="1"/>
  <c r="Q38"/>
  <c r="R38" s="1"/>
  <c r="Q42"/>
  <c r="R42" s="1"/>
  <c r="Q46"/>
  <c r="R46" s="1"/>
  <c r="Q50"/>
  <c r="R50" s="1"/>
  <c r="Q54"/>
  <c r="R54" s="1"/>
  <c r="Q58"/>
  <c r="R58" s="1"/>
  <c r="AC8"/>
  <c r="Q10"/>
  <c r="R10" s="1"/>
  <c r="Q14"/>
  <c r="R14" s="1"/>
  <c r="Q18"/>
  <c r="R18" s="1"/>
  <c r="Q22"/>
  <c r="R22" s="1"/>
  <c r="Q26"/>
  <c r="Q32"/>
  <c r="R32" s="1"/>
  <c r="Q36"/>
  <c r="R36" s="1"/>
  <c r="Q40"/>
  <c r="R40" s="1"/>
  <c r="Q44"/>
  <c r="R44" s="1"/>
  <c r="Q48"/>
  <c r="R48" s="1"/>
  <c r="Q52"/>
  <c r="R52" s="1"/>
  <c r="X10" i="3"/>
  <c r="X12"/>
  <c r="S14"/>
  <c r="X14"/>
  <c r="S16"/>
  <c r="X16"/>
  <c r="S18"/>
  <c r="X18"/>
  <c r="S20"/>
  <c r="X20"/>
  <c r="S22"/>
  <c r="X22"/>
  <c r="S24"/>
  <c r="X24"/>
  <c r="S26"/>
  <c r="X26"/>
  <c r="S28"/>
  <c r="X28"/>
  <c r="S30"/>
  <c r="X30"/>
  <c r="S32"/>
  <c r="X32"/>
  <c r="Q34"/>
  <c r="Q36"/>
  <c r="Q38"/>
  <c r="Q40"/>
  <c r="Q42"/>
  <c r="Q44"/>
  <c r="Q46"/>
  <c r="Q48"/>
  <c r="Q50"/>
  <c r="Q52"/>
  <c r="Q54"/>
  <c r="Q56"/>
  <c r="Q58"/>
  <c r="Q60"/>
  <c r="Q62"/>
  <c r="X62" s="1"/>
  <c r="Q64"/>
  <c r="Q66"/>
  <c r="X66" s="1"/>
  <c r="S10"/>
  <c r="S12"/>
  <c r="AB8"/>
  <c r="AD8"/>
  <c r="AF8"/>
  <c r="Q11"/>
  <c r="Q13"/>
  <c r="Q15"/>
  <c r="X15" s="1"/>
  <c r="Q17"/>
  <c r="Q19"/>
  <c r="Q21"/>
  <c r="Q23"/>
  <c r="X23" s="1"/>
  <c r="Q25"/>
  <c r="Q27"/>
  <c r="Q29"/>
  <c r="Q31"/>
  <c r="X31" s="1"/>
  <c r="Q33"/>
  <c r="Q35"/>
  <c r="X35" s="1"/>
  <c r="Q37"/>
  <c r="Q39"/>
  <c r="X39" s="1"/>
  <c r="Q41"/>
  <c r="Q43"/>
  <c r="X43" s="1"/>
  <c r="Q45"/>
  <c r="Q47"/>
  <c r="X47" s="1"/>
  <c r="Q49"/>
  <c r="Q51"/>
  <c r="X51" s="1"/>
  <c r="Q53"/>
  <c r="Q55"/>
  <c r="X55" s="1"/>
  <c r="Q57"/>
  <c r="Q59"/>
  <c r="X59" s="1"/>
  <c r="Q61"/>
  <c r="Q63"/>
  <c r="X63" s="1"/>
  <c r="Q65"/>
  <c r="P70"/>
  <c r="AF8" i="2"/>
  <c r="AD8"/>
  <c r="AB8"/>
  <c r="S10"/>
  <c r="X10"/>
  <c r="S12"/>
  <c r="X12"/>
  <c r="X14"/>
  <c r="X16"/>
  <c r="S18"/>
  <c r="X18"/>
  <c r="S20"/>
  <c r="X20"/>
  <c r="X22"/>
  <c r="X24"/>
  <c r="R26"/>
  <c r="S26"/>
  <c r="X26"/>
  <c r="S30"/>
  <c r="S34"/>
  <c r="X36"/>
  <c r="S38"/>
  <c r="X42"/>
  <c r="S44"/>
  <c r="X46"/>
  <c r="X50"/>
  <c r="S52"/>
  <c r="X54"/>
  <c r="S56"/>
  <c r="X58"/>
  <c r="S28"/>
  <c r="X30"/>
  <c r="X34"/>
  <c r="S36"/>
  <c r="X38"/>
  <c r="S42"/>
  <c r="X44"/>
  <c r="S46"/>
  <c r="S50"/>
  <c r="X52"/>
  <c r="S54"/>
  <c r="X56"/>
  <c r="S58"/>
  <c r="Q11"/>
  <c r="Q13"/>
  <c r="X13" s="1"/>
  <c r="Q15"/>
  <c r="Q17"/>
  <c r="X17" s="1"/>
  <c r="Q19"/>
  <c r="Q21"/>
  <c r="X21" s="1"/>
  <c r="Q23"/>
  <c r="Q25"/>
  <c r="X25" s="1"/>
  <c r="Q27"/>
  <c r="Q29"/>
  <c r="X29" s="1"/>
  <c r="Q31"/>
  <c r="Q33"/>
  <c r="Q35"/>
  <c r="Q37"/>
  <c r="X37" s="1"/>
  <c r="Q39"/>
  <c r="Q41"/>
  <c r="Q43"/>
  <c r="Q45"/>
  <c r="X45" s="1"/>
  <c r="Q47"/>
  <c r="Q49"/>
  <c r="Q51"/>
  <c r="Q53"/>
  <c r="X53" s="1"/>
  <c r="Q55"/>
  <c r="Q57"/>
  <c r="P62"/>
  <c r="P9" i="1"/>
  <c r="R28" i="2" l="1"/>
  <c r="X28"/>
  <c r="X48"/>
  <c r="X40"/>
  <c r="S32"/>
  <c r="S48"/>
  <c r="S40"/>
  <c r="X32"/>
  <c r="S24"/>
  <c r="S22"/>
  <c r="S16"/>
  <c r="S14"/>
  <c r="S65" i="3"/>
  <c r="R65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R64"/>
  <c r="S64"/>
  <c r="R60"/>
  <c r="S60"/>
  <c r="R56"/>
  <c r="X56"/>
  <c r="S56"/>
  <c r="R52"/>
  <c r="X52"/>
  <c r="S52"/>
  <c r="R48"/>
  <c r="X48"/>
  <c r="S48"/>
  <c r="R44"/>
  <c r="X44"/>
  <c r="S44"/>
  <c r="R40"/>
  <c r="X40"/>
  <c r="S40"/>
  <c r="R36"/>
  <c r="X36"/>
  <c r="S36"/>
  <c r="X29"/>
  <c r="X21"/>
  <c r="X13"/>
  <c r="S63"/>
  <c r="R63"/>
  <c r="S59"/>
  <c r="R59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R66"/>
  <c r="S66"/>
  <c r="R62"/>
  <c r="S62"/>
  <c r="R58"/>
  <c r="X58"/>
  <c r="S58"/>
  <c r="R54"/>
  <c r="X54"/>
  <c r="S54"/>
  <c r="R50"/>
  <c r="X50"/>
  <c r="S50"/>
  <c r="R46"/>
  <c r="X46"/>
  <c r="S46"/>
  <c r="R42"/>
  <c r="X42"/>
  <c r="S42"/>
  <c r="R38"/>
  <c r="X38"/>
  <c r="S38"/>
  <c r="R34"/>
  <c r="X34"/>
  <c r="S34"/>
  <c r="X64"/>
  <c r="X60"/>
  <c r="X27"/>
  <c r="X19"/>
  <c r="X11"/>
  <c r="X65"/>
  <c r="X61"/>
  <c r="X57"/>
  <c r="X53"/>
  <c r="X49"/>
  <c r="X45"/>
  <c r="X41"/>
  <c r="X37"/>
  <c r="X33"/>
  <c r="X25"/>
  <c r="X17"/>
  <c r="AH8" s="1"/>
  <c r="S55" i="2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S11"/>
  <c r="R11"/>
  <c r="X51"/>
  <c r="X43"/>
  <c r="X35"/>
  <c r="X1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X57"/>
  <c r="X49"/>
  <c r="X41"/>
  <c r="X33"/>
  <c r="X27"/>
  <c r="X55"/>
  <c r="X47"/>
  <c r="X39"/>
  <c r="X31"/>
  <c r="X23"/>
  <c r="X19"/>
  <c r="X15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11"/>
  <c r="Z8"/>
  <c r="Y8"/>
  <c r="AJ8" i="3" l="1"/>
  <c r="D65" i="2"/>
  <c r="AL8"/>
  <c r="D62" s="1"/>
  <c r="D71" i="3"/>
  <c r="AL8"/>
  <c r="D73"/>
  <c r="AJ8" i="2"/>
  <c r="D63"/>
  <c r="AH8"/>
  <c r="S54" i="1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61"/>
  <c r="P62"/>
  <c r="AD8"/>
  <c r="AB8"/>
  <c r="AC8"/>
  <c r="D70" i="3" l="1"/>
  <c r="AA8"/>
  <c r="AM8" s="1"/>
  <c r="AA8" i="2"/>
  <c r="AK8"/>
  <c r="AI8"/>
  <c r="AL8" i="1"/>
  <c r="D61" s="1"/>
  <c r="D64"/>
  <c r="D62"/>
  <c r="AJ8"/>
  <c r="AH8"/>
  <c r="P69" i="3" l="1"/>
  <c r="D69"/>
  <c r="AE8"/>
  <c r="AG8"/>
  <c r="AK8"/>
  <c r="AI8"/>
  <c r="P61" i="2"/>
  <c r="D61"/>
  <c r="AG8"/>
  <c r="AE8"/>
  <c r="AM8"/>
  <c r="AA8" i="1"/>
  <c r="AK8" l="1"/>
  <c r="P60"/>
  <c r="D60"/>
  <c r="AG8"/>
  <c r="AM8"/>
  <c r="AE8"/>
  <c r="AI8"/>
</calcChain>
</file>

<file path=xl/sharedStrings.xml><?xml version="1.0" encoding="utf-8"?>
<sst xmlns="http://schemas.openxmlformats.org/spreadsheetml/2006/main" count="1773" uniqueCount="577">
  <si>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</si>
  <si>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</si>
  <si>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</si>
  <si>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</si>
  <si>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</si>
  <si>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</si>
  <si>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</si>
  <si>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</si>
  <si>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</si>
  <si>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</si>
  <si>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</si>
  <si>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</si>
  <si>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</si>
  <si>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</si>
  <si>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</si>
  <si>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</si>
  <si>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</si>
  <si>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</si>
  <si>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</si>
  <si>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</si>
  <si>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</si>
  <si>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</si>
  <si>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</si>
  <si>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</si>
  <si>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</si>
  <si>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</si>
  <si>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</si>
  <si>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</si>
  <si>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</si>
  <si>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</si>
  <si>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</si>
  <si>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</si>
  <si>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</si>
  <si>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</si>
  <si>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</si>
  <si>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</si>
  <si>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</si>
  <si>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</si>
  <si>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</si>
  <si>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</si>
  <si>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</si>
  <si>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</si>
  <si>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</si>
  <si>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</si>
  <si>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</si>
  <si>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</si>
  <si>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</si>
  <si>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</si>
  <si>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</si>
  <si>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</si>
  <si>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</si>
  <si>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</si>
  <si>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</si>
  <si>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</si>
  <si>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</si>
  <si>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</si>
  <si>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</si>
  <si>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</si>
  <si>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</si>
  <si>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An toàn hệ điều hành</t>
  </si>
  <si>
    <t>Nhóm: INT1484-01</t>
  </si>
  <si>
    <t>Ngày thi: 12/06/2017</t>
  </si>
  <si>
    <t>Giờ thi: 10h00</t>
  </si>
  <si>
    <t>Nhóm: INT1484-03</t>
  </si>
  <si>
    <t>Nhóm: INT1484-02</t>
  </si>
  <si>
    <t>B14DCAT091</t>
  </si>
  <si>
    <t>Lê Đức</t>
  </si>
  <si>
    <t>Anh</t>
  </si>
  <si>
    <t>01/02/96</t>
  </si>
  <si>
    <t>D14CQAT03-B</t>
  </si>
  <si>
    <t>B14DCAT252</t>
  </si>
  <si>
    <t>Nguyễn Thị Vân</t>
  </si>
  <si>
    <t>20/07/95</t>
  </si>
  <si>
    <t>D14CQAT02-B</t>
  </si>
  <si>
    <t>B14DCAT212</t>
  </si>
  <si>
    <t>Trần Trọng</t>
  </si>
  <si>
    <t>25/11/96</t>
  </si>
  <si>
    <t>B14DCAT153</t>
  </si>
  <si>
    <t>Nguyễn Văn</t>
  </si>
  <si>
    <t>Bảo</t>
  </si>
  <si>
    <t>01/10/96</t>
  </si>
  <si>
    <t>B14DCAT038</t>
  </si>
  <si>
    <t>Nguyễn Đức</t>
  </si>
  <si>
    <t>Chiến</t>
  </si>
  <si>
    <t>29/08/96</t>
  </si>
  <si>
    <t>D14CQAT01-B</t>
  </si>
  <si>
    <t>B14DCAT042</t>
  </si>
  <si>
    <t>Lê Tiến</t>
  </si>
  <si>
    <t>Công</t>
  </si>
  <si>
    <t>23/04/96</t>
  </si>
  <si>
    <t>B14DCAT029</t>
  </si>
  <si>
    <t>Nguyễn Thái</t>
  </si>
  <si>
    <t>Cường</t>
  </si>
  <si>
    <t>26/03/96</t>
  </si>
  <si>
    <t>B14DCAT046</t>
  </si>
  <si>
    <t>Lê Thị</t>
  </si>
  <si>
    <t>Đính</t>
  </si>
  <si>
    <t>29/02/96</t>
  </si>
  <si>
    <t>B14DCAT043</t>
  </si>
  <si>
    <t>Đào Mạnh</t>
  </si>
  <si>
    <t>Đức</t>
  </si>
  <si>
    <t>07/05/96</t>
  </si>
  <si>
    <t>B14DCAT218</t>
  </si>
  <si>
    <t>Lê Hoàng</t>
  </si>
  <si>
    <t>26/01/96</t>
  </si>
  <si>
    <t>B13DCAT056</t>
  </si>
  <si>
    <t>Phạm Trung</t>
  </si>
  <si>
    <t>D13CQAT02-B</t>
  </si>
  <si>
    <t>B14DCAT026</t>
  </si>
  <si>
    <t>Phan Minh</t>
  </si>
  <si>
    <t>15/01/96</t>
  </si>
  <si>
    <t>B14DCAT050</t>
  </si>
  <si>
    <t>Mai Tiến</t>
  </si>
  <si>
    <t>Dũng</t>
  </si>
  <si>
    <t>14/07/95</t>
  </si>
  <si>
    <t>B14DCAT007</t>
  </si>
  <si>
    <t>Bùi Văn</t>
  </si>
  <si>
    <t>Dương</t>
  </si>
  <si>
    <t>07/04/96</t>
  </si>
  <si>
    <t>B14DCAT150</t>
  </si>
  <si>
    <t>Bùi Thị Thu</t>
  </si>
  <si>
    <t>Giang</t>
  </si>
  <si>
    <t>13/04/95</t>
  </si>
  <si>
    <t>B14DCAT011</t>
  </si>
  <si>
    <t>Lương Sơn</t>
  </si>
  <si>
    <t>Hải</t>
  </si>
  <si>
    <t>02/02/96</t>
  </si>
  <si>
    <t>B14DCAT253</t>
  </si>
  <si>
    <t>Trịnh Thị</t>
  </si>
  <si>
    <t>Hằng</t>
  </si>
  <si>
    <t>02/09/96</t>
  </si>
  <si>
    <t>B14DCAT132</t>
  </si>
  <si>
    <t>Phạm Thị Thu</t>
  </si>
  <si>
    <t>Hiền</t>
  </si>
  <si>
    <t>24/09/96</t>
  </si>
  <si>
    <t>B14DCAT022</t>
  </si>
  <si>
    <t>Phạm Văn</t>
  </si>
  <si>
    <t>Hùng</t>
  </si>
  <si>
    <t>17/06/96</t>
  </si>
  <si>
    <t>B14DCAT208</t>
  </si>
  <si>
    <t>Đào Quang</t>
  </si>
  <si>
    <t>Huy</t>
  </si>
  <si>
    <t>07/08/96</t>
  </si>
  <si>
    <t>B14DCAT241</t>
  </si>
  <si>
    <t>Trần Văn</t>
  </si>
  <si>
    <t>Khải</t>
  </si>
  <si>
    <t>09/11/96</t>
  </si>
  <si>
    <t>B14DCAT222</t>
  </si>
  <si>
    <t>Nguyễn Công</t>
  </si>
  <si>
    <t>Lâm</t>
  </si>
  <si>
    <t>25/09/96</t>
  </si>
  <si>
    <t>B14DCAT230</t>
  </si>
  <si>
    <t>Nguyễn Đình</t>
  </si>
  <si>
    <t>Long</t>
  </si>
  <si>
    <t>18/04/96</t>
  </si>
  <si>
    <t>B14DCAT265</t>
  </si>
  <si>
    <t>Tô Duy</t>
  </si>
  <si>
    <t>Nghĩa</t>
  </si>
  <si>
    <t>27/07/96</t>
  </si>
  <si>
    <t>B14DCAT207</t>
  </si>
  <si>
    <t>Trần Thị Bích</t>
  </si>
  <si>
    <t>Ngọc</t>
  </si>
  <si>
    <t>06/08/96</t>
  </si>
  <si>
    <t>B14DCAT127</t>
  </si>
  <si>
    <t>Đào Việt</t>
  </si>
  <si>
    <t>Phương</t>
  </si>
  <si>
    <t>08/11/96</t>
  </si>
  <si>
    <t>B14DCAT244</t>
  </si>
  <si>
    <t>Nguyễn Thị Thu</t>
  </si>
  <si>
    <t>03/07/96</t>
  </si>
  <si>
    <t>B14DCAT234</t>
  </si>
  <si>
    <t>Nguyễn Tiến</t>
  </si>
  <si>
    <t>Quân</t>
  </si>
  <si>
    <t>19/08/95</t>
  </si>
  <si>
    <t>B14DCAT233</t>
  </si>
  <si>
    <t>Trịnh Đức</t>
  </si>
  <si>
    <t>Quang</t>
  </si>
  <si>
    <t>B14DCAT263</t>
  </si>
  <si>
    <t>Quế</t>
  </si>
  <si>
    <t>B14DCAT108</t>
  </si>
  <si>
    <t>Đỗ Xuân</t>
  </si>
  <si>
    <t>Quý</t>
  </si>
  <si>
    <t>01/10/95</t>
  </si>
  <si>
    <t>B14DCAT273</t>
  </si>
  <si>
    <t>Quyên</t>
  </si>
  <si>
    <t>27/05/96</t>
  </si>
  <si>
    <t>B14DCAT059</t>
  </si>
  <si>
    <t>Tài</t>
  </si>
  <si>
    <t>09/08/96</t>
  </si>
  <si>
    <t>B14DCAT193</t>
  </si>
  <si>
    <t>Cù Văn</t>
  </si>
  <si>
    <t>Thắng</t>
  </si>
  <si>
    <t>10/03/95</t>
  </si>
  <si>
    <t>B14DCAT008</t>
  </si>
  <si>
    <t>27/09/96</t>
  </si>
  <si>
    <t>B13DCAT088</t>
  </si>
  <si>
    <t>Thành</t>
  </si>
  <si>
    <t>03/08/95</t>
  </si>
  <si>
    <t>B13DCAT043</t>
  </si>
  <si>
    <t>Nguyễn Trung</t>
  </si>
  <si>
    <t>21/09/95</t>
  </si>
  <si>
    <t>D13CQAT01-B</t>
  </si>
  <si>
    <t>B14DCAT173</t>
  </si>
  <si>
    <t>Thiện</t>
  </si>
  <si>
    <t>27/08/96</t>
  </si>
  <si>
    <t>B14DCAT023</t>
  </si>
  <si>
    <t>Dương Thị Hoài</t>
  </si>
  <si>
    <t>Thương</t>
  </si>
  <si>
    <t>23/12/96</t>
  </si>
  <si>
    <t>B14DCAT165</t>
  </si>
  <si>
    <t>Lại Kim</t>
  </si>
  <si>
    <t>Tiến</t>
  </si>
  <si>
    <t>20/11/96</t>
  </si>
  <si>
    <t>B14DCAT220</t>
  </si>
  <si>
    <t>Nguyễn Khắc</t>
  </si>
  <si>
    <t>04/11/95</t>
  </si>
  <si>
    <t>B14DCAT117</t>
  </si>
  <si>
    <t>Vũ Thành</t>
  </si>
  <si>
    <t>Trung</t>
  </si>
  <si>
    <t>22/03/96</t>
  </si>
  <si>
    <t>B14DCAT005</t>
  </si>
  <si>
    <t>Hoàng Văn</t>
  </si>
  <si>
    <t>Trường</t>
  </si>
  <si>
    <t>13/01/96</t>
  </si>
  <si>
    <t>B14DCAT257</t>
  </si>
  <si>
    <t>Đỗ Nguyễn</t>
  </si>
  <si>
    <t>Tuấn</t>
  </si>
  <si>
    <t>B14DCAT157</t>
  </si>
  <si>
    <t>Phạm Mạnh</t>
  </si>
  <si>
    <t>05/12/96</t>
  </si>
  <si>
    <t>B13DCAT047</t>
  </si>
  <si>
    <t>Vũ Minh</t>
  </si>
  <si>
    <t>06/01/95</t>
  </si>
  <si>
    <t>B14DCAT035</t>
  </si>
  <si>
    <t>Ngô Trọng</t>
  </si>
  <si>
    <t>Tuyên</t>
  </si>
  <si>
    <t>11/01/96</t>
  </si>
  <si>
    <t>B14DCAT262</t>
  </si>
  <si>
    <t>Lưu Tuấn</t>
  </si>
  <si>
    <t>Vũ</t>
  </si>
  <si>
    <t>21/02/95</t>
  </si>
  <si>
    <t>B14DCAT071</t>
  </si>
  <si>
    <t>Phạm Ngọc</t>
  </si>
  <si>
    <t>11/10/96</t>
  </si>
  <si>
    <t>B14DCAT102</t>
  </si>
  <si>
    <t>Phan Đức</t>
  </si>
  <si>
    <t>16/04/96</t>
  </si>
  <si>
    <t>B14DCAT034</t>
  </si>
  <si>
    <t>19/11/96</t>
  </si>
  <si>
    <t>B14DCAT104</t>
  </si>
  <si>
    <t>Kiều Đức</t>
  </si>
  <si>
    <t>Bình</t>
  </si>
  <si>
    <t>23/01/96</t>
  </si>
  <si>
    <t>B14DCAT014</t>
  </si>
  <si>
    <t>Nguyễn Thị Minh</t>
  </si>
  <si>
    <t>Châu</t>
  </si>
  <si>
    <t>08/11/95</t>
  </si>
  <si>
    <t>B14DCAT149</t>
  </si>
  <si>
    <t>Trần Mạnh</t>
  </si>
  <si>
    <t>08/10/96</t>
  </si>
  <si>
    <t>B14DCAT174</t>
  </si>
  <si>
    <t>Đạt</t>
  </si>
  <si>
    <t>B14DCAT069</t>
  </si>
  <si>
    <t>Phạm Tiến</t>
  </si>
  <si>
    <t>01/08/96</t>
  </si>
  <si>
    <t>B14DCAT006</t>
  </si>
  <si>
    <t>Nguyễn Thị Thanh</t>
  </si>
  <si>
    <t>Dịu</t>
  </si>
  <si>
    <t>07/11/96</t>
  </si>
  <si>
    <t>B14DCAT194</t>
  </si>
  <si>
    <t>Đô</t>
  </si>
  <si>
    <t>26/12/96</t>
  </si>
  <si>
    <t>B14DCAT101</t>
  </si>
  <si>
    <t>Đông</t>
  </si>
  <si>
    <t>26/09/96</t>
  </si>
  <si>
    <t>B14DCAT078</t>
  </si>
  <si>
    <t>Tô Quang</t>
  </si>
  <si>
    <t>25/07/96</t>
  </si>
  <si>
    <t>B14DCAT216</t>
  </si>
  <si>
    <t>Nguyễn Hương</t>
  </si>
  <si>
    <t>03/04/96</t>
  </si>
  <si>
    <t>B14DCAT192</t>
  </si>
  <si>
    <t>Nguyễn Thị</t>
  </si>
  <si>
    <t>09/11/95</t>
  </si>
  <si>
    <t>B14DCAT031</t>
  </si>
  <si>
    <t>Phạm Thị</t>
  </si>
  <si>
    <t>Hoa</t>
  </si>
  <si>
    <t>05/08/96</t>
  </si>
  <si>
    <t>B14DCAT009</t>
  </si>
  <si>
    <t>Lê Khắc</t>
  </si>
  <si>
    <t>Hưng</t>
  </si>
  <si>
    <t>15/08/96</t>
  </si>
  <si>
    <t>B14DCAT077</t>
  </si>
  <si>
    <t>08/12/96</t>
  </si>
  <si>
    <t>B14DCAT160</t>
  </si>
  <si>
    <t>Phạm Quang</t>
  </si>
  <si>
    <t>B14DCAT025</t>
  </si>
  <si>
    <t>Trần Đức</t>
  </si>
  <si>
    <t>12/09/96</t>
  </si>
  <si>
    <t>B14DCAT013</t>
  </si>
  <si>
    <t>09/10/96</t>
  </si>
  <si>
    <t>B14DCAT067</t>
  </si>
  <si>
    <t>Dương Quốc</t>
  </si>
  <si>
    <t>Khánh</t>
  </si>
  <si>
    <t>23/05/96</t>
  </si>
  <si>
    <t>B14DCAT162</t>
  </si>
  <si>
    <t>Nguyễn Quốc</t>
  </si>
  <si>
    <t>B14DCAT070</t>
  </si>
  <si>
    <t>Trần Công</t>
  </si>
  <si>
    <t>23/02/96</t>
  </si>
  <si>
    <t>B14DCAT202</t>
  </si>
  <si>
    <t>Kiên</t>
  </si>
  <si>
    <t>06/03/94</t>
  </si>
  <si>
    <t>B14DCAT240</t>
  </si>
  <si>
    <t>Nguyễn Anh</t>
  </si>
  <si>
    <t>Minh</t>
  </si>
  <si>
    <t>19/07/96</t>
  </si>
  <si>
    <t>B14DCAT136</t>
  </si>
  <si>
    <t>Trần Hoàng</t>
  </si>
  <si>
    <t>12/11/96</t>
  </si>
  <si>
    <t>B14DCAT146</t>
  </si>
  <si>
    <t>Nga</t>
  </si>
  <si>
    <t>10/02/96</t>
  </si>
  <si>
    <t>B14DCAT269</t>
  </si>
  <si>
    <t>03/05/96</t>
  </si>
  <si>
    <t>B14DCAT065</t>
  </si>
  <si>
    <t>Trần Quốc</t>
  </si>
  <si>
    <t>Phong</t>
  </si>
  <si>
    <t>16/03/95</t>
  </si>
  <si>
    <t>B14DCAT040</t>
  </si>
  <si>
    <t>15/09/96</t>
  </si>
  <si>
    <t>B14DCAT260</t>
  </si>
  <si>
    <t>B14DCAT246</t>
  </si>
  <si>
    <t>Nguyễn Phúc</t>
  </si>
  <si>
    <t>Sang</t>
  </si>
  <si>
    <t>12/07/96</t>
  </si>
  <si>
    <t>B14DCAT060</t>
  </si>
  <si>
    <t>Đậu Đức</t>
  </si>
  <si>
    <t>Siêu</t>
  </si>
  <si>
    <t>20/02/96</t>
  </si>
  <si>
    <t>B14DCAT161</t>
  </si>
  <si>
    <t>Thái</t>
  </si>
  <si>
    <t>30/04/96</t>
  </si>
  <si>
    <t>B14DCAT238</t>
  </si>
  <si>
    <t>Bùi Đức</t>
  </si>
  <si>
    <t>14/01/96</t>
  </si>
  <si>
    <t>B14DCAT049</t>
  </si>
  <si>
    <t>Chu Huy</t>
  </si>
  <si>
    <t>20/05/96</t>
  </si>
  <si>
    <t>B14DCAT028</t>
  </si>
  <si>
    <t>09/12/96</t>
  </si>
  <si>
    <t>B14DCAT134</t>
  </si>
  <si>
    <t>Phạm Như</t>
  </si>
  <si>
    <t>Thao</t>
  </si>
  <si>
    <t>01/05/96</t>
  </si>
  <si>
    <t>B14DCAT019</t>
  </si>
  <si>
    <t>Phạm Thị Bích</t>
  </si>
  <si>
    <t>Thảo</t>
  </si>
  <si>
    <t>12/12/96</t>
  </si>
  <si>
    <t>B14DCAT036</t>
  </si>
  <si>
    <t>Thủy</t>
  </si>
  <si>
    <t>18/02/96</t>
  </si>
  <si>
    <t>B14DCAT271</t>
  </si>
  <si>
    <t>Nguyễn Thị Huyền</t>
  </si>
  <si>
    <t>Trang</t>
  </si>
  <si>
    <t>18/11/95</t>
  </si>
  <si>
    <t>B14DCAT143</t>
  </si>
  <si>
    <t>Trình</t>
  </si>
  <si>
    <t>05/11/96</t>
  </si>
  <si>
    <t>B14DCAT144</t>
  </si>
  <si>
    <t>Phạm Quốc</t>
  </si>
  <si>
    <t>20/09/96</t>
  </si>
  <si>
    <t>B14DCAT119</t>
  </si>
  <si>
    <t>Tú</t>
  </si>
  <si>
    <t>03/03/96</t>
  </si>
  <si>
    <t>B14DCAT268</t>
  </si>
  <si>
    <t>Trần Viết</t>
  </si>
  <si>
    <t>28/02/96</t>
  </si>
  <si>
    <t>B14DCAT141</t>
  </si>
  <si>
    <t>Đồng Thanh</t>
  </si>
  <si>
    <t>Tùng</t>
  </si>
  <si>
    <t>10/12/96</t>
  </si>
  <si>
    <t>B14DCAT200</t>
  </si>
  <si>
    <t>Hoàng Anh</t>
  </si>
  <si>
    <t>Văn</t>
  </si>
  <si>
    <t>21/03/96</t>
  </si>
  <si>
    <t>B14DCAT018</t>
  </si>
  <si>
    <t>Mai Văn</t>
  </si>
  <si>
    <t>Việt</t>
  </si>
  <si>
    <t>B14DCAT079</t>
  </si>
  <si>
    <t>Mai Thị</t>
  </si>
  <si>
    <t>Xuyên</t>
  </si>
  <si>
    <t>13/08/96</t>
  </si>
  <si>
    <t>B14DCAT211</t>
  </si>
  <si>
    <t>Lê Phan</t>
  </si>
  <si>
    <t>B14DCAT017</t>
  </si>
  <si>
    <t>Nguyễn Hoàng</t>
  </si>
  <si>
    <t>23/08/96</t>
  </si>
  <si>
    <t>B14DCAT213</t>
  </si>
  <si>
    <t>Nguyễn Minh</t>
  </si>
  <si>
    <t>16/08/95</t>
  </si>
  <si>
    <t>B14DCAT103</t>
  </si>
  <si>
    <t>Chung</t>
  </si>
  <si>
    <t>05/03/95</t>
  </si>
  <si>
    <t>B14DCAT107</t>
  </si>
  <si>
    <t>08/06/96</t>
  </si>
  <si>
    <t>B14DCAT183</t>
  </si>
  <si>
    <t>Đam</t>
  </si>
  <si>
    <t>21/09/96</t>
  </si>
  <si>
    <t>B14DCAT105</t>
  </si>
  <si>
    <t>Nguyễn Viết</t>
  </si>
  <si>
    <t>Đạo</t>
  </si>
  <si>
    <t>08/08/96</t>
  </si>
  <si>
    <t>B14DCAT064</t>
  </si>
  <si>
    <t>Nguyễn Thành</t>
  </si>
  <si>
    <t>B14DCAT058</t>
  </si>
  <si>
    <t>Diệp</t>
  </si>
  <si>
    <t>B14DCAT217</t>
  </si>
  <si>
    <t>Đinh Duy</t>
  </si>
  <si>
    <t>16/08/96</t>
  </si>
  <si>
    <t>B14DCAT227</t>
  </si>
  <si>
    <t>10/06/96</t>
  </si>
  <si>
    <t>B14DCAT185</t>
  </si>
  <si>
    <t>Lê Anh</t>
  </si>
  <si>
    <t>20/07/96</t>
  </si>
  <si>
    <t>B14DCAT074</t>
  </si>
  <si>
    <t>Phạm Đăng</t>
  </si>
  <si>
    <t>18/12/96</t>
  </si>
  <si>
    <t>B14DCAT225</t>
  </si>
  <si>
    <t>Bạch Văn</t>
  </si>
  <si>
    <t>Duy</t>
  </si>
  <si>
    <t>22/07/96</t>
  </si>
  <si>
    <t>B14DCAT024</t>
  </si>
  <si>
    <t>Đỗ Văn</t>
  </si>
  <si>
    <t>14/11/96</t>
  </si>
  <si>
    <t>B14DCAT229</t>
  </si>
  <si>
    <t>Tạ Hoàng</t>
  </si>
  <si>
    <t>18/05/96</t>
  </si>
  <si>
    <t>B14DCAT072</t>
  </si>
  <si>
    <t>Nguyễn Thu</t>
  </si>
  <si>
    <t>Hà</t>
  </si>
  <si>
    <t>10/10/96</t>
  </si>
  <si>
    <t>B14DCAT037</t>
  </si>
  <si>
    <t>Vũ Hải</t>
  </si>
  <si>
    <t>11/08/96</t>
  </si>
  <si>
    <t>B14DCAT030</t>
  </si>
  <si>
    <t>Hoàng Tiến</t>
  </si>
  <si>
    <t>Hảo</t>
  </si>
  <si>
    <t>22/12/96</t>
  </si>
  <si>
    <t>B14DCAT039</t>
  </si>
  <si>
    <t>Hoàng Huy</t>
  </si>
  <si>
    <t>Hoàng</t>
  </si>
  <si>
    <t>13/07/96</t>
  </si>
  <si>
    <t>B14DCAT032</t>
  </si>
  <si>
    <t>16/12/96</t>
  </si>
  <si>
    <t>B14DCAT051</t>
  </si>
  <si>
    <t>Phạm Duy</t>
  </si>
  <si>
    <t>30/07/95</t>
  </si>
  <si>
    <t>B14DCAT272</t>
  </si>
  <si>
    <t>Đinh Tuấn</t>
  </si>
  <si>
    <t>Khôi</t>
  </si>
  <si>
    <t>29/07/96</t>
  </si>
  <si>
    <t>B14DCAT015</t>
  </si>
  <si>
    <t>Lê Hữu Quang</t>
  </si>
  <si>
    <t>Linh</t>
  </si>
  <si>
    <t>13/11/96</t>
  </si>
  <si>
    <t>B14DCAT044</t>
  </si>
  <si>
    <t>Bùi Thế</t>
  </si>
  <si>
    <t>Luân</t>
  </si>
  <si>
    <t>11/09/96</t>
  </si>
  <si>
    <t>B14DCAT062</t>
  </si>
  <si>
    <t>Đào Đức</t>
  </si>
  <si>
    <t>Mạnh</t>
  </si>
  <si>
    <t>18/01/96</t>
  </si>
  <si>
    <t>B14DCAT243</t>
  </si>
  <si>
    <t>Đặng Phạm Thế</t>
  </si>
  <si>
    <t>16/02/96</t>
  </si>
  <si>
    <t>B14DCAT002</t>
  </si>
  <si>
    <t>Đỗ Hồng</t>
  </si>
  <si>
    <t>02/05/96</t>
  </si>
  <si>
    <t>B14DCAT228</t>
  </si>
  <si>
    <t>Nguyễn Bình</t>
  </si>
  <si>
    <t>19/02/95</t>
  </si>
  <si>
    <t>B14DCAT066</t>
  </si>
  <si>
    <t>Đỗ Hoài</t>
  </si>
  <si>
    <t>Nam</t>
  </si>
  <si>
    <t>09/09/95</t>
  </si>
  <si>
    <t>B14DCAT199</t>
  </si>
  <si>
    <t>Lê Văn</t>
  </si>
  <si>
    <t>14/03/96</t>
  </si>
  <si>
    <t>B14DCAT020</t>
  </si>
  <si>
    <t>Trần Thị</t>
  </si>
  <si>
    <t>Nguyên</t>
  </si>
  <si>
    <t>B14DCAT203</t>
  </si>
  <si>
    <t>Nguyễn Phan Quang</t>
  </si>
  <si>
    <t>Ninh</t>
  </si>
  <si>
    <t>15/12/95</t>
  </si>
  <si>
    <t>B14DCAT055</t>
  </si>
  <si>
    <t>Oanh</t>
  </si>
  <si>
    <t>17/08/96</t>
  </si>
  <si>
    <t>B14DCAT142</t>
  </si>
  <si>
    <t>Đỗ Minh</t>
  </si>
  <si>
    <t>Quyền</t>
  </si>
  <si>
    <t>14/06/96</t>
  </si>
  <si>
    <t>B14DCAT068</t>
  </si>
  <si>
    <t>Đỗ Thị Hương</t>
  </si>
  <si>
    <t>Quỳnh</t>
  </si>
  <si>
    <t>03/12/96</t>
  </si>
  <si>
    <t>B14DCAT054</t>
  </si>
  <si>
    <t>Trương Thúy</t>
  </si>
  <si>
    <t>05/09/96</t>
  </si>
  <si>
    <t>B14DCAT061</t>
  </si>
  <si>
    <t>Trần Minh</t>
  </si>
  <si>
    <t>Sáng</t>
  </si>
  <si>
    <t>B14DCAT248</t>
  </si>
  <si>
    <t>Đặng Ngọc</t>
  </si>
  <si>
    <t>Sơn</t>
  </si>
  <si>
    <t>05/04/96</t>
  </si>
  <si>
    <t>B14DCAT056</t>
  </si>
  <si>
    <t>Lê Ngọc Minh</t>
  </si>
  <si>
    <t>09/04/96</t>
  </si>
  <si>
    <t>B14DCAT170</t>
  </si>
  <si>
    <t>Lưu Bá</t>
  </si>
  <si>
    <t>01/01/96</t>
  </si>
  <si>
    <t>B14DCAT047</t>
  </si>
  <si>
    <t>Nguyễn Hồng</t>
  </si>
  <si>
    <t>17/11/96</t>
  </si>
  <si>
    <t>B14DCAT027</t>
  </si>
  <si>
    <t>04/01/96</t>
  </si>
  <si>
    <t>B14DCAT057</t>
  </si>
  <si>
    <t>Trần Vĩnh</t>
  </si>
  <si>
    <t>10/03/96</t>
  </si>
  <si>
    <t>B14DCAT004</t>
  </si>
  <si>
    <t>Vũ Bảo</t>
  </si>
  <si>
    <t>10/09/96</t>
  </si>
  <si>
    <t>B14DCAT163</t>
  </si>
  <si>
    <t>Đỗ Anh</t>
  </si>
  <si>
    <t>21/10/96</t>
  </si>
  <si>
    <t>B14DCAT048</t>
  </si>
  <si>
    <t>Phạm Công</t>
  </si>
  <si>
    <t>08/04/96</t>
  </si>
  <si>
    <t>B14DCAT053</t>
  </si>
  <si>
    <t>21/12/96</t>
  </si>
  <si>
    <t>B14DCAT033</t>
  </si>
  <si>
    <t>Nguyễn Phú</t>
  </si>
  <si>
    <t>Thịnh</t>
  </si>
  <si>
    <t>20/08/96</t>
  </si>
  <si>
    <t>N14DCAT127</t>
  </si>
  <si>
    <t>Hồ Tuấn</t>
  </si>
  <si>
    <t>Thông</t>
  </si>
  <si>
    <t>09/09/96</t>
  </si>
  <si>
    <t>B14DCAT073</t>
  </si>
  <si>
    <t>25/03/96</t>
  </si>
  <si>
    <t>B14DCAT063</t>
  </si>
  <si>
    <t>Nguyễn Thị Linh</t>
  </si>
  <si>
    <t>12/02/96</t>
  </si>
  <si>
    <t>B14DCAT221</t>
  </si>
  <si>
    <t>Nguyễn Ngọc</t>
  </si>
  <si>
    <t>B14DCAT112</t>
  </si>
  <si>
    <t>Nguyễn Thế</t>
  </si>
  <si>
    <t>21/04/96</t>
  </si>
  <si>
    <t>B14DCAT261</t>
  </si>
  <si>
    <t>Trần Thanh</t>
  </si>
  <si>
    <t>11/09/95</t>
  </si>
  <si>
    <t>B14DCAT075</t>
  </si>
  <si>
    <t>Nguyễn Đăng</t>
  </si>
  <si>
    <t>27/06/94</t>
  </si>
  <si>
    <t>B14DCAT016</t>
  </si>
  <si>
    <t>Nguyễn Huy</t>
  </si>
  <si>
    <t>Vinh</t>
  </si>
  <si>
    <t>30/08/96</t>
  </si>
  <si>
    <t>403-A2</t>
  </si>
  <si>
    <t>405-A2</t>
  </si>
  <si>
    <t>501-A2</t>
  </si>
  <si>
    <t>502-A2</t>
  </si>
  <si>
    <t>503-A2</t>
  </si>
  <si>
    <t>505-A2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</si>
</sst>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3"/>
  <sheetViews>
    <sheetView tabSelected="1" workbookViewId="0">
      <pane ySplit="3" topLeftCell="A4" activePane="bottomLeft" state="frozen"/>
      <selection activeCell="A6" sqref="A6:XFD6"/>
      <selection pane="bottomLeft" activeCell="U39" sqref="U39:U6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An toàn hệ điều hành</v>
      </c>
      <c r="Z8" s="75" t="str">
        <f>+P4</f>
        <v>Nhóm: INT1484-03</v>
      </c>
      <c r="AA8" s="76">
        <f>+$AJ$8+$AL$8+$AH$8</f>
        <v>57</v>
      </c>
      <c r="AB8" s="70">
        <f>COUNTIF($T$9:$T$126,"Khiển trách")</f>
        <v>0</v>
      </c>
      <c r="AC8" s="70">
        <f>COUNTIF($T$9:$T$126,"Cảnh cáo")</f>
        <v>0</v>
      </c>
      <c r="AD8" s="70">
        <f>COUNTIF($T$9:$T$126,"Đình chỉ thi")</f>
        <v>0</v>
      </c>
      <c r="AE8" s="77">
        <f>+($AB$8+$AC$8+$AD$8)/$AA$8*100%</f>
        <v>0</v>
      </c>
      <c r="AF8" s="70">
        <f>SUM(COUNTIF($T$9:$T$124,"Vắng"),COUNTIF($T$9:$T$124,"Vắng có phép"))</f>
        <v>0</v>
      </c>
      <c r="AG8" s="78">
        <f>+$AF$8/$AA$8</f>
        <v>0</v>
      </c>
      <c r="AH8" s="79">
        <f>COUNTIF($X$9:$X$124,"Thi lại")</f>
        <v>0</v>
      </c>
      <c r="AI8" s="78">
        <f>+$AH$8/$AA$8</f>
        <v>0</v>
      </c>
      <c r="AJ8" s="79">
        <f>COUNTIF($X$9:$X$125,"Học lại")</f>
        <v>57</v>
      </c>
      <c r="AK8" s="78">
        <f>+$AJ$8/$AA$8</f>
        <v>1</v>
      </c>
      <c r="AL8" s="70">
        <f>COUNTIF($X$10:$X$125,"Đạt")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393</v>
      </c>
      <c r="D10" s="21" t="s">
        <v>394</v>
      </c>
      <c r="E10" s="22" t="s">
        <v>67</v>
      </c>
      <c r="F10" s="23" t="s">
        <v>166</v>
      </c>
      <c r="G10" s="20" t="s">
        <v>69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6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6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575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395</v>
      </c>
      <c r="D11" s="33" t="s">
        <v>396</v>
      </c>
      <c r="E11" s="34" t="s">
        <v>67</v>
      </c>
      <c r="F11" s="35" t="s">
        <v>397</v>
      </c>
      <c r="G11" s="32" t="s">
        <v>85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575</v>
      </c>
      <c r="V11" s="3"/>
      <c r="W11" s="30"/>
      <c r="X11" s="81" t="str">
        <f t="shared" ref="X11:X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398</v>
      </c>
      <c r="D12" s="33" t="s">
        <v>399</v>
      </c>
      <c r="E12" s="34" t="s">
        <v>255</v>
      </c>
      <c r="F12" s="35" t="s">
        <v>400</v>
      </c>
      <c r="G12" s="32" t="s">
        <v>69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6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6" si="4">+IF(OR($H12=0,$I12=0,$J12=0,$K12=0),"Không đủ ĐKDT","")</f>
        <v/>
      </c>
      <c r="U12" s="43" t="s">
        <v>575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401</v>
      </c>
      <c r="D13" s="33" t="s">
        <v>82</v>
      </c>
      <c r="E13" s="34" t="s">
        <v>402</v>
      </c>
      <c r="F13" s="35" t="s">
        <v>403</v>
      </c>
      <c r="G13" s="32" t="s">
        <v>69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575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404</v>
      </c>
      <c r="D14" s="33" t="s">
        <v>258</v>
      </c>
      <c r="E14" s="34" t="s">
        <v>92</v>
      </c>
      <c r="F14" s="35" t="s">
        <v>405</v>
      </c>
      <c r="G14" s="32" t="s">
        <v>69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575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406</v>
      </c>
      <c r="D15" s="33" t="s">
        <v>144</v>
      </c>
      <c r="E15" s="34" t="s">
        <v>407</v>
      </c>
      <c r="F15" s="35" t="s">
        <v>408</v>
      </c>
      <c r="G15" s="32" t="s">
        <v>69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575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409</v>
      </c>
      <c r="D16" s="33" t="s">
        <v>410</v>
      </c>
      <c r="E16" s="34" t="s">
        <v>411</v>
      </c>
      <c r="F16" s="35" t="s">
        <v>412</v>
      </c>
      <c r="G16" s="32" t="s">
        <v>69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575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413</v>
      </c>
      <c r="D17" s="33" t="s">
        <v>414</v>
      </c>
      <c r="E17" s="34" t="s">
        <v>261</v>
      </c>
      <c r="F17" s="35" t="s">
        <v>243</v>
      </c>
      <c r="G17" s="32" t="s">
        <v>85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575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415</v>
      </c>
      <c r="D18" s="33" t="s">
        <v>282</v>
      </c>
      <c r="E18" s="34" t="s">
        <v>416</v>
      </c>
      <c r="F18" s="35" t="s">
        <v>316</v>
      </c>
      <c r="G18" s="32" t="s">
        <v>85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575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417</v>
      </c>
      <c r="D19" s="33" t="s">
        <v>418</v>
      </c>
      <c r="E19" s="34" t="s">
        <v>273</v>
      </c>
      <c r="F19" s="35" t="s">
        <v>419</v>
      </c>
      <c r="G19" s="32" t="s">
        <v>69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575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420</v>
      </c>
      <c r="D20" s="33" t="s">
        <v>314</v>
      </c>
      <c r="E20" s="34" t="s">
        <v>100</v>
      </c>
      <c r="F20" s="35" t="s">
        <v>421</v>
      </c>
      <c r="G20" s="32" t="s">
        <v>69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575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422</v>
      </c>
      <c r="D21" s="33" t="s">
        <v>423</v>
      </c>
      <c r="E21" s="34" t="s">
        <v>113</v>
      </c>
      <c r="F21" s="35" t="s">
        <v>424</v>
      </c>
      <c r="G21" s="32" t="s">
        <v>69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575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425</v>
      </c>
      <c r="D22" s="33" t="s">
        <v>426</v>
      </c>
      <c r="E22" s="34" t="s">
        <v>117</v>
      </c>
      <c r="F22" s="35" t="s">
        <v>427</v>
      </c>
      <c r="G22" s="32" t="s">
        <v>85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575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428</v>
      </c>
      <c r="D23" s="33" t="s">
        <v>429</v>
      </c>
      <c r="E23" s="34" t="s">
        <v>430</v>
      </c>
      <c r="F23" s="35" t="s">
        <v>431</v>
      </c>
      <c r="G23" s="32" t="s">
        <v>69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575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432</v>
      </c>
      <c r="D24" s="33" t="s">
        <v>433</v>
      </c>
      <c r="E24" s="34" t="s">
        <v>430</v>
      </c>
      <c r="F24" s="35" t="s">
        <v>434</v>
      </c>
      <c r="G24" s="32" t="s">
        <v>85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575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435</v>
      </c>
      <c r="D25" s="33" t="s">
        <v>436</v>
      </c>
      <c r="E25" s="34" t="s">
        <v>121</v>
      </c>
      <c r="F25" s="35" t="s">
        <v>437</v>
      </c>
      <c r="G25" s="32" t="s">
        <v>69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575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438</v>
      </c>
      <c r="D26" s="33" t="s">
        <v>439</v>
      </c>
      <c r="E26" s="34" t="s">
        <v>440</v>
      </c>
      <c r="F26" s="35" t="s">
        <v>441</v>
      </c>
      <c r="G26" s="32" t="s">
        <v>85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575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442</v>
      </c>
      <c r="D27" s="33" t="s">
        <v>443</v>
      </c>
      <c r="E27" s="34" t="s">
        <v>440</v>
      </c>
      <c r="F27" s="35" t="s">
        <v>444</v>
      </c>
      <c r="G27" s="32" t="s">
        <v>85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575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445</v>
      </c>
      <c r="D28" s="33" t="s">
        <v>446</v>
      </c>
      <c r="E28" s="34" t="s">
        <v>447</v>
      </c>
      <c r="F28" s="35" t="s">
        <v>448</v>
      </c>
      <c r="G28" s="32" t="s">
        <v>85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575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449</v>
      </c>
      <c r="D29" s="33" t="s">
        <v>450</v>
      </c>
      <c r="E29" s="34" t="s">
        <v>451</v>
      </c>
      <c r="F29" s="35" t="s">
        <v>452</v>
      </c>
      <c r="G29" s="32" t="s">
        <v>85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575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453</v>
      </c>
      <c r="D30" s="33" t="s">
        <v>78</v>
      </c>
      <c r="E30" s="34" t="s">
        <v>137</v>
      </c>
      <c r="F30" s="35" t="s">
        <v>454</v>
      </c>
      <c r="G30" s="32" t="s">
        <v>85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575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455</v>
      </c>
      <c r="D31" s="33" t="s">
        <v>456</v>
      </c>
      <c r="E31" s="34" t="s">
        <v>137</v>
      </c>
      <c r="F31" s="35" t="s">
        <v>457</v>
      </c>
      <c r="G31" s="32" t="s">
        <v>85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575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458</v>
      </c>
      <c r="D32" s="33" t="s">
        <v>459</v>
      </c>
      <c r="E32" s="34" t="s">
        <v>460</v>
      </c>
      <c r="F32" s="35" t="s">
        <v>461</v>
      </c>
      <c r="G32" s="32" t="s">
        <v>73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575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462</v>
      </c>
      <c r="D33" s="33" t="s">
        <v>463</v>
      </c>
      <c r="E33" s="34" t="s">
        <v>464</v>
      </c>
      <c r="F33" s="35" t="s">
        <v>465</v>
      </c>
      <c r="G33" s="32" t="s">
        <v>85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575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466</v>
      </c>
      <c r="D34" s="33" t="s">
        <v>467</v>
      </c>
      <c r="E34" s="34" t="s">
        <v>468</v>
      </c>
      <c r="F34" s="35" t="s">
        <v>469</v>
      </c>
      <c r="G34" s="32" t="s">
        <v>85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575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470</v>
      </c>
      <c r="D35" s="33" t="s">
        <v>471</v>
      </c>
      <c r="E35" s="34" t="s">
        <v>472</v>
      </c>
      <c r="F35" s="35" t="s">
        <v>473</v>
      </c>
      <c r="G35" s="32" t="s">
        <v>85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575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474</v>
      </c>
      <c r="D36" s="33" t="s">
        <v>475</v>
      </c>
      <c r="E36" s="34" t="s">
        <v>315</v>
      </c>
      <c r="F36" s="35" t="s">
        <v>476</v>
      </c>
      <c r="G36" s="32" t="s">
        <v>69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575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477</v>
      </c>
      <c r="D37" s="33" t="s">
        <v>478</v>
      </c>
      <c r="E37" s="34" t="s">
        <v>315</v>
      </c>
      <c r="F37" s="35" t="s">
        <v>479</v>
      </c>
      <c r="G37" s="32" t="s">
        <v>85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575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480</v>
      </c>
      <c r="D38" s="33" t="s">
        <v>481</v>
      </c>
      <c r="E38" s="34" t="s">
        <v>315</v>
      </c>
      <c r="F38" s="35" t="s">
        <v>482</v>
      </c>
      <c r="G38" s="32" t="s">
        <v>73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575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483</v>
      </c>
      <c r="D39" s="33" t="s">
        <v>484</v>
      </c>
      <c r="E39" s="34" t="s">
        <v>485</v>
      </c>
      <c r="F39" s="35" t="s">
        <v>486</v>
      </c>
      <c r="G39" s="32" t="s">
        <v>85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576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487</v>
      </c>
      <c r="D40" s="33" t="s">
        <v>488</v>
      </c>
      <c r="E40" s="34" t="s">
        <v>485</v>
      </c>
      <c r="F40" s="35" t="s">
        <v>489</v>
      </c>
      <c r="G40" s="32" t="s">
        <v>69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576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490</v>
      </c>
      <c r="D41" s="33" t="s">
        <v>491</v>
      </c>
      <c r="E41" s="34" t="s">
        <v>492</v>
      </c>
      <c r="F41" s="35" t="s">
        <v>452</v>
      </c>
      <c r="G41" s="32" t="s">
        <v>85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576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493</v>
      </c>
      <c r="D42" s="33" t="s">
        <v>494</v>
      </c>
      <c r="E42" s="34" t="s">
        <v>495</v>
      </c>
      <c r="F42" s="35" t="s">
        <v>496</v>
      </c>
      <c r="G42" s="32" t="s">
        <v>69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576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497</v>
      </c>
      <c r="D43" s="33" t="s">
        <v>71</v>
      </c>
      <c r="E43" s="34" t="s">
        <v>498</v>
      </c>
      <c r="F43" s="35" t="s">
        <v>499</v>
      </c>
      <c r="G43" s="32" t="s">
        <v>85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576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500</v>
      </c>
      <c r="D44" s="33" t="s">
        <v>501</v>
      </c>
      <c r="E44" s="34" t="s">
        <v>502</v>
      </c>
      <c r="F44" s="35" t="s">
        <v>503</v>
      </c>
      <c r="G44" s="32" t="s">
        <v>73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576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504</v>
      </c>
      <c r="D45" s="33" t="s">
        <v>505</v>
      </c>
      <c r="E45" s="34" t="s">
        <v>506</v>
      </c>
      <c r="F45" s="35" t="s">
        <v>507</v>
      </c>
      <c r="G45" s="32" t="s">
        <v>85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576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508</v>
      </c>
      <c r="D46" s="33" t="s">
        <v>509</v>
      </c>
      <c r="E46" s="34" t="s">
        <v>506</v>
      </c>
      <c r="F46" s="35" t="s">
        <v>510</v>
      </c>
      <c r="G46" s="32" t="s">
        <v>85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576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511</v>
      </c>
      <c r="D47" s="33" t="s">
        <v>512</v>
      </c>
      <c r="E47" s="34" t="s">
        <v>513</v>
      </c>
      <c r="F47" s="35" t="s">
        <v>408</v>
      </c>
      <c r="G47" s="32" t="s">
        <v>85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576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514</v>
      </c>
      <c r="D48" s="33" t="s">
        <v>515</v>
      </c>
      <c r="E48" s="34" t="s">
        <v>516</v>
      </c>
      <c r="F48" s="35" t="s">
        <v>517</v>
      </c>
      <c r="G48" s="32" t="s">
        <v>73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576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518</v>
      </c>
      <c r="D49" s="33" t="s">
        <v>519</v>
      </c>
      <c r="E49" s="34" t="s">
        <v>516</v>
      </c>
      <c r="F49" s="35" t="s">
        <v>520</v>
      </c>
      <c r="G49" s="32" t="s">
        <v>85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576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521</v>
      </c>
      <c r="D50" s="33" t="s">
        <v>522</v>
      </c>
      <c r="E50" s="34" t="s">
        <v>516</v>
      </c>
      <c r="F50" s="35" t="s">
        <v>523</v>
      </c>
      <c r="G50" s="32" t="s">
        <v>73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576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524</v>
      </c>
      <c r="D51" s="33" t="s">
        <v>525</v>
      </c>
      <c r="E51" s="34" t="s">
        <v>516</v>
      </c>
      <c r="F51" s="35" t="s">
        <v>526</v>
      </c>
      <c r="G51" s="32" t="s">
        <v>85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576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527</v>
      </c>
      <c r="D52" s="33" t="s">
        <v>91</v>
      </c>
      <c r="E52" s="34" t="s">
        <v>516</v>
      </c>
      <c r="F52" s="35" t="s">
        <v>528</v>
      </c>
      <c r="G52" s="32" t="s">
        <v>85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576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529</v>
      </c>
      <c r="D53" s="33" t="s">
        <v>530</v>
      </c>
      <c r="E53" s="34" t="s">
        <v>516</v>
      </c>
      <c r="F53" s="35" t="s">
        <v>531</v>
      </c>
      <c r="G53" s="32" t="s">
        <v>85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576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532</v>
      </c>
      <c r="D54" s="33" t="s">
        <v>533</v>
      </c>
      <c r="E54" s="34" t="s">
        <v>516</v>
      </c>
      <c r="F54" s="35" t="s">
        <v>534</v>
      </c>
      <c r="G54" s="32" t="s">
        <v>85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576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535</v>
      </c>
      <c r="D55" s="33" t="s">
        <v>536</v>
      </c>
      <c r="E55" s="34" t="s">
        <v>341</v>
      </c>
      <c r="F55" s="35" t="s">
        <v>537</v>
      </c>
      <c r="G55" s="32" t="s">
        <v>69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576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538</v>
      </c>
      <c r="D56" s="33" t="s">
        <v>539</v>
      </c>
      <c r="E56" s="34" t="s">
        <v>196</v>
      </c>
      <c r="F56" s="35" t="s">
        <v>540</v>
      </c>
      <c r="G56" s="32" t="s">
        <v>85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576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541</v>
      </c>
      <c r="D57" s="33" t="s">
        <v>282</v>
      </c>
      <c r="E57" s="34" t="s">
        <v>357</v>
      </c>
      <c r="F57" s="35" t="s">
        <v>542</v>
      </c>
      <c r="G57" s="32" t="s">
        <v>85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576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543</v>
      </c>
      <c r="D58" s="33" t="s">
        <v>544</v>
      </c>
      <c r="E58" s="34" t="s">
        <v>545</v>
      </c>
      <c r="F58" s="35" t="s">
        <v>546</v>
      </c>
      <c r="G58" s="32" t="s">
        <v>85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576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547</v>
      </c>
      <c r="D59" s="33" t="s">
        <v>548</v>
      </c>
      <c r="E59" s="34" t="s">
        <v>549</v>
      </c>
      <c r="F59" s="35" t="s">
        <v>550</v>
      </c>
      <c r="G59" s="32" t="s">
        <v>85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576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551</v>
      </c>
      <c r="D60" s="33" t="s">
        <v>282</v>
      </c>
      <c r="E60" s="34" t="s">
        <v>207</v>
      </c>
      <c r="F60" s="35" t="s">
        <v>552</v>
      </c>
      <c r="G60" s="32" t="s">
        <v>85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576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553</v>
      </c>
      <c r="D61" s="33" t="s">
        <v>554</v>
      </c>
      <c r="E61" s="34" t="s">
        <v>364</v>
      </c>
      <c r="F61" s="35" t="s">
        <v>555</v>
      </c>
      <c r="G61" s="32" t="s">
        <v>85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576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556</v>
      </c>
      <c r="D62" s="33" t="s">
        <v>557</v>
      </c>
      <c r="E62" s="34" t="s">
        <v>218</v>
      </c>
      <c r="F62" s="35" t="s">
        <v>408</v>
      </c>
      <c r="G62" s="32" t="s">
        <v>69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576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558</v>
      </c>
      <c r="D63" s="33" t="s">
        <v>559</v>
      </c>
      <c r="E63" s="34" t="s">
        <v>226</v>
      </c>
      <c r="F63" s="35" t="s">
        <v>560</v>
      </c>
      <c r="G63" s="32" t="s">
        <v>73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576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561</v>
      </c>
      <c r="D64" s="33" t="s">
        <v>562</v>
      </c>
      <c r="E64" s="34" t="s">
        <v>380</v>
      </c>
      <c r="F64" s="35" t="s">
        <v>563</v>
      </c>
      <c r="G64" s="32" t="s">
        <v>69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576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564</v>
      </c>
      <c r="D65" s="33" t="s">
        <v>565</v>
      </c>
      <c r="E65" s="34" t="s">
        <v>384</v>
      </c>
      <c r="F65" s="35" t="s">
        <v>566</v>
      </c>
      <c r="G65" s="32" t="s">
        <v>85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576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32" t="s">
        <v>567</v>
      </c>
      <c r="D66" s="33" t="s">
        <v>568</v>
      </c>
      <c r="E66" s="34" t="s">
        <v>569</v>
      </c>
      <c r="F66" s="35" t="s">
        <v>570</v>
      </c>
      <c r="G66" s="32" t="s">
        <v>85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 t="s">
        <v>576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9" customHeight="1">
      <c r="A67" s="2"/>
      <c r="B67" s="45"/>
      <c r="C67" s="46"/>
      <c r="D67" s="46"/>
      <c r="E67" s="47"/>
      <c r="F67" s="47"/>
      <c r="G67" s="47"/>
      <c r="H67" s="48"/>
      <c r="I67" s="49"/>
      <c r="J67" s="49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3"/>
    </row>
    <row r="68" spans="1:39" ht="16.5" hidden="1">
      <c r="A68" s="2"/>
      <c r="B68" s="121" t="s">
        <v>31</v>
      </c>
      <c r="C68" s="121"/>
      <c r="D68" s="46"/>
      <c r="E68" s="47"/>
      <c r="F68" s="47"/>
      <c r="G68" s="47"/>
      <c r="H68" s="48"/>
      <c r="I68" s="49"/>
      <c r="J68" s="49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3"/>
    </row>
    <row r="69" spans="1:39" ht="16.5" hidden="1" customHeight="1">
      <c r="A69" s="2"/>
      <c r="B69" s="51" t="s">
        <v>32</v>
      </c>
      <c r="C69" s="51"/>
      <c r="D69" s="52">
        <f>+$AA$8</f>
        <v>57</v>
      </c>
      <c r="E69" s="53" t="s">
        <v>33</v>
      </c>
      <c r="F69" s="94" t="s">
        <v>34</v>
      </c>
      <c r="G69" s="94"/>
      <c r="H69" s="94"/>
      <c r="I69" s="94"/>
      <c r="J69" s="94"/>
      <c r="K69" s="94"/>
      <c r="L69" s="94"/>
      <c r="M69" s="94"/>
      <c r="N69" s="94"/>
      <c r="O69" s="94"/>
      <c r="P69" s="54">
        <f>$AA$8 -COUNTIF($T$9:$T$256,"Vắng") -COUNTIF($T$9:$T$256,"Vắng có phép") - COUNTIF($T$9:$T$256,"Đình chỉ thi") - COUNTIF($T$9:$T$256,"Không đủ ĐKDT")</f>
        <v>57</v>
      </c>
      <c r="Q69" s="54"/>
      <c r="R69" s="54"/>
      <c r="S69" s="55"/>
      <c r="T69" s="56" t="s">
        <v>33</v>
      </c>
      <c r="U69" s="55"/>
      <c r="V69" s="3"/>
    </row>
    <row r="70" spans="1:39" ht="16.5" hidden="1" customHeight="1">
      <c r="A70" s="2"/>
      <c r="B70" s="51" t="s">
        <v>35</v>
      </c>
      <c r="C70" s="51"/>
      <c r="D70" s="52">
        <f>+$AL$8</f>
        <v>0</v>
      </c>
      <c r="E70" s="53" t="s">
        <v>33</v>
      </c>
      <c r="F70" s="94" t="s">
        <v>36</v>
      </c>
      <c r="G70" s="94"/>
      <c r="H70" s="94"/>
      <c r="I70" s="94"/>
      <c r="J70" s="94"/>
      <c r="K70" s="94"/>
      <c r="L70" s="94"/>
      <c r="M70" s="94"/>
      <c r="N70" s="94"/>
      <c r="O70" s="94"/>
      <c r="P70" s="57">
        <f>COUNTIF($T$9:$T$132,"Vắng")</f>
        <v>0</v>
      </c>
      <c r="Q70" s="57"/>
      <c r="R70" s="57"/>
      <c r="S70" s="58"/>
      <c r="T70" s="56" t="s">
        <v>33</v>
      </c>
      <c r="U70" s="58"/>
      <c r="V70" s="3"/>
    </row>
    <row r="71" spans="1:39" ht="16.5" hidden="1" customHeight="1">
      <c r="A71" s="2"/>
      <c r="B71" s="51" t="s">
        <v>51</v>
      </c>
      <c r="C71" s="51"/>
      <c r="D71" s="67">
        <f>COUNTIF(X10:X66,"Học lại")</f>
        <v>57</v>
      </c>
      <c r="E71" s="53" t="s">
        <v>33</v>
      </c>
      <c r="F71" s="94" t="s">
        <v>52</v>
      </c>
      <c r="G71" s="94"/>
      <c r="H71" s="94"/>
      <c r="I71" s="94"/>
      <c r="J71" s="94"/>
      <c r="K71" s="94"/>
      <c r="L71" s="94"/>
      <c r="M71" s="94"/>
      <c r="N71" s="94"/>
      <c r="O71" s="94"/>
      <c r="P71" s="54">
        <f>COUNTIF($T$9:$T$132,"Vắng có phép")</f>
        <v>0</v>
      </c>
      <c r="Q71" s="54"/>
      <c r="R71" s="54"/>
      <c r="S71" s="55"/>
      <c r="T71" s="56" t="s">
        <v>33</v>
      </c>
      <c r="U71" s="55"/>
      <c r="V71" s="3"/>
    </row>
    <row r="72" spans="1:39" ht="3" hidden="1" customHeight="1">
      <c r="A72" s="2"/>
      <c r="B72" s="45"/>
      <c r="C72" s="46"/>
      <c r="D72" s="46"/>
      <c r="E72" s="47"/>
      <c r="F72" s="47"/>
      <c r="G72" s="47"/>
      <c r="H72" s="48"/>
      <c r="I72" s="49"/>
      <c r="J72" s="49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3"/>
    </row>
    <row r="73" spans="1:39" hidden="1">
      <c r="B73" s="89" t="s">
        <v>53</v>
      </c>
      <c r="C73" s="89"/>
      <c r="D73" s="90">
        <f>COUNTIF(X10:X66,"Thi lại")</f>
        <v>0</v>
      </c>
      <c r="E73" s="91" t="s">
        <v>33</v>
      </c>
      <c r="F73" s="3"/>
      <c r="G73" s="3"/>
      <c r="H73" s="3"/>
      <c r="I73" s="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3"/>
    </row>
    <row r="74" spans="1:39" ht="24.75" hidden="1" customHeight="1">
      <c r="B74" s="89"/>
      <c r="C74" s="89"/>
      <c r="D74" s="90"/>
      <c r="E74" s="91"/>
      <c r="F74" s="3"/>
      <c r="G74" s="3"/>
      <c r="H74" s="3"/>
      <c r="I74" s="3"/>
      <c r="J74" s="123" t="s">
        <v>55</v>
      </c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3"/>
    </row>
    <row r="75" spans="1:39" hidden="1">
      <c r="A75" s="59"/>
      <c r="B75" s="115" t="s">
        <v>37</v>
      </c>
      <c r="C75" s="115"/>
      <c r="D75" s="115"/>
      <c r="E75" s="115"/>
      <c r="F75" s="115"/>
      <c r="G75" s="115"/>
      <c r="H75" s="115"/>
      <c r="I75" s="60"/>
      <c r="J75" s="124" t="s">
        <v>38</v>
      </c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3"/>
    </row>
    <row r="76" spans="1:39" ht="4.5" hidden="1" customHeight="1">
      <c r="A76" s="2"/>
      <c r="B76" s="45"/>
      <c r="C76" s="61"/>
      <c r="D76" s="61"/>
      <c r="E76" s="62"/>
      <c r="F76" s="62"/>
      <c r="G76" s="62"/>
      <c r="H76" s="63"/>
      <c r="I76" s="64"/>
      <c r="J76" s="64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39" s="2" customFormat="1" hidden="1">
      <c r="B77" s="115" t="s">
        <v>39</v>
      </c>
      <c r="C77" s="115"/>
      <c r="D77" s="116" t="s">
        <v>40</v>
      </c>
      <c r="E77" s="116"/>
      <c r="F77" s="116"/>
      <c r="G77" s="116"/>
      <c r="H77" s="116"/>
      <c r="I77" s="64"/>
      <c r="J77" s="64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9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18" hidden="1" customHeight="1">
      <c r="A83" s="1"/>
      <c r="B83" s="126" t="s">
        <v>41</v>
      </c>
      <c r="C83" s="126"/>
      <c r="D83" s="126" t="s">
        <v>54</v>
      </c>
      <c r="E83" s="126"/>
      <c r="F83" s="126"/>
      <c r="G83" s="126"/>
      <c r="H83" s="126"/>
      <c r="I83" s="126"/>
      <c r="J83" s="126" t="s">
        <v>42</v>
      </c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t="4.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t="36.75" hidden="1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 ht="32.25" customHeight="1">
      <c r="A86" s="1"/>
      <c r="B86" s="115" t="s">
        <v>43</v>
      </c>
      <c r="C86" s="115"/>
      <c r="D86" s="115"/>
      <c r="E86" s="115"/>
      <c r="F86" s="115"/>
      <c r="G86" s="115"/>
      <c r="H86" s="115"/>
      <c r="I86" s="60"/>
      <c r="J86" s="127" t="s">
        <v>56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3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45"/>
      <c r="C87" s="61"/>
      <c r="D87" s="61"/>
      <c r="E87" s="62"/>
      <c r="F87" s="62"/>
      <c r="G87" s="62"/>
      <c r="H87" s="63"/>
      <c r="I87" s="64"/>
      <c r="J87" s="64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1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115" t="s">
        <v>39</v>
      </c>
      <c r="C88" s="115"/>
      <c r="D88" s="116" t="s">
        <v>40</v>
      </c>
      <c r="E88" s="116"/>
      <c r="F88" s="116"/>
      <c r="G88" s="116"/>
      <c r="H88" s="116"/>
      <c r="I88" s="64"/>
      <c r="J88" s="64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1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1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</row>
    <row r="93" spans="1:39">
      <c r="B93" s="125"/>
      <c r="C93" s="125"/>
      <c r="D93" s="125"/>
      <c r="E93" s="125"/>
      <c r="F93" s="125"/>
      <c r="G93" s="125"/>
      <c r="H93" s="125"/>
      <c r="I93" s="125"/>
      <c r="J93" s="125" t="s">
        <v>57</v>
      </c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125"/>
    </row>
  </sheetData>
  <sheetProtection formatCells="0" formatColumns="0" formatRows="0" insertColumns="0" insertRows="0" insertHyperlinks="0" deleteColumns="0" deleteRows="0" sort="0" autoFilter="0" pivotTables="0"/>
  <autoFilter ref="A8:AM66">
    <filterColumn colId="3" showButton="0"/>
  </autoFilter>
  <mergeCells count="58">
    <mergeCell ref="B93:C93"/>
    <mergeCell ref="D93:I93"/>
    <mergeCell ref="J93:U93"/>
    <mergeCell ref="B83:C83"/>
    <mergeCell ref="D83:I83"/>
    <mergeCell ref="J83:U83"/>
    <mergeCell ref="B86:H86"/>
    <mergeCell ref="J86:U86"/>
    <mergeCell ref="B88:C88"/>
    <mergeCell ref="D88:H88"/>
    <mergeCell ref="F71:O71"/>
    <mergeCell ref="J73:U73"/>
    <mergeCell ref="J74:U74"/>
    <mergeCell ref="B75:H75"/>
    <mergeCell ref="J75:U75"/>
    <mergeCell ref="B77:C77"/>
    <mergeCell ref="D77:H77"/>
    <mergeCell ref="T7:T9"/>
    <mergeCell ref="U7:U9"/>
    <mergeCell ref="B9:G9"/>
    <mergeCell ref="B68:C68"/>
    <mergeCell ref="F69:O69"/>
    <mergeCell ref="F70:O70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66 P10:P66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1 X10:X66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85"/>
  <sheetViews>
    <sheetView workbookViewId="0">
      <pane ySplit="3" topLeftCell="A27" activePane="bottomLeft" state="frozen"/>
      <selection activeCell="A6" sqref="A6:XFD6"/>
      <selection pane="bottomLeft" activeCell="U35" sqref="U35:U5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64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An toàn hệ điều hành</v>
      </c>
      <c r="Z8" s="75" t="str">
        <f>+P4</f>
        <v>Nhóm: INT1484-02</v>
      </c>
      <c r="AA8" s="76">
        <f>+$AJ$8+$AL$8+$AH$8</f>
        <v>49</v>
      </c>
      <c r="AB8" s="70">
        <f>COUNTIF($T$9:$T$118,"Khiển trách")</f>
        <v>0</v>
      </c>
      <c r="AC8" s="70">
        <f>COUNTIF($T$9:$T$118,"Cảnh cáo")</f>
        <v>0</v>
      </c>
      <c r="AD8" s="70">
        <f>COUNTIF($T$9:$T$118,"Đình chỉ thi")</f>
        <v>0</v>
      </c>
      <c r="AE8" s="77">
        <f>+($AB$8+$AC$8+$AD$8)/$AA$8*100%</f>
        <v>0</v>
      </c>
      <c r="AF8" s="70">
        <f>SUM(COUNTIF($T$9:$T$116,"Vắng"),COUNTIF($T$9:$T$116,"Vắng có phép"))</f>
        <v>0</v>
      </c>
      <c r="AG8" s="78">
        <f>+$AF$8/$AA$8</f>
        <v>0</v>
      </c>
      <c r="AH8" s="79">
        <f>COUNTIF($X$9:$X$116,"Thi lại")</f>
        <v>0</v>
      </c>
      <c r="AI8" s="78">
        <f>+$AH$8/$AA$8</f>
        <v>0</v>
      </c>
      <c r="AJ8" s="79">
        <f>COUNTIF($X$9:$X$117,"Học lại")</f>
        <v>49</v>
      </c>
      <c r="AK8" s="78">
        <f>+$AJ$8/$AA$8</f>
        <v>1</v>
      </c>
      <c r="AL8" s="70">
        <f>COUNTIF($X$10:$X$117,"Đạt")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241</v>
      </c>
      <c r="D10" s="21" t="s">
        <v>242</v>
      </c>
      <c r="E10" s="22" t="s">
        <v>67</v>
      </c>
      <c r="F10" s="23" t="s">
        <v>243</v>
      </c>
      <c r="G10" s="20" t="s">
        <v>85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58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58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573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244</v>
      </c>
      <c r="D11" s="33" t="s">
        <v>245</v>
      </c>
      <c r="E11" s="34" t="s">
        <v>67</v>
      </c>
      <c r="F11" s="35" t="s">
        <v>246</v>
      </c>
      <c r="G11" s="32" t="s">
        <v>73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573</v>
      </c>
      <c r="V11" s="3"/>
      <c r="W11" s="30"/>
      <c r="X11" s="81" t="str">
        <f t="shared" ref="X11:X5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247</v>
      </c>
      <c r="D12" s="33" t="s">
        <v>245</v>
      </c>
      <c r="E12" s="34" t="s">
        <v>79</v>
      </c>
      <c r="F12" s="35" t="s">
        <v>248</v>
      </c>
      <c r="G12" s="32" t="s">
        <v>85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58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58" si="4">+IF(OR($H12=0,$I12=0,$J12=0,$K12=0),"Không đủ ĐKDT","")</f>
        <v/>
      </c>
      <c r="U12" s="43" t="s">
        <v>573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249</v>
      </c>
      <c r="D13" s="33" t="s">
        <v>250</v>
      </c>
      <c r="E13" s="34" t="s">
        <v>251</v>
      </c>
      <c r="F13" s="35" t="s">
        <v>252</v>
      </c>
      <c r="G13" s="32" t="s">
        <v>73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573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253</v>
      </c>
      <c r="D14" s="33" t="s">
        <v>254</v>
      </c>
      <c r="E14" s="34" t="s">
        <v>255</v>
      </c>
      <c r="F14" s="35" t="s">
        <v>256</v>
      </c>
      <c r="G14" s="32" t="s">
        <v>85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573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257</v>
      </c>
      <c r="D15" s="33" t="s">
        <v>258</v>
      </c>
      <c r="E15" s="34" t="s">
        <v>92</v>
      </c>
      <c r="F15" s="35" t="s">
        <v>259</v>
      </c>
      <c r="G15" s="32" t="s">
        <v>69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573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260</v>
      </c>
      <c r="D16" s="33" t="s">
        <v>78</v>
      </c>
      <c r="E16" s="34" t="s">
        <v>261</v>
      </c>
      <c r="F16" s="35" t="s">
        <v>93</v>
      </c>
      <c r="G16" s="32" t="s">
        <v>73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573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262</v>
      </c>
      <c r="D17" s="33" t="s">
        <v>263</v>
      </c>
      <c r="E17" s="34" t="s">
        <v>261</v>
      </c>
      <c r="F17" s="35" t="s">
        <v>264</v>
      </c>
      <c r="G17" s="32" t="s">
        <v>85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573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265</v>
      </c>
      <c r="D18" s="33" t="s">
        <v>266</v>
      </c>
      <c r="E18" s="34" t="s">
        <v>267</v>
      </c>
      <c r="F18" s="35" t="s">
        <v>268</v>
      </c>
      <c r="G18" s="32" t="s">
        <v>85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573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269</v>
      </c>
      <c r="D19" s="33" t="s">
        <v>217</v>
      </c>
      <c r="E19" s="34" t="s">
        <v>270</v>
      </c>
      <c r="F19" s="35" t="s">
        <v>271</v>
      </c>
      <c r="G19" s="32" t="s">
        <v>73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573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272</v>
      </c>
      <c r="D20" s="33" t="s">
        <v>144</v>
      </c>
      <c r="E20" s="34" t="s">
        <v>273</v>
      </c>
      <c r="F20" s="35" t="s">
        <v>274</v>
      </c>
      <c r="G20" s="32" t="s">
        <v>69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573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275</v>
      </c>
      <c r="D21" s="33" t="s">
        <v>276</v>
      </c>
      <c r="E21" s="34" t="s">
        <v>117</v>
      </c>
      <c r="F21" s="35" t="s">
        <v>277</v>
      </c>
      <c r="G21" s="32" t="s">
        <v>85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573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278</v>
      </c>
      <c r="D22" s="33" t="s">
        <v>279</v>
      </c>
      <c r="E22" s="34" t="s">
        <v>121</v>
      </c>
      <c r="F22" s="35" t="s">
        <v>280</v>
      </c>
      <c r="G22" s="32" t="s">
        <v>73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573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281</v>
      </c>
      <c r="D23" s="33" t="s">
        <v>282</v>
      </c>
      <c r="E23" s="34" t="s">
        <v>129</v>
      </c>
      <c r="F23" s="35" t="s">
        <v>283</v>
      </c>
      <c r="G23" s="32" t="s">
        <v>73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573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284</v>
      </c>
      <c r="D24" s="33" t="s">
        <v>285</v>
      </c>
      <c r="E24" s="34" t="s">
        <v>286</v>
      </c>
      <c r="F24" s="35" t="s">
        <v>287</v>
      </c>
      <c r="G24" s="32" t="s">
        <v>85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573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288</v>
      </c>
      <c r="D25" s="33" t="s">
        <v>289</v>
      </c>
      <c r="E25" s="34" t="s">
        <v>290</v>
      </c>
      <c r="F25" s="35" t="s">
        <v>291</v>
      </c>
      <c r="G25" s="32" t="s">
        <v>85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573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292</v>
      </c>
      <c r="D26" s="33" t="s">
        <v>78</v>
      </c>
      <c r="E26" s="34" t="s">
        <v>290</v>
      </c>
      <c r="F26" s="35" t="s">
        <v>293</v>
      </c>
      <c r="G26" s="32" t="s">
        <v>85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573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294</v>
      </c>
      <c r="D27" s="33" t="s">
        <v>295</v>
      </c>
      <c r="E27" s="34" t="s">
        <v>141</v>
      </c>
      <c r="F27" s="35" t="s">
        <v>162</v>
      </c>
      <c r="G27" s="32" t="s">
        <v>73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573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296</v>
      </c>
      <c r="D28" s="33" t="s">
        <v>297</v>
      </c>
      <c r="E28" s="34" t="s">
        <v>141</v>
      </c>
      <c r="F28" s="35" t="s">
        <v>298</v>
      </c>
      <c r="G28" s="32" t="s">
        <v>85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573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299</v>
      </c>
      <c r="D29" s="33" t="s">
        <v>297</v>
      </c>
      <c r="E29" s="34" t="s">
        <v>141</v>
      </c>
      <c r="F29" s="35" t="s">
        <v>300</v>
      </c>
      <c r="G29" s="32" t="s">
        <v>85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573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301</v>
      </c>
      <c r="D30" s="33" t="s">
        <v>302</v>
      </c>
      <c r="E30" s="34" t="s">
        <v>303</v>
      </c>
      <c r="F30" s="35" t="s">
        <v>304</v>
      </c>
      <c r="G30" s="32" t="s">
        <v>85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573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305</v>
      </c>
      <c r="D31" s="33" t="s">
        <v>306</v>
      </c>
      <c r="E31" s="34" t="s">
        <v>303</v>
      </c>
      <c r="F31" s="35" t="s">
        <v>93</v>
      </c>
      <c r="G31" s="32" t="s">
        <v>73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573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307</v>
      </c>
      <c r="D32" s="33" t="s">
        <v>308</v>
      </c>
      <c r="E32" s="34" t="s">
        <v>303</v>
      </c>
      <c r="F32" s="35" t="s">
        <v>309</v>
      </c>
      <c r="G32" s="32" t="s">
        <v>85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573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310</v>
      </c>
      <c r="D33" s="33" t="s">
        <v>82</v>
      </c>
      <c r="E33" s="34" t="s">
        <v>311</v>
      </c>
      <c r="F33" s="35" t="s">
        <v>312</v>
      </c>
      <c r="G33" s="32" t="s">
        <v>73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573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313</v>
      </c>
      <c r="D34" s="33" t="s">
        <v>314</v>
      </c>
      <c r="E34" s="34" t="s">
        <v>315</v>
      </c>
      <c r="F34" s="35" t="s">
        <v>316</v>
      </c>
      <c r="G34" s="32" t="s">
        <v>73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573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317</v>
      </c>
      <c r="D35" s="33" t="s">
        <v>318</v>
      </c>
      <c r="E35" s="34" t="s">
        <v>315</v>
      </c>
      <c r="F35" s="35" t="s">
        <v>319</v>
      </c>
      <c r="G35" s="32" t="s">
        <v>73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574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320</v>
      </c>
      <c r="D36" s="33" t="s">
        <v>282</v>
      </c>
      <c r="E36" s="34" t="s">
        <v>321</v>
      </c>
      <c r="F36" s="35" t="s">
        <v>322</v>
      </c>
      <c r="G36" s="32" t="s">
        <v>73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574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323</v>
      </c>
      <c r="D37" s="33" t="s">
        <v>78</v>
      </c>
      <c r="E37" s="34" t="s">
        <v>161</v>
      </c>
      <c r="F37" s="35" t="s">
        <v>324</v>
      </c>
      <c r="G37" s="32" t="s">
        <v>69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574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325</v>
      </c>
      <c r="D38" s="33" t="s">
        <v>326</v>
      </c>
      <c r="E38" s="34" t="s">
        <v>327</v>
      </c>
      <c r="F38" s="35" t="s">
        <v>328</v>
      </c>
      <c r="G38" s="32" t="s">
        <v>85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574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329</v>
      </c>
      <c r="D39" s="33" t="s">
        <v>82</v>
      </c>
      <c r="E39" s="34" t="s">
        <v>172</v>
      </c>
      <c r="F39" s="35" t="s">
        <v>330</v>
      </c>
      <c r="G39" s="32" t="s">
        <v>85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574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331</v>
      </c>
      <c r="D40" s="33" t="s">
        <v>258</v>
      </c>
      <c r="E40" s="34" t="s">
        <v>176</v>
      </c>
      <c r="F40" s="35" t="s">
        <v>208</v>
      </c>
      <c r="G40" s="32" t="s">
        <v>73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574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332</v>
      </c>
      <c r="D41" s="33" t="s">
        <v>333</v>
      </c>
      <c r="E41" s="34" t="s">
        <v>334</v>
      </c>
      <c r="F41" s="35" t="s">
        <v>335</v>
      </c>
      <c r="G41" s="32" t="s">
        <v>73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574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336</v>
      </c>
      <c r="D42" s="33" t="s">
        <v>337</v>
      </c>
      <c r="E42" s="34" t="s">
        <v>338</v>
      </c>
      <c r="F42" s="35" t="s">
        <v>339</v>
      </c>
      <c r="G42" s="32" t="s">
        <v>85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574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340</v>
      </c>
      <c r="D43" s="33" t="s">
        <v>152</v>
      </c>
      <c r="E43" s="34" t="s">
        <v>341</v>
      </c>
      <c r="F43" s="35" t="s">
        <v>342</v>
      </c>
      <c r="G43" s="32" t="s">
        <v>69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574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343</v>
      </c>
      <c r="D44" s="33" t="s">
        <v>344</v>
      </c>
      <c r="E44" s="34" t="s">
        <v>191</v>
      </c>
      <c r="F44" s="35" t="s">
        <v>345</v>
      </c>
      <c r="G44" s="32" t="s">
        <v>73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574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346</v>
      </c>
      <c r="D45" s="33" t="s">
        <v>347</v>
      </c>
      <c r="E45" s="34" t="s">
        <v>191</v>
      </c>
      <c r="F45" s="35" t="s">
        <v>348</v>
      </c>
      <c r="G45" s="32" t="s">
        <v>85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574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349</v>
      </c>
      <c r="D46" s="33" t="s">
        <v>82</v>
      </c>
      <c r="E46" s="34" t="s">
        <v>196</v>
      </c>
      <c r="F46" s="35" t="s">
        <v>350</v>
      </c>
      <c r="G46" s="32" t="s">
        <v>85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574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351</v>
      </c>
      <c r="D47" s="33" t="s">
        <v>352</v>
      </c>
      <c r="E47" s="34" t="s">
        <v>353</v>
      </c>
      <c r="F47" s="35" t="s">
        <v>354</v>
      </c>
      <c r="G47" s="32" t="s">
        <v>73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574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355</v>
      </c>
      <c r="D48" s="33" t="s">
        <v>356</v>
      </c>
      <c r="E48" s="34" t="s">
        <v>357</v>
      </c>
      <c r="F48" s="35" t="s">
        <v>358</v>
      </c>
      <c r="G48" s="32" t="s">
        <v>85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574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359</v>
      </c>
      <c r="D49" s="33" t="s">
        <v>282</v>
      </c>
      <c r="E49" s="34" t="s">
        <v>360</v>
      </c>
      <c r="F49" s="35" t="s">
        <v>361</v>
      </c>
      <c r="G49" s="32" t="s">
        <v>85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574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362</v>
      </c>
      <c r="D50" s="33" t="s">
        <v>363</v>
      </c>
      <c r="E50" s="34" t="s">
        <v>364</v>
      </c>
      <c r="F50" s="35" t="s">
        <v>365</v>
      </c>
      <c r="G50" s="32" t="s">
        <v>69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574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366</v>
      </c>
      <c r="D51" s="33" t="s">
        <v>136</v>
      </c>
      <c r="E51" s="34" t="s">
        <v>367</v>
      </c>
      <c r="F51" s="35" t="s">
        <v>368</v>
      </c>
      <c r="G51" s="32" t="s">
        <v>69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574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369</v>
      </c>
      <c r="D52" s="33" t="s">
        <v>370</v>
      </c>
      <c r="E52" s="34" t="s">
        <v>218</v>
      </c>
      <c r="F52" s="35" t="s">
        <v>371</v>
      </c>
      <c r="G52" s="32" t="s">
        <v>73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574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372</v>
      </c>
      <c r="D53" s="33" t="s">
        <v>314</v>
      </c>
      <c r="E53" s="34" t="s">
        <v>373</v>
      </c>
      <c r="F53" s="35" t="s">
        <v>374</v>
      </c>
      <c r="G53" s="32" t="s">
        <v>69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574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375</v>
      </c>
      <c r="D54" s="33" t="s">
        <v>376</v>
      </c>
      <c r="E54" s="34" t="s">
        <v>226</v>
      </c>
      <c r="F54" s="35" t="s">
        <v>377</v>
      </c>
      <c r="G54" s="32" t="s">
        <v>73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574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378</v>
      </c>
      <c r="D55" s="33" t="s">
        <v>379</v>
      </c>
      <c r="E55" s="34" t="s">
        <v>380</v>
      </c>
      <c r="F55" s="35" t="s">
        <v>381</v>
      </c>
      <c r="G55" s="32" t="s">
        <v>69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574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382</v>
      </c>
      <c r="D56" s="33" t="s">
        <v>383</v>
      </c>
      <c r="E56" s="34" t="s">
        <v>384</v>
      </c>
      <c r="F56" s="35" t="s">
        <v>385</v>
      </c>
      <c r="G56" s="32" t="s">
        <v>73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574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386</v>
      </c>
      <c r="D57" s="33" t="s">
        <v>387</v>
      </c>
      <c r="E57" s="34" t="s">
        <v>388</v>
      </c>
      <c r="F57" s="35" t="s">
        <v>350</v>
      </c>
      <c r="G57" s="32" t="s">
        <v>85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574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49</v>
      </c>
      <c r="C58" s="32" t="s">
        <v>389</v>
      </c>
      <c r="D58" s="33" t="s">
        <v>390</v>
      </c>
      <c r="E58" s="34" t="s">
        <v>391</v>
      </c>
      <c r="F58" s="35" t="s">
        <v>392</v>
      </c>
      <c r="G58" s="32" t="s">
        <v>85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574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9" customHeight="1">
      <c r="A59" s="2"/>
      <c r="B59" s="45"/>
      <c r="C59" s="46"/>
      <c r="D59" s="46"/>
      <c r="E59" s="47"/>
      <c r="F59" s="47"/>
      <c r="G59" s="47"/>
      <c r="H59" s="48"/>
      <c r="I59" s="49"/>
      <c r="J59" s="49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3"/>
    </row>
    <row r="60" spans="1:39" ht="16.5" hidden="1">
      <c r="A60" s="2"/>
      <c r="B60" s="121" t="s">
        <v>31</v>
      </c>
      <c r="C60" s="121"/>
      <c r="D60" s="46"/>
      <c r="E60" s="47"/>
      <c r="F60" s="47"/>
      <c r="G60" s="47"/>
      <c r="H60" s="48"/>
      <c r="I60" s="49"/>
      <c r="J60" s="49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3"/>
    </row>
    <row r="61" spans="1:39" ht="16.5" hidden="1" customHeight="1">
      <c r="A61" s="2"/>
      <c r="B61" s="51" t="s">
        <v>32</v>
      </c>
      <c r="C61" s="51"/>
      <c r="D61" s="52">
        <f>+$AA$8</f>
        <v>49</v>
      </c>
      <c r="E61" s="53" t="s">
        <v>33</v>
      </c>
      <c r="F61" s="94" t="s">
        <v>34</v>
      </c>
      <c r="G61" s="94"/>
      <c r="H61" s="94"/>
      <c r="I61" s="94"/>
      <c r="J61" s="94"/>
      <c r="K61" s="94"/>
      <c r="L61" s="94"/>
      <c r="M61" s="94"/>
      <c r="N61" s="94"/>
      <c r="O61" s="94"/>
      <c r="P61" s="54">
        <f>$AA$8 -COUNTIF($T$9:$T$248,"Vắng") -COUNTIF($T$9:$T$248,"Vắng có phép") - COUNTIF($T$9:$T$248,"Đình chỉ thi") - COUNTIF($T$9:$T$248,"Không đủ ĐKDT")</f>
        <v>49</v>
      </c>
      <c r="Q61" s="54"/>
      <c r="R61" s="54"/>
      <c r="S61" s="55"/>
      <c r="T61" s="56" t="s">
        <v>33</v>
      </c>
      <c r="U61" s="55"/>
      <c r="V61" s="3"/>
    </row>
    <row r="62" spans="1:39" ht="16.5" hidden="1" customHeight="1">
      <c r="A62" s="2"/>
      <c r="B62" s="51" t="s">
        <v>35</v>
      </c>
      <c r="C62" s="51"/>
      <c r="D62" s="52">
        <f>+$AL$8</f>
        <v>0</v>
      </c>
      <c r="E62" s="53" t="s">
        <v>33</v>
      </c>
      <c r="F62" s="94" t="s">
        <v>36</v>
      </c>
      <c r="G62" s="94"/>
      <c r="H62" s="94"/>
      <c r="I62" s="94"/>
      <c r="J62" s="94"/>
      <c r="K62" s="94"/>
      <c r="L62" s="94"/>
      <c r="M62" s="94"/>
      <c r="N62" s="94"/>
      <c r="O62" s="94"/>
      <c r="P62" s="57">
        <f>COUNTIF($T$9:$T$124,"Vắng")</f>
        <v>0</v>
      </c>
      <c r="Q62" s="57"/>
      <c r="R62" s="57"/>
      <c r="S62" s="58"/>
      <c r="T62" s="56" t="s">
        <v>33</v>
      </c>
      <c r="U62" s="58"/>
      <c r="V62" s="3"/>
    </row>
    <row r="63" spans="1:39" ht="16.5" hidden="1" customHeight="1">
      <c r="A63" s="2"/>
      <c r="B63" s="51" t="s">
        <v>51</v>
      </c>
      <c r="C63" s="51"/>
      <c r="D63" s="67">
        <f>COUNTIF(X10:X58,"Học lại")</f>
        <v>49</v>
      </c>
      <c r="E63" s="53" t="s">
        <v>33</v>
      </c>
      <c r="F63" s="94" t="s">
        <v>52</v>
      </c>
      <c r="G63" s="94"/>
      <c r="H63" s="94"/>
      <c r="I63" s="94"/>
      <c r="J63" s="94"/>
      <c r="K63" s="94"/>
      <c r="L63" s="94"/>
      <c r="M63" s="94"/>
      <c r="N63" s="94"/>
      <c r="O63" s="94"/>
      <c r="P63" s="54">
        <f>COUNTIF($T$9:$T$124,"Vắng có phép")</f>
        <v>0</v>
      </c>
      <c r="Q63" s="54"/>
      <c r="R63" s="54"/>
      <c r="S63" s="55"/>
      <c r="T63" s="56" t="s">
        <v>33</v>
      </c>
      <c r="U63" s="55"/>
      <c r="V63" s="3"/>
    </row>
    <row r="64" spans="1:39" ht="3" hidden="1" customHeight="1">
      <c r="A64" s="2"/>
      <c r="B64" s="45"/>
      <c r="C64" s="46"/>
      <c r="D64" s="46"/>
      <c r="E64" s="47"/>
      <c r="F64" s="47"/>
      <c r="G64" s="47"/>
      <c r="H64" s="48"/>
      <c r="I64" s="49"/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</row>
    <row r="65" spans="1:39" hidden="1">
      <c r="B65" s="89" t="s">
        <v>53</v>
      </c>
      <c r="C65" s="89"/>
      <c r="D65" s="90">
        <f>COUNTIF(X10:X58,"Thi lại")</f>
        <v>0</v>
      </c>
      <c r="E65" s="91" t="s">
        <v>33</v>
      </c>
      <c r="F65" s="3"/>
      <c r="G65" s="3"/>
      <c r="H65" s="3"/>
      <c r="I65" s="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3"/>
    </row>
    <row r="66" spans="1:39" ht="24.75" hidden="1" customHeight="1">
      <c r="B66" s="89"/>
      <c r="C66" s="89"/>
      <c r="D66" s="90"/>
      <c r="E66" s="91"/>
      <c r="F66" s="3"/>
      <c r="G66" s="3"/>
      <c r="H66" s="3"/>
      <c r="I66" s="3"/>
      <c r="J66" s="123" t="s">
        <v>55</v>
      </c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3"/>
    </row>
    <row r="67" spans="1:39" hidden="1">
      <c r="A67" s="59"/>
      <c r="B67" s="115" t="s">
        <v>37</v>
      </c>
      <c r="C67" s="115"/>
      <c r="D67" s="115"/>
      <c r="E67" s="115"/>
      <c r="F67" s="115"/>
      <c r="G67" s="115"/>
      <c r="H67" s="115"/>
      <c r="I67" s="60"/>
      <c r="J67" s="124" t="s">
        <v>38</v>
      </c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3"/>
    </row>
    <row r="68" spans="1:39" ht="4.5" hidden="1" customHeight="1">
      <c r="A68" s="2"/>
      <c r="B68" s="45"/>
      <c r="C68" s="61"/>
      <c r="D68" s="61"/>
      <c r="E68" s="62"/>
      <c r="F68" s="62"/>
      <c r="G68" s="62"/>
      <c r="H68" s="63"/>
      <c r="I68" s="64"/>
      <c r="J68" s="64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:39" s="2" customFormat="1" hidden="1">
      <c r="B69" s="115" t="s">
        <v>39</v>
      </c>
      <c r="C69" s="115"/>
      <c r="D69" s="116" t="s">
        <v>40</v>
      </c>
      <c r="E69" s="116"/>
      <c r="F69" s="116"/>
      <c r="G69" s="116"/>
      <c r="H69" s="116"/>
      <c r="I69" s="64"/>
      <c r="J69" s="64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3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1" spans="1:39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</row>
    <row r="72" spans="1:39" s="2" customFormat="1" hidden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</row>
    <row r="73" spans="1:39" s="2" customFormat="1" ht="9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</row>
    <row r="74" spans="1:39" s="2" customFormat="1" ht="3.75" hidden="1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t="18" hidden="1" customHeight="1">
      <c r="A75" s="1"/>
      <c r="B75" s="126" t="s">
        <v>41</v>
      </c>
      <c r="C75" s="126"/>
      <c r="D75" s="126" t="s">
        <v>54</v>
      </c>
      <c r="E75" s="126"/>
      <c r="F75" s="126"/>
      <c r="G75" s="126"/>
      <c r="H75" s="126"/>
      <c r="I75" s="126"/>
      <c r="J75" s="126" t="s">
        <v>42</v>
      </c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t="4.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t="36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t="32.25" customHeight="1">
      <c r="A78" s="1"/>
      <c r="B78" s="115" t="s">
        <v>43</v>
      </c>
      <c r="C78" s="115"/>
      <c r="D78" s="115"/>
      <c r="E78" s="115"/>
      <c r="F78" s="115"/>
      <c r="G78" s="115"/>
      <c r="H78" s="115"/>
      <c r="I78" s="60"/>
      <c r="J78" s="127" t="s">
        <v>56</v>
      </c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>
      <c r="A79" s="1"/>
      <c r="B79" s="45"/>
      <c r="C79" s="61"/>
      <c r="D79" s="61"/>
      <c r="E79" s="62"/>
      <c r="F79" s="62"/>
      <c r="G79" s="62"/>
      <c r="H79" s="63"/>
      <c r="I79" s="64"/>
      <c r="J79" s="64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>
      <c r="A80" s="1"/>
      <c r="B80" s="115" t="s">
        <v>39</v>
      </c>
      <c r="C80" s="115"/>
      <c r="D80" s="116" t="s">
        <v>40</v>
      </c>
      <c r="E80" s="116"/>
      <c r="F80" s="116"/>
      <c r="G80" s="116"/>
      <c r="H80" s="116"/>
      <c r="I80" s="64"/>
      <c r="J80" s="64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1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5" spans="1:39">
      <c r="B85" s="125"/>
      <c r="C85" s="125"/>
      <c r="D85" s="125"/>
      <c r="E85" s="125"/>
      <c r="F85" s="125"/>
      <c r="G85" s="125"/>
      <c r="H85" s="125"/>
      <c r="I85" s="125"/>
      <c r="J85" s="125" t="s">
        <v>57</v>
      </c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</row>
  </sheetData>
  <sheetProtection formatCells="0" formatColumns="0" formatRows="0" insertColumns="0" insertRows="0" insertHyperlinks="0" deleteColumns="0" deleteRows="0" sort="0" autoFilter="0" pivotTables="0"/>
  <autoFilter ref="A8:AM58">
    <filterColumn colId="3" showButton="0"/>
  </autoFilter>
  <mergeCells count="58">
    <mergeCell ref="B85:C85"/>
    <mergeCell ref="D85:I85"/>
    <mergeCell ref="J85:U85"/>
    <mergeCell ref="B75:C75"/>
    <mergeCell ref="D75:I75"/>
    <mergeCell ref="J75:U75"/>
    <mergeCell ref="B78:H78"/>
    <mergeCell ref="J78:U78"/>
    <mergeCell ref="B80:C80"/>
    <mergeCell ref="D80:H80"/>
    <mergeCell ref="F63:O63"/>
    <mergeCell ref="J65:U65"/>
    <mergeCell ref="J66:U66"/>
    <mergeCell ref="B67:H67"/>
    <mergeCell ref="J67:U67"/>
    <mergeCell ref="B69:C69"/>
    <mergeCell ref="D69:H69"/>
    <mergeCell ref="T7:T9"/>
    <mergeCell ref="U7:U9"/>
    <mergeCell ref="B9:G9"/>
    <mergeCell ref="B60:C60"/>
    <mergeCell ref="F61:O61"/>
    <mergeCell ref="F62:O62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58 P10:P58">
    <cfRule type="cellIs" dxfId="5" priority="3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63 X10:X58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84"/>
  <sheetViews>
    <sheetView workbookViewId="0">
      <pane ySplit="3" topLeftCell="A49" activePane="bottomLeft" state="frozen"/>
      <selection activeCell="A6" sqref="A6:XFD6"/>
      <selection pane="bottomLeft" activeCell="U34" sqref="U34:U5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An toàn hệ điều hành</v>
      </c>
      <c r="Z8" s="75" t="str">
        <f>+P4</f>
        <v>Nhóm: INT1484-01</v>
      </c>
      <c r="AA8" s="76">
        <f>+$AJ$8+$AL$8+$AH$8</f>
        <v>48</v>
      </c>
      <c r="AB8" s="70">
        <f>COUNTIF($T$9:$T$117,"Khiển trách")</f>
        <v>0</v>
      </c>
      <c r="AC8" s="70">
        <f>COUNTIF($T$9:$T$117,"Cảnh cáo")</f>
        <v>0</v>
      </c>
      <c r="AD8" s="70">
        <f>COUNTIF($T$9:$T$117,"Đình chỉ thi")</f>
        <v>0</v>
      </c>
      <c r="AE8" s="77">
        <f>+($AB$8+$AC$8+$AD$8)/$AA$8*100%</f>
        <v>0</v>
      </c>
      <c r="AF8" s="70">
        <f>SUM(COUNTIF($T$9:$T$115,"Vắng"),COUNTIF($T$9:$T$115,"Vắng có phép"))</f>
        <v>0</v>
      </c>
      <c r="AG8" s="78">
        <f>+$AF$8/$AA$8</f>
        <v>0</v>
      </c>
      <c r="AH8" s="79">
        <f>COUNTIF($X$9:$X$115,"Thi lại")</f>
        <v>0</v>
      </c>
      <c r="AI8" s="78">
        <f>+$AH$8/$AA$8</f>
        <v>0</v>
      </c>
      <c r="AJ8" s="79">
        <f>COUNTIF($X$9:$X$116,"Học lại")</f>
        <v>48</v>
      </c>
      <c r="AK8" s="78">
        <f>+$AJ$8/$AA$8</f>
        <v>1</v>
      </c>
      <c r="AL8" s="70">
        <f>COUNTIF($X$10:$X$116,"Đạt")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65</v>
      </c>
      <c r="D10" s="21" t="s">
        <v>66</v>
      </c>
      <c r="E10" s="22" t="s">
        <v>67</v>
      </c>
      <c r="F10" s="23" t="s">
        <v>68</v>
      </c>
      <c r="G10" s="20" t="s">
        <v>69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57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57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571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70</v>
      </c>
      <c r="D11" s="33" t="s">
        <v>71</v>
      </c>
      <c r="E11" s="34" t="s">
        <v>67</v>
      </c>
      <c r="F11" s="35" t="s">
        <v>72</v>
      </c>
      <c r="G11" s="32" t="s">
        <v>73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571</v>
      </c>
      <c r="V11" s="3"/>
      <c r="W11" s="30"/>
      <c r="X11" s="81" t="str">
        <f t="shared" ref="X11:X5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74</v>
      </c>
      <c r="D12" s="33" t="s">
        <v>75</v>
      </c>
      <c r="E12" s="34" t="s">
        <v>67</v>
      </c>
      <c r="F12" s="35" t="s">
        <v>76</v>
      </c>
      <c r="G12" s="32" t="s">
        <v>73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57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57" si="4">+IF(OR($H12=0,$I12=0,$J12=0,$K12=0),"Không đủ ĐKDT","")</f>
        <v/>
      </c>
      <c r="U12" s="43" t="s">
        <v>571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77</v>
      </c>
      <c r="D13" s="33" t="s">
        <v>78</v>
      </c>
      <c r="E13" s="34" t="s">
        <v>79</v>
      </c>
      <c r="F13" s="35" t="s">
        <v>80</v>
      </c>
      <c r="G13" s="32" t="s">
        <v>69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571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81</v>
      </c>
      <c r="D14" s="33" t="s">
        <v>82</v>
      </c>
      <c r="E14" s="34" t="s">
        <v>83</v>
      </c>
      <c r="F14" s="35" t="s">
        <v>84</v>
      </c>
      <c r="G14" s="32" t="s">
        <v>85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571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86</v>
      </c>
      <c r="D15" s="33" t="s">
        <v>87</v>
      </c>
      <c r="E15" s="34" t="s">
        <v>88</v>
      </c>
      <c r="F15" s="35" t="s">
        <v>89</v>
      </c>
      <c r="G15" s="32" t="s">
        <v>85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571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90</v>
      </c>
      <c r="D16" s="33" t="s">
        <v>91</v>
      </c>
      <c r="E16" s="34" t="s">
        <v>92</v>
      </c>
      <c r="F16" s="35" t="s">
        <v>93</v>
      </c>
      <c r="G16" s="32" t="s">
        <v>85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571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94</v>
      </c>
      <c r="D17" s="33" t="s">
        <v>95</v>
      </c>
      <c r="E17" s="34" t="s">
        <v>96</v>
      </c>
      <c r="F17" s="35" t="s">
        <v>97</v>
      </c>
      <c r="G17" s="32" t="s">
        <v>85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571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98</v>
      </c>
      <c r="D18" s="33" t="s">
        <v>99</v>
      </c>
      <c r="E18" s="34" t="s">
        <v>100</v>
      </c>
      <c r="F18" s="35" t="s">
        <v>101</v>
      </c>
      <c r="G18" s="32" t="s">
        <v>85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571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102</v>
      </c>
      <c r="D19" s="33" t="s">
        <v>103</v>
      </c>
      <c r="E19" s="34" t="s">
        <v>100</v>
      </c>
      <c r="F19" s="35" t="s">
        <v>104</v>
      </c>
      <c r="G19" s="32" t="s">
        <v>73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571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105</v>
      </c>
      <c r="D20" s="33" t="s">
        <v>106</v>
      </c>
      <c r="E20" s="34" t="s">
        <v>100</v>
      </c>
      <c r="F20" s="35">
        <v>34826</v>
      </c>
      <c r="G20" s="32" t="s">
        <v>107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571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108</v>
      </c>
      <c r="D21" s="33" t="s">
        <v>109</v>
      </c>
      <c r="E21" s="34" t="s">
        <v>100</v>
      </c>
      <c r="F21" s="35" t="s">
        <v>110</v>
      </c>
      <c r="G21" s="32" t="s">
        <v>85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571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111</v>
      </c>
      <c r="D22" s="33" t="s">
        <v>112</v>
      </c>
      <c r="E22" s="34" t="s">
        <v>113</v>
      </c>
      <c r="F22" s="35" t="s">
        <v>114</v>
      </c>
      <c r="G22" s="32" t="s">
        <v>85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571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115</v>
      </c>
      <c r="D23" s="33" t="s">
        <v>116</v>
      </c>
      <c r="E23" s="34" t="s">
        <v>117</v>
      </c>
      <c r="F23" s="35" t="s">
        <v>118</v>
      </c>
      <c r="G23" s="32" t="s">
        <v>85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571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119</v>
      </c>
      <c r="D24" s="33" t="s">
        <v>120</v>
      </c>
      <c r="E24" s="34" t="s">
        <v>121</v>
      </c>
      <c r="F24" s="35" t="s">
        <v>122</v>
      </c>
      <c r="G24" s="32" t="s">
        <v>73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571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123</v>
      </c>
      <c r="D25" s="33" t="s">
        <v>124</v>
      </c>
      <c r="E25" s="34" t="s">
        <v>125</v>
      </c>
      <c r="F25" s="35" t="s">
        <v>126</v>
      </c>
      <c r="G25" s="32" t="s">
        <v>85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571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127</v>
      </c>
      <c r="D26" s="33" t="s">
        <v>128</v>
      </c>
      <c r="E26" s="34" t="s">
        <v>129</v>
      </c>
      <c r="F26" s="35" t="s">
        <v>130</v>
      </c>
      <c r="G26" s="32" t="s">
        <v>69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571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131</v>
      </c>
      <c r="D27" s="33" t="s">
        <v>132</v>
      </c>
      <c r="E27" s="34" t="s">
        <v>133</v>
      </c>
      <c r="F27" s="35" t="s">
        <v>134</v>
      </c>
      <c r="G27" s="32" t="s">
        <v>73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571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135</v>
      </c>
      <c r="D28" s="33" t="s">
        <v>136</v>
      </c>
      <c r="E28" s="34" t="s">
        <v>137</v>
      </c>
      <c r="F28" s="35" t="s">
        <v>138</v>
      </c>
      <c r="G28" s="32" t="s">
        <v>85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571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139</v>
      </c>
      <c r="D29" s="33" t="s">
        <v>140</v>
      </c>
      <c r="E29" s="34" t="s">
        <v>141</v>
      </c>
      <c r="F29" s="35" t="s">
        <v>142</v>
      </c>
      <c r="G29" s="32" t="s">
        <v>73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571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143</v>
      </c>
      <c r="D30" s="33" t="s">
        <v>144</v>
      </c>
      <c r="E30" s="34" t="s">
        <v>145</v>
      </c>
      <c r="F30" s="35" t="s">
        <v>146</v>
      </c>
      <c r="G30" s="32" t="s">
        <v>69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571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147</v>
      </c>
      <c r="D31" s="33" t="s">
        <v>148</v>
      </c>
      <c r="E31" s="34" t="s">
        <v>149</v>
      </c>
      <c r="F31" s="35" t="s">
        <v>150</v>
      </c>
      <c r="G31" s="32" t="s">
        <v>73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571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151</v>
      </c>
      <c r="D32" s="33" t="s">
        <v>152</v>
      </c>
      <c r="E32" s="34" t="s">
        <v>153</v>
      </c>
      <c r="F32" s="35" t="s">
        <v>154</v>
      </c>
      <c r="G32" s="32" t="s">
        <v>73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571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155</v>
      </c>
      <c r="D33" s="33" t="s">
        <v>156</v>
      </c>
      <c r="E33" s="34" t="s">
        <v>157</v>
      </c>
      <c r="F33" s="35" t="s">
        <v>158</v>
      </c>
      <c r="G33" s="32" t="s">
        <v>69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571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159</v>
      </c>
      <c r="D34" s="33" t="s">
        <v>160</v>
      </c>
      <c r="E34" s="34" t="s">
        <v>161</v>
      </c>
      <c r="F34" s="35" t="s">
        <v>162</v>
      </c>
      <c r="G34" s="32" t="s">
        <v>69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572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163</v>
      </c>
      <c r="D35" s="33" t="s">
        <v>164</v>
      </c>
      <c r="E35" s="34" t="s">
        <v>165</v>
      </c>
      <c r="F35" s="35" t="s">
        <v>166</v>
      </c>
      <c r="G35" s="32" t="s">
        <v>69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572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167</v>
      </c>
      <c r="D36" s="33" t="s">
        <v>168</v>
      </c>
      <c r="E36" s="34" t="s">
        <v>165</v>
      </c>
      <c r="F36" s="35" t="s">
        <v>169</v>
      </c>
      <c r="G36" s="32" t="s">
        <v>73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572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170</v>
      </c>
      <c r="D37" s="33" t="s">
        <v>171</v>
      </c>
      <c r="E37" s="34" t="s">
        <v>172</v>
      </c>
      <c r="F37" s="35" t="s">
        <v>173</v>
      </c>
      <c r="G37" s="32" t="s">
        <v>73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572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174</v>
      </c>
      <c r="D38" s="33" t="s">
        <v>175</v>
      </c>
      <c r="E38" s="34" t="s">
        <v>176</v>
      </c>
      <c r="F38" s="35" t="s">
        <v>89</v>
      </c>
      <c r="G38" s="32" t="s">
        <v>69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572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177</v>
      </c>
      <c r="D39" s="33" t="s">
        <v>78</v>
      </c>
      <c r="E39" s="34" t="s">
        <v>178</v>
      </c>
      <c r="F39" s="35" t="s">
        <v>89</v>
      </c>
      <c r="G39" s="32" t="s">
        <v>69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572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179</v>
      </c>
      <c r="D40" s="33" t="s">
        <v>180</v>
      </c>
      <c r="E40" s="34" t="s">
        <v>181</v>
      </c>
      <c r="F40" s="35" t="s">
        <v>182</v>
      </c>
      <c r="G40" s="32" t="s">
        <v>73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572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183</v>
      </c>
      <c r="D41" s="33" t="s">
        <v>168</v>
      </c>
      <c r="E41" s="34" t="s">
        <v>184</v>
      </c>
      <c r="F41" s="35" t="s">
        <v>185</v>
      </c>
      <c r="G41" s="32" t="s">
        <v>69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572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186</v>
      </c>
      <c r="D42" s="33" t="s">
        <v>82</v>
      </c>
      <c r="E42" s="34" t="s">
        <v>187</v>
      </c>
      <c r="F42" s="35" t="s">
        <v>188</v>
      </c>
      <c r="G42" s="32" t="s">
        <v>85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572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189</v>
      </c>
      <c r="D43" s="33" t="s">
        <v>190</v>
      </c>
      <c r="E43" s="34" t="s">
        <v>191</v>
      </c>
      <c r="F43" s="35" t="s">
        <v>192</v>
      </c>
      <c r="G43" s="32" t="s">
        <v>69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572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193</v>
      </c>
      <c r="D44" s="33" t="s">
        <v>82</v>
      </c>
      <c r="E44" s="34" t="s">
        <v>191</v>
      </c>
      <c r="F44" s="35" t="s">
        <v>194</v>
      </c>
      <c r="G44" s="32" t="s">
        <v>85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572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195</v>
      </c>
      <c r="D45" s="33" t="s">
        <v>87</v>
      </c>
      <c r="E45" s="34" t="s">
        <v>196</v>
      </c>
      <c r="F45" s="35" t="s">
        <v>197</v>
      </c>
      <c r="G45" s="32" t="s">
        <v>107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572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198</v>
      </c>
      <c r="D46" s="33" t="s">
        <v>199</v>
      </c>
      <c r="E46" s="34" t="s">
        <v>196</v>
      </c>
      <c r="F46" s="35" t="s">
        <v>200</v>
      </c>
      <c r="G46" s="32" t="s">
        <v>201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572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202</v>
      </c>
      <c r="D47" s="33" t="s">
        <v>171</v>
      </c>
      <c r="E47" s="34" t="s">
        <v>203</v>
      </c>
      <c r="F47" s="35" t="s">
        <v>204</v>
      </c>
      <c r="G47" s="32" t="s">
        <v>69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572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205</v>
      </c>
      <c r="D48" s="33" t="s">
        <v>206</v>
      </c>
      <c r="E48" s="34" t="s">
        <v>207</v>
      </c>
      <c r="F48" s="35" t="s">
        <v>208</v>
      </c>
      <c r="G48" s="32" t="s">
        <v>85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572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209</v>
      </c>
      <c r="D49" s="33" t="s">
        <v>210</v>
      </c>
      <c r="E49" s="34" t="s">
        <v>211</v>
      </c>
      <c r="F49" s="35" t="s">
        <v>212</v>
      </c>
      <c r="G49" s="32" t="s">
        <v>69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572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213</v>
      </c>
      <c r="D50" s="33" t="s">
        <v>214</v>
      </c>
      <c r="E50" s="34" t="s">
        <v>211</v>
      </c>
      <c r="F50" s="35" t="s">
        <v>215</v>
      </c>
      <c r="G50" s="32" t="s">
        <v>73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572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216</v>
      </c>
      <c r="D51" s="33" t="s">
        <v>217</v>
      </c>
      <c r="E51" s="34" t="s">
        <v>218</v>
      </c>
      <c r="F51" s="35" t="s">
        <v>219</v>
      </c>
      <c r="G51" s="32" t="s">
        <v>69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572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220</v>
      </c>
      <c r="D52" s="33" t="s">
        <v>221</v>
      </c>
      <c r="E52" s="34" t="s">
        <v>222</v>
      </c>
      <c r="F52" s="35" t="s">
        <v>223</v>
      </c>
      <c r="G52" s="32" t="s">
        <v>85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572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224</v>
      </c>
      <c r="D53" s="33" t="s">
        <v>225</v>
      </c>
      <c r="E53" s="34" t="s">
        <v>226</v>
      </c>
      <c r="F53" s="35" t="s">
        <v>84</v>
      </c>
      <c r="G53" s="32" t="s">
        <v>69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572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227</v>
      </c>
      <c r="D54" s="33" t="s">
        <v>228</v>
      </c>
      <c r="E54" s="34" t="s">
        <v>226</v>
      </c>
      <c r="F54" s="35" t="s">
        <v>229</v>
      </c>
      <c r="G54" s="32" t="s">
        <v>69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572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230</v>
      </c>
      <c r="D55" s="33" t="s">
        <v>231</v>
      </c>
      <c r="E55" s="34" t="s">
        <v>226</v>
      </c>
      <c r="F55" s="35" t="s">
        <v>232</v>
      </c>
      <c r="G55" s="32" t="s">
        <v>201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572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233</v>
      </c>
      <c r="D56" s="33" t="s">
        <v>234</v>
      </c>
      <c r="E56" s="34" t="s">
        <v>235</v>
      </c>
      <c r="F56" s="35" t="s">
        <v>236</v>
      </c>
      <c r="G56" s="32" t="s">
        <v>85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572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237</v>
      </c>
      <c r="D57" s="33" t="s">
        <v>238</v>
      </c>
      <c r="E57" s="34" t="s">
        <v>239</v>
      </c>
      <c r="F57" s="35" t="s">
        <v>240</v>
      </c>
      <c r="G57" s="32" t="s">
        <v>73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572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9" customHeight="1">
      <c r="A58" s="2"/>
      <c r="B58" s="45"/>
      <c r="C58" s="46"/>
      <c r="D58" s="46"/>
      <c r="E58" s="47"/>
      <c r="F58" s="47"/>
      <c r="G58" s="47"/>
      <c r="H58" s="48"/>
      <c r="I58" s="49"/>
      <c r="J58" s="49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3"/>
    </row>
    <row r="59" spans="1:39" ht="16.5" hidden="1">
      <c r="A59" s="2"/>
      <c r="B59" s="121" t="s">
        <v>31</v>
      </c>
      <c r="C59" s="121"/>
      <c r="D59" s="46"/>
      <c r="E59" s="47"/>
      <c r="F59" s="47"/>
      <c r="G59" s="47"/>
      <c r="H59" s="48"/>
      <c r="I59" s="49"/>
      <c r="J59" s="49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3"/>
    </row>
    <row r="60" spans="1:39" ht="16.5" hidden="1" customHeight="1">
      <c r="A60" s="2"/>
      <c r="B60" s="51" t="s">
        <v>32</v>
      </c>
      <c r="C60" s="51"/>
      <c r="D60" s="52">
        <f>+$AA$8</f>
        <v>48</v>
      </c>
      <c r="E60" s="53" t="s">
        <v>33</v>
      </c>
      <c r="F60" s="94" t="s">
        <v>34</v>
      </c>
      <c r="G60" s="94"/>
      <c r="H60" s="94"/>
      <c r="I60" s="94"/>
      <c r="J60" s="94"/>
      <c r="K60" s="94"/>
      <c r="L60" s="94"/>
      <c r="M60" s="94"/>
      <c r="N60" s="94"/>
      <c r="O60" s="94"/>
      <c r="P60" s="54">
        <f>$AA$8 -COUNTIF($T$9:$T$247,"Vắng") -COUNTIF($T$9:$T$247,"Vắng có phép") - COUNTIF($T$9:$T$247,"Đình chỉ thi") - COUNTIF($T$9:$T$247,"Không đủ ĐKDT")</f>
        <v>48</v>
      </c>
      <c r="Q60" s="54"/>
      <c r="R60" s="54"/>
      <c r="S60" s="55"/>
      <c r="T60" s="56" t="s">
        <v>33</v>
      </c>
      <c r="U60" s="55"/>
      <c r="V60" s="3"/>
    </row>
    <row r="61" spans="1:39" ht="16.5" hidden="1" customHeight="1">
      <c r="A61" s="2"/>
      <c r="B61" s="51" t="s">
        <v>35</v>
      </c>
      <c r="C61" s="51"/>
      <c r="D61" s="52">
        <f>+$AL$8</f>
        <v>0</v>
      </c>
      <c r="E61" s="53" t="s">
        <v>33</v>
      </c>
      <c r="F61" s="94" t="s">
        <v>36</v>
      </c>
      <c r="G61" s="94"/>
      <c r="H61" s="94"/>
      <c r="I61" s="94"/>
      <c r="J61" s="94"/>
      <c r="K61" s="94"/>
      <c r="L61" s="94"/>
      <c r="M61" s="94"/>
      <c r="N61" s="94"/>
      <c r="O61" s="94"/>
      <c r="P61" s="57">
        <f>COUNTIF($T$9:$T$123,"Vắng")</f>
        <v>0</v>
      </c>
      <c r="Q61" s="57"/>
      <c r="R61" s="57"/>
      <c r="S61" s="58"/>
      <c r="T61" s="56" t="s">
        <v>33</v>
      </c>
      <c r="U61" s="58"/>
      <c r="V61" s="3"/>
    </row>
    <row r="62" spans="1:39" ht="16.5" hidden="1" customHeight="1">
      <c r="A62" s="2"/>
      <c r="B62" s="51" t="s">
        <v>51</v>
      </c>
      <c r="C62" s="51"/>
      <c r="D62" s="67">
        <f>COUNTIF(X10:X57,"Học lại")</f>
        <v>48</v>
      </c>
      <c r="E62" s="53" t="s">
        <v>33</v>
      </c>
      <c r="F62" s="94" t="s">
        <v>52</v>
      </c>
      <c r="G62" s="94"/>
      <c r="H62" s="94"/>
      <c r="I62" s="94"/>
      <c r="J62" s="94"/>
      <c r="K62" s="94"/>
      <c r="L62" s="94"/>
      <c r="M62" s="94"/>
      <c r="N62" s="94"/>
      <c r="O62" s="94"/>
      <c r="P62" s="54">
        <f>COUNTIF($T$9:$T$123,"Vắng có phép")</f>
        <v>0</v>
      </c>
      <c r="Q62" s="54"/>
      <c r="R62" s="54"/>
      <c r="S62" s="55"/>
      <c r="T62" s="56" t="s">
        <v>33</v>
      </c>
      <c r="U62" s="55"/>
      <c r="V62" s="3"/>
    </row>
    <row r="63" spans="1:39" ht="3" hidden="1" customHeight="1">
      <c r="A63" s="2"/>
      <c r="B63" s="45"/>
      <c r="C63" s="46"/>
      <c r="D63" s="46"/>
      <c r="E63" s="47"/>
      <c r="F63" s="47"/>
      <c r="G63" s="47"/>
      <c r="H63" s="48"/>
      <c r="I63" s="49"/>
      <c r="J63" s="49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3"/>
    </row>
    <row r="64" spans="1:39" hidden="1">
      <c r="B64" s="89" t="s">
        <v>53</v>
      </c>
      <c r="C64" s="89"/>
      <c r="D64" s="90">
        <f>COUNTIF(X10:X57,"Thi lại")</f>
        <v>0</v>
      </c>
      <c r="E64" s="91" t="s">
        <v>33</v>
      </c>
      <c r="F64" s="3"/>
      <c r="G64" s="3"/>
      <c r="H64" s="3"/>
      <c r="I64" s="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3"/>
    </row>
    <row r="65" spans="1:39" ht="24.75" hidden="1" customHeight="1">
      <c r="B65" s="89"/>
      <c r="C65" s="89"/>
      <c r="D65" s="90"/>
      <c r="E65" s="91"/>
      <c r="F65" s="3"/>
      <c r="G65" s="3"/>
      <c r="H65" s="3"/>
      <c r="I65" s="3"/>
      <c r="J65" s="123" t="s">
        <v>55</v>
      </c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3"/>
    </row>
    <row r="66" spans="1:39" hidden="1">
      <c r="A66" s="59"/>
      <c r="B66" s="115" t="s">
        <v>37</v>
      </c>
      <c r="C66" s="115"/>
      <c r="D66" s="115"/>
      <c r="E66" s="115"/>
      <c r="F66" s="115"/>
      <c r="G66" s="115"/>
      <c r="H66" s="115"/>
      <c r="I66" s="60"/>
      <c r="J66" s="124" t="s">
        <v>38</v>
      </c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3"/>
    </row>
    <row r="67" spans="1:39" ht="4.5" hidden="1" customHeight="1">
      <c r="A67" s="2"/>
      <c r="B67" s="45"/>
      <c r="C67" s="61"/>
      <c r="D67" s="61"/>
      <c r="E67" s="62"/>
      <c r="F67" s="62"/>
      <c r="G67" s="62"/>
      <c r="H67" s="63"/>
      <c r="I67" s="64"/>
      <c r="J67" s="64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:39" s="2" customFormat="1" hidden="1">
      <c r="B68" s="115" t="s">
        <v>39</v>
      </c>
      <c r="C68" s="115"/>
      <c r="D68" s="116" t="s">
        <v>40</v>
      </c>
      <c r="E68" s="116"/>
      <c r="F68" s="116"/>
      <c r="G68" s="116"/>
      <c r="H68" s="116"/>
      <c r="I68" s="64"/>
      <c r="J68" s="64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3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</row>
    <row r="69" spans="1:39" s="2" customFormat="1" hidden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</row>
    <row r="70" spans="1:39" s="2" customFormat="1" hidden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</row>
    <row r="71" spans="1:39" s="2" customFormat="1" hidden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</row>
    <row r="72" spans="1:39" s="2" customFormat="1" ht="9.75" hidden="1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</row>
    <row r="73" spans="1:39" s="2" customFormat="1" ht="3.75" hidden="1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</row>
    <row r="74" spans="1:39" s="2" customFormat="1" ht="18" hidden="1" customHeight="1">
      <c r="A74" s="1"/>
      <c r="B74" s="126" t="s">
        <v>41</v>
      </c>
      <c r="C74" s="126"/>
      <c r="D74" s="126" t="s">
        <v>54</v>
      </c>
      <c r="E74" s="126"/>
      <c r="F74" s="126"/>
      <c r="G74" s="126"/>
      <c r="H74" s="126"/>
      <c r="I74" s="126"/>
      <c r="J74" s="126" t="s">
        <v>42</v>
      </c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t="4.5" hidden="1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t="36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t="32.25" customHeight="1">
      <c r="A77" s="1"/>
      <c r="B77" s="115" t="s">
        <v>43</v>
      </c>
      <c r="C77" s="115"/>
      <c r="D77" s="115"/>
      <c r="E77" s="115"/>
      <c r="F77" s="115"/>
      <c r="G77" s="115"/>
      <c r="H77" s="115"/>
      <c r="I77" s="60"/>
      <c r="J77" s="127" t="s">
        <v>56</v>
      </c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>
      <c r="A78" s="1"/>
      <c r="B78" s="45"/>
      <c r="C78" s="61"/>
      <c r="D78" s="61"/>
      <c r="E78" s="62"/>
      <c r="F78" s="62"/>
      <c r="G78" s="62"/>
      <c r="H78" s="63"/>
      <c r="I78" s="64"/>
      <c r="J78" s="64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>
      <c r="A79" s="1"/>
      <c r="B79" s="115" t="s">
        <v>39</v>
      </c>
      <c r="C79" s="115"/>
      <c r="D79" s="116" t="s">
        <v>40</v>
      </c>
      <c r="E79" s="116"/>
      <c r="F79" s="116"/>
      <c r="G79" s="116"/>
      <c r="H79" s="116"/>
      <c r="I79" s="64"/>
      <c r="J79" s="64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1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4" spans="2:21">
      <c r="B84" s="125"/>
      <c r="C84" s="125"/>
      <c r="D84" s="125"/>
      <c r="E84" s="125"/>
      <c r="F84" s="125"/>
      <c r="G84" s="125"/>
      <c r="H84" s="125"/>
      <c r="I84" s="125"/>
      <c r="J84" s="125" t="s">
        <v>57</v>
      </c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</row>
  </sheetData>
  <sheetProtection formatCells="0" formatColumns="0" formatRows="0" insertColumns="0" insertRows="0" insertHyperlinks="0" deleteColumns="0" deleteRows="0" sort="0" autoFilter="0" pivotTables="0"/>
  <autoFilter ref="A8:AM57">
    <filterColumn colId="3" showButton="0"/>
  </autoFilter>
  <mergeCells count="58">
    <mergeCell ref="B66:H66"/>
    <mergeCell ref="J66:U66"/>
    <mergeCell ref="F62:O62"/>
    <mergeCell ref="B84:C84"/>
    <mergeCell ref="D84:I84"/>
    <mergeCell ref="J84:U84"/>
    <mergeCell ref="B74:C74"/>
    <mergeCell ref="D74:I74"/>
    <mergeCell ref="J74:U74"/>
    <mergeCell ref="B77:H77"/>
    <mergeCell ref="J77:U77"/>
    <mergeCell ref="B79:C79"/>
    <mergeCell ref="D79:H79"/>
    <mergeCell ref="J65:U65"/>
    <mergeCell ref="AB4:AE6"/>
    <mergeCell ref="B68:C68"/>
    <mergeCell ref="D68:H68"/>
    <mergeCell ref="S7:S8"/>
    <mergeCell ref="T7:T9"/>
    <mergeCell ref="U7:U9"/>
    <mergeCell ref="B9:G9"/>
    <mergeCell ref="B59:C59"/>
    <mergeCell ref="M7:M8"/>
    <mergeCell ref="N7:N8"/>
    <mergeCell ref="O7:O8"/>
    <mergeCell ref="P7:P8"/>
    <mergeCell ref="Q7:Q9"/>
    <mergeCell ref="R7:R8"/>
    <mergeCell ref="G7:G8"/>
    <mergeCell ref="J64:U6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60:O60"/>
    <mergeCell ref="F61:O61"/>
    <mergeCell ref="L7:L8"/>
    <mergeCell ref="H7:H8"/>
    <mergeCell ref="D4:O4"/>
    <mergeCell ref="G5:O5"/>
  </mergeCells>
  <conditionalFormatting sqref="H10:N57 P10:P57">
    <cfRule type="cellIs" dxfId="8" priority="10" operator="greaterThan">
      <formula>10</formula>
    </cfRule>
  </conditionalFormatting>
  <conditionalFormatting sqref="O1:O1048576">
    <cfRule type="duplicateValues" dxfId="7" priority="2"/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2 X10:X57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Nhóm(3)</vt:lpstr>
      <vt:lpstr>Nhóm(2)</vt:lpstr>
      <vt:lpstr>Nhóm(1)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2017-05-17T04:31:38Z</dcterms:modified>
</cp:coreProperties>
</file>