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4)" sheetId="4" r:id="rId1"/>
    <sheet name="Nhom(3)" sheetId="3" r:id="rId2"/>
    <sheet name="Nhom(2)" sheetId="2" r:id="rId3"/>
    <sheet name="Nhom(1)" sheetId="1" r:id="rId4"/>
  </sheets>
  <definedNames>
    <definedName name="_xlnm._FilterDatabase" localSheetId="3" hidden="1">'Nhom(1)'!$A$9:$AL$77</definedName>
    <definedName name="_xlnm._FilterDatabase" localSheetId="2" hidden="1">'Nhom(2)'!$A$9:$AL$76</definedName>
    <definedName name="_xlnm._FilterDatabase" localSheetId="1" hidden="1">'Nhom(3)'!$A$9:$AL$72</definedName>
    <definedName name="_xlnm._FilterDatabase" localSheetId="0" hidden="1">'Nhom(4)'!$A$9:$AL$40</definedName>
    <definedName name="_xlnm.Print_Titles" localSheetId="3">'Nhom(1)'!$5:$10</definedName>
    <definedName name="_xlnm.Print_Titles" localSheetId="2">'Nhom(2)'!$5:$10</definedName>
    <definedName name="_xlnm.Print_Titles" localSheetId="1">'Nhom(3)'!$5:$10</definedName>
    <definedName name="_xlnm.Print_Titles" localSheetId="0">'Nhom(4)'!$5:$10</definedName>
  </definedNames>
  <calcPr calcId="124519"/>
</workbook>
</file>

<file path=xl/calcChain.xml><?xml version="1.0" encoding="utf-8"?>
<calcChain xmlns="http://schemas.openxmlformats.org/spreadsheetml/2006/main">
  <c r="T40" i="4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45" s="1"/>
  <c r="P10"/>
  <c r="X9"/>
  <c r="W9"/>
  <c r="T72" i="3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7" s="1"/>
  <c r="P10"/>
  <c r="X9"/>
  <c r="W9"/>
  <c r="T76" i="2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81" s="1"/>
  <c r="P10"/>
  <c r="X9"/>
  <c r="W9"/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77"/>
  <c r="T76"/>
  <c r="T75"/>
  <c r="T74"/>
  <c r="T73"/>
  <c r="T37"/>
  <c r="T38"/>
  <c r="T39"/>
  <c r="T40"/>
  <c r="T41"/>
  <c r="T42"/>
  <c r="T43"/>
  <c r="T44"/>
  <c r="T45"/>
  <c r="T46"/>
  <c r="T47"/>
  <c r="P10"/>
  <c r="Q12" i="4" l="1"/>
  <c r="Q16"/>
  <c r="Q20"/>
  <c r="Q24"/>
  <c r="Q28"/>
  <c r="Q32"/>
  <c r="Q34"/>
  <c r="Q11"/>
  <c r="V11" s="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V39" s="1"/>
  <c r="Q14"/>
  <c r="Q18"/>
  <c r="Q22"/>
  <c r="Q26"/>
  <c r="Q30"/>
  <c r="Q36"/>
  <c r="Q38"/>
  <c r="Q40"/>
  <c r="P44"/>
  <c r="Q12" i="3"/>
  <c r="Q16"/>
  <c r="Q20"/>
  <c r="Q24"/>
  <c r="Q30"/>
  <c r="Q32"/>
  <c r="Q34"/>
  <c r="Q11"/>
  <c r="V11" s="1"/>
  <c r="Q13"/>
  <c r="Q15"/>
  <c r="Q17"/>
  <c r="Q19"/>
  <c r="V19" s="1"/>
  <c r="Q21"/>
  <c r="Q23"/>
  <c r="Q25"/>
  <c r="Q27"/>
  <c r="V27" s="1"/>
  <c r="Q29"/>
  <c r="Q3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69"/>
  <c r="Q71"/>
  <c r="V71" s="1"/>
  <c r="Q14"/>
  <c r="Q18"/>
  <c r="Q22"/>
  <c r="Q26"/>
  <c r="Q28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P76"/>
  <c r="Q14" i="2"/>
  <c r="Q18"/>
  <c r="Q22"/>
  <c r="Q26"/>
  <c r="Q30"/>
  <c r="Q34"/>
  <c r="Q36"/>
  <c r="Q11"/>
  <c r="V11" s="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V55" s="1"/>
  <c r="Q57"/>
  <c r="Q59"/>
  <c r="Q61"/>
  <c r="Q63"/>
  <c r="V63" s="1"/>
  <c r="Q65"/>
  <c r="Q67"/>
  <c r="Q69"/>
  <c r="Q71"/>
  <c r="V71" s="1"/>
  <c r="Q73"/>
  <c r="Q75"/>
  <c r="Q12"/>
  <c r="Q16"/>
  <c r="Q20"/>
  <c r="Q24"/>
  <c r="Q28"/>
  <c r="Q32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P80"/>
  <c r="Q11" i="1"/>
  <c r="Q73"/>
  <c r="R73" s="1"/>
  <c r="Q74"/>
  <c r="S74" s="1"/>
  <c r="Q75"/>
  <c r="R75" s="1"/>
  <c r="Q76"/>
  <c r="S76" s="1"/>
  <c r="Q77"/>
  <c r="R77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49"/>
  <c r="R51"/>
  <c r="R53"/>
  <c r="R55"/>
  <c r="R57"/>
  <c r="R61"/>
  <c r="R65"/>
  <c r="S72"/>
  <c r="S51"/>
  <c r="S55"/>
  <c r="S63"/>
  <c r="S73"/>
  <c r="S75"/>
  <c r="S77"/>
  <c r="R69" l="1"/>
  <c r="V38" i="4"/>
  <c r="S38"/>
  <c r="R38"/>
  <c r="S30"/>
  <c r="R30"/>
  <c r="V30"/>
  <c r="S22"/>
  <c r="R22"/>
  <c r="V22"/>
  <c r="S14"/>
  <c r="R14"/>
  <c r="V14"/>
  <c r="S37"/>
  <c r="R37"/>
  <c r="R33"/>
  <c r="S33"/>
  <c r="R29"/>
  <c r="S29"/>
  <c r="R25"/>
  <c r="S25"/>
  <c r="R21"/>
  <c r="S21"/>
  <c r="R17"/>
  <c r="S17"/>
  <c r="R13"/>
  <c r="S13"/>
  <c r="S11"/>
  <c r="R11"/>
  <c r="V32"/>
  <c r="R32"/>
  <c r="S32"/>
  <c r="V24"/>
  <c r="R24"/>
  <c r="S24"/>
  <c r="V16"/>
  <c r="R16"/>
  <c r="S16"/>
  <c r="V33"/>
  <c r="V25"/>
  <c r="V17"/>
  <c r="V40"/>
  <c r="S40"/>
  <c r="R40"/>
  <c r="S36"/>
  <c r="R36"/>
  <c r="V36"/>
  <c r="S26"/>
  <c r="R26"/>
  <c r="V26"/>
  <c r="S18"/>
  <c r="R18"/>
  <c r="V18"/>
  <c r="R39"/>
  <c r="S39"/>
  <c r="R35"/>
  <c r="S35"/>
  <c r="S31"/>
  <c r="R31"/>
  <c r="S27"/>
  <c r="R27"/>
  <c r="S23"/>
  <c r="R23"/>
  <c r="S19"/>
  <c r="R19"/>
  <c r="S15"/>
  <c r="R15"/>
  <c r="V34"/>
  <c r="R34"/>
  <c r="S34"/>
  <c r="V28"/>
  <c r="R28"/>
  <c r="S28"/>
  <c r="V20"/>
  <c r="R20"/>
  <c r="S20"/>
  <c r="V12"/>
  <c r="R12"/>
  <c r="S12"/>
  <c r="V37"/>
  <c r="V29"/>
  <c r="V21"/>
  <c r="V35"/>
  <c r="V27"/>
  <c r="V19"/>
  <c r="V13"/>
  <c r="V70" i="3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28"/>
  <c r="R28"/>
  <c r="V28"/>
  <c r="S22"/>
  <c r="R22"/>
  <c r="V22"/>
  <c r="S14"/>
  <c r="R14"/>
  <c r="V14"/>
  <c r="R69"/>
  <c r="S69"/>
  <c r="R65"/>
  <c r="S65"/>
  <c r="R61"/>
  <c r="S61"/>
  <c r="R57"/>
  <c r="S57"/>
  <c r="R53"/>
  <c r="S53"/>
  <c r="R49"/>
  <c r="S49"/>
  <c r="R45"/>
  <c r="S45"/>
  <c r="R41"/>
  <c r="S41"/>
  <c r="S37"/>
  <c r="R37"/>
  <c r="R33"/>
  <c r="S33"/>
  <c r="S29"/>
  <c r="R29"/>
  <c r="R25"/>
  <c r="S25"/>
  <c r="R21"/>
  <c r="S21"/>
  <c r="R17"/>
  <c r="S17"/>
  <c r="R13"/>
  <c r="S13"/>
  <c r="S11"/>
  <c r="R11"/>
  <c r="V32"/>
  <c r="R32"/>
  <c r="S32"/>
  <c r="V24"/>
  <c r="R24"/>
  <c r="S24"/>
  <c r="V16"/>
  <c r="R16"/>
  <c r="S16"/>
  <c r="V69"/>
  <c r="V61"/>
  <c r="V53"/>
  <c r="V45"/>
  <c r="V37"/>
  <c r="V33"/>
  <c r="V25"/>
  <c r="V17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S36"/>
  <c r="R36"/>
  <c r="V36"/>
  <c r="S26"/>
  <c r="R26"/>
  <c r="V26"/>
  <c r="S18"/>
  <c r="R18"/>
  <c r="V18"/>
  <c r="R71"/>
  <c r="S71"/>
  <c r="R67"/>
  <c r="S67"/>
  <c r="R63"/>
  <c r="S63"/>
  <c r="R59"/>
  <c r="S59"/>
  <c r="R55"/>
  <c r="S55"/>
  <c r="R51"/>
  <c r="S51"/>
  <c r="R47"/>
  <c r="S47"/>
  <c r="R43"/>
  <c r="S43"/>
  <c r="S39"/>
  <c r="R39"/>
  <c r="R35"/>
  <c r="S35"/>
  <c r="R31"/>
  <c r="S31"/>
  <c r="S27"/>
  <c r="R27"/>
  <c r="S23"/>
  <c r="R23"/>
  <c r="S19"/>
  <c r="R19"/>
  <c r="S15"/>
  <c r="R15"/>
  <c r="V34"/>
  <c r="R34"/>
  <c r="S34"/>
  <c r="V30"/>
  <c r="R30"/>
  <c r="S30"/>
  <c r="V20"/>
  <c r="R20"/>
  <c r="S20"/>
  <c r="V12"/>
  <c r="R12"/>
  <c r="S12"/>
  <c r="V65"/>
  <c r="V57"/>
  <c r="V49"/>
  <c r="V41"/>
  <c r="V31"/>
  <c r="V23"/>
  <c r="V15"/>
  <c r="V67"/>
  <c r="V59"/>
  <c r="V51"/>
  <c r="V43"/>
  <c r="V35"/>
  <c r="V29"/>
  <c r="V21"/>
  <c r="V13"/>
  <c r="AF9" s="1"/>
  <c r="V72" i="2"/>
  <c r="S72"/>
  <c r="R72"/>
  <c r="V64"/>
  <c r="S64"/>
  <c r="R64"/>
  <c r="V56"/>
  <c r="S56"/>
  <c r="R56"/>
  <c r="V7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28"/>
  <c r="R28"/>
  <c r="V28"/>
  <c r="S20"/>
  <c r="R20"/>
  <c r="V20"/>
  <c r="S12"/>
  <c r="R12"/>
  <c r="V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S37"/>
  <c r="R37"/>
  <c r="S33"/>
  <c r="R33"/>
  <c r="S29"/>
  <c r="R29"/>
  <c r="S25"/>
  <c r="R25"/>
  <c r="S21"/>
  <c r="R21"/>
  <c r="S17"/>
  <c r="R17"/>
  <c r="S13"/>
  <c r="R13"/>
  <c r="R11"/>
  <c r="S11"/>
  <c r="V34"/>
  <c r="R34"/>
  <c r="S34"/>
  <c r="V26"/>
  <c r="R26"/>
  <c r="S26"/>
  <c r="V18"/>
  <c r="R18"/>
  <c r="S18"/>
  <c r="V69"/>
  <c r="V61"/>
  <c r="V49"/>
  <c r="V41"/>
  <c r="V33"/>
  <c r="V25"/>
  <c r="V17"/>
  <c r="V76"/>
  <c r="S76"/>
  <c r="R76"/>
  <c r="V68"/>
  <c r="S68"/>
  <c r="R68"/>
  <c r="V60"/>
  <c r="S60"/>
  <c r="R60"/>
  <c r="V52"/>
  <c r="S52"/>
  <c r="R52"/>
  <c r="V48"/>
  <c r="S48"/>
  <c r="R48"/>
  <c r="V44"/>
  <c r="S44"/>
  <c r="R44"/>
  <c r="V40"/>
  <c r="S40"/>
  <c r="R40"/>
  <c r="S32"/>
  <c r="R32"/>
  <c r="V32"/>
  <c r="S24"/>
  <c r="R24"/>
  <c r="V24"/>
  <c r="S16"/>
  <c r="R16"/>
  <c r="V16"/>
  <c r="R75"/>
  <c r="S75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36"/>
  <c r="R36"/>
  <c r="S36"/>
  <c r="V30"/>
  <c r="R30"/>
  <c r="S30"/>
  <c r="V22"/>
  <c r="R22"/>
  <c r="S22"/>
  <c r="V14"/>
  <c r="R14"/>
  <c r="S14"/>
  <c r="V73"/>
  <c r="V65"/>
  <c r="V57"/>
  <c r="V47"/>
  <c r="V39"/>
  <c r="V31"/>
  <c r="V23"/>
  <c r="V15"/>
  <c r="V75"/>
  <c r="V67"/>
  <c r="V59"/>
  <c r="V53"/>
  <c r="V45"/>
  <c r="V37"/>
  <c r="V29"/>
  <c r="V21"/>
  <c r="V13"/>
  <c r="D81" s="1"/>
  <c r="S67" i="1"/>
  <c r="S59"/>
  <c r="R71"/>
  <c r="R67"/>
  <c r="R63"/>
  <c r="R59"/>
  <c r="V69"/>
  <c r="V65"/>
  <c r="V61"/>
  <c r="V57"/>
  <c r="V53"/>
  <c r="V49"/>
  <c r="V75"/>
  <c r="V72"/>
  <c r="V74"/>
  <c r="V71"/>
  <c r="V77"/>
  <c r="V73"/>
  <c r="V76"/>
  <c r="R76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AJ9" i="4" l="1"/>
  <c r="AH9" i="3"/>
  <c r="D44" i="4"/>
  <c r="Z9"/>
  <c r="AA9"/>
  <c r="AD9"/>
  <c r="AB9"/>
  <c r="AH9"/>
  <c r="D47"/>
  <c r="AF9"/>
  <c r="D45"/>
  <c r="AJ9" i="3"/>
  <c r="Y9" s="1"/>
  <c r="D79"/>
  <c r="AB9"/>
  <c r="AA9"/>
  <c r="AD9"/>
  <c r="Z9"/>
  <c r="D77"/>
  <c r="Z9" i="2"/>
  <c r="AA9"/>
  <c r="AD9"/>
  <c r="AB9"/>
  <c r="AF9"/>
  <c r="AJ9"/>
  <c r="AH9"/>
  <c r="D83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V36" s="1"/>
  <c r="Q36"/>
  <c r="S36" s="1"/>
  <c r="T35"/>
  <c r="V35" s="1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Y9" i="4" l="1"/>
  <c r="AE9"/>
  <c r="P75" i="3"/>
  <c r="D75"/>
  <c r="AI9"/>
  <c r="AG9"/>
  <c r="AE9"/>
  <c r="AC9"/>
  <c r="D76"/>
  <c r="AK9"/>
  <c r="Y9" i="2"/>
  <c r="AI9" s="1"/>
  <c r="AE9"/>
  <c r="D80"/>
  <c r="V31" i="1"/>
  <c r="V32"/>
  <c r="V33"/>
  <c r="V34"/>
  <c r="P81"/>
  <c r="P82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P43" i="4" l="1"/>
  <c r="D43"/>
  <c r="AK9"/>
  <c r="AC9"/>
  <c r="AG9"/>
  <c r="AI9"/>
  <c r="AK9" i="2"/>
  <c r="AC9"/>
  <c r="AG9"/>
  <c r="P79"/>
  <c r="D79"/>
  <c r="AB9" i="1"/>
  <c r="Z9"/>
  <c r="AD9"/>
  <c r="AA9"/>
  <c r="D84" l="1"/>
  <c r="D82"/>
  <c r="AJ9"/>
  <c r="D81" s="1"/>
  <c r="AF9"/>
  <c r="AH9"/>
  <c r="Y9" l="1"/>
  <c r="D80" l="1"/>
  <c r="P80"/>
  <c r="AG9"/>
  <c r="AE9"/>
  <c r="AC9"/>
  <c r="AK9"/>
  <c r="AI9"/>
</calcChain>
</file>

<file path=xl/sharedStrings.xml><?xml version="1.0" encoding="utf-8"?>
<sst xmlns="http://schemas.openxmlformats.org/spreadsheetml/2006/main" count="2353" uniqueCount="794">
  <si>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</si>
  <si>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</si>
  <si>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</si>
  <si>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</si>
  <si>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</si>
  <si>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</si>
  <si>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</si>
  <si>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</si>
  <si>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</si>
  <si>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</si>
  <si>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</si>
  <si>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</si>
  <si>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</si>
  <si>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</si>
  <si>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</si>
  <si>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</si>
  <si>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</si>
  <si>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</si>
  <si>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</si>
  <si>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</si>
  <si>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</si>
  <si>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</si>
  <si>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</si>
  <si>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</si>
  <si>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</si>
  <si>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</si>
  <si>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</si>
  <si>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</si>
  <si>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</si>
  <si>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</si>
  <si>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</si>
  <si>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</si>
  <si>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</si>
  <si>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</si>
  <si>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</si>
  <si>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</si>
  <si>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</si>
  <si>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</si>
  <si>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</si>
  <si>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</si>
  <si>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</si>
  <si>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</si>
  <si>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</si>
  <si>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</si>
  <si>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</si>
  <si>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</si>
  <si>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</si>
  <si>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</si>
  <si>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</si>
  <si>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</si>
  <si>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</si>
  <si>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</si>
  <si>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</si>
  <si>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</si>
  <si>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</si>
  <si>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</si>
  <si>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</si>
  <si>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</si>
  <si>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</si>
  <si>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</si>
  <si>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</si>
  <si>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</si>
  <si>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Lập trình Web</t>
  </si>
  <si>
    <t>Nhóm: INT1434-01</t>
  </si>
  <si>
    <t>Ngày thi: 14/06/2017</t>
  </si>
  <si>
    <t>Giờ thi: 8h00</t>
  </si>
  <si>
    <t>611-A3</t>
  </si>
  <si>
    <t>Nhóm: INT1434-04</t>
  </si>
  <si>
    <t>Ngày thi: 15/06/2017</t>
  </si>
  <si>
    <t>Giờ thi: 13h00</t>
  </si>
  <si>
    <t>B14DCAT252</t>
  </si>
  <si>
    <t>Nguyễn Thị Vân</t>
  </si>
  <si>
    <t>Anh</t>
  </si>
  <si>
    <t>20/07/95</t>
  </si>
  <si>
    <t>D14CQAT02-B</t>
  </si>
  <si>
    <t>B13DCCN125</t>
  </si>
  <si>
    <t>Phạm Tuấn</t>
  </si>
  <si>
    <t>08/03/95</t>
  </si>
  <si>
    <t>D13CNPM2</t>
  </si>
  <si>
    <t>B14DCAT102</t>
  </si>
  <si>
    <t>Phan Đức</t>
  </si>
  <si>
    <t>16/04/96</t>
  </si>
  <si>
    <t>B14DCAT153</t>
  </si>
  <si>
    <t>Nguyễn Văn</t>
  </si>
  <si>
    <t>Bảo</t>
  </si>
  <si>
    <t>01/10/96</t>
  </si>
  <si>
    <t>D14CQAT03-B</t>
  </si>
  <si>
    <t>B12DCCN006</t>
  </si>
  <si>
    <t>Đào Văn</t>
  </si>
  <si>
    <t>Báu</t>
  </si>
  <si>
    <t>23/01/92</t>
  </si>
  <si>
    <t>D12CNPM4</t>
  </si>
  <si>
    <t>B14DCAT042</t>
  </si>
  <si>
    <t>Lê Tiến</t>
  </si>
  <si>
    <t>Công</t>
  </si>
  <si>
    <t>23/04/96</t>
  </si>
  <si>
    <t>D14CQAT01-B</t>
  </si>
  <si>
    <t>B13DCCN008</t>
  </si>
  <si>
    <t>Đặng Văn</t>
  </si>
  <si>
    <t>Đà</t>
  </si>
  <si>
    <t>06/08/95</t>
  </si>
  <si>
    <t>D13HTTT1</t>
  </si>
  <si>
    <t>B14DCAT174</t>
  </si>
  <si>
    <t>Đạt</t>
  </si>
  <si>
    <t>26/03/96</t>
  </si>
  <si>
    <t>B14DCAT069</t>
  </si>
  <si>
    <t>Phạm Tiến</t>
  </si>
  <si>
    <t>01/08/96</t>
  </si>
  <si>
    <t>B14DCAT006</t>
  </si>
  <si>
    <t>Nguyễn Thị Thanh</t>
  </si>
  <si>
    <t>Dịu</t>
  </si>
  <si>
    <t>07/11/96</t>
  </si>
  <si>
    <t>B14DCAT218</t>
  </si>
  <si>
    <t>Lê Hoàng</t>
  </si>
  <si>
    <t>Đức</t>
  </si>
  <si>
    <t>26/01/96</t>
  </si>
  <si>
    <t>B14DCAT026</t>
  </si>
  <si>
    <t>Phan Minh</t>
  </si>
  <si>
    <t>15/01/96</t>
  </si>
  <si>
    <t>B14DCAT185</t>
  </si>
  <si>
    <t>Lê Anh</t>
  </si>
  <si>
    <t>Dũng</t>
  </si>
  <si>
    <t>20/07/96</t>
  </si>
  <si>
    <t>B14DCAT050</t>
  </si>
  <si>
    <t>Mai Tiến</t>
  </si>
  <si>
    <t>14/07/95</t>
  </si>
  <si>
    <t>B12DECN025</t>
  </si>
  <si>
    <t>Nguyễn Đình</t>
  </si>
  <si>
    <t>31/08/93</t>
  </si>
  <si>
    <t>E12CQCN01-B</t>
  </si>
  <si>
    <t>B14DCAT007</t>
  </si>
  <si>
    <t>Bùi Văn</t>
  </si>
  <si>
    <t>Dương</t>
  </si>
  <si>
    <t>07/04/96</t>
  </si>
  <si>
    <t>B14DCAT150</t>
  </si>
  <si>
    <t>Bùi Thị Thu</t>
  </si>
  <si>
    <t>Giang</t>
  </si>
  <si>
    <t>13/04/95</t>
  </si>
  <si>
    <t>B14DCAT229</t>
  </si>
  <si>
    <t>Tạ Hoàng</t>
  </si>
  <si>
    <t>18/05/96</t>
  </si>
  <si>
    <t>B14DCAT192</t>
  </si>
  <si>
    <t>Nguyễn Thị</t>
  </si>
  <si>
    <t>Hằng</t>
  </si>
  <si>
    <t>09/11/95</t>
  </si>
  <si>
    <t>B14DCAT132</t>
  </si>
  <si>
    <t>Phạm Thị Thu</t>
  </si>
  <si>
    <t>Hiền</t>
  </si>
  <si>
    <t>24/09/96</t>
  </si>
  <si>
    <t>B13DCCN143</t>
  </si>
  <si>
    <t>Bùi Thị</t>
  </si>
  <si>
    <t>Hiếu</t>
  </si>
  <si>
    <t>23/05/95</t>
  </si>
  <si>
    <t>B14DCAT031</t>
  </si>
  <si>
    <t>Phạm Thị</t>
  </si>
  <si>
    <t>Hoa</t>
  </si>
  <si>
    <t>05/08/96</t>
  </si>
  <si>
    <t>B14DCAT032</t>
  </si>
  <si>
    <t>Hùng</t>
  </si>
  <si>
    <t>16/12/96</t>
  </si>
  <si>
    <t>B14DCAT241</t>
  </si>
  <si>
    <t>Trần Văn</t>
  </si>
  <si>
    <t>Khải</t>
  </si>
  <si>
    <t>09/11/96</t>
  </si>
  <si>
    <t>B14DCAT162</t>
  </si>
  <si>
    <t>Nguyễn Quốc</t>
  </si>
  <si>
    <t>Khánh</t>
  </si>
  <si>
    <t>B14DCAT272</t>
  </si>
  <si>
    <t>Đinh Tuấn</t>
  </si>
  <si>
    <t>Khôi</t>
  </si>
  <si>
    <t>29/07/96</t>
  </si>
  <si>
    <t>B13DCCN149</t>
  </si>
  <si>
    <t>Nguyễn Trung</t>
  </si>
  <si>
    <t>Kiên</t>
  </si>
  <si>
    <t>06/02/95</t>
  </si>
  <si>
    <t>B13DCCN088</t>
  </si>
  <si>
    <t>Nguyễn Ngọc</t>
  </si>
  <si>
    <t>Lâm</t>
  </si>
  <si>
    <t>27/12/95</t>
  </si>
  <si>
    <t>D13CNPM1</t>
  </si>
  <si>
    <t>B14DCAT230</t>
  </si>
  <si>
    <t>Long</t>
  </si>
  <si>
    <t>18/04/96</t>
  </si>
  <si>
    <t>1021040126</t>
  </si>
  <si>
    <t>Trần Đức</t>
  </si>
  <si>
    <t>Mạnh</t>
  </si>
  <si>
    <t>07/02/92</t>
  </si>
  <si>
    <t>D10CN2</t>
  </si>
  <si>
    <t>B12DCCN182</t>
  </si>
  <si>
    <t>Vũ Văn</t>
  </si>
  <si>
    <t>09/11/94</t>
  </si>
  <si>
    <t>D12ATTTM</t>
  </si>
  <si>
    <t>B14DCAT199</t>
  </si>
  <si>
    <t>Lê Văn</t>
  </si>
  <si>
    <t>Nam</t>
  </si>
  <si>
    <t>14/03/96</t>
  </si>
  <si>
    <t>B12DCCN075</t>
  </si>
  <si>
    <t>Phạm Quang</t>
  </si>
  <si>
    <t>30/05/94</t>
  </si>
  <si>
    <t>D12HTTT1</t>
  </si>
  <si>
    <t>B112104130</t>
  </si>
  <si>
    <t>Lại Thế</t>
  </si>
  <si>
    <t>Nghĩa</t>
  </si>
  <si>
    <t>29/09/93</t>
  </si>
  <si>
    <t>D11CN2</t>
  </si>
  <si>
    <t>B14DCAT265</t>
  </si>
  <si>
    <t>Tô Duy</t>
  </si>
  <si>
    <t>27/07/96</t>
  </si>
  <si>
    <t>B14DCAT207</t>
  </si>
  <si>
    <t>Trần Thị Bích</t>
  </si>
  <si>
    <t>Ngọc</t>
  </si>
  <si>
    <t>06/08/96</t>
  </si>
  <si>
    <t>B14DCAT055</t>
  </si>
  <si>
    <t>Oanh</t>
  </si>
  <si>
    <t>17/08/96</t>
  </si>
  <si>
    <t>B14DCAT065</t>
  </si>
  <si>
    <t>Trần Quốc</t>
  </si>
  <si>
    <t>Phong</t>
  </si>
  <si>
    <t>16/03/95</t>
  </si>
  <si>
    <t>B14DCAT127</t>
  </si>
  <si>
    <t>Đào Việt</t>
  </si>
  <si>
    <t>Phương</t>
  </si>
  <si>
    <t>08/11/96</t>
  </si>
  <si>
    <t>B14DCAT244</t>
  </si>
  <si>
    <t>Nguyễn Thị Thu</t>
  </si>
  <si>
    <t>03/07/96</t>
  </si>
  <si>
    <t>B14DCAT040</t>
  </si>
  <si>
    <t>Nguyễn Đức</t>
  </si>
  <si>
    <t>Quân</t>
  </si>
  <si>
    <t>15/09/96</t>
  </si>
  <si>
    <t>B14DCAT234</t>
  </si>
  <si>
    <t>Nguyễn Tiến</t>
  </si>
  <si>
    <t>19/08/95</t>
  </si>
  <si>
    <t>B14DCAT263</t>
  </si>
  <si>
    <t>Quế</t>
  </si>
  <si>
    <t>B14DCAT142</t>
  </si>
  <si>
    <t>Đỗ Minh</t>
  </si>
  <si>
    <t>Quyền</t>
  </si>
  <si>
    <t>14/06/96</t>
  </si>
  <si>
    <t>B14DCAT054</t>
  </si>
  <si>
    <t>Trương Thúy</t>
  </si>
  <si>
    <t>Quỳnh</t>
  </si>
  <si>
    <t>05/09/96</t>
  </si>
  <si>
    <t>B14DCAT047</t>
  </si>
  <si>
    <t>Nguyễn Hồng</t>
  </si>
  <si>
    <t>Sơn</t>
  </si>
  <si>
    <t>17/11/96</t>
  </si>
  <si>
    <t>B13DCCN483</t>
  </si>
  <si>
    <t>Trần Thanh</t>
  </si>
  <si>
    <t>25/10/94</t>
  </si>
  <si>
    <t>D13CNPM5</t>
  </si>
  <si>
    <t>B13DCCN164</t>
  </si>
  <si>
    <t>Vũ Hoàng</t>
  </si>
  <si>
    <t>17/11/95</t>
  </si>
  <si>
    <t>D13HTTT2</t>
  </si>
  <si>
    <t>B14DCAT059</t>
  </si>
  <si>
    <t>Tài</t>
  </si>
  <si>
    <t>09/08/96</t>
  </si>
  <si>
    <t>B14DCAT238</t>
  </si>
  <si>
    <t>Bùi Đức</t>
  </si>
  <si>
    <t>Thắng</t>
  </si>
  <si>
    <t>14/01/96</t>
  </si>
  <si>
    <t>B12DCCN192</t>
  </si>
  <si>
    <t>Trần Ngọc</t>
  </si>
  <si>
    <t>01/04/93</t>
  </si>
  <si>
    <t>D12CNPM5</t>
  </si>
  <si>
    <t>B14DCAT028</t>
  </si>
  <si>
    <t>Thành</t>
  </si>
  <si>
    <t>09/12/96</t>
  </si>
  <si>
    <t>B13DCCN167</t>
  </si>
  <si>
    <t>Phạm Năng</t>
  </si>
  <si>
    <t>22/01/95</t>
  </si>
  <si>
    <t>B14DCAT134</t>
  </si>
  <si>
    <t>Phạm Như</t>
  </si>
  <si>
    <t>Thao</t>
  </si>
  <si>
    <t>01/05/96</t>
  </si>
  <si>
    <t>B14DCAT019</t>
  </si>
  <si>
    <t>Phạm Thị Bích</t>
  </si>
  <si>
    <t>Thảo</t>
  </si>
  <si>
    <t>12/12/96</t>
  </si>
  <si>
    <t>B14DCAT173</t>
  </si>
  <si>
    <t>Thiện</t>
  </si>
  <si>
    <t>27/08/96</t>
  </si>
  <si>
    <t>B14DCAT073</t>
  </si>
  <si>
    <t>Thương</t>
  </si>
  <si>
    <t>25/03/96</t>
  </si>
  <si>
    <t>B14DCAT220</t>
  </si>
  <si>
    <t>Nguyễn Khắc</t>
  </si>
  <si>
    <t>Tiến</t>
  </si>
  <si>
    <t>04/11/95</t>
  </si>
  <si>
    <t>B14DCAT271</t>
  </si>
  <si>
    <t>Nguyễn Thị Huyền</t>
  </si>
  <si>
    <t>Trang</t>
  </si>
  <si>
    <t>18/11/95</t>
  </si>
  <si>
    <t>B14DCAT144</t>
  </si>
  <si>
    <t>Phạm Quốc</t>
  </si>
  <si>
    <t>Trung</t>
  </si>
  <si>
    <t>20/09/96</t>
  </si>
  <si>
    <t>B14DCAT005</t>
  </si>
  <si>
    <t>Hoàng Văn</t>
  </si>
  <si>
    <t>Trường</t>
  </si>
  <si>
    <t>13/01/96</t>
  </si>
  <si>
    <t>B14DCAT157</t>
  </si>
  <si>
    <t>Phạm Mạnh</t>
  </si>
  <si>
    <t>Tuấn</t>
  </si>
  <si>
    <t>05/12/96</t>
  </si>
  <si>
    <t>B14DCAT141</t>
  </si>
  <si>
    <t>Đồng Thanh</t>
  </si>
  <si>
    <t>Tùng</t>
  </si>
  <si>
    <t>10/12/96</t>
  </si>
  <si>
    <t>B14DCAT035</t>
  </si>
  <si>
    <t>Ngô Trọng</t>
  </si>
  <si>
    <t>Tuyên</t>
  </si>
  <si>
    <t>11/01/96</t>
  </si>
  <si>
    <t>B14DCAT200</t>
  </si>
  <si>
    <t>Hoàng Anh</t>
  </si>
  <si>
    <t>Văn</t>
  </si>
  <si>
    <t>21/03/96</t>
  </si>
  <si>
    <t>B14DCAT075</t>
  </si>
  <si>
    <t>Nguyễn Đăng</t>
  </si>
  <si>
    <t>27/06/94</t>
  </si>
  <si>
    <t>B14DCAT016</t>
  </si>
  <si>
    <t>Nguyễn Huy</t>
  </si>
  <si>
    <t>Vinh</t>
  </si>
  <si>
    <t>30/08/96</t>
  </si>
  <si>
    <t>B14DCAT091</t>
  </si>
  <si>
    <t>Lê Đức</t>
  </si>
  <si>
    <t>01/02/96</t>
  </si>
  <si>
    <t>B14DCAT211</t>
  </si>
  <si>
    <t>Lê Phan</t>
  </si>
  <si>
    <t>B13DCCN003</t>
  </si>
  <si>
    <t>Phạm Thúy</t>
  </si>
  <si>
    <t>31/01/95</t>
  </si>
  <si>
    <t>B14DCAT212</t>
  </si>
  <si>
    <t>Trần Trọng</t>
  </si>
  <si>
    <t>25/11/96</t>
  </si>
  <si>
    <t>B12DECN005</t>
  </si>
  <si>
    <t>Trần Tuấn</t>
  </si>
  <si>
    <t>26/07/94</t>
  </si>
  <si>
    <t>B14DCAT038</t>
  </si>
  <si>
    <t>Chiến</t>
  </si>
  <si>
    <t>29/08/96</t>
  </si>
  <si>
    <t>B13DCCN129</t>
  </si>
  <si>
    <t>Nguyễn Thành</t>
  </si>
  <si>
    <t>03/04/95</t>
  </si>
  <si>
    <t>B12DCCN104</t>
  </si>
  <si>
    <t>Đặng Gia</t>
  </si>
  <si>
    <t>Cường</t>
  </si>
  <si>
    <t>26/07/93</t>
  </si>
  <si>
    <t>B13DCCN007</t>
  </si>
  <si>
    <t>Đỗ Tiến</t>
  </si>
  <si>
    <t>03/07/95</t>
  </si>
  <si>
    <t>B14DCAT029</t>
  </si>
  <si>
    <t>Nguyễn Thái</t>
  </si>
  <si>
    <t>B14DCAT149</t>
  </si>
  <si>
    <t>Trần Mạnh</t>
  </si>
  <si>
    <t>08/10/96</t>
  </si>
  <si>
    <t>B12DCCN478</t>
  </si>
  <si>
    <t>Cao Văn</t>
  </si>
  <si>
    <t>Đích</t>
  </si>
  <si>
    <t>15/01/94</t>
  </si>
  <si>
    <t>D12CNPM6</t>
  </si>
  <si>
    <t>B14DCAT046</t>
  </si>
  <si>
    <t>Lê Thị</t>
  </si>
  <si>
    <t>Đính</t>
  </si>
  <si>
    <t>29/02/96</t>
  </si>
  <si>
    <t>B14DCAT217</t>
  </si>
  <si>
    <t>Đinh Duy</t>
  </si>
  <si>
    <t>Đông</t>
  </si>
  <si>
    <t>16/08/96</t>
  </si>
  <si>
    <t>B13DCCN133</t>
  </si>
  <si>
    <t>Du</t>
  </si>
  <si>
    <t>22/07/95</t>
  </si>
  <si>
    <t>B14DCAT043</t>
  </si>
  <si>
    <t>Đào Mạnh</t>
  </si>
  <si>
    <t>07/05/96</t>
  </si>
  <si>
    <t>B14DCAT011</t>
  </si>
  <si>
    <t>Lương Sơn</t>
  </si>
  <si>
    <t>Hải</t>
  </si>
  <si>
    <t>02/02/96</t>
  </si>
  <si>
    <t>B14DCAT253</t>
  </si>
  <si>
    <t>Trịnh Thị</t>
  </si>
  <si>
    <t>02/09/96</t>
  </si>
  <si>
    <t>B14DCAT030</t>
  </si>
  <si>
    <t>Hoàng Tiến</t>
  </si>
  <si>
    <t>Hảo</t>
  </si>
  <si>
    <t>22/12/96</t>
  </si>
  <si>
    <t>B13DCAT105</t>
  </si>
  <si>
    <t>Đoàn Thị</t>
  </si>
  <si>
    <t>Hồng</t>
  </si>
  <si>
    <t>17/08/95</t>
  </si>
  <si>
    <t>D13CQAT03-B</t>
  </si>
  <si>
    <t>B12DCCN436</t>
  </si>
  <si>
    <t>Bùi Quang</t>
  </si>
  <si>
    <t>09/10/93</t>
  </si>
  <si>
    <t>D12CNPM2</t>
  </si>
  <si>
    <t>B14DCAT022</t>
  </si>
  <si>
    <t>Phạm Văn</t>
  </si>
  <si>
    <t>17/06/96</t>
  </si>
  <si>
    <t>B13DCCN509</t>
  </si>
  <si>
    <t>Đặng Việt</t>
  </si>
  <si>
    <t>Hưng</t>
  </si>
  <si>
    <t>01/02/95</t>
  </si>
  <si>
    <t>D13HTTT3</t>
  </si>
  <si>
    <t>B14DCAT009</t>
  </si>
  <si>
    <t>Lê Khắc</t>
  </si>
  <si>
    <t>15/08/96</t>
  </si>
  <si>
    <t>B12DCCN206</t>
  </si>
  <si>
    <t>24/07/94</t>
  </si>
  <si>
    <t>B14DCAT077</t>
  </si>
  <si>
    <t>08/12/96</t>
  </si>
  <si>
    <t>B12DCCN324</t>
  </si>
  <si>
    <t>Trần Đình</t>
  </si>
  <si>
    <t>03/10/91</t>
  </si>
  <si>
    <t>B14DCAT208</t>
  </si>
  <si>
    <t>Đào Quang</t>
  </si>
  <si>
    <t>Huy</t>
  </si>
  <si>
    <t>07/08/96</t>
  </si>
  <si>
    <t>B14DCAT160</t>
  </si>
  <si>
    <t>B14DCAT025</t>
  </si>
  <si>
    <t>12/09/96</t>
  </si>
  <si>
    <t>B13DCCN022</t>
  </si>
  <si>
    <t>Nguyễn Thị Ngọc</t>
  </si>
  <si>
    <t>Huyền</t>
  </si>
  <si>
    <t>01/11/95</t>
  </si>
  <si>
    <t>B13DCCN148</t>
  </si>
  <si>
    <t>Bùi Viết</t>
  </si>
  <si>
    <t>10/08/95</t>
  </si>
  <si>
    <t>B14DCAT067</t>
  </si>
  <si>
    <t>Dương Quốc</t>
  </si>
  <si>
    <t>23/05/96</t>
  </si>
  <si>
    <t>B14DCAT070</t>
  </si>
  <si>
    <t>Trần Công</t>
  </si>
  <si>
    <t>23/02/96</t>
  </si>
  <si>
    <t>B13DCCN024</t>
  </si>
  <si>
    <t>Đào Trung</t>
  </si>
  <si>
    <t>18/09/95</t>
  </si>
  <si>
    <t>B14DCAT202</t>
  </si>
  <si>
    <t>06/03/94</t>
  </si>
  <si>
    <t>B14DCAT222</t>
  </si>
  <si>
    <t>Nguyễn Công</t>
  </si>
  <si>
    <t>25/09/96</t>
  </si>
  <si>
    <t>B13DCCN029</t>
  </si>
  <si>
    <t>Vũ Thị</t>
  </si>
  <si>
    <t>Lĩnh</t>
  </si>
  <si>
    <t>24/10/95</t>
  </si>
  <si>
    <t>B14DCAT062</t>
  </si>
  <si>
    <t>Đào Đức</t>
  </si>
  <si>
    <t>18/01/96</t>
  </si>
  <si>
    <t>B14DCAT228</t>
  </si>
  <si>
    <t>Nguyễn Bình</t>
  </si>
  <si>
    <t>Minh</t>
  </si>
  <si>
    <t>19/02/95</t>
  </si>
  <si>
    <t>B12DCCN336</t>
  </si>
  <si>
    <t>Hoàng Quang</t>
  </si>
  <si>
    <t>19/08/94</t>
  </si>
  <si>
    <t>B12DCCN392</t>
  </si>
  <si>
    <t>29/04/93</t>
  </si>
  <si>
    <t>D12CNPM3</t>
  </si>
  <si>
    <t>B14DCAT146</t>
  </si>
  <si>
    <t>Nga</t>
  </si>
  <si>
    <t>10/02/96</t>
  </si>
  <si>
    <t>B13DCCN479</t>
  </si>
  <si>
    <t>Đào Thị Hải</t>
  </si>
  <si>
    <t>Ninh</t>
  </si>
  <si>
    <t>10/03/94</t>
  </si>
  <si>
    <t>B12DCCN099</t>
  </si>
  <si>
    <t>Suliseng</t>
  </si>
  <si>
    <t>Noraseng</t>
  </si>
  <si>
    <t>19/11/93</t>
  </si>
  <si>
    <t>D12HTTT2</t>
  </si>
  <si>
    <t>B14DCAT260</t>
  </si>
  <si>
    <t>Quang</t>
  </si>
  <si>
    <t>23/12/96</t>
  </si>
  <si>
    <t>B14DCAT233</t>
  </si>
  <si>
    <t>Trịnh Đức</t>
  </si>
  <si>
    <t>B14DCAT108</t>
  </si>
  <si>
    <t>Đỗ Xuân</t>
  </si>
  <si>
    <t>Quý</t>
  </si>
  <si>
    <t>01/10/95</t>
  </si>
  <si>
    <t>B14DCAT273</t>
  </si>
  <si>
    <t>Quyên</t>
  </si>
  <si>
    <t>27/05/96</t>
  </si>
  <si>
    <t>B14DCAT246</t>
  </si>
  <si>
    <t>Nguyễn Phúc</t>
  </si>
  <si>
    <t>Sang</t>
  </si>
  <si>
    <t>12/07/96</t>
  </si>
  <si>
    <t>B14DCAT056</t>
  </si>
  <si>
    <t>Lê Ngọc Minh</t>
  </si>
  <si>
    <t>09/04/96</t>
  </si>
  <si>
    <t>B14DCAT004</t>
  </si>
  <si>
    <t>Vũ Bảo</t>
  </si>
  <si>
    <t>10/09/96</t>
  </si>
  <si>
    <t>B112104188</t>
  </si>
  <si>
    <t>Phạm Anh</t>
  </si>
  <si>
    <t>13/04/93</t>
  </si>
  <si>
    <t>D11CN3</t>
  </si>
  <si>
    <t>B12DCCN039</t>
  </si>
  <si>
    <t>Thái</t>
  </si>
  <si>
    <t>16/01/94</t>
  </si>
  <si>
    <t>D12CNPM1</t>
  </si>
  <si>
    <t>B14DCAT008</t>
  </si>
  <si>
    <t>27/09/96</t>
  </si>
  <si>
    <t>B13DCCN485</t>
  </si>
  <si>
    <t>Lê Phương</t>
  </si>
  <si>
    <t>03/08/95</t>
  </si>
  <si>
    <t>B14DCAT053</t>
  </si>
  <si>
    <t>21/12/96</t>
  </si>
  <si>
    <t>B14DCAT023</t>
  </si>
  <si>
    <t>Dương Thị Hoài</t>
  </si>
  <si>
    <t>B14DCAT165</t>
  </si>
  <si>
    <t>Lại Kim</t>
  </si>
  <si>
    <t>20/11/96</t>
  </si>
  <si>
    <t>B14DCAT143</t>
  </si>
  <si>
    <t>Trình</t>
  </si>
  <si>
    <t>05/11/96</t>
  </si>
  <si>
    <t>B14DCAT117</t>
  </si>
  <si>
    <t>Vũ Thành</t>
  </si>
  <si>
    <t>22/03/96</t>
  </si>
  <si>
    <t>B14DCAT257</t>
  </si>
  <si>
    <t>Đỗ Nguyễn</t>
  </si>
  <si>
    <t>B14DCAT112</t>
  </si>
  <si>
    <t>Nguyễn Thế</t>
  </si>
  <si>
    <t>21/04/96</t>
  </si>
  <si>
    <t>B13DCCN177</t>
  </si>
  <si>
    <t>Đặng Thanh</t>
  </si>
  <si>
    <t>09/04/95</t>
  </si>
  <si>
    <t>B12DCCN146</t>
  </si>
  <si>
    <t>Mai Sơn</t>
  </si>
  <si>
    <t>27/10/90</t>
  </si>
  <si>
    <t>B12DCCN095</t>
  </si>
  <si>
    <t>Phạm Đức</t>
  </si>
  <si>
    <t>Việt</t>
  </si>
  <si>
    <t>02/09/94</t>
  </si>
  <si>
    <t>B14DCAT017</t>
  </si>
  <si>
    <t>Nguyễn Hoàng</t>
  </si>
  <si>
    <t>23/08/96</t>
  </si>
  <si>
    <t>B14DCAT071</t>
  </si>
  <si>
    <t>Phạm Ngọc</t>
  </si>
  <si>
    <t>11/10/96</t>
  </si>
  <si>
    <t>B13DCCN066</t>
  </si>
  <si>
    <t>28/08/95</t>
  </si>
  <si>
    <t>B14DCAT034</t>
  </si>
  <si>
    <t>19/11/96</t>
  </si>
  <si>
    <t>B14DCAT104</t>
  </si>
  <si>
    <t>Kiều Đức</t>
  </si>
  <si>
    <t>Bình</t>
  </si>
  <si>
    <t>23/01/96</t>
  </si>
  <si>
    <t>B14DCAT213</t>
  </si>
  <si>
    <t>Nguyễn Minh</t>
  </si>
  <si>
    <t>Châu</t>
  </si>
  <si>
    <t>16/08/95</t>
  </si>
  <si>
    <t>B14DCAT014</t>
  </si>
  <si>
    <t>Nguyễn Thị Minh</t>
  </si>
  <si>
    <t>08/11/95</t>
  </si>
  <si>
    <t>B112104059</t>
  </si>
  <si>
    <t>Cấn Anh</t>
  </si>
  <si>
    <t>Chiêu</t>
  </si>
  <si>
    <t>30/09/91</t>
  </si>
  <si>
    <t>D11CN10</t>
  </si>
  <si>
    <t>B14DCAT103</t>
  </si>
  <si>
    <t>Chung</t>
  </si>
  <si>
    <t>05/03/95</t>
  </si>
  <si>
    <t>B14DCAT107</t>
  </si>
  <si>
    <t>08/06/96</t>
  </si>
  <si>
    <t>B14DCAT183</t>
  </si>
  <si>
    <t>Đam</t>
  </si>
  <si>
    <t>21/09/96</t>
  </si>
  <si>
    <t>B14DCAT105</t>
  </si>
  <si>
    <t>Nguyễn Viết</t>
  </si>
  <si>
    <t>Đạo</t>
  </si>
  <si>
    <t>08/08/96</t>
  </si>
  <si>
    <t>B14DCAT064</t>
  </si>
  <si>
    <t>B14DCAT058</t>
  </si>
  <si>
    <t>Diệp</t>
  </si>
  <si>
    <t>19/07/96</t>
  </si>
  <si>
    <t>B12DCCN269</t>
  </si>
  <si>
    <t>Lê Xuân</t>
  </si>
  <si>
    <t>Định</t>
  </si>
  <si>
    <t>28/06/94</t>
  </si>
  <si>
    <t>B14DCAT194</t>
  </si>
  <si>
    <t>Đô</t>
  </si>
  <si>
    <t>26/12/96</t>
  </si>
  <si>
    <t>B14DCAT101</t>
  </si>
  <si>
    <t>26/09/96</t>
  </si>
  <si>
    <t>B14DCAT227</t>
  </si>
  <si>
    <t>Nguyễn Anh</t>
  </si>
  <si>
    <t>10/06/96</t>
  </si>
  <si>
    <t>B14DCAT074</t>
  </si>
  <si>
    <t>Phạm Đăng</t>
  </si>
  <si>
    <t>18/12/96</t>
  </si>
  <si>
    <t>B14DCAT078</t>
  </si>
  <si>
    <t>Tô Quang</t>
  </si>
  <si>
    <t>25/07/96</t>
  </si>
  <si>
    <t>B14DCAT225</t>
  </si>
  <si>
    <t>Bạch Văn</t>
  </si>
  <si>
    <t>Duy</t>
  </si>
  <si>
    <t>22/07/96</t>
  </si>
  <si>
    <t>B14DCAT024</t>
  </si>
  <si>
    <t>Đỗ Văn</t>
  </si>
  <si>
    <t>14/11/96</t>
  </si>
  <si>
    <t>B14DCAT216</t>
  </si>
  <si>
    <t>Nguyễn Hương</t>
  </si>
  <si>
    <t>03/04/96</t>
  </si>
  <si>
    <t>B14DCAT072</t>
  </si>
  <si>
    <t>Nguyễn Thu</t>
  </si>
  <si>
    <t>Hà</t>
  </si>
  <si>
    <t>10/10/96</t>
  </si>
  <si>
    <t>B14DCAT037</t>
  </si>
  <si>
    <t>Vũ Hải</t>
  </si>
  <si>
    <t>11/08/96</t>
  </si>
  <si>
    <t>B13DCCN142</t>
  </si>
  <si>
    <t>Ngô Thị</t>
  </si>
  <si>
    <t>01/08/95</t>
  </si>
  <si>
    <t>B13DCCN079</t>
  </si>
  <si>
    <t>Mai Văn</t>
  </si>
  <si>
    <t>Hiệp</t>
  </si>
  <si>
    <t>01/06/91</t>
  </si>
  <si>
    <t>B14DCAT039</t>
  </si>
  <si>
    <t>Hoàng Huy</t>
  </si>
  <si>
    <t>Hoàng</t>
  </si>
  <si>
    <t>13/07/96</t>
  </si>
  <si>
    <t>B14DCAT051</t>
  </si>
  <si>
    <t>Phạm Duy</t>
  </si>
  <si>
    <t>30/07/95</t>
  </si>
  <si>
    <t>B12DCCN066</t>
  </si>
  <si>
    <t>Đinh Văn</t>
  </si>
  <si>
    <t>08/08/94</t>
  </si>
  <si>
    <t>B14DCAT013</t>
  </si>
  <si>
    <t>09/10/96</t>
  </si>
  <si>
    <t>B14DCAT015</t>
  </si>
  <si>
    <t>Lê Hữu Quang</t>
  </si>
  <si>
    <t>Linh</t>
  </si>
  <si>
    <t>13/11/96</t>
  </si>
  <si>
    <t>B14DCAT044</t>
  </si>
  <si>
    <t>Bùi Thế</t>
  </si>
  <si>
    <t>Luân</t>
  </si>
  <si>
    <t>11/09/96</t>
  </si>
  <si>
    <t>B14DCAT243</t>
  </si>
  <si>
    <t>Đặng Phạm Thế</t>
  </si>
  <si>
    <t>16/02/96</t>
  </si>
  <si>
    <t>B14DCAT002</t>
  </si>
  <si>
    <t>Đỗ Hồng</t>
  </si>
  <si>
    <t>02/05/96</t>
  </si>
  <si>
    <t>B14DCAT240</t>
  </si>
  <si>
    <t>B14DCAT066</t>
  </si>
  <si>
    <t>Đỗ Hoài</t>
  </si>
  <si>
    <t>09/09/95</t>
  </si>
  <si>
    <t>B14DCAT269</t>
  </si>
  <si>
    <t>03/05/96</t>
  </si>
  <si>
    <t>B14DCAT020</t>
  </si>
  <si>
    <t>Trần Thị</t>
  </si>
  <si>
    <t>Nguyên</t>
  </si>
  <si>
    <t>B14DCAT203</t>
  </si>
  <si>
    <t>Nguyễn Phan Quang</t>
  </si>
  <si>
    <t>15/12/95</t>
  </si>
  <si>
    <t>B12DCCN337</t>
  </si>
  <si>
    <t>Phái</t>
  </si>
  <si>
    <t>14/08/94</t>
  </si>
  <si>
    <t>B14DCAT068</t>
  </si>
  <si>
    <t>Đỗ Thị Hương</t>
  </si>
  <si>
    <t>03/12/96</t>
  </si>
  <si>
    <t>B14DCAT061</t>
  </si>
  <si>
    <t>Trần Minh</t>
  </si>
  <si>
    <t>Sáng</t>
  </si>
  <si>
    <t>B14DCAT060</t>
  </si>
  <si>
    <t>Đậu Đức</t>
  </si>
  <si>
    <t>Siêu</t>
  </si>
  <si>
    <t>20/02/96</t>
  </si>
  <si>
    <t>B14DCAT027</t>
  </si>
  <si>
    <t>04/01/96</t>
  </si>
  <si>
    <t>B14DCAT057</t>
  </si>
  <si>
    <t>Trần Vĩnh</t>
  </si>
  <si>
    <t>10/03/96</t>
  </si>
  <si>
    <t>B14DCAT163</t>
  </si>
  <si>
    <t>Đỗ Anh</t>
  </si>
  <si>
    <t>21/10/96</t>
  </si>
  <si>
    <t>B14DCAT161</t>
  </si>
  <si>
    <t>30/04/96</t>
  </si>
  <si>
    <t>B14DCAT049</t>
  </si>
  <si>
    <t>Chu Huy</t>
  </si>
  <si>
    <t>20/05/96</t>
  </si>
  <si>
    <t>B13CCCN154</t>
  </si>
  <si>
    <t>Hồ Văn</t>
  </si>
  <si>
    <t>15/02/95</t>
  </si>
  <si>
    <t>C13HTTT</t>
  </si>
  <si>
    <t>B13DCCN520</t>
  </si>
  <si>
    <t>Nguyễn Quyết</t>
  </si>
  <si>
    <t>25/04/95</t>
  </si>
  <si>
    <t>B14DCAT048</t>
  </si>
  <si>
    <t>Phạm Công</t>
  </si>
  <si>
    <t>08/04/96</t>
  </si>
  <si>
    <t>B14DCAT033</t>
  </si>
  <si>
    <t>Nguyễn Phú</t>
  </si>
  <si>
    <t>Thịnh</t>
  </si>
  <si>
    <t>20/08/96</t>
  </si>
  <si>
    <t>N14DCAT127</t>
  </si>
  <si>
    <t>Hồ Tuấn</t>
  </si>
  <si>
    <t>Thông</t>
  </si>
  <si>
    <t>09/09/96</t>
  </si>
  <si>
    <t>B14DCAT036</t>
  </si>
  <si>
    <t>Thủy</t>
  </si>
  <si>
    <t>18/02/96</t>
  </si>
  <si>
    <t>B14DCAT063</t>
  </si>
  <si>
    <t>Nguyễn Thị Linh</t>
  </si>
  <si>
    <t>12/02/96</t>
  </si>
  <si>
    <t>B14DCAT221</t>
  </si>
  <si>
    <t>B14DCAT268</t>
  </si>
  <si>
    <t>Trần Viết</t>
  </si>
  <si>
    <t>28/02/96</t>
  </si>
  <si>
    <t>B14DCAT261</t>
  </si>
  <si>
    <t>11/09/95</t>
  </si>
  <si>
    <t>B13DCCN121</t>
  </si>
  <si>
    <t>Uy</t>
  </si>
  <si>
    <t>B14DCAT018</t>
  </si>
  <si>
    <t>B14DCAT079</t>
  </si>
  <si>
    <t>Mai Thị</t>
  </si>
  <si>
    <t>Xuyên</t>
  </si>
  <si>
    <t>13/08/96</t>
  </si>
  <si>
    <t>B14DCDT017</t>
  </si>
  <si>
    <t>30/01/96</t>
  </si>
  <si>
    <t>E14CQCN01-B</t>
  </si>
  <si>
    <t>B14DCCN562</t>
  </si>
  <si>
    <t>Hà Vũ Hoàng</t>
  </si>
  <si>
    <t>15/03/96</t>
  </si>
  <si>
    <t>B14DCCN100</t>
  </si>
  <si>
    <t>Trương Đức</t>
  </si>
  <si>
    <t>B14DCVT068</t>
  </si>
  <si>
    <t>B14DCAT126</t>
  </si>
  <si>
    <t>B14DCVT072</t>
  </si>
  <si>
    <t>08/03/96</t>
  </si>
  <si>
    <t>B14DCCN138</t>
  </si>
  <si>
    <t>Nguyễn Trọng</t>
  </si>
  <si>
    <t>08/01/96</t>
  </si>
  <si>
    <t>B14DCCN368</t>
  </si>
  <si>
    <t>B14DCCN020</t>
  </si>
  <si>
    <t>Lương Xuân</t>
  </si>
  <si>
    <t>01/11/96</t>
  </si>
  <si>
    <t>B13DCDT060</t>
  </si>
  <si>
    <t>12/06/95</t>
  </si>
  <si>
    <t>B14DCVT112</t>
  </si>
  <si>
    <t>Vũ Minh</t>
  </si>
  <si>
    <t>B14DCCN590</t>
  </si>
  <si>
    <t>Cao Thị</t>
  </si>
  <si>
    <t>06/05/96</t>
  </si>
  <si>
    <t>B14DCVT119</t>
  </si>
  <si>
    <t>Đặng Quốc</t>
  </si>
  <si>
    <t>B14DCCN167</t>
  </si>
  <si>
    <t>Đỗ Ngọc</t>
  </si>
  <si>
    <t>02/11/96</t>
  </si>
  <si>
    <t>B14DCCN001</t>
  </si>
  <si>
    <t>07/09/96</t>
  </si>
  <si>
    <t>B14DCCN331</t>
  </si>
  <si>
    <t>14/12/96</t>
  </si>
  <si>
    <t>B14DCCN250</t>
  </si>
  <si>
    <t>Đỗ Bảo</t>
  </si>
  <si>
    <t>19/10/96</t>
  </si>
  <si>
    <t>B14DCCN291</t>
  </si>
  <si>
    <t>Lê Hoài</t>
  </si>
  <si>
    <t>12/11/96</t>
  </si>
  <si>
    <t>B14DCVT497</t>
  </si>
  <si>
    <t>Lưu Trần</t>
  </si>
  <si>
    <t>01/02/94</t>
  </si>
  <si>
    <t>B14DCCN251</t>
  </si>
  <si>
    <t>28/02/95</t>
  </si>
  <si>
    <t>B14DCVT098</t>
  </si>
  <si>
    <t>02/03/96</t>
  </si>
  <si>
    <t>B14DCCN040</t>
  </si>
  <si>
    <t>Nguyễn Phương</t>
  </si>
  <si>
    <t>30/09/96</t>
  </si>
  <si>
    <t>B14DCCN009</t>
  </si>
  <si>
    <t>Cấn Khắc</t>
  </si>
  <si>
    <t>B14DCAT188</t>
  </si>
  <si>
    <t>Hà Ngọc</t>
  </si>
  <si>
    <t>06/09/96</t>
  </si>
  <si>
    <t>B14DCVT279</t>
  </si>
  <si>
    <t>Đàm Bá</t>
  </si>
  <si>
    <t>28/12/96</t>
  </si>
  <si>
    <t>B14DCCN142</t>
  </si>
  <si>
    <t>Nguyễn Trường</t>
  </si>
  <si>
    <t>27/02/96</t>
  </si>
  <si>
    <t>B14DCDT062</t>
  </si>
  <si>
    <t>Vũ Tiến</t>
  </si>
  <si>
    <t>15/12/96</t>
  </si>
  <si>
    <t>B14DCVT589</t>
  </si>
  <si>
    <t>Phạm Xuân</t>
  </si>
  <si>
    <t>Thu</t>
  </si>
  <si>
    <t>B14DCCN005</t>
  </si>
  <si>
    <t>Nguyễn Duy</t>
  </si>
  <si>
    <t>Tú</t>
  </si>
  <si>
    <t>26/05/96</t>
  </si>
  <si>
    <t>B14DCAT197</t>
  </si>
  <si>
    <t>Đỗ Phạm</t>
  </si>
  <si>
    <t>30/10/96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</si>
</sst>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8"/>
  <sheetViews>
    <sheetView tabSelected="1" workbookViewId="0">
      <pane ySplit="4" topLeftCell="A5" activePane="bottomLeft" state="frozen"/>
      <selection activeCell="A6" sqref="A6:XFD6"/>
      <selection pane="bottomLeft" activeCell="A41" sqref="A4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68</v>
      </c>
      <c r="H6" s="119"/>
      <c r="I6" s="119"/>
      <c r="J6" s="119"/>
      <c r="K6" s="119"/>
      <c r="L6" s="119"/>
      <c r="M6" s="119"/>
      <c r="N6" s="119"/>
      <c r="O6" s="119"/>
      <c r="P6" s="119" t="s">
        <v>69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Lập trình Web</v>
      </c>
      <c r="X9" s="68" t="str">
        <f>+P5</f>
        <v>Nhóm: INT1434-04</v>
      </c>
      <c r="Y9" s="69">
        <f>+$AH$9+$AJ$9+$AF$9</f>
        <v>30</v>
      </c>
      <c r="Z9" s="63">
        <f>COUNTIF($S$10:$S$100,"Khiển trách")</f>
        <v>0</v>
      </c>
      <c r="AA9" s="63">
        <f>COUNTIF($S$10:$S$100,"Cảnh cáo")</f>
        <v>0</v>
      </c>
      <c r="AB9" s="63">
        <f>COUNTIF($S$10:$S$100,"Đình chỉ thi")</f>
        <v>0</v>
      </c>
      <c r="AC9" s="70">
        <f>+($Z$9+$AA$9+$AB$9)/$Y$9*100%</f>
        <v>0</v>
      </c>
      <c r="AD9" s="63">
        <f>SUM(COUNTIF($S$10:$S$98,"Vắng"),COUNTIF($S$10:$S$98,"Vắng có phép"))</f>
        <v>0</v>
      </c>
      <c r="AE9" s="71">
        <f>+$AD$9/$Y$9</f>
        <v>0</v>
      </c>
      <c r="AF9" s="72">
        <f>COUNTIF($V$10:$V$98,"Thi lại")</f>
        <v>0</v>
      </c>
      <c r="AG9" s="71">
        <f>+$AF$9/$Y$9</f>
        <v>0</v>
      </c>
      <c r="AH9" s="72">
        <f>COUNTIF($V$10:$V$99,"Học lại")</f>
        <v>30</v>
      </c>
      <c r="AI9" s="71">
        <f>+$AH$9/$Y$9</f>
        <v>1</v>
      </c>
      <c r="AJ9" s="63">
        <f>COUNTIF($V$11:$V$99,"Đạt")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719</v>
      </c>
      <c r="D11" s="17" t="s">
        <v>635</v>
      </c>
      <c r="E11" s="18" t="s">
        <v>72</v>
      </c>
      <c r="F11" s="19" t="s">
        <v>720</v>
      </c>
      <c r="G11" s="16" t="s">
        <v>721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4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722</v>
      </c>
      <c r="D12" s="28" t="s">
        <v>723</v>
      </c>
      <c r="E12" s="29" t="s">
        <v>72</v>
      </c>
      <c r="F12" s="30" t="s">
        <v>724</v>
      </c>
      <c r="G12" s="27" t="s">
        <v>721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725</v>
      </c>
      <c r="D13" s="28" t="s">
        <v>726</v>
      </c>
      <c r="E13" s="29" t="s">
        <v>72</v>
      </c>
      <c r="F13" s="30" t="s">
        <v>629</v>
      </c>
      <c r="G13" s="27" t="s">
        <v>721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4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4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727</v>
      </c>
      <c r="D14" s="28" t="s">
        <v>83</v>
      </c>
      <c r="E14" s="29" t="s">
        <v>371</v>
      </c>
      <c r="F14" s="30" t="s">
        <v>406</v>
      </c>
      <c r="G14" s="27" t="s">
        <v>721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728</v>
      </c>
      <c r="D15" s="28" t="s">
        <v>549</v>
      </c>
      <c r="E15" s="29" t="s">
        <v>114</v>
      </c>
      <c r="F15" s="30" t="s">
        <v>518</v>
      </c>
      <c r="G15" s="27" t="s">
        <v>721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729</v>
      </c>
      <c r="D16" s="28" t="s">
        <v>227</v>
      </c>
      <c r="E16" s="29" t="s">
        <v>121</v>
      </c>
      <c r="F16" s="30" t="s">
        <v>730</v>
      </c>
      <c r="G16" s="27" t="s">
        <v>721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731</v>
      </c>
      <c r="D17" s="28" t="s">
        <v>732</v>
      </c>
      <c r="E17" s="29" t="s">
        <v>378</v>
      </c>
      <c r="F17" s="30" t="s">
        <v>733</v>
      </c>
      <c r="G17" s="27" t="s">
        <v>721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734</v>
      </c>
      <c r="D18" s="28" t="s">
        <v>172</v>
      </c>
      <c r="E18" s="29" t="s">
        <v>151</v>
      </c>
      <c r="F18" s="30" t="s">
        <v>420</v>
      </c>
      <c r="G18" s="27" t="s">
        <v>721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735</v>
      </c>
      <c r="D19" s="28" t="s">
        <v>736</v>
      </c>
      <c r="E19" s="29" t="s">
        <v>620</v>
      </c>
      <c r="F19" s="30" t="s">
        <v>737</v>
      </c>
      <c r="G19" s="27" t="s">
        <v>721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738</v>
      </c>
      <c r="D20" s="28" t="s">
        <v>322</v>
      </c>
      <c r="E20" s="29" t="s">
        <v>620</v>
      </c>
      <c r="F20" s="30" t="s">
        <v>739</v>
      </c>
      <c r="G20" s="27" t="s">
        <v>721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740</v>
      </c>
      <c r="D21" s="28" t="s">
        <v>741</v>
      </c>
      <c r="E21" s="29" t="s">
        <v>620</v>
      </c>
      <c r="F21" s="30" t="s">
        <v>512</v>
      </c>
      <c r="G21" s="27" t="s">
        <v>721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742</v>
      </c>
      <c r="D22" s="28" t="s">
        <v>743</v>
      </c>
      <c r="E22" s="29" t="s">
        <v>389</v>
      </c>
      <c r="F22" s="30" t="s">
        <v>744</v>
      </c>
      <c r="G22" s="27" t="s">
        <v>721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745</v>
      </c>
      <c r="D23" s="28" t="s">
        <v>746</v>
      </c>
      <c r="E23" s="29" t="s">
        <v>158</v>
      </c>
      <c r="F23" s="30" t="s">
        <v>640</v>
      </c>
      <c r="G23" s="27" t="s">
        <v>721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747</v>
      </c>
      <c r="D24" s="28" t="s">
        <v>748</v>
      </c>
      <c r="E24" s="29" t="s">
        <v>401</v>
      </c>
      <c r="F24" s="30" t="s">
        <v>749</v>
      </c>
      <c r="G24" s="27" t="s">
        <v>721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750</v>
      </c>
      <c r="D25" s="28" t="s">
        <v>350</v>
      </c>
      <c r="E25" s="29" t="s">
        <v>401</v>
      </c>
      <c r="F25" s="30" t="s">
        <v>751</v>
      </c>
      <c r="G25" s="27" t="s">
        <v>721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752</v>
      </c>
      <c r="D26" s="28" t="s">
        <v>172</v>
      </c>
      <c r="E26" s="29" t="s">
        <v>173</v>
      </c>
      <c r="F26" s="30" t="s">
        <v>753</v>
      </c>
      <c r="G26" s="27" t="s">
        <v>721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754</v>
      </c>
      <c r="D27" s="28" t="s">
        <v>755</v>
      </c>
      <c r="E27" s="29" t="s">
        <v>632</v>
      </c>
      <c r="F27" s="30" t="s">
        <v>756</v>
      </c>
      <c r="G27" s="27" t="s">
        <v>721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757</v>
      </c>
      <c r="D28" s="28" t="s">
        <v>758</v>
      </c>
      <c r="E28" s="29" t="s">
        <v>632</v>
      </c>
      <c r="F28" s="30" t="s">
        <v>759</v>
      </c>
      <c r="G28" s="27" t="s">
        <v>721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760</v>
      </c>
      <c r="D29" s="28" t="s">
        <v>761</v>
      </c>
      <c r="E29" s="29" t="s">
        <v>632</v>
      </c>
      <c r="F29" s="30" t="s">
        <v>762</v>
      </c>
      <c r="G29" s="27" t="s">
        <v>721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763</v>
      </c>
      <c r="D30" s="28" t="s">
        <v>197</v>
      </c>
      <c r="E30" s="29" t="s">
        <v>632</v>
      </c>
      <c r="F30" s="30" t="s">
        <v>764</v>
      </c>
      <c r="G30" s="27" t="s">
        <v>721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765</v>
      </c>
      <c r="D31" s="28" t="s">
        <v>93</v>
      </c>
      <c r="E31" s="29" t="s">
        <v>185</v>
      </c>
      <c r="F31" s="30" t="s">
        <v>766</v>
      </c>
      <c r="G31" s="27" t="s">
        <v>721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767</v>
      </c>
      <c r="D32" s="28" t="s">
        <v>768</v>
      </c>
      <c r="E32" s="29" t="s">
        <v>194</v>
      </c>
      <c r="F32" s="30" t="s">
        <v>769</v>
      </c>
      <c r="G32" s="27" t="s">
        <v>721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8.75" customHeight="1">
      <c r="B33" s="26">
        <v>23</v>
      </c>
      <c r="C33" s="27" t="s">
        <v>770</v>
      </c>
      <c r="D33" s="28" t="s">
        <v>771</v>
      </c>
      <c r="E33" s="29" t="s">
        <v>652</v>
      </c>
      <c r="F33" s="30" t="s">
        <v>268</v>
      </c>
      <c r="G33" s="27" t="s">
        <v>721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8.75" customHeight="1">
      <c r="B34" s="26">
        <v>24</v>
      </c>
      <c r="C34" s="27" t="s">
        <v>772</v>
      </c>
      <c r="D34" s="28" t="s">
        <v>773</v>
      </c>
      <c r="E34" s="29" t="s">
        <v>228</v>
      </c>
      <c r="F34" s="30" t="s">
        <v>774</v>
      </c>
      <c r="G34" s="27" t="s">
        <v>721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8.75" customHeight="1">
      <c r="B35" s="26">
        <v>25</v>
      </c>
      <c r="C35" s="27" t="s">
        <v>775</v>
      </c>
      <c r="D35" s="28" t="s">
        <v>776</v>
      </c>
      <c r="E35" s="29" t="s">
        <v>237</v>
      </c>
      <c r="F35" s="30" t="s">
        <v>777</v>
      </c>
      <c r="G35" s="27" t="s">
        <v>721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18.75" customHeight="1">
      <c r="B36" s="26">
        <v>26</v>
      </c>
      <c r="C36" s="27" t="s">
        <v>778</v>
      </c>
      <c r="D36" s="28" t="s">
        <v>779</v>
      </c>
      <c r="E36" s="29" t="s">
        <v>245</v>
      </c>
      <c r="F36" s="30" t="s">
        <v>780</v>
      </c>
      <c r="G36" s="27" t="s">
        <v>721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18.75" customHeight="1">
      <c r="B37" s="26">
        <v>27</v>
      </c>
      <c r="C37" s="27" t="s">
        <v>781</v>
      </c>
      <c r="D37" s="28" t="s">
        <v>782</v>
      </c>
      <c r="E37" s="29" t="s">
        <v>256</v>
      </c>
      <c r="F37" s="30" t="s">
        <v>783</v>
      </c>
      <c r="G37" s="27" t="s">
        <v>721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18.75" customHeight="1">
      <c r="B38" s="26">
        <v>28</v>
      </c>
      <c r="C38" s="27" t="s">
        <v>784</v>
      </c>
      <c r="D38" s="28" t="s">
        <v>785</v>
      </c>
      <c r="E38" s="29" t="s">
        <v>786</v>
      </c>
      <c r="F38" s="30" t="s">
        <v>539</v>
      </c>
      <c r="G38" s="27" t="s">
        <v>721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18.75" customHeight="1">
      <c r="B39" s="26">
        <v>29</v>
      </c>
      <c r="C39" s="27" t="s">
        <v>787</v>
      </c>
      <c r="D39" s="28" t="s">
        <v>788</v>
      </c>
      <c r="E39" s="29" t="s">
        <v>789</v>
      </c>
      <c r="F39" s="30" t="s">
        <v>790</v>
      </c>
      <c r="G39" s="27" t="s">
        <v>721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18.75" customHeight="1">
      <c r="B40" s="26">
        <v>30</v>
      </c>
      <c r="C40" s="27" t="s">
        <v>791</v>
      </c>
      <c r="D40" s="28" t="s">
        <v>792</v>
      </c>
      <c r="E40" s="29" t="s">
        <v>312</v>
      </c>
      <c r="F40" s="30" t="s">
        <v>793</v>
      </c>
      <c r="G40" s="27" t="s">
        <v>721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7.5" customHeight="1">
      <c r="A41" s="2"/>
      <c r="B41" s="39"/>
      <c r="C41" s="40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 ht="16.5" hidden="1">
      <c r="A42" s="2"/>
      <c r="B42" s="110" t="s">
        <v>28</v>
      </c>
      <c r="C42" s="110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 hidden="1" customHeight="1">
      <c r="A43" s="2"/>
      <c r="B43" s="45" t="s">
        <v>29</v>
      </c>
      <c r="C43" s="45"/>
      <c r="D43" s="46">
        <f>+$Y$9</f>
        <v>30</v>
      </c>
      <c r="E43" s="47" t="s">
        <v>30</v>
      </c>
      <c r="F43" s="47"/>
      <c r="G43" s="130" t="s">
        <v>31</v>
      </c>
      <c r="H43" s="130"/>
      <c r="I43" s="130"/>
      <c r="J43" s="130"/>
      <c r="K43" s="130"/>
      <c r="L43" s="130"/>
      <c r="M43" s="130"/>
      <c r="N43" s="130"/>
      <c r="O43" s="130"/>
      <c r="P43" s="48">
        <f>$Y$9 -COUNTIF($T$10:$T$230,"Vắng") -COUNTIF($T$10:$T$230,"Vắng có phép") - COUNTIF($T$10:$T$230,"Đình chỉ thi") - COUNTIF($T$10:$T$230,"Không đủ ĐKDT")</f>
        <v>30</v>
      </c>
      <c r="Q43" s="48"/>
      <c r="R43" s="49"/>
      <c r="S43" s="50"/>
      <c r="T43" s="50" t="s">
        <v>30</v>
      </c>
      <c r="U43" s="3"/>
    </row>
    <row r="44" spans="1:38" ht="16.5" hidden="1" customHeight="1">
      <c r="A44" s="2"/>
      <c r="B44" s="45" t="s">
        <v>32</v>
      </c>
      <c r="C44" s="45"/>
      <c r="D44" s="46">
        <f>+$AJ$9</f>
        <v>0</v>
      </c>
      <c r="E44" s="47" t="s">
        <v>30</v>
      </c>
      <c r="F44" s="47"/>
      <c r="G44" s="130" t="s">
        <v>33</v>
      </c>
      <c r="H44" s="130"/>
      <c r="I44" s="130"/>
      <c r="J44" s="130"/>
      <c r="K44" s="130"/>
      <c r="L44" s="130"/>
      <c r="M44" s="130"/>
      <c r="N44" s="130"/>
      <c r="O44" s="130"/>
      <c r="P44" s="51">
        <f>COUNTIF($T$10:$T$106,"Vắng")</f>
        <v>0</v>
      </c>
      <c r="Q44" s="51"/>
      <c r="R44" s="52"/>
      <c r="S44" s="50"/>
      <c r="T44" s="50" t="s">
        <v>30</v>
      </c>
      <c r="U44" s="3"/>
    </row>
    <row r="45" spans="1:38" ht="16.5" hidden="1" customHeight="1">
      <c r="A45" s="2"/>
      <c r="B45" s="45" t="s">
        <v>54</v>
      </c>
      <c r="C45" s="45"/>
      <c r="D45" s="85">
        <f>COUNTIF(V11:V40,"Học lại")</f>
        <v>30</v>
      </c>
      <c r="E45" s="47" t="s">
        <v>30</v>
      </c>
      <c r="F45" s="47"/>
      <c r="G45" s="130" t="s">
        <v>55</v>
      </c>
      <c r="H45" s="130"/>
      <c r="I45" s="130"/>
      <c r="J45" s="130"/>
      <c r="K45" s="130"/>
      <c r="L45" s="130"/>
      <c r="M45" s="130"/>
      <c r="N45" s="130"/>
      <c r="O45" s="130"/>
      <c r="P45" s="48">
        <f>COUNTIF($T$10:$T$106,"Vắng có phép")</f>
        <v>0</v>
      </c>
      <c r="Q45" s="48"/>
      <c r="R45" s="49"/>
      <c r="S45" s="50"/>
      <c r="T45" s="50" t="s">
        <v>30</v>
      </c>
      <c r="U45" s="3"/>
    </row>
    <row r="46" spans="1:38" ht="3" hidden="1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 hidden="1">
      <c r="B47" s="86" t="s">
        <v>34</v>
      </c>
      <c r="C47" s="86"/>
      <c r="D47" s="87">
        <f>COUNTIF(V11:V40,"Thi lại")</f>
        <v>0</v>
      </c>
      <c r="E47" s="88" t="s">
        <v>30</v>
      </c>
      <c r="F47" s="3"/>
      <c r="G47" s="3"/>
      <c r="H47" s="3"/>
      <c r="I47" s="3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3"/>
    </row>
    <row r="48" spans="1:38" hidden="1">
      <c r="B48" s="86"/>
      <c r="C48" s="86"/>
      <c r="D48" s="87"/>
      <c r="E48" s="88"/>
      <c r="F48" s="3"/>
      <c r="G48" s="3"/>
      <c r="H48" s="3"/>
      <c r="I48" s="3"/>
      <c r="J48" s="129" t="s">
        <v>56</v>
      </c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3"/>
    </row>
    <row r="49" spans="1:38" hidden="1">
      <c r="A49" s="53"/>
      <c r="B49" s="98" t="s">
        <v>35</v>
      </c>
      <c r="C49" s="98"/>
      <c r="D49" s="98"/>
      <c r="E49" s="98"/>
      <c r="F49" s="98"/>
      <c r="G49" s="98"/>
      <c r="H49" s="98"/>
      <c r="I49" s="54"/>
      <c r="J49" s="103" t="s">
        <v>36</v>
      </c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3"/>
    </row>
    <row r="50" spans="1:38" ht="4.5" hidden="1" customHeight="1">
      <c r="A50" s="2"/>
      <c r="B50" s="39"/>
      <c r="C50" s="55"/>
      <c r="D50" s="55"/>
      <c r="E50" s="56"/>
      <c r="F50" s="56"/>
      <c r="G50" s="56"/>
      <c r="H50" s="57"/>
      <c r="I50" s="58"/>
      <c r="J50" s="58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38" s="2" customFormat="1" hidden="1">
      <c r="B51" s="98" t="s">
        <v>37</v>
      </c>
      <c r="C51" s="98"/>
      <c r="D51" s="100" t="s">
        <v>38</v>
      </c>
      <c r="E51" s="100"/>
      <c r="F51" s="100"/>
      <c r="G51" s="100"/>
      <c r="H51" s="100"/>
      <c r="I51" s="58"/>
      <c r="J51" s="58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idden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idden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idden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9.75" hidden="1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3.75" hidden="1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18" hidden="1" customHeight="1">
      <c r="A57" s="1"/>
      <c r="B57" s="99" t="s">
        <v>39</v>
      </c>
      <c r="C57" s="99"/>
      <c r="D57" s="99" t="s">
        <v>57</v>
      </c>
      <c r="E57" s="99"/>
      <c r="F57" s="99"/>
      <c r="G57" s="99"/>
      <c r="H57" s="99"/>
      <c r="I57" s="99"/>
      <c r="J57" s="99" t="s">
        <v>40</v>
      </c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4.5" hidden="1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36.75" hidden="1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ht="38.25" customHeight="1">
      <c r="B60" s="97" t="s">
        <v>52</v>
      </c>
      <c r="C60" s="98"/>
      <c r="D60" s="98"/>
      <c r="E60" s="98"/>
      <c r="F60" s="98"/>
      <c r="G60" s="98"/>
      <c r="H60" s="97" t="s">
        <v>53</v>
      </c>
      <c r="I60" s="97"/>
      <c r="J60" s="97"/>
      <c r="K60" s="97"/>
      <c r="L60" s="97"/>
      <c r="M60" s="97"/>
      <c r="N60" s="101" t="s">
        <v>59</v>
      </c>
      <c r="O60" s="101"/>
      <c r="P60" s="101"/>
      <c r="Q60" s="101"/>
      <c r="R60" s="101"/>
      <c r="S60" s="101"/>
      <c r="T60" s="101"/>
      <c r="U60" s="101"/>
    </row>
    <row r="61" spans="1:38">
      <c r="B61" s="39"/>
      <c r="C61" s="55"/>
      <c r="D61" s="55"/>
      <c r="E61" s="56"/>
      <c r="F61" s="56"/>
      <c r="G61" s="56"/>
      <c r="H61" s="57"/>
      <c r="I61" s="58"/>
      <c r="J61" s="58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38">
      <c r="B62" s="98" t="s">
        <v>37</v>
      </c>
      <c r="C62" s="98"/>
      <c r="D62" s="100" t="s">
        <v>38</v>
      </c>
      <c r="E62" s="100"/>
      <c r="F62" s="100"/>
      <c r="G62" s="100"/>
      <c r="H62" s="100"/>
      <c r="I62" s="58"/>
      <c r="J62" s="58"/>
      <c r="K62" s="44"/>
      <c r="L62" s="44"/>
      <c r="M62" s="44"/>
      <c r="N62" s="44"/>
      <c r="O62" s="44"/>
      <c r="P62" s="44"/>
      <c r="Q62" s="44"/>
      <c r="R62" s="44"/>
      <c r="S62" s="44"/>
      <c r="T62" s="44"/>
    </row>
    <row r="63" spans="1:38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8" spans="2:21"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 t="s">
        <v>60</v>
      </c>
      <c r="O68" s="96"/>
      <c r="P68" s="96"/>
      <c r="Q68" s="96"/>
      <c r="R68" s="96"/>
      <c r="S68" s="96"/>
      <c r="T68" s="96"/>
      <c r="U68" s="96"/>
    </row>
  </sheetData>
  <sheetProtection formatCells="0" formatColumns="0" formatRows="0" insertColumns="0" insertRows="0" insertHyperlinks="0" deleteColumns="0" deleteRows="0" sort="0" autoFilter="0" pivotTables="0"/>
  <autoFilter ref="A9:AL40">
    <filterColumn colId="3" showButton="0"/>
    <filterColumn colId="12"/>
  </autoFilter>
  <mergeCells count="61">
    <mergeCell ref="B62:C62"/>
    <mergeCell ref="D62:H62"/>
    <mergeCell ref="B68:D68"/>
    <mergeCell ref="E68:G68"/>
    <mergeCell ref="H68:M68"/>
    <mergeCell ref="N68:U68"/>
    <mergeCell ref="B57:C57"/>
    <mergeCell ref="D57:I57"/>
    <mergeCell ref="J57:T57"/>
    <mergeCell ref="B60:G60"/>
    <mergeCell ref="H60:M60"/>
    <mergeCell ref="N60:U60"/>
    <mergeCell ref="G45:O45"/>
    <mergeCell ref="J47:T47"/>
    <mergeCell ref="J48:T48"/>
    <mergeCell ref="B49:H49"/>
    <mergeCell ref="J49:T49"/>
    <mergeCell ref="B51:C51"/>
    <mergeCell ref="D51:H51"/>
    <mergeCell ref="T8:T10"/>
    <mergeCell ref="U8:U10"/>
    <mergeCell ref="B10:G10"/>
    <mergeCell ref="B42:C42"/>
    <mergeCell ref="G43:O43"/>
    <mergeCell ref="G44:O4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40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5 AL3:AL9 X3:AK4 W5:AK9 V11:W4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0"/>
  <sheetViews>
    <sheetView workbookViewId="0">
      <pane ySplit="4" topLeftCell="A66" activePane="bottomLeft" state="frozen"/>
      <selection activeCell="A6" sqref="A6:XFD6"/>
      <selection pane="bottomLeft" activeCell="A73" sqref="A73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68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Lập trình Web</v>
      </c>
      <c r="X9" s="68" t="str">
        <f>+P5</f>
        <v>Nhóm: INT1434-01</v>
      </c>
      <c r="Y9" s="69">
        <f>+$AH$9+$AJ$9+$AF$9</f>
        <v>62</v>
      </c>
      <c r="Z9" s="63">
        <f>COUNTIF($S$10:$S$132,"Khiển trách")</f>
        <v>0</v>
      </c>
      <c r="AA9" s="63">
        <f>COUNTIF($S$10:$S$132,"Cảnh cáo")</f>
        <v>0</v>
      </c>
      <c r="AB9" s="63">
        <f>COUNTIF($S$10:$S$132,"Đình chỉ thi")</f>
        <v>0</v>
      </c>
      <c r="AC9" s="70">
        <f>+($Z$9+$AA$9+$AB$9)/$Y$9*100%</f>
        <v>0</v>
      </c>
      <c r="AD9" s="63">
        <f>SUM(COUNTIF($S$10:$S$130,"Vắng"),COUNTIF($S$10:$S$130,"Vắng có phép"))</f>
        <v>0</v>
      </c>
      <c r="AE9" s="71">
        <f>+$AD$9/$Y$9</f>
        <v>0</v>
      </c>
      <c r="AF9" s="72">
        <f>COUNTIF($V$10:$V$130,"Thi lại")</f>
        <v>1</v>
      </c>
      <c r="AG9" s="71">
        <f>+$AF$9/$Y$9</f>
        <v>1.6129032258064516E-2</v>
      </c>
      <c r="AH9" s="72">
        <f>COUNTIF($V$10:$V$131,"Học lại")</f>
        <v>61</v>
      </c>
      <c r="AI9" s="71">
        <f>+$AH$9/$Y$9</f>
        <v>0.9838709677419355</v>
      </c>
      <c r="AJ9" s="63">
        <f>COUNTIF($V$11:$V$131,"Đạt")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534</v>
      </c>
      <c r="D11" s="17" t="s">
        <v>535</v>
      </c>
      <c r="E11" s="18" t="s">
        <v>72</v>
      </c>
      <c r="F11" s="19" t="s">
        <v>536</v>
      </c>
      <c r="G11" s="16" t="s">
        <v>96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537</v>
      </c>
      <c r="D12" s="28" t="s">
        <v>538</v>
      </c>
      <c r="E12" s="29" t="s">
        <v>72</v>
      </c>
      <c r="F12" s="30" t="s">
        <v>539</v>
      </c>
      <c r="G12" s="27" t="s">
        <v>96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540</v>
      </c>
      <c r="D13" s="28" t="s">
        <v>106</v>
      </c>
      <c r="E13" s="29" t="s">
        <v>72</v>
      </c>
      <c r="F13" s="30" t="s">
        <v>541</v>
      </c>
      <c r="G13" s="27" t="s">
        <v>101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542</v>
      </c>
      <c r="D14" s="28" t="s">
        <v>80</v>
      </c>
      <c r="E14" s="29" t="s">
        <v>84</v>
      </c>
      <c r="F14" s="30" t="s">
        <v>543</v>
      </c>
      <c r="G14" s="27" t="s">
        <v>96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544</v>
      </c>
      <c r="D15" s="28" t="s">
        <v>545</v>
      </c>
      <c r="E15" s="29" t="s">
        <v>546</v>
      </c>
      <c r="F15" s="30" t="s">
        <v>547</v>
      </c>
      <c r="G15" s="27" t="s">
        <v>74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548</v>
      </c>
      <c r="D16" s="28" t="s">
        <v>549</v>
      </c>
      <c r="E16" s="29" t="s">
        <v>550</v>
      </c>
      <c r="F16" s="30" t="s">
        <v>551</v>
      </c>
      <c r="G16" s="27" t="s">
        <v>86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552</v>
      </c>
      <c r="D17" s="28" t="s">
        <v>553</v>
      </c>
      <c r="E17" s="29" t="s">
        <v>550</v>
      </c>
      <c r="F17" s="30" t="s">
        <v>554</v>
      </c>
      <c r="G17" s="27" t="s">
        <v>96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555</v>
      </c>
      <c r="D18" s="28" t="s">
        <v>556</v>
      </c>
      <c r="E18" s="29" t="s">
        <v>557</v>
      </c>
      <c r="F18" s="30" t="s">
        <v>558</v>
      </c>
      <c r="G18" s="27" t="s">
        <v>559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Thi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560</v>
      </c>
      <c r="D19" s="28" t="s">
        <v>227</v>
      </c>
      <c r="E19" s="29" t="s">
        <v>561</v>
      </c>
      <c r="F19" s="30" t="s">
        <v>562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563</v>
      </c>
      <c r="D20" s="28" t="s">
        <v>355</v>
      </c>
      <c r="E20" s="29" t="s">
        <v>347</v>
      </c>
      <c r="F20" s="30" t="s">
        <v>564</v>
      </c>
      <c r="G20" s="27" t="s">
        <v>86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565</v>
      </c>
      <c r="D21" s="28" t="s">
        <v>161</v>
      </c>
      <c r="E21" s="29" t="s">
        <v>566</v>
      </c>
      <c r="F21" s="30" t="s">
        <v>567</v>
      </c>
      <c r="G21" s="27" t="s">
        <v>86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568</v>
      </c>
      <c r="D22" s="28" t="s">
        <v>569</v>
      </c>
      <c r="E22" s="29" t="s">
        <v>570</v>
      </c>
      <c r="F22" s="30" t="s">
        <v>571</v>
      </c>
      <c r="G22" s="27" t="s">
        <v>86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572</v>
      </c>
      <c r="D23" s="28" t="s">
        <v>343</v>
      </c>
      <c r="E23" s="29" t="s">
        <v>103</v>
      </c>
      <c r="F23" s="30" t="s">
        <v>539</v>
      </c>
      <c r="G23" s="27" t="s">
        <v>96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573</v>
      </c>
      <c r="D24" s="28" t="s">
        <v>142</v>
      </c>
      <c r="E24" s="29" t="s">
        <v>574</v>
      </c>
      <c r="F24" s="30" t="s">
        <v>575</v>
      </c>
      <c r="G24" s="27" t="s">
        <v>96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576</v>
      </c>
      <c r="D25" s="28" t="s">
        <v>577</v>
      </c>
      <c r="E25" s="29" t="s">
        <v>578</v>
      </c>
      <c r="F25" s="30" t="s">
        <v>579</v>
      </c>
      <c r="G25" s="27" t="s">
        <v>199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580</v>
      </c>
      <c r="D26" s="28" t="s">
        <v>517</v>
      </c>
      <c r="E26" s="29" t="s">
        <v>581</v>
      </c>
      <c r="F26" s="30" t="s">
        <v>582</v>
      </c>
      <c r="G26" s="27" t="s">
        <v>74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583</v>
      </c>
      <c r="D27" s="28" t="s">
        <v>161</v>
      </c>
      <c r="E27" s="29" t="s">
        <v>368</v>
      </c>
      <c r="F27" s="30" t="s">
        <v>584</v>
      </c>
      <c r="G27" s="27" t="s">
        <v>86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585</v>
      </c>
      <c r="D28" s="28" t="s">
        <v>586</v>
      </c>
      <c r="E28" s="29" t="s">
        <v>114</v>
      </c>
      <c r="F28" s="30" t="s">
        <v>587</v>
      </c>
      <c r="G28" s="27" t="s">
        <v>86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588</v>
      </c>
      <c r="D29" s="28" t="s">
        <v>589</v>
      </c>
      <c r="E29" s="29" t="s">
        <v>132</v>
      </c>
      <c r="F29" s="30" t="s">
        <v>590</v>
      </c>
      <c r="G29" s="27" t="s">
        <v>96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591</v>
      </c>
      <c r="D30" s="28" t="s">
        <v>592</v>
      </c>
      <c r="E30" s="29" t="s">
        <v>132</v>
      </c>
      <c r="F30" s="30" t="s">
        <v>593</v>
      </c>
      <c r="G30" s="27" t="s">
        <v>96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594</v>
      </c>
      <c r="D31" s="28" t="s">
        <v>595</v>
      </c>
      <c r="E31" s="29" t="s">
        <v>596</v>
      </c>
      <c r="F31" s="30" t="s">
        <v>597</v>
      </c>
      <c r="G31" s="27" t="s">
        <v>86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598</v>
      </c>
      <c r="D32" s="28" t="s">
        <v>599</v>
      </c>
      <c r="E32" s="29" t="s">
        <v>596</v>
      </c>
      <c r="F32" s="30" t="s">
        <v>600</v>
      </c>
      <c r="G32" s="27" t="s">
        <v>96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601</v>
      </c>
      <c r="D33" s="28" t="s">
        <v>602</v>
      </c>
      <c r="E33" s="29" t="s">
        <v>136</v>
      </c>
      <c r="F33" s="30" t="s">
        <v>603</v>
      </c>
      <c r="G33" s="27" t="s">
        <v>74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604</v>
      </c>
      <c r="D34" s="28" t="s">
        <v>605</v>
      </c>
      <c r="E34" s="29" t="s">
        <v>606</v>
      </c>
      <c r="F34" s="30" t="s">
        <v>607</v>
      </c>
      <c r="G34" s="27" t="s">
        <v>96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608</v>
      </c>
      <c r="D35" s="28" t="s">
        <v>609</v>
      </c>
      <c r="E35" s="29" t="s">
        <v>606</v>
      </c>
      <c r="F35" s="30" t="s">
        <v>610</v>
      </c>
      <c r="G35" s="27" t="s">
        <v>96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611</v>
      </c>
      <c r="D36" s="28" t="s">
        <v>612</v>
      </c>
      <c r="E36" s="29" t="s">
        <v>147</v>
      </c>
      <c r="F36" s="30" t="s">
        <v>613</v>
      </c>
      <c r="G36" s="27" t="s">
        <v>101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614</v>
      </c>
      <c r="D37" s="28" t="s">
        <v>615</v>
      </c>
      <c r="E37" s="29" t="s">
        <v>616</v>
      </c>
      <c r="F37" s="30" t="s">
        <v>617</v>
      </c>
      <c r="G37" s="27" t="s">
        <v>101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618</v>
      </c>
      <c r="D38" s="28" t="s">
        <v>619</v>
      </c>
      <c r="E38" s="29" t="s">
        <v>620</v>
      </c>
      <c r="F38" s="30" t="s">
        <v>621</v>
      </c>
      <c r="G38" s="27" t="s">
        <v>96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622</v>
      </c>
      <c r="D39" s="28" t="s">
        <v>623</v>
      </c>
      <c r="E39" s="29" t="s">
        <v>158</v>
      </c>
      <c r="F39" s="30" t="s">
        <v>624</v>
      </c>
      <c r="G39" s="27" t="s">
        <v>96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625</v>
      </c>
      <c r="D40" s="28" t="s">
        <v>626</v>
      </c>
      <c r="E40" s="29" t="s">
        <v>416</v>
      </c>
      <c r="F40" s="30" t="s">
        <v>627</v>
      </c>
      <c r="G40" s="27" t="s">
        <v>500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628</v>
      </c>
      <c r="D41" s="28" t="s">
        <v>184</v>
      </c>
      <c r="E41" s="29" t="s">
        <v>416</v>
      </c>
      <c r="F41" s="30" t="s">
        <v>629</v>
      </c>
      <c r="G41" s="27" t="s">
        <v>96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630</v>
      </c>
      <c r="D42" s="28" t="s">
        <v>631</v>
      </c>
      <c r="E42" s="29" t="s">
        <v>632</v>
      </c>
      <c r="F42" s="30" t="s">
        <v>633</v>
      </c>
      <c r="G42" s="27" t="s">
        <v>96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634</v>
      </c>
      <c r="D43" s="28" t="s">
        <v>635</v>
      </c>
      <c r="E43" s="29" t="s">
        <v>636</v>
      </c>
      <c r="F43" s="30" t="s">
        <v>637</v>
      </c>
      <c r="G43" s="27" t="s">
        <v>96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638</v>
      </c>
      <c r="D44" s="28" t="s">
        <v>639</v>
      </c>
      <c r="E44" s="29" t="s">
        <v>451</v>
      </c>
      <c r="F44" s="30" t="s">
        <v>640</v>
      </c>
      <c r="G44" s="27" t="s">
        <v>86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641</v>
      </c>
      <c r="D45" s="28" t="s">
        <v>642</v>
      </c>
      <c r="E45" s="29" t="s">
        <v>451</v>
      </c>
      <c r="F45" s="30" t="s">
        <v>643</v>
      </c>
      <c r="G45" s="27" t="s">
        <v>96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644</v>
      </c>
      <c r="D46" s="28" t="s">
        <v>586</v>
      </c>
      <c r="E46" s="29" t="s">
        <v>451</v>
      </c>
      <c r="F46" s="30" t="s">
        <v>575</v>
      </c>
      <c r="G46" s="27" t="s">
        <v>74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645</v>
      </c>
      <c r="D47" s="28" t="s">
        <v>646</v>
      </c>
      <c r="E47" s="29" t="s">
        <v>194</v>
      </c>
      <c r="F47" s="30" t="s">
        <v>647</v>
      </c>
      <c r="G47" s="27" t="s">
        <v>96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648</v>
      </c>
      <c r="D48" s="28" t="s">
        <v>83</v>
      </c>
      <c r="E48" s="29" t="s">
        <v>210</v>
      </c>
      <c r="F48" s="30" t="s">
        <v>649</v>
      </c>
      <c r="G48" s="27" t="s">
        <v>86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650</v>
      </c>
      <c r="D49" s="28" t="s">
        <v>651</v>
      </c>
      <c r="E49" s="29" t="s">
        <v>652</v>
      </c>
      <c r="F49" s="30" t="s">
        <v>621</v>
      </c>
      <c r="G49" s="27" t="s">
        <v>96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653</v>
      </c>
      <c r="D50" s="28" t="s">
        <v>654</v>
      </c>
      <c r="E50" s="29" t="s">
        <v>464</v>
      </c>
      <c r="F50" s="30" t="s">
        <v>655</v>
      </c>
      <c r="G50" s="27" t="s">
        <v>86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656</v>
      </c>
      <c r="D51" s="28" t="s">
        <v>83</v>
      </c>
      <c r="E51" s="29" t="s">
        <v>657</v>
      </c>
      <c r="F51" s="30" t="s">
        <v>658</v>
      </c>
      <c r="G51" s="27" t="s">
        <v>361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659</v>
      </c>
      <c r="D52" s="28" t="s">
        <v>660</v>
      </c>
      <c r="E52" s="29" t="s">
        <v>241</v>
      </c>
      <c r="F52" s="30" t="s">
        <v>661</v>
      </c>
      <c r="G52" s="27" t="s">
        <v>96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662</v>
      </c>
      <c r="D53" s="28" t="s">
        <v>663</v>
      </c>
      <c r="E53" s="29" t="s">
        <v>664</v>
      </c>
      <c r="F53" s="30" t="s">
        <v>567</v>
      </c>
      <c r="G53" s="27" t="s">
        <v>96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665</v>
      </c>
      <c r="D54" s="28" t="s">
        <v>666</v>
      </c>
      <c r="E54" s="29" t="s">
        <v>667</v>
      </c>
      <c r="F54" s="30" t="s">
        <v>668</v>
      </c>
      <c r="G54" s="27" t="s">
        <v>96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669</v>
      </c>
      <c r="D55" s="28" t="s">
        <v>353</v>
      </c>
      <c r="E55" s="29" t="s">
        <v>245</v>
      </c>
      <c r="F55" s="30" t="s">
        <v>670</v>
      </c>
      <c r="G55" s="27" t="s">
        <v>96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671</v>
      </c>
      <c r="D56" s="28" t="s">
        <v>672</v>
      </c>
      <c r="E56" s="29" t="s">
        <v>245</v>
      </c>
      <c r="F56" s="30" t="s">
        <v>673</v>
      </c>
      <c r="G56" s="27" t="s">
        <v>96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674</v>
      </c>
      <c r="D57" s="28" t="s">
        <v>675</v>
      </c>
      <c r="E57" s="29" t="s">
        <v>498</v>
      </c>
      <c r="F57" s="30" t="s">
        <v>676</v>
      </c>
      <c r="G57" s="27" t="s">
        <v>86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677</v>
      </c>
      <c r="D58" s="28" t="s">
        <v>127</v>
      </c>
      <c r="E58" s="29" t="s">
        <v>498</v>
      </c>
      <c r="F58" s="30" t="s">
        <v>678</v>
      </c>
      <c r="G58" s="27" t="s">
        <v>86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679</v>
      </c>
      <c r="D59" s="28" t="s">
        <v>680</v>
      </c>
      <c r="E59" s="29" t="s">
        <v>260</v>
      </c>
      <c r="F59" s="30" t="s">
        <v>681</v>
      </c>
      <c r="G59" s="27" t="s">
        <v>96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682</v>
      </c>
      <c r="D60" s="28" t="s">
        <v>683</v>
      </c>
      <c r="E60" s="29" t="s">
        <v>260</v>
      </c>
      <c r="F60" s="30" t="s">
        <v>684</v>
      </c>
      <c r="G60" s="27" t="s">
        <v>685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686</v>
      </c>
      <c r="D61" s="28" t="s">
        <v>687</v>
      </c>
      <c r="E61" s="29" t="s">
        <v>260</v>
      </c>
      <c r="F61" s="30" t="s">
        <v>688</v>
      </c>
      <c r="G61" s="27" t="s">
        <v>403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689</v>
      </c>
      <c r="D62" s="28" t="s">
        <v>690</v>
      </c>
      <c r="E62" s="29" t="s">
        <v>267</v>
      </c>
      <c r="F62" s="30" t="s">
        <v>691</v>
      </c>
      <c r="G62" s="27" t="s">
        <v>96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692</v>
      </c>
      <c r="D63" s="28" t="s">
        <v>693</v>
      </c>
      <c r="E63" s="29" t="s">
        <v>694</v>
      </c>
      <c r="F63" s="30" t="s">
        <v>695</v>
      </c>
      <c r="G63" s="27" t="s">
        <v>96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696</v>
      </c>
      <c r="D64" s="28" t="s">
        <v>697</v>
      </c>
      <c r="E64" s="29" t="s">
        <v>698</v>
      </c>
      <c r="F64" s="30" t="s">
        <v>699</v>
      </c>
      <c r="G64" s="27" t="s">
        <v>96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700</v>
      </c>
      <c r="D65" s="28" t="s">
        <v>142</v>
      </c>
      <c r="E65" s="29" t="s">
        <v>701</v>
      </c>
      <c r="F65" s="30" t="s">
        <v>702</v>
      </c>
      <c r="G65" s="27" t="s">
        <v>96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703</v>
      </c>
      <c r="D66" s="28" t="s">
        <v>704</v>
      </c>
      <c r="E66" s="29" t="s">
        <v>292</v>
      </c>
      <c r="F66" s="30" t="s">
        <v>705</v>
      </c>
      <c r="G66" s="27" t="s">
        <v>96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706</v>
      </c>
      <c r="D67" s="28" t="s">
        <v>176</v>
      </c>
      <c r="E67" s="29" t="s">
        <v>296</v>
      </c>
      <c r="F67" s="30" t="s">
        <v>567</v>
      </c>
      <c r="G67" s="27" t="s">
        <v>86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707</v>
      </c>
      <c r="D68" s="28" t="s">
        <v>708</v>
      </c>
      <c r="E68" s="29" t="s">
        <v>304</v>
      </c>
      <c r="F68" s="30" t="s">
        <v>709</v>
      </c>
      <c r="G68" s="27" t="s">
        <v>74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710</v>
      </c>
      <c r="D69" s="28" t="s">
        <v>248</v>
      </c>
      <c r="E69" s="29" t="s">
        <v>308</v>
      </c>
      <c r="F69" s="30" t="s">
        <v>711</v>
      </c>
      <c r="G69" s="27" t="s">
        <v>86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712</v>
      </c>
      <c r="D70" s="28" t="s">
        <v>83</v>
      </c>
      <c r="E70" s="29" t="s">
        <v>713</v>
      </c>
      <c r="F70" s="30" t="s">
        <v>77</v>
      </c>
      <c r="G70" s="27" t="s">
        <v>101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714</v>
      </c>
      <c r="D71" s="28" t="s">
        <v>615</v>
      </c>
      <c r="E71" s="29" t="s">
        <v>532</v>
      </c>
      <c r="F71" s="30" t="s">
        <v>268</v>
      </c>
      <c r="G71" s="27" t="s">
        <v>96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715</v>
      </c>
      <c r="D72" s="28" t="s">
        <v>716</v>
      </c>
      <c r="E72" s="29" t="s">
        <v>717</v>
      </c>
      <c r="F72" s="30" t="s">
        <v>718</v>
      </c>
      <c r="G72" s="27" t="s">
        <v>96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7.5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hidden="1">
      <c r="A74" s="2"/>
      <c r="B74" s="110" t="s">
        <v>28</v>
      </c>
      <c r="C74" s="11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 customHeight="1">
      <c r="A75" s="2"/>
      <c r="B75" s="45" t="s">
        <v>29</v>
      </c>
      <c r="C75" s="45"/>
      <c r="D75" s="46">
        <f>+$Y$9</f>
        <v>62</v>
      </c>
      <c r="E75" s="47" t="s">
        <v>30</v>
      </c>
      <c r="F75" s="47"/>
      <c r="G75" s="130" t="s">
        <v>31</v>
      </c>
      <c r="H75" s="130"/>
      <c r="I75" s="130"/>
      <c r="J75" s="130"/>
      <c r="K75" s="130"/>
      <c r="L75" s="130"/>
      <c r="M75" s="130"/>
      <c r="N75" s="130"/>
      <c r="O75" s="130"/>
      <c r="P75" s="48">
        <f>$Y$9 -COUNTIF($T$10:$T$262,"Vắng") -COUNTIF($T$10:$T$262,"Vắng có phép") - COUNTIF($T$10:$T$262,"Đình chỉ thi") - COUNTIF($T$10:$T$262,"Không đủ ĐKDT")</f>
        <v>62</v>
      </c>
      <c r="Q75" s="48"/>
      <c r="R75" s="49"/>
      <c r="S75" s="50"/>
      <c r="T75" s="50" t="s">
        <v>30</v>
      </c>
      <c r="U75" s="3"/>
    </row>
    <row r="76" spans="1:38" ht="16.5" hidden="1" customHeight="1">
      <c r="A76" s="2"/>
      <c r="B76" s="45" t="s">
        <v>32</v>
      </c>
      <c r="C76" s="45"/>
      <c r="D76" s="46">
        <f>+$AJ$9</f>
        <v>0</v>
      </c>
      <c r="E76" s="47" t="s">
        <v>30</v>
      </c>
      <c r="F76" s="47"/>
      <c r="G76" s="130" t="s">
        <v>33</v>
      </c>
      <c r="H76" s="130"/>
      <c r="I76" s="130"/>
      <c r="J76" s="130"/>
      <c r="K76" s="130"/>
      <c r="L76" s="130"/>
      <c r="M76" s="130"/>
      <c r="N76" s="130"/>
      <c r="O76" s="130"/>
      <c r="P76" s="51">
        <f>COUNTIF($T$10:$T$138,"Vắng")</f>
        <v>0</v>
      </c>
      <c r="Q76" s="51"/>
      <c r="R76" s="52"/>
      <c r="S76" s="50"/>
      <c r="T76" s="50" t="s">
        <v>30</v>
      </c>
      <c r="U76" s="3"/>
    </row>
    <row r="77" spans="1:38" ht="16.5" hidden="1" customHeight="1">
      <c r="A77" s="2"/>
      <c r="B77" s="45" t="s">
        <v>54</v>
      </c>
      <c r="C77" s="45"/>
      <c r="D77" s="85">
        <f>COUNTIF(V11:V72,"Học lại")</f>
        <v>61</v>
      </c>
      <c r="E77" s="47" t="s">
        <v>30</v>
      </c>
      <c r="F77" s="47"/>
      <c r="G77" s="130" t="s">
        <v>55</v>
      </c>
      <c r="H77" s="130"/>
      <c r="I77" s="130"/>
      <c r="J77" s="130"/>
      <c r="K77" s="130"/>
      <c r="L77" s="130"/>
      <c r="M77" s="130"/>
      <c r="N77" s="130"/>
      <c r="O77" s="130"/>
      <c r="P77" s="48">
        <f>COUNTIF($T$10:$T$138,"Vắng có phép")</f>
        <v>0</v>
      </c>
      <c r="Q77" s="48"/>
      <c r="R77" s="49"/>
      <c r="S77" s="50"/>
      <c r="T77" s="50" t="s">
        <v>30</v>
      </c>
      <c r="U77" s="3"/>
    </row>
    <row r="78" spans="1:38" ht="3" hidden="1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idden="1">
      <c r="B79" s="86" t="s">
        <v>34</v>
      </c>
      <c r="C79" s="86"/>
      <c r="D79" s="87">
        <f>COUNTIF(V11:V72,"Thi lại")</f>
        <v>1</v>
      </c>
      <c r="E79" s="88" t="s">
        <v>30</v>
      </c>
      <c r="F79" s="3"/>
      <c r="G79" s="3"/>
      <c r="H79" s="3"/>
      <c r="I79" s="3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</row>
    <row r="80" spans="1:38" hidden="1">
      <c r="B80" s="86"/>
      <c r="C80" s="86"/>
      <c r="D80" s="87"/>
      <c r="E80" s="88"/>
      <c r="F80" s="3"/>
      <c r="G80" s="3"/>
      <c r="H80" s="3"/>
      <c r="I80" s="3"/>
      <c r="J80" s="129" t="s">
        <v>56</v>
      </c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3"/>
    </row>
    <row r="81" spans="1:38" hidden="1">
      <c r="A81" s="53"/>
      <c r="B81" s="98" t="s">
        <v>35</v>
      </c>
      <c r="C81" s="98"/>
      <c r="D81" s="98"/>
      <c r="E81" s="98"/>
      <c r="F81" s="98"/>
      <c r="G81" s="98"/>
      <c r="H81" s="98"/>
      <c r="I81" s="54"/>
      <c r="J81" s="103" t="s">
        <v>36</v>
      </c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3"/>
    </row>
    <row r="82" spans="1:38" ht="4.5" hidden="1" customHeight="1">
      <c r="A82" s="2"/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 hidden="1">
      <c r="B83" s="98" t="s">
        <v>37</v>
      </c>
      <c r="C83" s="98"/>
      <c r="D83" s="100" t="s">
        <v>38</v>
      </c>
      <c r="E83" s="100"/>
      <c r="F83" s="100"/>
      <c r="G83" s="100"/>
      <c r="H83" s="100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18" hidden="1" customHeight="1">
      <c r="A89" s="1"/>
      <c r="B89" s="99" t="s">
        <v>39</v>
      </c>
      <c r="C89" s="99"/>
      <c r="D89" s="99" t="s">
        <v>57</v>
      </c>
      <c r="E89" s="99"/>
      <c r="F89" s="99"/>
      <c r="G89" s="99"/>
      <c r="H89" s="99"/>
      <c r="I89" s="99"/>
      <c r="J89" s="99" t="s">
        <v>40</v>
      </c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ht="38.25" customHeight="1">
      <c r="B92" s="97" t="s">
        <v>52</v>
      </c>
      <c r="C92" s="98"/>
      <c r="D92" s="98"/>
      <c r="E92" s="98"/>
      <c r="F92" s="98"/>
      <c r="G92" s="98"/>
      <c r="H92" s="97" t="s">
        <v>53</v>
      </c>
      <c r="I92" s="97"/>
      <c r="J92" s="97"/>
      <c r="K92" s="97"/>
      <c r="L92" s="97"/>
      <c r="M92" s="97"/>
      <c r="N92" s="101" t="s">
        <v>59</v>
      </c>
      <c r="O92" s="101"/>
      <c r="P92" s="101"/>
      <c r="Q92" s="101"/>
      <c r="R92" s="101"/>
      <c r="S92" s="101"/>
      <c r="T92" s="101"/>
      <c r="U92" s="101"/>
    </row>
    <row r="93" spans="1:38"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>
      <c r="B94" s="98" t="s">
        <v>37</v>
      </c>
      <c r="C94" s="98"/>
      <c r="D94" s="100" t="s">
        <v>38</v>
      </c>
      <c r="E94" s="100"/>
      <c r="F94" s="100"/>
      <c r="G94" s="100"/>
      <c r="H94" s="100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</row>
    <row r="95" spans="1:38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100" spans="2:21"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 t="s">
        <v>60</v>
      </c>
      <c r="O100" s="96"/>
      <c r="P100" s="96"/>
      <c r="Q100" s="96"/>
      <c r="R100" s="96"/>
      <c r="S100" s="96"/>
      <c r="T100" s="96"/>
      <c r="U100" s="96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  <filterColumn colId="12"/>
  </autoFilter>
  <mergeCells count="61">
    <mergeCell ref="B94:C94"/>
    <mergeCell ref="D94:H94"/>
    <mergeCell ref="B100:D100"/>
    <mergeCell ref="E100:G100"/>
    <mergeCell ref="H100:M100"/>
    <mergeCell ref="N100:U100"/>
    <mergeCell ref="B89:C89"/>
    <mergeCell ref="D89:I89"/>
    <mergeCell ref="J89:T89"/>
    <mergeCell ref="B92:G92"/>
    <mergeCell ref="H92:M92"/>
    <mergeCell ref="N92:U92"/>
    <mergeCell ref="G77:O77"/>
    <mergeCell ref="J79:T79"/>
    <mergeCell ref="J80:T80"/>
    <mergeCell ref="B81:H81"/>
    <mergeCell ref="J81:T81"/>
    <mergeCell ref="B83:C83"/>
    <mergeCell ref="D83:H83"/>
    <mergeCell ref="T8:T10"/>
    <mergeCell ref="U8:U10"/>
    <mergeCell ref="B10:G10"/>
    <mergeCell ref="B74:C74"/>
    <mergeCell ref="G75:O75"/>
    <mergeCell ref="G76:O7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2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7 AL3:AL9 X3:AK4 W5:AK9 V11:W7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04"/>
  <sheetViews>
    <sheetView workbookViewId="0">
      <pane ySplit="4" topLeftCell="A70" activePane="bottomLeft" state="frozen"/>
      <selection activeCell="A6" sqref="A6:XFD6"/>
      <selection pane="bottomLeft" activeCell="A77" sqref="A77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Lập trình Web</v>
      </c>
      <c r="X9" s="68" t="str">
        <f>+P5</f>
        <v>Nhóm: INT1434-01</v>
      </c>
      <c r="Y9" s="69">
        <f>+$AH$9+$AJ$9+$AF$9</f>
        <v>66</v>
      </c>
      <c r="Z9" s="63">
        <f>COUNTIF($S$10:$S$136,"Khiển trách")</f>
        <v>0</v>
      </c>
      <c r="AA9" s="63">
        <f>COUNTIF($S$10:$S$136,"Cảnh cáo")</f>
        <v>0</v>
      </c>
      <c r="AB9" s="63">
        <f>COUNTIF($S$10:$S$136,"Đình chỉ thi")</f>
        <v>0</v>
      </c>
      <c r="AC9" s="70">
        <f>+($Z$9+$AA$9+$AB$9)/$Y$9*100%</f>
        <v>0</v>
      </c>
      <c r="AD9" s="63">
        <f>SUM(COUNTIF($S$10:$S$134,"Vắng"),COUNTIF($S$10:$S$134,"Vắng có phép"))</f>
        <v>0</v>
      </c>
      <c r="AE9" s="71">
        <f>+$AD$9/$Y$9</f>
        <v>0</v>
      </c>
      <c r="AF9" s="72">
        <f>COUNTIF($V$10:$V$134,"Thi lại")</f>
        <v>1</v>
      </c>
      <c r="AG9" s="71">
        <f>+$AF$9/$Y$9</f>
        <v>1.5151515151515152E-2</v>
      </c>
      <c r="AH9" s="72">
        <f>COUNTIF($V$10:$V$135,"Học lại")</f>
        <v>65</v>
      </c>
      <c r="AI9" s="71">
        <f>+$AH$9/$Y$9</f>
        <v>0.98484848484848486</v>
      </c>
      <c r="AJ9" s="63">
        <f>COUNTIF($V$11:$V$135,"Đạt")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325</v>
      </c>
      <c r="D11" s="17" t="s">
        <v>326</v>
      </c>
      <c r="E11" s="18" t="s">
        <v>72</v>
      </c>
      <c r="F11" s="19" t="s">
        <v>327</v>
      </c>
      <c r="G11" s="16" t="s">
        <v>86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6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328</v>
      </c>
      <c r="D12" s="28" t="s">
        <v>329</v>
      </c>
      <c r="E12" s="29" t="s">
        <v>72</v>
      </c>
      <c r="F12" s="30" t="s">
        <v>222</v>
      </c>
      <c r="G12" s="27" t="s">
        <v>86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330</v>
      </c>
      <c r="D13" s="28" t="s">
        <v>331</v>
      </c>
      <c r="E13" s="29" t="s">
        <v>72</v>
      </c>
      <c r="F13" s="30" t="s">
        <v>332</v>
      </c>
      <c r="G13" s="27" t="s">
        <v>179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6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333</v>
      </c>
      <c r="D14" s="28" t="s">
        <v>334</v>
      </c>
      <c r="E14" s="29" t="s">
        <v>72</v>
      </c>
      <c r="F14" s="30" t="s">
        <v>335</v>
      </c>
      <c r="G14" s="27" t="s">
        <v>74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336</v>
      </c>
      <c r="D15" s="28" t="s">
        <v>337</v>
      </c>
      <c r="E15" s="29" t="s">
        <v>72</v>
      </c>
      <c r="F15" s="30" t="s">
        <v>338</v>
      </c>
      <c r="G15" s="27" t="s">
        <v>129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339</v>
      </c>
      <c r="D16" s="28" t="s">
        <v>227</v>
      </c>
      <c r="E16" s="29" t="s">
        <v>340</v>
      </c>
      <c r="F16" s="30" t="s">
        <v>341</v>
      </c>
      <c r="G16" s="27" t="s">
        <v>96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342</v>
      </c>
      <c r="D17" s="28" t="s">
        <v>343</v>
      </c>
      <c r="E17" s="29" t="s">
        <v>94</v>
      </c>
      <c r="F17" s="30" t="s">
        <v>344</v>
      </c>
      <c r="G17" s="27" t="s">
        <v>78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345</v>
      </c>
      <c r="D18" s="28" t="s">
        <v>346</v>
      </c>
      <c r="E18" s="29" t="s">
        <v>347</v>
      </c>
      <c r="F18" s="30" t="s">
        <v>348</v>
      </c>
      <c r="G18" s="27" t="s">
        <v>199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349</v>
      </c>
      <c r="D19" s="28" t="s">
        <v>350</v>
      </c>
      <c r="E19" s="29" t="s">
        <v>347</v>
      </c>
      <c r="F19" s="30" t="s">
        <v>351</v>
      </c>
      <c r="G19" s="27" t="s">
        <v>179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352</v>
      </c>
      <c r="D20" s="28" t="s">
        <v>353</v>
      </c>
      <c r="E20" s="29" t="s">
        <v>347</v>
      </c>
      <c r="F20" s="30" t="s">
        <v>104</v>
      </c>
      <c r="G20" s="27" t="s">
        <v>96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354</v>
      </c>
      <c r="D21" s="28" t="s">
        <v>355</v>
      </c>
      <c r="E21" s="29" t="s">
        <v>347</v>
      </c>
      <c r="F21" s="30" t="s">
        <v>356</v>
      </c>
      <c r="G21" s="27" t="s">
        <v>86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357</v>
      </c>
      <c r="D22" s="28" t="s">
        <v>358</v>
      </c>
      <c r="E22" s="29" t="s">
        <v>359</v>
      </c>
      <c r="F22" s="30" t="s">
        <v>360</v>
      </c>
      <c r="G22" s="27" t="s">
        <v>361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362</v>
      </c>
      <c r="D23" s="28" t="s">
        <v>363</v>
      </c>
      <c r="E23" s="29" t="s">
        <v>364</v>
      </c>
      <c r="F23" s="30" t="s">
        <v>365</v>
      </c>
      <c r="G23" s="27" t="s">
        <v>96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366</v>
      </c>
      <c r="D24" s="28" t="s">
        <v>367</v>
      </c>
      <c r="E24" s="29" t="s">
        <v>368</v>
      </c>
      <c r="F24" s="30" t="s">
        <v>369</v>
      </c>
      <c r="G24" s="27" t="s">
        <v>86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370</v>
      </c>
      <c r="D25" s="28" t="s">
        <v>131</v>
      </c>
      <c r="E25" s="29" t="s">
        <v>371</v>
      </c>
      <c r="F25" s="30" t="s">
        <v>372</v>
      </c>
      <c r="G25" s="27" t="s">
        <v>78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373</v>
      </c>
      <c r="D26" s="28" t="s">
        <v>374</v>
      </c>
      <c r="E26" s="29" t="s">
        <v>114</v>
      </c>
      <c r="F26" s="30" t="s">
        <v>375</v>
      </c>
      <c r="G26" s="27" t="s">
        <v>96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376</v>
      </c>
      <c r="D27" s="28" t="s">
        <v>377</v>
      </c>
      <c r="E27" s="29" t="s">
        <v>378</v>
      </c>
      <c r="F27" s="30" t="s">
        <v>379</v>
      </c>
      <c r="G27" s="27" t="s">
        <v>96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380</v>
      </c>
      <c r="D28" s="28" t="s">
        <v>381</v>
      </c>
      <c r="E28" s="29" t="s">
        <v>143</v>
      </c>
      <c r="F28" s="30" t="s">
        <v>382</v>
      </c>
      <c r="G28" s="27" t="s">
        <v>86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383</v>
      </c>
      <c r="D29" s="28" t="s">
        <v>384</v>
      </c>
      <c r="E29" s="29" t="s">
        <v>385</v>
      </c>
      <c r="F29" s="30" t="s">
        <v>386</v>
      </c>
      <c r="G29" s="27" t="s">
        <v>96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387</v>
      </c>
      <c r="D30" s="28" t="s">
        <v>388</v>
      </c>
      <c r="E30" s="29" t="s">
        <v>389</v>
      </c>
      <c r="F30" s="30" t="s">
        <v>390</v>
      </c>
      <c r="G30" s="27" t="s">
        <v>391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392</v>
      </c>
      <c r="D31" s="28" t="s">
        <v>393</v>
      </c>
      <c r="E31" s="29" t="s">
        <v>158</v>
      </c>
      <c r="F31" s="30" t="s">
        <v>394</v>
      </c>
      <c r="G31" s="27" t="s">
        <v>395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396</v>
      </c>
      <c r="D32" s="28" t="s">
        <v>397</v>
      </c>
      <c r="E32" s="29" t="s">
        <v>158</v>
      </c>
      <c r="F32" s="30" t="s">
        <v>398</v>
      </c>
      <c r="G32" s="27" t="s">
        <v>96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399</v>
      </c>
      <c r="D33" s="28" t="s">
        <v>400</v>
      </c>
      <c r="E33" s="29" t="s">
        <v>401</v>
      </c>
      <c r="F33" s="30" t="s">
        <v>402</v>
      </c>
      <c r="G33" s="27" t="s">
        <v>403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404</v>
      </c>
      <c r="D34" s="28" t="s">
        <v>405</v>
      </c>
      <c r="E34" s="29" t="s">
        <v>401</v>
      </c>
      <c r="F34" s="30" t="s">
        <v>406</v>
      </c>
      <c r="G34" s="27" t="s">
        <v>96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407</v>
      </c>
      <c r="D35" s="28" t="s">
        <v>83</v>
      </c>
      <c r="E35" s="29" t="s">
        <v>401</v>
      </c>
      <c r="F35" s="30" t="s">
        <v>408</v>
      </c>
      <c r="G35" s="27" t="s">
        <v>191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409</v>
      </c>
      <c r="D36" s="28" t="s">
        <v>83</v>
      </c>
      <c r="E36" s="29" t="s">
        <v>401</v>
      </c>
      <c r="F36" s="30" t="s">
        <v>410</v>
      </c>
      <c r="G36" s="27" t="s">
        <v>96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411</v>
      </c>
      <c r="D37" s="28" t="s">
        <v>412</v>
      </c>
      <c r="E37" s="29" t="s">
        <v>401</v>
      </c>
      <c r="F37" s="30" t="s">
        <v>413</v>
      </c>
      <c r="G37" s="27" t="s">
        <v>265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414</v>
      </c>
      <c r="D38" s="28" t="s">
        <v>415</v>
      </c>
      <c r="E38" s="29" t="s">
        <v>416</v>
      </c>
      <c r="F38" s="30" t="s">
        <v>417</v>
      </c>
      <c r="G38" s="27" t="s">
        <v>74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418</v>
      </c>
      <c r="D39" s="28" t="s">
        <v>197</v>
      </c>
      <c r="E39" s="29" t="s">
        <v>416</v>
      </c>
      <c r="F39" s="30" t="s">
        <v>211</v>
      </c>
      <c r="G39" s="27" t="s">
        <v>74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419</v>
      </c>
      <c r="D40" s="28" t="s">
        <v>184</v>
      </c>
      <c r="E40" s="29" t="s">
        <v>416</v>
      </c>
      <c r="F40" s="30" t="s">
        <v>420</v>
      </c>
      <c r="G40" s="27" t="s">
        <v>96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421</v>
      </c>
      <c r="D41" s="28" t="s">
        <v>422</v>
      </c>
      <c r="E41" s="29" t="s">
        <v>423</v>
      </c>
      <c r="F41" s="30" t="s">
        <v>424</v>
      </c>
      <c r="G41" s="27" t="s">
        <v>179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425</v>
      </c>
      <c r="D42" s="28" t="s">
        <v>426</v>
      </c>
      <c r="E42" s="29" t="s">
        <v>162</v>
      </c>
      <c r="F42" s="30" t="s">
        <v>427</v>
      </c>
      <c r="G42" s="27" t="s">
        <v>78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428</v>
      </c>
      <c r="D43" s="28" t="s">
        <v>429</v>
      </c>
      <c r="E43" s="29" t="s">
        <v>166</v>
      </c>
      <c r="F43" s="30" t="s">
        <v>430</v>
      </c>
      <c r="G43" s="27" t="s">
        <v>96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431</v>
      </c>
      <c r="D44" s="28" t="s">
        <v>432</v>
      </c>
      <c r="E44" s="29" t="s">
        <v>166</v>
      </c>
      <c r="F44" s="30" t="s">
        <v>433</v>
      </c>
      <c r="G44" s="27" t="s">
        <v>96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434</v>
      </c>
      <c r="D45" s="28" t="s">
        <v>435</v>
      </c>
      <c r="E45" s="29" t="s">
        <v>173</v>
      </c>
      <c r="F45" s="30" t="s">
        <v>436</v>
      </c>
      <c r="G45" s="27" t="s">
        <v>179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437</v>
      </c>
      <c r="D46" s="28" t="s">
        <v>227</v>
      </c>
      <c r="E46" s="29" t="s">
        <v>173</v>
      </c>
      <c r="F46" s="30" t="s">
        <v>438</v>
      </c>
      <c r="G46" s="27" t="s">
        <v>74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439</v>
      </c>
      <c r="D47" s="28" t="s">
        <v>440</v>
      </c>
      <c r="E47" s="29" t="s">
        <v>177</v>
      </c>
      <c r="F47" s="30" t="s">
        <v>441</v>
      </c>
      <c r="G47" s="27" t="s">
        <v>74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442</v>
      </c>
      <c r="D48" s="28" t="s">
        <v>443</v>
      </c>
      <c r="E48" s="29" t="s">
        <v>444</v>
      </c>
      <c r="F48" s="30" t="s">
        <v>445</v>
      </c>
      <c r="G48" s="27" t="s">
        <v>179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446</v>
      </c>
      <c r="D49" s="28" t="s">
        <v>447</v>
      </c>
      <c r="E49" s="29" t="s">
        <v>185</v>
      </c>
      <c r="F49" s="30" t="s">
        <v>448</v>
      </c>
      <c r="G49" s="27" t="s">
        <v>96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449</v>
      </c>
      <c r="D50" s="28" t="s">
        <v>450</v>
      </c>
      <c r="E50" s="29" t="s">
        <v>451</v>
      </c>
      <c r="F50" s="30" t="s">
        <v>452</v>
      </c>
      <c r="G50" s="27" t="s">
        <v>74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453</v>
      </c>
      <c r="D51" s="28" t="s">
        <v>454</v>
      </c>
      <c r="E51" s="29" t="s">
        <v>194</v>
      </c>
      <c r="F51" s="30" t="s">
        <v>455</v>
      </c>
      <c r="G51" s="27" t="s">
        <v>199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456</v>
      </c>
      <c r="D52" s="28" t="s">
        <v>299</v>
      </c>
      <c r="E52" s="29" t="s">
        <v>194</v>
      </c>
      <c r="F52" s="30" t="s">
        <v>457</v>
      </c>
      <c r="G52" s="27" t="s">
        <v>458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459</v>
      </c>
      <c r="D53" s="28" t="s">
        <v>142</v>
      </c>
      <c r="E53" s="29" t="s">
        <v>460</v>
      </c>
      <c r="F53" s="30" t="s">
        <v>461</v>
      </c>
      <c r="G53" s="27" t="s">
        <v>74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462</v>
      </c>
      <c r="D54" s="28" t="s">
        <v>463</v>
      </c>
      <c r="E54" s="29" t="s">
        <v>464</v>
      </c>
      <c r="F54" s="30" t="s">
        <v>465</v>
      </c>
      <c r="G54" s="27" t="s">
        <v>250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466</v>
      </c>
      <c r="D55" s="28" t="s">
        <v>467</v>
      </c>
      <c r="E55" s="29" t="s">
        <v>468</v>
      </c>
      <c r="F55" s="30" t="s">
        <v>469</v>
      </c>
      <c r="G55" s="27" t="s">
        <v>470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471</v>
      </c>
      <c r="D56" s="28" t="s">
        <v>355</v>
      </c>
      <c r="E56" s="29" t="s">
        <v>472</v>
      </c>
      <c r="F56" s="30" t="s">
        <v>473</v>
      </c>
      <c r="G56" s="27" t="s">
        <v>74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474</v>
      </c>
      <c r="D57" s="28" t="s">
        <v>475</v>
      </c>
      <c r="E57" s="29" t="s">
        <v>472</v>
      </c>
      <c r="F57" s="30" t="s">
        <v>95</v>
      </c>
      <c r="G57" s="27" t="s">
        <v>86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476</v>
      </c>
      <c r="D58" s="28" t="s">
        <v>477</v>
      </c>
      <c r="E58" s="29" t="s">
        <v>478</v>
      </c>
      <c r="F58" s="30" t="s">
        <v>479</v>
      </c>
      <c r="G58" s="27" t="s">
        <v>74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480</v>
      </c>
      <c r="D59" s="28" t="s">
        <v>224</v>
      </c>
      <c r="E59" s="29" t="s">
        <v>481</v>
      </c>
      <c r="F59" s="30" t="s">
        <v>482</v>
      </c>
      <c r="G59" s="27" t="s">
        <v>86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483</v>
      </c>
      <c r="D60" s="28" t="s">
        <v>484</v>
      </c>
      <c r="E60" s="29" t="s">
        <v>485</v>
      </c>
      <c r="F60" s="30" t="s">
        <v>486</v>
      </c>
      <c r="G60" s="27" t="s">
        <v>74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487</v>
      </c>
      <c r="D61" s="28" t="s">
        <v>488</v>
      </c>
      <c r="E61" s="29" t="s">
        <v>245</v>
      </c>
      <c r="F61" s="30" t="s">
        <v>489</v>
      </c>
      <c r="G61" s="27" t="s">
        <v>96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490</v>
      </c>
      <c r="D62" s="28" t="s">
        <v>491</v>
      </c>
      <c r="E62" s="29" t="s">
        <v>245</v>
      </c>
      <c r="F62" s="30" t="s">
        <v>492</v>
      </c>
      <c r="G62" s="27" t="s">
        <v>96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493</v>
      </c>
      <c r="D63" s="28" t="s">
        <v>494</v>
      </c>
      <c r="E63" s="29" t="s">
        <v>256</v>
      </c>
      <c r="F63" s="30" t="s">
        <v>495</v>
      </c>
      <c r="G63" s="27" t="s">
        <v>496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Thi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497</v>
      </c>
      <c r="D64" s="28" t="s">
        <v>432</v>
      </c>
      <c r="E64" s="29" t="s">
        <v>498</v>
      </c>
      <c r="F64" s="30" t="s">
        <v>499</v>
      </c>
      <c r="G64" s="27" t="s">
        <v>500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501</v>
      </c>
      <c r="D65" s="28" t="s">
        <v>227</v>
      </c>
      <c r="E65" s="29" t="s">
        <v>260</v>
      </c>
      <c r="F65" s="30" t="s">
        <v>502</v>
      </c>
      <c r="G65" s="27" t="s">
        <v>96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503</v>
      </c>
      <c r="D66" s="28" t="s">
        <v>504</v>
      </c>
      <c r="E66" s="29" t="s">
        <v>278</v>
      </c>
      <c r="F66" s="30" t="s">
        <v>505</v>
      </c>
      <c r="G66" s="27" t="s">
        <v>250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506</v>
      </c>
      <c r="D67" s="28" t="s">
        <v>142</v>
      </c>
      <c r="E67" s="29" t="s">
        <v>278</v>
      </c>
      <c r="F67" s="30" t="s">
        <v>507</v>
      </c>
      <c r="G67" s="27" t="s">
        <v>96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508</v>
      </c>
      <c r="D68" s="28" t="s">
        <v>509</v>
      </c>
      <c r="E68" s="29" t="s">
        <v>284</v>
      </c>
      <c r="F68" s="30" t="s">
        <v>473</v>
      </c>
      <c r="G68" s="27" t="s">
        <v>96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510</v>
      </c>
      <c r="D69" s="28" t="s">
        <v>511</v>
      </c>
      <c r="E69" s="29" t="s">
        <v>288</v>
      </c>
      <c r="F69" s="30" t="s">
        <v>512</v>
      </c>
      <c r="G69" s="27" t="s">
        <v>86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513</v>
      </c>
      <c r="D70" s="28" t="s">
        <v>397</v>
      </c>
      <c r="E70" s="29" t="s">
        <v>514</v>
      </c>
      <c r="F70" s="30" t="s">
        <v>515</v>
      </c>
      <c r="G70" s="27" t="s">
        <v>86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516</v>
      </c>
      <c r="D71" s="28" t="s">
        <v>517</v>
      </c>
      <c r="E71" s="29" t="s">
        <v>296</v>
      </c>
      <c r="F71" s="30" t="s">
        <v>518</v>
      </c>
      <c r="G71" s="27" t="s">
        <v>86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519</v>
      </c>
      <c r="D72" s="28" t="s">
        <v>520</v>
      </c>
      <c r="E72" s="29" t="s">
        <v>304</v>
      </c>
      <c r="F72" s="30" t="s">
        <v>341</v>
      </c>
      <c r="G72" s="27" t="s">
        <v>86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521</v>
      </c>
      <c r="D73" s="28" t="s">
        <v>522</v>
      </c>
      <c r="E73" s="29" t="s">
        <v>304</v>
      </c>
      <c r="F73" s="30" t="s">
        <v>523</v>
      </c>
      <c r="G73" s="27" t="s">
        <v>74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524</v>
      </c>
      <c r="D74" s="28" t="s">
        <v>525</v>
      </c>
      <c r="E74" s="29" t="s">
        <v>308</v>
      </c>
      <c r="F74" s="30" t="s">
        <v>526</v>
      </c>
      <c r="G74" s="27" t="s">
        <v>78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527</v>
      </c>
      <c r="D75" s="28" t="s">
        <v>528</v>
      </c>
      <c r="E75" s="29" t="s">
        <v>308</v>
      </c>
      <c r="F75" s="30" t="s">
        <v>529</v>
      </c>
      <c r="G75" s="27" t="s">
        <v>458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6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6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530</v>
      </c>
      <c r="D76" s="28" t="s">
        <v>531</v>
      </c>
      <c r="E76" s="29" t="s">
        <v>532</v>
      </c>
      <c r="F76" s="30" t="s">
        <v>533</v>
      </c>
      <c r="G76" s="27" t="s">
        <v>500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7.5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hidden="1">
      <c r="A78" s="2"/>
      <c r="B78" s="110" t="s">
        <v>28</v>
      </c>
      <c r="C78" s="11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 customHeight="1">
      <c r="A79" s="2"/>
      <c r="B79" s="45" t="s">
        <v>29</v>
      </c>
      <c r="C79" s="45"/>
      <c r="D79" s="46">
        <f>+$Y$9</f>
        <v>66</v>
      </c>
      <c r="E79" s="47" t="s">
        <v>30</v>
      </c>
      <c r="F79" s="47"/>
      <c r="G79" s="130" t="s">
        <v>31</v>
      </c>
      <c r="H79" s="130"/>
      <c r="I79" s="130"/>
      <c r="J79" s="130"/>
      <c r="K79" s="130"/>
      <c r="L79" s="130"/>
      <c r="M79" s="130"/>
      <c r="N79" s="130"/>
      <c r="O79" s="130"/>
      <c r="P79" s="48">
        <f>$Y$9 -COUNTIF($T$10:$T$266,"Vắng") -COUNTIF($T$10:$T$266,"Vắng có phép") - COUNTIF($T$10:$T$266,"Đình chỉ thi") - COUNTIF($T$10:$T$266,"Không đủ ĐKDT")</f>
        <v>66</v>
      </c>
      <c r="Q79" s="48"/>
      <c r="R79" s="49"/>
      <c r="S79" s="50"/>
      <c r="T79" s="50" t="s">
        <v>30</v>
      </c>
      <c r="U79" s="3"/>
    </row>
    <row r="80" spans="1:38" ht="16.5" hidden="1" customHeight="1">
      <c r="A80" s="2"/>
      <c r="B80" s="45" t="s">
        <v>32</v>
      </c>
      <c r="C80" s="45"/>
      <c r="D80" s="46">
        <f>+$AJ$9</f>
        <v>0</v>
      </c>
      <c r="E80" s="47" t="s">
        <v>30</v>
      </c>
      <c r="F80" s="47"/>
      <c r="G80" s="130" t="s">
        <v>33</v>
      </c>
      <c r="H80" s="130"/>
      <c r="I80" s="130"/>
      <c r="J80" s="130"/>
      <c r="K80" s="130"/>
      <c r="L80" s="130"/>
      <c r="M80" s="130"/>
      <c r="N80" s="130"/>
      <c r="O80" s="130"/>
      <c r="P80" s="51">
        <f>COUNTIF($T$10:$T$142,"Vắng")</f>
        <v>0</v>
      </c>
      <c r="Q80" s="51"/>
      <c r="R80" s="52"/>
      <c r="S80" s="50"/>
      <c r="T80" s="50" t="s">
        <v>30</v>
      </c>
      <c r="U80" s="3"/>
    </row>
    <row r="81" spans="1:38" ht="16.5" hidden="1" customHeight="1">
      <c r="A81" s="2"/>
      <c r="B81" s="45" t="s">
        <v>54</v>
      </c>
      <c r="C81" s="45"/>
      <c r="D81" s="85">
        <f>COUNTIF(V11:V76,"Học lại")</f>
        <v>65</v>
      </c>
      <c r="E81" s="47" t="s">
        <v>30</v>
      </c>
      <c r="F81" s="47"/>
      <c r="G81" s="130" t="s">
        <v>55</v>
      </c>
      <c r="H81" s="130"/>
      <c r="I81" s="130"/>
      <c r="J81" s="130"/>
      <c r="K81" s="130"/>
      <c r="L81" s="130"/>
      <c r="M81" s="130"/>
      <c r="N81" s="130"/>
      <c r="O81" s="130"/>
      <c r="P81" s="48">
        <f>COUNTIF($T$10:$T$142,"Vắng có phép")</f>
        <v>0</v>
      </c>
      <c r="Q81" s="48"/>
      <c r="R81" s="49"/>
      <c r="S81" s="50"/>
      <c r="T81" s="50" t="s">
        <v>30</v>
      </c>
      <c r="U81" s="3"/>
    </row>
    <row r="82" spans="1:38" ht="3" hidden="1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idden="1">
      <c r="B83" s="86" t="s">
        <v>34</v>
      </c>
      <c r="C83" s="86"/>
      <c r="D83" s="87">
        <f>COUNTIF(V11:V76,"Thi lại")</f>
        <v>1</v>
      </c>
      <c r="E83" s="88" t="s">
        <v>30</v>
      </c>
      <c r="F83" s="3"/>
      <c r="G83" s="3"/>
      <c r="H83" s="3"/>
      <c r="I83" s="3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3"/>
    </row>
    <row r="84" spans="1:38" hidden="1">
      <c r="B84" s="86"/>
      <c r="C84" s="86"/>
      <c r="D84" s="87"/>
      <c r="E84" s="88"/>
      <c r="F84" s="3"/>
      <c r="G84" s="3"/>
      <c r="H84" s="3"/>
      <c r="I84" s="3"/>
      <c r="J84" s="129" t="s">
        <v>56</v>
      </c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A85" s="53"/>
      <c r="B85" s="98" t="s">
        <v>35</v>
      </c>
      <c r="C85" s="98"/>
      <c r="D85" s="98"/>
      <c r="E85" s="98"/>
      <c r="F85" s="98"/>
      <c r="G85" s="98"/>
      <c r="H85" s="98"/>
      <c r="I85" s="54"/>
      <c r="J85" s="103" t="s">
        <v>36</v>
      </c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3"/>
    </row>
    <row r="86" spans="1:38" ht="4.5" hidden="1" customHeight="1">
      <c r="A86" s="2"/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 hidden="1">
      <c r="B87" s="98" t="s">
        <v>37</v>
      </c>
      <c r="C87" s="98"/>
      <c r="D87" s="100" t="s">
        <v>38</v>
      </c>
      <c r="E87" s="100"/>
      <c r="F87" s="100"/>
      <c r="G87" s="100"/>
      <c r="H87" s="100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18" hidden="1" customHeight="1">
      <c r="A93" s="1"/>
      <c r="B93" s="99" t="s">
        <v>39</v>
      </c>
      <c r="C93" s="99"/>
      <c r="D93" s="99" t="s">
        <v>57</v>
      </c>
      <c r="E93" s="99"/>
      <c r="F93" s="99"/>
      <c r="G93" s="99"/>
      <c r="H93" s="99"/>
      <c r="I93" s="99"/>
      <c r="J93" s="99" t="s">
        <v>40</v>
      </c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ht="38.25" customHeight="1">
      <c r="B96" s="97" t="s">
        <v>52</v>
      </c>
      <c r="C96" s="98"/>
      <c r="D96" s="98"/>
      <c r="E96" s="98"/>
      <c r="F96" s="98"/>
      <c r="G96" s="98"/>
      <c r="H96" s="97" t="s">
        <v>53</v>
      </c>
      <c r="I96" s="97"/>
      <c r="J96" s="97"/>
      <c r="K96" s="97"/>
      <c r="L96" s="97"/>
      <c r="M96" s="97"/>
      <c r="N96" s="101" t="s">
        <v>59</v>
      </c>
      <c r="O96" s="101"/>
      <c r="P96" s="101"/>
      <c r="Q96" s="101"/>
      <c r="R96" s="101"/>
      <c r="S96" s="101"/>
      <c r="T96" s="101"/>
      <c r="U96" s="101"/>
    </row>
    <row r="97" spans="2:21">
      <c r="B97" s="39"/>
      <c r="C97" s="55"/>
      <c r="D97" s="55"/>
      <c r="E97" s="56"/>
      <c r="F97" s="56"/>
      <c r="G97" s="56"/>
      <c r="H97" s="57"/>
      <c r="I97" s="58"/>
      <c r="J97" s="58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1">
      <c r="B98" s="98" t="s">
        <v>37</v>
      </c>
      <c r="C98" s="98"/>
      <c r="D98" s="100" t="s">
        <v>38</v>
      </c>
      <c r="E98" s="100"/>
      <c r="F98" s="100"/>
      <c r="G98" s="100"/>
      <c r="H98" s="100"/>
      <c r="I98" s="58"/>
      <c r="J98" s="58"/>
      <c r="K98" s="44"/>
      <c r="L98" s="44"/>
      <c r="M98" s="44"/>
      <c r="N98" s="44"/>
      <c r="O98" s="44"/>
      <c r="P98" s="44"/>
      <c r="Q98" s="44"/>
      <c r="R98" s="44"/>
      <c r="S98" s="44"/>
      <c r="T98" s="44"/>
    </row>
    <row r="99" spans="2:21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4" spans="2:21"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 t="s">
        <v>60</v>
      </c>
      <c r="O104" s="96"/>
      <c r="P104" s="96"/>
      <c r="Q104" s="96"/>
      <c r="R104" s="96"/>
      <c r="S104" s="96"/>
      <c r="T104" s="96"/>
      <c r="U104" s="96"/>
    </row>
  </sheetData>
  <sheetProtection formatCells="0" formatColumns="0" formatRows="0" insertColumns="0" insertRows="0" insertHyperlinks="0" deleteColumns="0" deleteRows="0" sort="0" autoFilter="0" pivotTables="0"/>
  <autoFilter ref="A9:AL76">
    <filterColumn colId="3" showButton="0"/>
    <filterColumn colId="12"/>
  </autoFilter>
  <mergeCells count="61">
    <mergeCell ref="B98:C98"/>
    <mergeCell ref="D98:H98"/>
    <mergeCell ref="B104:D104"/>
    <mergeCell ref="E104:G104"/>
    <mergeCell ref="H104:M104"/>
    <mergeCell ref="N104:U104"/>
    <mergeCell ref="B93:C93"/>
    <mergeCell ref="D93:I93"/>
    <mergeCell ref="J93:T93"/>
    <mergeCell ref="B96:G96"/>
    <mergeCell ref="H96:M96"/>
    <mergeCell ref="N96:U96"/>
    <mergeCell ref="G81:O81"/>
    <mergeCell ref="J83:T83"/>
    <mergeCell ref="J84:T84"/>
    <mergeCell ref="B85:H85"/>
    <mergeCell ref="J85:T85"/>
    <mergeCell ref="B87:C87"/>
    <mergeCell ref="D87:H87"/>
    <mergeCell ref="T8:T10"/>
    <mergeCell ref="U8:U10"/>
    <mergeCell ref="B10:G10"/>
    <mergeCell ref="B78:C78"/>
    <mergeCell ref="G79:O79"/>
    <mergeCell ref="G80:O80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6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1 AL3:AL9 X3:AK4 W5:AK9 V11:W7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105"/>
  <sheetViews>
    <sheetView workbookViewId="0">
      <pane ySplit="4" topLeftCell="A71" activePane="bottomLeft" state="frozen"/>
      <selection activeCell="A6" sqref="A6:XFD6"/>
      <selection pane="bottomLeft" activeCell="A78" sqref="A78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Lập trình Web</v>
      </c>
      <c r="X9" s="68" t="str">
        <f>+P5</f>
        <v>Nhóm: INT1434-01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2</v>
      </c>
      <c r="AG9" s="71">
        <f>+$AF$9/$Y$9</f>
        <v>2.9850746268656716E-2</v>
      </c>
      <c r="AH9" s="72">
        <f>COUNTIF($V$10:$V$136,"Học lại")</f>
        <v>65</v>
      </c>
      <c r="AI9" s="71">
        <f>+$AH$9/$Y$9</f>
        <v>0.97014925373134331</v>
      </c>
      <c r="AJ9" s="63">
        <f>COUNTIF($V$11:$V$136,"Đạt")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70</v>
      </c>
      <c r="D11" s="17" t="s">
        <v>71</v>
      </c>
      <c r="E11" s="18" t="s">
        <v>72</v>
      </c>
      <c r="F11" s="19" t="s">
        <v>73</v>
      </c>
      <c r="G11" s="16" t="s">
        <v>74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7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75</v>
      </c>
      <c r="D12" s="28" t="s">
        <v>76</v>
      </c>
      <c r="E12" s="29" t="s">
        <v>72</v>
      </c>
      <c r="F12" s="30" t="s">
        <v>77</v>
      </c>
      <c r="G12" s="27" t="s">
        <v>78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79</v>
      </c>
      <c r="D13" s="28" t="s">
        <v>80</v>
      </c>
      <c r="E13" s="29" t="s">
        <v>72</v>
      </c>
      <c r="F13" s="30" t="s">
        <v>81</v>
      </c>
      <c r="G13" s="27" t="s">
        <v>74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7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82</v>
      </c>
      <c r="D14" s="28" t="s">
        <v>83</v>
      </c>
      <c r="E14" s="29" t="s">
        <v>84</v>
      </c>
      <c r="F14" s="30" t="s">
        <v>85</v>
      </c>
      <c r="G14" s="27" t="s">
        <v>86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87</v>
      </c>
      <c r="D15" s="28" t="s">
        <v>88</v>
      </c>
      <c r="E15" s="29" t="s">
        <v>89</v>
      </c>
      <c r="F15" s="30" t="s">
        <v>90</v>
      </c>
      <c r="G15" s="27" t="s">
        <v>91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92</v>
      </c>
      <c r="D16" s="28" t="s">
        <v>93</v>
      </c>
      <c r="E16" s="29" t="s">
        <v>94</v>
      </c>
      <c r="F16" s="30" t="s">
        <v>95</v>
      </c>
      <c r="G16" s="27" t="s">
        <v>96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97</v>
      </c>
      <c r="D17" s="28" t="s">
        <v>98</v>
      </c>
      <c r="E17" s="29" t="s">
        <v>99</v>
      </c>
      <c r="F17" s="30" t="s">
        <v>100</v>
      </c>
      <c r="G17" s="27" t="s">
        <v>101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102</v>
      </c>
      <c r="D18" s="28" t="s">
        <v>83</v>
      </c>
      <c r="E18" s="29" t="s">
        <v>103</v>
      </c>
      <c r="F18" s="30" t="s">
        <v>104</v>
      </c>
      <c r="G18" s="27" t="s">
        <v>74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105</v>
      </c>
      <c r="D19" s="28" t="s">
        <v>106</v>
      </c>
      <c r="E19" s="29" t="s">
        <v>103</v>
      </c>
      <c r="F19" s="30" t="s">
        <v>107</v>
      </c>
      <c r="G19" s="27" t="s">
        <v>96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108</v>
      </c>
      <c r="D20" s="28" t="s">
        <v>109</v>
      </c>
      <c r="E20" s="29" t="s">
        <v>110</v>
      </c>
      <c r="F20" s="30" t="s">
        <v>111</v>
      </c>
      <c r="G20" s="27" t="s">
        <v>96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112</v>
      </c>
      <c r="D21" s="28" t="s">
        <v>113</v>
      </c>
      <c r="E21" s="29" t="s">
        <v>114</v>
      </c>
      <c r="F21" s="30" t="s">
        <v>115</v>
      </c>
      <c r="G21" s="27" t="s">
        <v>74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116</v>
      </c>
      <c r="D22" s="28" t="s">
        <v>117</v>
      </c>
      <c r="E22" s="29" t="s">
        <v>114</v>
      </c>
      <c r="F22" s="30" t="s">
        <v>118</v>
      </c>
      <c r="G22" s="27" t="s">
        <v>96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119</v>
      </c>
      <c r="D23" s="28" t="s">
        <v>120</v>
      </c>
      <c r="E23" s="29" t="s">
        <v>121</v>
      </c>
      <c r="F23" s="30" t="s">
        <v>122</v>
      </c>
      <c r="G23" s="27" t="s">
        <v>86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123</v>
      </c>
      <c r="D24" s="28" t="s">
        <v>124</v>
      </c>
      <c r="E24" s="29" t="s">
        <v>121</v>
      </c>
      <c r="F24" s="30" t="s">
        <v>125</v>
      </c>
      <c r="G24" s="27" t="s">
        <v>96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126</v>
      </c>
      <c r="D25" s="28" t="s">
        <v>127</v>
      </c>
      <c r="E25" s="29" t="s">
        <v>121</v>
      </c>
      <c r="F25" s="30" t="s">
        <v>128</v>
      </c>
      <c r="G25" s="27" t="s">
        <v>129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130</v>
      </c>
      <c r="D26" s="28" t="s">
        <v>131</v>
      </c>
      <c r="E26" s="29" t="s">
        <v>132</v>
      </c>
      <c r="F26" s="30" t="s">
        <v>133</v>
      </c>
      <c r="G26" s="27" t="s">
        <v>96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134</v>
      </c>
      <c r="D27" s="28" t="s">
        <v>135</v>
      </c>
      <c r="E27" s="29" t="s">
        <v>136</v>
      </c>
      <c r="F27" s="30" t="s">
        <v>137</v>
      </c>
      <c r="G27" s="27" t="s">
        <v>74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138</v>
      </c>
      <c r="D28" s="28" t="s">
        <v>139</v>
      </c>
      <c r="E28" s="29" t="s">
        <v>136</v>
      </c>
      <c r="F28" s="30" t="s">
        <v>140</v>
      </c>
      <c r="G28" s="27" t="s">
        <v>86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141</v>
      </c>
      <c r="D29" s="28" t="s">
        <v>142</v>
      </c>
      <c r="E29" s="29" t="s">
        <v>143</v>
      </c>
      <c r="F29" s="30" t="s">
        <v>144</v>
      </c>
      <c r="G29" s="27" t="s">
        <v>74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145</v>
      </c>
      <c r="D30" s="28" t="s">
        <v>146</v>
      </c>
      <c r="E30" s="29" t="s">
        <v>147</v>
      </c>
      <c r="F30" s="30" t="s">
        <v>148</v>
      </c>
      <c r="G30" s="27" t="s">
        <v>74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149</v>
      </c>
      <c r="D31" s="28" t="s">
        <v>150</v>
      </c>
      <c r="E31" s="29" t="s">
        <v>151</v>
      </c>
      <c r="F31" s="30" t="s">
        <v>152</v>
      </c>
      <c r="G31" s="27" t="s">
        <v>78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153</v>
      </c>
      <c r="D32" s="28" t="s">
        <v>154</v>
      </c>
      <c r="E32" s="29" t="s">
        <v>155</v>
      </c>
      <c r="F32" s="30" t="s">
        <v>156</v>
      </c>
      <c r="G32" s="27" t="s">
        <v>96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157</v>
      </c>
      <c r="D33" s="28" t="s">
        <v>83</v>
      </c>
      <c r="E33" s="29" t="s">
        <v>158</v>
      </c>
      <c r="F33" s="30" t="s">
        <v>159</v>
      </c>
      <c r="G33" s="27" t="s">
        <v>96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160</v>
      </c>
      <c r="D34" s="28" t="s">
        <v>161</v>
      </c>
      <c r="E34" s="29" t="s">
        <v>162</v>
      </c>
      <c r="F34" s="30" t="s">
        <v>163</v>
      </c>
      <c r="G34" s="27" t="s">
        <v>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164</v>
      </c>
      <c r="D35" s="28" t="s">
        <v>165</v>
      </c>
      <c r="E35" s="29" t="s">
        <v>166</v>
      </c>
      <c r="F35" s="30" t="s">
        <v>104</v>
      </c>
      <c r="G35" s="27" t="s">
        <v>74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167</v>
      </c>
      <c r="D36" s="28" t="s">
        <v>168</v>
      </c>
      <c r="E36" s="29" t="s">
        <v>169</v>
      </c>
      <c r="F36" s="30" t="s">
        <v>170</v>
      </c>
      <c r="G36" s="27" t="s">
        <v>74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171</v>
      </c>
      <c r="D37" s="28" t="s">
        <v>172</v>
      </c>
      <c r="E37" s="29" t="s">
        <v>173</v>
      </c>
      <c r="F37" s="30" t="s">
        <v>174</v>
      </c>
      <c r="G37" s="27" t="s">
        <v>78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175</v>
      </c>
      <c r="D38" s="28" t="s">
        <v>176</v>
      </c>
      <c r="E38" s="29" t="s">
        <v>177</v>
      </c>
      <c r="F38" s="30" t="s">
        <v>178</v>
      </c>
      <c r="G38" s="27" t="s">
        <v>179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180</v>
      </c>
      <c r="D39" s="28" t="s">
        <v>127</v>
      </c>
      <c r="E39" s="29" t="s">
        <v>181</v>
      </c>
      <c r="F39" s="30" t="s">
        <v>182</v>
      </c>
      <c r="G39" s="27" t="s">
        <v>74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183</v>
      </c>
      <c r="D40" s="28" t="s">
        <v>184</v>
      </c>
      <c r="E40" s="29" t="s">
        <v>185</v>
      </c>
      <c r="F40" s="30" t="s">
        <v>186</v>
      </c>
      <c r="G40" s="27" t="s">
        <v>187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Thi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188</v>
      </c>
      <c r="D41" s="28" t="s">
        <v>189</v>
      </c>
      <c r="E41" s="29" t="s">
        <v>185</v>
      </c>
      <c r="F41" s="30" t="s">
        <v>190</v>
      </c>
      <c r="G41" s="27" t="s">
        <v>191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192</v>
      </c>
      <c r="D42" s="28" t="s">
        <v>193</v>
      </c>
      <c r="E42" s="29" t="s">
        <v>194</v>
      </c>
      <c r="F42" s="30" t="s">
        <v>195</v>
      </c>
      <c r="G42" s="27" t="s">
        <v>86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196</v>
      </c>
      <c r="D43" s="28" t="s">
        <v>197</v>
      </c>
      <c r="E43" s="29" t="s">
        <v>194</v>
      </c>
      <c r="F43" s="30" t="s">
        <v>198</v>
      </c>
      <c r="G43" s="27" t="s">
        <v>199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74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74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200</v>
      </c>
      <c r="D44" s="28" t="s">
        <v>201</v>
      </c>
      <c r="E44" s="29" t="s">
        <v>202</v>
      </c>
      <c r="F44" s="30" t="s">
        <v>203</v>
      </c>
      <c r="G44" s="27" t="s">
        <v>204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Thi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205</v>
      </c>
      <c r="D45" s="28" t="s">
        <v>206</v>
      </c>
      <c r="E45" s="29" t="s">
        <v>202</v>
      </c>
      <c r="F45" s="30" t="s">
        <v>207</v>
      </c>
      <c r="G45" s="27" t="s">
        <v>86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208</v>
      </c>
      <c r="D46" s="28" t="s">
        <v>209</v>
      </c>
      <c r="E46" s="29" t="s">
        <v>210</v>
      </c>
      <c r="F46" s="30" t="s">
        <v>211</v>
      </c>
      <c r="G46" s="27" t="s">
        <v>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212</v>
      </c>
      <c r="D47" s="28" t="s">
        <v>71</v>
      </c>
      <c r="E47" s="29" t="s">
        <v>213</v>
      </c>
      <c r="F47" s="30" t="s">
        <v>214</v>
      </c>
      <c r="G47" s="27" t="s">
        <v>96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215</v>
      </c>
      <c r="D48" s="28" t="s">
        <v>216</v>
      </c>
      <c r="E48" s="29" t="s">
        <v>217</v>
      </c>
      <c r="F48" s="30" t="s">
        <v>218</v>
      </c>
      <c r="G48" s="27" t="s">
        <v>96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219</v>
      </c>
      <c r="D49" s="28" t="s">
        <v>220</v>
      </c>
      <c r="E49" s="29" t="s">
        <v>221</v>
      </c>
      <c r="F49" s="30" t="s">
        <v>222</v>
      </c>
      <c r="G49" s="27" t="s">
        <v>86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223</v>
      </c>
      <c r="D50" s="28" t="s">
        <v>224</v>
      </c>
      <c r="E50" s="29" t="s">
        <v>221</v>
      </c>
      <c r="F50" s="30" t="s">
        <v>225</v>
      </c>
      <c r="G50" s="27" t="s">
        <v>74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226</v>
      </c>
      <c r="D51" s="28" t="s">
        <v>227</v>
      </c>
      <c r="E51" s="29" t="s">
        <v>228</v>
      </c>
      <c r="F51" s="30" t="s">
        <v>229</v>
      </c>
      <c r="G51" s="27" t="s">
        <v>96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230</v>
      </c>
      <c r="D52" s="28" t="s">
        <v>231</v>
      </c>
      <c r="E52" s="29" t="s">
        <v>228</v>
      </c>
      <c r="F52" s="30" t="s">
        <v>232</v>
      </c>
      <c r="G52" s="27" t="s">
        <v>74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233</v>
      </c>
      <c r="D53" s="28" t="s">
        <v>83</v>
      </c>
      <c r="E53" s="29" t="s">
        <v>234</v>
      </c>
      <c r="F53" s="30" t="s">
        <v>95</v>
      </c>
      <c r="G53" s="27" t="s">
        <v>86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235</v>
      </c>
      <c r="D54" s="28" t="s">
        <v>236</v>
      </c>
      <c r="E54" s="29" t="s">
        <v>237</v>
      </c>
      <c r="F54" s="30" t="s">
        <v>238</v>
      </c>
      <c r="G54" s="27" t="s">
        <v>74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239</v>
      </c>
      <c r="D55" s="28" t="s">
        <v>240</v>
      </c>
      <c r="E55" s="29" t="s">
        <v>241</v>
      </c>
      <c r="F55" s="30" t="s">
        <v>242</v>
      </c>
      <c r="G55" s="27" t="s">
        <v>96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243</v>
      </c>
      <c r="D56" s="28" t="s">
        <v>244</v>
      </c>
      <c r="E56" s="29" t="s">
        <v>245</v>
      </c>
      <c r="F56" s="30" t="s">
        <v>246</v>
      </c>
      <c r="G56" s="27" t="s">
        <v>96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247</v>
      </c>
      <c r="D57" s="28" t="s">
        <v>248</v>
      </c>
      <c r="E57" s="29" t="s">
        <v>245</v>
      </c>
      <c r="F57" s="30" t="s">
        <v>249</v>
      </c>
      <c r="G57" s="27" t="s">
        <v>250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251</v>
      </c>
      <c r="D58" s="28" t="s">
        <v>252</v>
      </c>
      <c r="E58" s="29" t="s">
        <v>245</v>
      </c>
      <c r="F58" s="30" t="s">
        <v>253</v>
      </c>
      <c r="G58" s="27" t="s">
        <v>254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255</v>
      </c>
      <c r="D59" s="28" t="s">
        <v>227</v>
      </c>
      <c r="E59" s="29" t="s">
        <v>256</v>
      </c>
      <c r="F59" s="30" t="s">
        <v>257</v>
      </c>
      <c r="G59" s="27" t="s">
        <v>96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258</v>
      </c>
      <c r="D60" s="28" t="s">
        <v>259</v>
      </c>
      <c r="E60" s="29" t="s">
        <v>260</v>
      </c>
      <c r="F60" s="30" t="s">
        <v>261</v>
      </c>
      <c r="G60" s="27" t="s">
        <v>74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262</v>
      </c>
      <c r="D61" s="28" t="s">
        <v>263</v>
      </c>
      <c r="E61" s="29" t="s">
        <v>260</v>
      </c>
      <c r="F61" s="30" t="s">
        <v>264</v>
      </c>
      <c r="G61" s="27" t="s">
        <v>265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266</v>
      </c>
      <c r="D62" s="28" t="s">
        <v>227</v>
      </c>
      <c r="E62" s="29" t="s">
        <v>267</v>
      </c>
      <c r="F62" s="30" t="s">
        <v>268</v>
      </c>
      <c r="G62" s="27" t="s">
        <v>96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269</v>
      </c>
      <c r="D63" s="28" t="s">
        <v>270</v>
      </c>
      <c r="E63" s="29" t="s">
        <v>267</v>
      </c>
      <c r="F63" s="30" t="s">
        <v>271</v>
      </c>
      <c r="G63" s="27" t="s">
        <v>78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272</v>
      </c>
      <c r="D64" s="28" t="s">
        <v>273</v>
      </c>
      <c r="E64" s="29" t="s">
        <v>274</v>
      </c>
      <c r="F64" s="30" t="s">
        <v>275</v>
      </c>
      <c r="G64" s="27" t="s">
        <v>74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276</v>
      </c>
      <c r="D65" s="28" t="s">
        <v>277</v>
      </c>
      <c r="E65" s="29" t="s">
        <v>278</v>
      </c>
      <c r="F65" s="30" t="s">
        <v>279</v>
      </c>
      <c r="G65" s="27" t="s">
        <v>96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280</v>
      </c>
      <c r="D66" s="28" t="s">
        <v>231</v>
      </c>
      <c r="E66" s="29" t="s">
        <v>281</v>
      </c>
      <c r="F66" s="30" t="s">
        <v>282</v>
      </c>
      <c r="G66" s="27" t="s">
        <v>86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5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6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283</v>
      </c>
      <c r="D67" s="28" t="s">
        <v>142</v>
      </c>
      <c r="E67" s="29" t="s">
        <v>284</v>
      </c>
      <c r="F67" s="30" t="s">
        <v>285</v>
      </c>
      <c r="G67" s="27" t="s">
        <v>96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5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6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286</v>
      </c>
      <c r="D68" s="28" t="s">
        <v>287</v>
      </c>
      <c r="E68" s="29" t="s">
        <v>288</v>
      </c>
      <c r="F68" s="30" t="s">
        <v>289</v>
      </c>
      <c r="G68" s="27" t="s">
        <v>74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5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6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290</v>
      </c>
      <c r="D69" s="28" t="s">
        <v>291</v>
      </c>
      <c r="E69" s="29" t="s">
        <v>292</v>
      </c>
      <c r="F69" s="30" t="s">
        <v>293</v>
      </c>
      <c r="G69" s="27" t="s">
        <v>86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5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6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294</v>
      </c>
      <c r="D70" s="28" t="s">
        <v>295</v>
      </c>
      <c r="E70" s="29" t="s">
        <v>296</v>
      </c>
      <c r="F70" s="30" t="s">
        <v>297</v>
      </c>
      <c r="G70" s="27" t="s">
        <v>74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5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6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298</v>
      </c>
      <c r="D71" s="28" t="s">
        <v>299</v>
      </c>
      <c r="E71" s="29" t="s">
        <v>300</v>
      </c>
      <c r="F71" s="30" t="s">
        <v>301</v>
      </c>
      <c r="G71" s="27" t="s">
        <v>96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5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6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302</v>
      </c>
      <c r="D72" s="28" t="s">
        <v>303</v>
      </c>
      <c r="E72" s="29" t="s">
        <v>304</v>
      </c>
      <c r="F72" s="30" t="s">
        <v>305</v>
      </c>
      <c r="G72" s="27" t="s">
        <v>86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5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6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306</v>
      </c>
      <c r="D73" s="28" t="s">
        <v>307</v>
      </c>
      <c r="E73" s="29" t="s">
        <v>308</v>
      </c>
      <c r="F73" s="30" t="s">
        <v>309</v>
      </c>
      <c r="G73" s="27" t="s">
        <v>86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5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6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310</v>
      </c>
      <c r="D74" s="28" t="s">
        <v>311</v>
      </c>
      <c r="E74" s="29" t="s">
        <v>312</v>
      </c>
      <c r="F74" s="30" t="s">
        <v>313</v>
      </c>
      <c r="G74" s="27" t="s">
        <v>96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5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6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314</v>
      </c>
      <c r="D75" s="28" t="s">
        <v>315</v>
      </c>
      <c r="E75" s="29" t="s">
        <v>316</v>
      </c>
      <c r="F75" s="30" t="s">
        <v>317</v>
      </c>
      <c r="G75" s="27" t="s">
        <v>74</v>
      </c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77" si="7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93"/>
      <c r="V75" s="91" t="str">
        <f t="shared" ref="V75:V77" si="8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318</v>
      </c>
      <c r="D76" s="28" t="s">
        <v>319</v>
      </c>
      <c r="E76" s="29" t="s">
        <v>316</v>
      </c>
      <c r="F76" s="30" t="s">
        <v>320</v>
      </c>
      <c r="G76" s="27" t="s">
        <v>96</v>
      </c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7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93"/>
      <c r="V76" s="91" t="str">
        <f t="shared" si="8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321</v>
      </c>
      <c r="D77" s="28" t="s">
        <v>322</v>
      </c>
      <c r="E77" s="29" t="s">
        <v>323</v>
      </c>
      <c r="F77" s="30" t="s">
        <v>324</v>
      </c>
      <c r="G77" s="27" t="s">
        <v>96</v>
      </c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7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93"/>
      <c r="V77" s="91" t="str">
        <f t="shared" si="8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hidden="1">
      <c r="A79" s="2"/>
      <c r="B79" s="110" t="s">
        <v>28</v>
      </c>
      <c r="C79" s="11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hidden="1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130" t="s">
        <v>31</v>
      </c>
      <c r="H80" s="130"/>
      <c r="I80" s="130"/>
      <c r="J80" s="130"/>
      <c r="K80" s="130"/>
      <c r="L80" s="130"/>
      <c r="M80" s="130"/>
      <c r="N80" s="130"/>
      <c r="O80" s="130"/>
      <c r="P80" s="48">
        <f>$Y$9 -COUNTIF($T$10:$T$267,"Vắng") -COUNTIF($T$10:$T$267,"Vắng có phép") - COUNTIF($T$10:$T$267,"Đình chỉ thi") - COUNTIF($T$10:$T$267,"Không đủ ĐKDT")</f>
        <v>67</v>
      </c>
      <c r="Q80" s="48"/>
      <c r="R80" s="49"/>
      <c r="S80" s="50"/>
      <c r="T80" s="50" t="s">
        <v>30</v>
      </c>
      <c r="U80" s="3"/>
    </row>
    <row r="81" spans="1:38" ht="16.5" hidden="1" customHeight="1">
      <c r="A81" s="2"/>
      <c r="B81" s="45" t="s">
        <v>32</v>
      </c>
      <c r="C81" s="45"/>
      <c r="D81" s="46">
        <f>+$AJ$9</f>
        <v>0</v>
      </c>
      <c r="E81" s="47" t="s">
        <v>30</v>
      </c>
      <c r="F81" s="47"/>
      <c r="G81" s="130" t="s">
        <v>33</v>
      </c>
      <c r="H81" s="130"/>
      <c r="I81" s="130"/>
      <c r="J81" s="130"/>
      <c r="K81" s="130"/>
      <c r="L81" s="130"/>
      <c r="M81" s="130"/>
      <c r="N81" s="130"/>
      <c r="O81" s="130"/>
      <c r="P81" s="51">
        <f>COUNTIF($T$10:$T$143,"Vắng")</f>
        <v>0</v>
      </c>
      <c r="Q81" s="51"/>
      <c r="R81" s="52"/>
      <c r="S81" s="50"/>
      <c r="T81" s="50" t="s">
        <v>30</v>
      </c>
      <c r="U81" s="3"/>
    </row>
    <row r="82" spans="1:38" ht="16.5" hidden="1" customHeight="1">
      <c r="A82" s="2"/>
      <c r="B82" s="45" t="s">
        <v>54</v>
      </c>
      <c r="C82" s="45"/>
      <c r="D82" s="85">
        <f>COUNTIF(V11:V77,"Học lại")</f>
        <v>65</v>
      </c>
      <c r="E82" s="47" t="s">
        <v>30</v>
      </c>
      <c r="F82" s="47"/>
      <c r="G82" s="130" t="s">
        <v>55</v>
      </c>
      <c r="H82" s="130"/>
      <c r="I82" s="130"/>
      <c r="J82" s="130"/>
      <c r="K82" s="130"/>
      <c r="L82" s="130"/>
      <c r="M82" s="130"/>
      <c r="N82" s="130"/>
      <c r="O82" s="130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hidden="1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idden="1">
      <c r="B84" s="86" t="s">
        <v>34</v>
      </c>
      <c r="C84" s="86"/>
      <c r="D84" s="87">
        <f>COUNTIF(V11:V77,"Thi lại")</f>
        <v>2</v>
      </c>
      <c r="E84" s="88" t="s">
        <v>30</v>
      </c>
      <c r="F84" s="3"/>
      <c r="G84" s="3"/>
      <c r="H84" s="3"/>
      <c r="I84" s="3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</row>
    <row r="85" spans="1:38" hidden="1">
      <c r="B85" s="86"/>
      <c r="C85" s="86"/>
      <c r="D85" s="87"/>
      <c r="E85" s="88"/>
      <c r="F85" s="3"/>
      <c r="G85" s="3"/>
      <c r="H85" s="3"/>
      <c r="I85" s="3"/>
      <c r="J85" s="129" t="s">
        <v>56</v>
      </c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</row>
    <row r="86" spans="1:38" hidden="1">
      <c r="A86" s="53"/>
      <c r="B86" s="98" t="s">
        <v>35</v>
      </c>
      <c r="C86" s="98"/>
      <c r="D86" s="98"/>
      <c r="E86" s="98"/>
      <c r="F86" s="98"/>
      <c r="G86" s="98"/>
      <c r="H86" s="98"/>
      <c r="I86" s="54"/>
      <c r="J86" s="103" t="s">
        <v>36</v>
      </c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3"/>
    </row>
    <row r="87" spans="1:38" ht="4.5" hidden="1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 hidden="1">
      <c r="B88" s="98" t="s">
        <v>37</v>
      </c>
      <c r="C88" s="98"/>
      <c r="D88" s="100" t="s">
        <v>38</v>
      </c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8" hidden="1" customHeight="1">
      <c r="A94" s="1"/>
      <c r="B94" s="99" t="s">
        <v>39</v>
      </c>
      <c r="C94" s="99"/>
      <c r="D94" s="99" t="s">
        <v>57</v>
      </c>
      <c r="E94" s="99"/>
      <c r="F94" s="99"/>
      <c r="G94" s="99"/>
      <c r="H94" s="99"/>
      <c r="I94" s="99"/>
      <c r="J94" s="99" t="s">
        <v>40</v>
      </c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1" ht="38.25" customHeight="1">
      <c r="B97" s="97" t="s">
        <v>52</v>
      </c>
      <c r="C97" s="98"/>
      <c r="D97" s="98"/>
      <c r="E97" s="98"/>
      <c r="F97" s="98"/>
      <c r="G97" s="98"/>
      <c r="H97" s="97" t="s">
        <v>53</v>
      </c>
      <c r="I97" s="97"/>
      <c r="J97" s="97"/>
      <c r="K97" s="97"/>
      <c r="L97" s="97"/>
      <c r="M97" s="97"/>
      <c r="N97" s="101" t="s">
        <v>59</v>
      </c>
      <c r="O97" s="101"/>
      <c r="P97" s="101"/>
      <c r="Q97" s="101"/>
      <c r="R97" s="101"/>
      <c r="S97" s="101"/>
      <c r="T97" s="101"/>
      <c r="U97" s="101"/>
    </row>
    <row r="98" spans="2:2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1">
      <c r="B99" s="98" t="s">
        <v>37</v>
      </c>
      <c r="C99" s="98"/>
      <c r="D99" s="100" t="s">
        <v>38</v>
      </c>
      <c r="E99" s="100"/>
      <c r="F99" s="100"/>
      <c r="G99" s="100"/>
      <c r="H99" s="100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5" spans="2:21">
      <c r="B105" s="96"/>
      <c r="C105" s="96"/>
      <c r="D105" s="96"/>
      <c r="E105" s="96"/>
      <c r="F105" s="96"/>
      <c r="G105" s="96"/>
      <c r="H105" s="96"/>
      <c r="I105" s="96"/>
      <c r="J105" s="96"/>
      <c r="K105" s="96"/>
      <c r="L105" s="96"/>
      <c r="M105" s="96"/>
      <c r="N105" s="96" t="s">
        <v>60</v>
      </c>
      <c r="O105" s="96"/>
      <c r="P105" s="96"/>
      <c r="Q105" s="96"/>
      <c r="R105" s="96"/>
      <c r="S105" s="96"/>
      <c r="T105" s="96"/>
      <c r="U105" s="96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  <filterColumn colId="12"/>
  </autoFilter>
  <mergeCells count="61">
    <mergeCell ref="U8:U10"/>
    <mergeCell ref="P5:U5"/>
    <mergeCell ref="P6:U6"/>
    <mergeCell ref="J85:T85"/>
    <mergeCell ref="G80:O80"/>
    <mergeCell ref="G81:O81"/>
    <mergeCell ref="G82:O82"/>
    <mergeCell ref="J84:T84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86:H86"/>
    <mergeCell ref="J86:T86"/>
    <mergeCell ref="B88:C88"/>
    <mergeCell ref="D88:H88"/>
    <mergeCell ref="S8:S9"/>
    <mergeCell ref="T8:T10"/>
    <mergeCell ref="B10:G10"/>
    <mergeCell ref="B79:C79"/>
    <mergeCell ref="O8:O9"/>
    <mergeCell ref="P8:P9"/>
    <mergeCell ref="Q8:Q10"/>
    <mergeCell ref="R8:R9"/>
    <mergeCell ref="W5:W8"/>
    <mergeCell ref="Z5:AC7"/>
    <mergeCell ref="AD5:AE7"/>
    <mergeCell ref="B105:D105"/>
    <mergeCell ref="B97:G97"/>
    <mergeCell ref="H97:M97"/>
    <mergeCell ref="B94:C94"/>
    <mergeCell ref="D94:I94"/>
    <mergeCell ref="J94:T94"/>
    <mergeCell ref="B99:C99"/>
    <mergeCell ref="D99:H99"/>
    <mergeCell ref="N97:U97"/>
    <mergeCell ref="N105:U105"/>
    <mergeCell ref="H105:M105"/>
    <mergeCell ref="E105:G105"/>
  </mergeCells>
  <conditionalFormatting sqref="H11:P77">
    <cfRule type="cellIs" dxfId="7" priority="4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82 AL3:AL9 X3:AK4 W5:AK9 V11:W77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2017-05-17T07:26:18Z</dcterms:modified>
</cp:coreProperties>
</file>