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firstSheet="1" activeTab="10"/>
  </bookViews>
  <sheets>
    <sheet name="Nhom(11)" sheetId="11" r:id="rId1"/>
    <sheet name="Nhom(10)" sheetId="10" r:id="rId2"/>
    <sheet name="Nhom(9)" sheetId="9" r:id="rId3"/>
    <sheet name="Nhom(8)" sheetId="8" r:id="rId4"/>
    <sheet name="Nhom(7)" sheetId="7" r:id="rId5"/>
    <sheet name="Nhom(6)" sheetId="6" r:id="rId6"/>
    <sheet name="Nhom(5)" sheetId="5" r:id="rId7"/>
    <sheet name="Nhom(4)" sheetId="4" r:id="rId8"/>
    <sheet name="Nhom(3)" sheetId="3" r:id="rId9"/>
    <sheet name="Nhom(2)" sheetId="2" r:id="rId10"/>
    <sheet name="Nhom(1)" sheetId="1" r:id="rId11"/>
  </sheets>
  <definedNames>
    <definedName name="_xlnm._FilterDatabase" localSheetId="10" hidden="1">'Nhom(1)'!$A$9:$AL$65</definedName>
    <definedName name="_xlnm._FilterDatabase" localSheetId="1" hidden="1">'Nhom(10)'!$A$9:$AL$67</definedName>
    <definedName name="_xlnm._FilterDatabase" localSheetId="0" hidden="1">'Nhom(11)'!$A$9:$AL$40</definedName>
    <definedName name="_xlnm._FilterDatabase" localSheetId="9" hidden="1">'Nhom(2)'!$A$9:$AL$53</definedName>
    <definedName name="_xlnm._FilterDatabase" localSheetId="8" hidden="1">'Nhom(3)'!$A$9:$AL$38</definedName>
    <definedName name="_xlnm._FilterDatabase" localSheetId="7" hidden="1">'Nhom(4)'!$A$9:$AL$65</definedName>
    <definedName name="_xlnm._FilterDatabase" localSheetId="6" hidden="1">'Nhom(5)'!$A$9:$AL$68</definedName>
    <definedName name="_xlnm._FilterDatabase" localSheetId="5" hidden="1">'Nhom(6)'!$A$9:$AL$66</definedName>
    <definedName name="_xlnm._FilterDatabase" localSheetId="4" hidden="1">'Nhom(7)'!$A$9:$AL$62</definedName>
    <definedName name="_xlnm._FilterDatabase" localSheetId="3" hidden="1">'Nhom(8)'!$A$9:$AL$61</definedName>
    <definedName name="_xlnm._FilterDatabase" localSheetId="2" hidden="1">'Nhom(9)'!$A$9:$AL$65</definedName>
    <definedName name="_xlnm.Print_Titles" localSheetId="10">'Nhom(1)'!$5:$10</definedName>
    <definedName name="_xlnm.Print_Titles" localSheetId="1">'Nhom(10)'!$5:$10</definedName>
    <definedName name="_xlnm.Print_Titles" localSheetId="0">'Nhom(11)'!$5:$10</definedName>
    <definedName name="_xlnm.Print_Titles" localSheetId="9">'Nhom(2)'!$5:$10</definedName>
    <definedName name="_xlnm.Print_Titles" localSheetId="8">'Nhom(3)'!$5:$10</definedName>
    <definedName name="_xlnm.Print_Titles" localSheetId="7">'Nhom(4)'!$5:$10</definedName>
    <definedName name="_xlnm.Print_Titles" localSheetId="6">'Nhom(5)'!$5:$10</definedName>
    <definedName name="_xlnm.Print_Titles" localSheetId="5">'Nhom(6)'!$5:$10</definedName>
    <definedName name="_xlnm.Print_Titles" localSheetId="4">'Nhom(7)'!$5:$10</definedName>
    <definedName name="_xlnm.Print_Titles" localSheetId="3">'Nhom(8)'!$5:$10</definedName>
    <definedName name="_xlnm.Print_Titles" localSheetId="2">'Nhom(9)'!$5:$10</definedName>
  </definedNames>
  <calcPr calcId="124519"/>
</workbook>
</file>

<file path=xl/calcChain.xml><?xml version="1.0" encoding="utf-8"?>
<calcChain xmlns="http://schemas.openxmlformats.org/spreadsheetml/2006/main">
  <c r="T40" i="11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45" s="1"/>
  <c r="P10"/>
  <c r="X9"/>
  <c r="W9"/>
  <c r="T67" i="10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72" s="1"/>
  <c r="P10"/>
  <c r="X9"/>
  <c r="W9"/>
  <c r="T65" i="9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70" s="1"/>
  <c r="P10"/>
  <c r="X9"/>
  <c r="W9"/>
  <c r="T61" i="8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66" s="1"/>
  <c r="P10"/>
  <c r="X9"/>
  <c r="W9"/>
  <c r="T62" i="7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67" s="1"/>
  <c r="P10"/>
  <c r="X9"/>
  <c r="W9"/>
  <c r="T66" i="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71" s="1"/>
  <c r="P10"/>
  <c r="X9"/>
  <c r="W9"/>
  <c r="T68" i="5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65" i="4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38" i="3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53" i="2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X9" i="1"/>
  <c r="W9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P73" i="5" l="1"/>
  <c r="P70" i="4"/>
  <c r="P43" i="3"/>
  <c r="P58" i="2"/>
  <c r="Q14" i="11"/>
  <c r="Q18"/>
  <c r="Q26"/>
  <c r="Q11"/>
  <c r="Q13"/>
  <c r="Q15"/>
  <c r="Q17"/>
  <c r="Q19"/>
  <c r="V19" s="1"/>
  <c r="Q21"/>
  <c r="Q23"/>
  <c r="Q25"/>
  <c r="Q27"/>
  <c r="V27" s="1"/>
  <c r="Q29"/>
  <c r="Q31"/>
  <c r="Q33"/>
  <c r="Q35"/>
  <c r="V35" s="1"/>
  <c r="Q37"/>
  <c r="Q39"/>
  <c r="Q12"/>
  <c r="Q16"/>
  <c r="Q20"/>
  <c r="Q22"/>
  <c r="Q24"/>
  <c r="Q28"/>
  <c r="Q30"/>
  <c r="Q32"/>
  <c r="Q34"/>
  <c r="Q36"/>
  <c r="Q38"/>
  <c r="Q40"/>
  <c r="P44"/>
  <c r="Q16" i="10"/>
  <c r="Q18"/>
  <c r="Q20"/>
  <c r="Q24"/>
  <c r="Q26"/>
  <c r="Q11"/>
  <c r="V11"/>
  <c r="Q13"/>
  <c r="Q15"/>
  <c r="Q17"/>
  <c r="Q19"/>
  <c r="V19" s="1"/>
  <c r="Q21"/>
  <c r="Q23"/>
  <c r="V23" s="1"/>
  <c r="Q25"/>
  <c r="Q27"/>
  <c r="Q29"/>
  <c r="Q31"/>
  <c r="V31" s="1"/>
  <c r="Q33"/>
  <c r="Q35"/>
  <c r="Q37"/>
  <c r="Q39"/>
  <c r="V39" s="1"/>
  <c r="Q41"/>
  <c r="Q43"/>
  <c r="Q45"/>
  <c r="Q47"/>
  <c r="V47" s="1"/>
  <c r="Q49"/>
  <c r="Q51"/>
  <c r="Q53"/>
  <c r="Q55"/>
  <c r="V55" s="1"/>
  <c r="Q57"/>
  <c r="Q59"/>
  <c r="Q61"/>
  <c r="Q63"/>
  <c r="V63" s="1"/>
  <c r="Q65"/>
  <c r="Q67"/>
  <c r="Q12"/>
  <c r="Q14"/>
  <c r="Q22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P71"/>
  <c r="Q16" i="9"/>
  <c r="Q18"/>
  <c r="Q20"/>
  <c r="Q22"/>
  <c r="Q24"/>
  <c r="Q11"/>
  <c r="V11"/>
  <c r="Q13"/>
  <c r="Q15"/>
  <c r="Q17"/>
  <c r="Q19"/>
  <c r="V19" s="1"/>
  <c r="Q21"/>
  <c r="Q23"/>
  <c r="Q25"/>
  <c r="Q27"/>
  <c r="V27" s="1"/>
  <c r="Q29"/>
  <c r="Q31"/>
  <c r="Q33"/>
  <c r="Q35"/>
  <c r="V35" s="1"/>
  <c r="Q37"/>
  <c r="Q39"/>
  <c r="Q41"/>
  <c r="Q43"/>
  <c r="V43" s="1"/>
  <c r="Q45"/>
  <c r="Q47"/>
  <c r="Q49"/>
  <c r="Q51"/>
  <c r="V51" s="1"/>
  <c r="Q53"/>
  <c r="Q55"/>
  <c r="Q57"/>
  <c r="Q59"/>
  <c r="Q61"/>
  <c r="Q63"/>
  <c r="V63" s="1"/>
  <c r="Q65"/>
  <c r="Q12"/>
  <c r="Q1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P69"/>
  <c r="Q14" i="8"/>
  <c r="Q18"/>
  <c r="Q20"/>
  <c r="Q22"/>
  <c r="Q24"/>
  <c r="Q28"/>
  <c r="Q11"/>
  <c r="V11" s="1"/>
  <c r="Q13"/>
  <c r="V13" s="1"/>
  <c r="Q15"/>
  <c r="Q17"/>
  <c r="Q19"/>
  <c r="Q21"/>
  <c r="V21" s="1"/>
  <c r="Q23"/>
  <c r="Q25"/>
  <c r="Q27"/>
  <c r="Q29"/>
  <c r="V29" s="1"/>
  <c r="Q31"/>
  <c r="Q33"/>
  <c r="Q35"/>
  <c r="Q37"/>
  <c r="V37" s="1"/>
  <c r="Q39"/>
  <c r="Q41"/>
  <c r="Q43"/>
  <c r="Q45"/>
  <c r="V45" s="1"/>
  <c r="Q47"/>
  <c r="Q49"/>
  <c r="Q51"/>
  <c r="Q53"/>
  <c r="V53" s="1"/>
  <c r="Q55"/>
  <c r="Q57"/>
  <c r="Q59"/>
  <c r="Q61"/>
  <c r="V61" s="1"/>
  <c r="Q12"/>
  <c r="Q16"/>
  <c r="Q26"/>
  <c r="Q30"/>
  <c r="Q32"/>
  <c r="Q34"/>
  <c r="Q36"/>
  <c r="Q38"/>
  <c r="Q40"/>
  <c r="Q42"/>
  <c r="Q44"/>
  <c r="Q46"/>
  <c r="Q48"/>
  <c r="Q50"/>
  <c r="Q52"/>
  <c r="Q54"/>
  <c r="Q56"/>
  <c r="Q58"/>
  <c r="Q60"/>
  <c r="P65"/>
  <c r="Q12" i="7"/>
  <c r="Q16"/>
  <c r="Q20"/>
  <c r="Q22"/>
  <c r="Q24"/>
  <c r="Q28"/>
  <c r="Q30"/>
  <c r="Q34"/>
  <c r="Q11"/>
  <c r="V11" s="1"/>
  <c r="Q13"/>
  <c r="Q15"/>
  <c r="Q17"/>
  <c r="V17" s="1"/>
  <c r="Q19"/>
  <c r="Q21"/>
  <c r="Q23"/>
  <c r="Q25"/>
  <c r="V25" s="1"/>
  <c r="Q27"/>
  <c r="Q29"/>
  <c r="Q31"/>
  <c r="Q33"/>
  <c r="V33" s="1"/>
  <c r="Q35"/>
  <c r="Q37"/>
  <c r="Q39"/>
  <c r="Q41"/>
  <c r="V41" s="1"/>
  <c r="Q43"/>
  <c r="Q45"/>
  <c r="Q47"/>
  <c r="Q49"/>
  <c r="V49" s="1"/>
  <c r="Q51"/>
  <c r="Q53"/>
  <c r="Q55"/>
  <c r="Q57"/>
  <c r="V57" s="1"/>
  <c r="Q59"/>
  <c r="Q61"/>
  <c r="Q14"/>
  <c r="Q18"/>
  <c r="Q26"/>
  <c r="Q32"/>
  <c r="Q36"/>
  <c r="Q38"/>
  <c r="Q40"/>
  <c r="Q42"/>
  <c r="Q44"/>
  <c r="Q46"/>
  <c r="Q48"/>
  <c r="Q50"/>
  <c r="Q52"/>
  <c r="Q54"/>
  <c r="Q56"/>
  <c r="Q58"/>
  <c r="Q60"/>
  <c r="Q62"/>
  <c r="P66"/>
  <c r="Q12" i="6"/>
  <c r="Q16"/>
  <c r="Q20"/>
  <c r="Q24"/>
  <c r="Q26"/>
  <c r="Q32"/>
  <c r="Q36"/>
  <c r="Q11"/>
  <c r="V11"/>
  <c r="Q13"/>
  <c r="V13" s="1"/>
  <c r="Q15"/>
  <c r="V15" s="1"/>
  <c r="Q17"/>
  <c r="V17" s="1"/>
  <c r="Q19"/>
  <c r="Q21"/>
  <c r="V21" s="1"/>
  <c r="Q23"/>
  <c r="V23" s="1"/>
  <c r="Q25"/>
  <c r="V25" s="1"/>
  <c r="Q27"/>
  <c r="Q29"/>
  <c r="V29" s="1"/>
  <c r="Q31"/>
  <c r="V31" s="1"/>
  <c r="Q33"/>
  <c r="V33" s="1"/>
  <c r="Q35"/>
  <c r="Q37"/>
  <c r="V37" s="1"/>
  <c r="Q39"/>
  <c r="V39" s="1"/>
  <c r="Q41"/>
  <c r="V41" s="1"/>
  <c r="Q43"/>
  <c r="Q45"/>
  <c r="V45" s="1"/>
  <c r="Q47"/>
  <c r="V47" s="1"/>
  <c r="Q49"/>
  <c r="V49" s="1"/>
  <c r="Q51"/>
  <c r="Q53"/>
  <c r="V53" s="1"/>
  <c r="Q55"/>
  <c r="V55" s="1"/>
  <c r="Q57"/>
  <c r="V57" s="1"/>
  <c r="Q59"/>
  <c r="Q61"/>
  <c r="V61" s="1"/>
  <c r="Q63"/>
  <c r="V63" s="1"/>
  <c r="Q65"/>
  <c r="V65" s="1"/>
  <c r="Q14"/>
  <c r="Q18"/>
  <c r="Q22"/>
  <c r="Q28"/>
  <c r="Q30"/>
  <c r="Q34"/>
  <c r="Q38"/>
  <c r="Q40"/>
  <c r="Q42"/>
  <c r="Q44"/>
  <c r="Q46"/>
  <c r="Q48"/>
  <c r="Q50"/>
  <c r="Q52"/>
  <c r="Q54"/>
  <c r="Q56"/>
  <c r="Q58"/>
  <c r="Q60"/>
  <c r="Q62"/>
  <c r="Q64"/>
  <c r="Q66"/>
  <c r="P70"/>
  <c r="Q12" i="5"/>
  <c r="Q16"/>
  <c r="Q20"/>
  <c r="Q26"/>
  <c r="Q30"/>
  <c r="Q32"/>
  <c r="Q11"/>
  <c r="V11" s="1"/>
  <c r="Q13"/>
  <c r="V13" s="1"/>
  <c r="Q15"/>
  <c r="Q17"/>
  <c r="Q19"/>
  <c r="Q21"/>
  <c r="V21" s="1"/>
  <c r="Q23"/>
  <c r="Q25"/>
  <c r="Q27"/>
  <c r="Q29"/>
  <c r="V29" s="1"/>
  <c r="Q31"/>
  <c r="Q33"/>
  <c r="Q35"/>
  <c r="Q37"/>
  <c r="V37" s="1"/>
  <c r="Q39"/>
  <c r="Q41"/>
  <c r="Q43"/>
  <c r="Q45"/>
  <c r="V45" s="1"/>
  <c r="Q47"/>
  <c r="Q49"/>
  <c r="Q51"/>
  <c r="Q53"/>
  <c r="V53" s="1"/>
  <c r="Q55"/>
  <c r="Q57"/>
  <c r="Q59"/>
  <c r="Q61"/>
  <c r="V61" s="1"/>
  <c r="Q63"/>
  <c r="Q65"/>
  <c r="Q67"/>
  <c r="Q14"/>
  <c r="Q18"/>
  <c r="Q22"/>
  <c r="Q24"/>
  <c r="Q28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P72"/>
  <c r="Q14" i="4"/>
  <c r="Q18"/>
  <c r="Q22"/>
  <c r="Q26"/>
  <c r="Q32"/>
  <c r="Q34"/>
  <c r="Q11"/>
  <c r="V11" s="1"/>
  <c r="Q13"/>
  <c r="V13" s="1"/>
  <c r="Q15"/>
  <c r="Q17"/>
  <c r="Q19"/>
  <c r="Q21"/>
  <c r="V21" s="1"/>
  <c r="Q23"/>
  <c r="Q25"/>
  <c r="Q27"/>
  <c r="Q29"/>
  <c r="V29" s="1"/>
  <c r="Q31"/>
  <c r="Q33"/>
  <c r="Q35"/>
  <c r="Q37"/>
  <c r="V37" s="1"/>
  <c r="Q39"/>
  <c r="Q41"/>
  <c r="Q43"/>
  <c r="Q45"/>
  <c r="V45" s="1"/>
  <c r="Q47"/>
  <c r="Q49"/>
  <c r="Q51"/>
  <c r="Q53"/>
  <c r="V53" s="1"/>
  <c r="Q55"/>
  <c r="Q57"/>
  <c r="Q59"/>
  <c r="Q61"/>
  <c r="V61" s="1"/>
  <c r="Q63"/>
  <c r="Q65"/>
  <c r="Q12"/>
  <c r="Q16"/>
  <c r="Q20"/>
  <c r="Q24"/>
  <c r="Q28"/>
  <c r="Q30"/>
  <c r="Q36"/>
  <c r="Q38"/>
  <c r="Q40"/>
  <c r="Q42"/>
  <c r="Q44"/>
  <c r="Q46"/>
  <c r="Q48"/>
  <c r="Q50"/>
  <c r="Q52"/>
  <c r="Q54"/>
  <c r="Q56"/>
  <c r="Q58"/>
  <c r="Q60"/>
  <c r="Q62"/>
  <c r="Q64"/>
  <c r="P69"/>
  <c r="Q12" i="3"/>
  <c r="Q16"/>
  <c r="Q20"/>
  <c r="Q24"/>
  <c r="Q28"/>
  <c r="Q30"/>
  <c r="Q36"/>
  <c r="Q11"/>
  <c r="V11" s="1"/>
  <c r="Q13"/>
  <c r="Q15"/>
  <c r="Q17"/>
  <c r="V17" s="1"/>
  <c r="Q19"/>
  <c r="Q21"/>
  <c r="Q23"/>
  <c r="Q25"/>
  <c r="V25" s="1"/>
  <c r="Q27"/>
  <c r="Q29"/>
  <c r="Q31"/>
  <c r="Q33"/>
  <c r="V33" s="1"/>
  <c r="Q35"/>
  <c r="Q37"/>
  <c r="Q14"/>
  <c r="Q18"/>
  <c r="Q22"/>
  <c r="Q26"/>
  <c r="Q32"/>
  <c r="Q34"/>
  <c r="Q38"/>
  <c r="P42"/>
  <c r="Q14" i="2"/>
  <c r="Q18"/>
  <c r="Q24"/>
  <c r="Q26"/>
  <c r="Q28"/>
  <c r="Q32"/>
  <c r="Q34"/>
  <c r="Q36"/>
  <c r="Q38"/>
  <c r="Q40"/>
  <c r="Q11"/>
  <c r="V11" s="1"/>
  <c r="Q13"/>
  <c r="V13" s="1"/>
  <c r="Q15"/>
  <c r="Q17"/>
  <c r="Q19"/>
  <c r="Q21"/>
  <c r="V21" s="1"/>
  <c r="Q23"/>
  <c r="Q25"/>
  <c r="Q27"/>
  <c r="Q29"/>
  <c r="V29" s="1"/>
  <c r="Q31"/>
  <c r="Q33"/>
  <c r="Q35"/>
  <c r="Q37"/>
  <c r="V37" s="1"/>
  <c r="Q39"/>
  <c r="Q41"/>
  <c r="Q43"/>
  <c r="Q45"/>
  <c r="V45" s="1"/>
  <c r="Q47"/>
  <c r="Q49"/>
  <c r="Q51"/>
  <c r="Q53"/>
  <c r="V53" s="1"/>
  <c r="Q12"/>
  <c r="Q16"/>
  <c r="Q20"/>
  <c r="Q22"/>
  <c r="Q30"/>
  <c r="Q42"/>
  <c r="Q44"/>
  <c r="Q46"/>
  <c r="Q48"/>
  <c r="Q50"/>
  <c r="Q52"/>
  <c r="P57"/>
  <c r="Q11" i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R49"/>
  <c r="R51"/>
  <c r="R53"/>
  <c r="R55"/>
  <c r="R57"/>
  <c r="R61"/>
  <c r="R65"/>
  <c r="S51"/>
  <c r="S55"/>
  <c r="S63"/>
  <c r="V38" i="11" l="1"/>
  <c r="S38"/>
  <c r="R38"/>
  <c r="V34"/>
  <c r="S34"/>
  <c r="R34"/>
  <c r="V30"/>
  <c r="R30"/>
  <c r="S30"/>
  <c r="S24"/>
  <c r="R24"/>
  <c r="V24"/>
  <c r="S20"/>
  <c r="R20"/>
  <c r="V20"/>
  <c r="S12"/>
  <c r="R12"/>
  <c r="V12"/>
  <c r="R37"/>
  <c r="S37"/>
  <c r="R33"/>
  <c r="S33"/>
  <c r="R29"/>
  <c r="S29"/>
  <c r="R25"/>
  <c r="S25"/>
  <c r="S21"/>
  <c r="R21"/>
  <c r="S17"/>
  <c r="R17"/>
  <c r="S13"/>
  <c r="R13"/>
  <c r="R11"/>
  <c r="S11"/>
  <c r="V18"/>
  <c r="R18"/>
  <c r="S18"/>
  <c r="V17"/>
  <c r="V33"/>
  <c r="V25"/>
  <c r="V40"/>
  <c r="S40"/>
  <c r="R40"/>
  <c r="V36"/>
  <c r="S36"/>
  <c r="R36"/>
  <c r="V32"/>
  <c r="S32"/>
  <c r="R32"/>
  <c r="V28"/>
  <c r="S28"/>
  <c r="R28"/>
  <c r="V22"/>
  <c r="R22"/>
  <c r="S22"/>
  <c r="S16"/>
  <c r="R16"/>
  <c r="V16"/>
  <c r="R39"/>
  <c r="S39"/>
  <c r="R35"/>
  <c r="S35"/>
  <c r="R31"/>
  <c r="S31"/>
  <c r="R27"/>
  <c r="S27"/>
  <c r="R23"/>
  <c r="S23"/>
  <c r="R19"/>
  <c r="S19"/>
  <c r="R15"/>
  <c r="S15"/>
  <c r="V26"/>
  <c r="R26"/>
  <c r="S26"/>
  <c r="V14"/>
  <c r="R14"/>
  <c r="S14"/>
  <c r="V11"/>
  <c r="V39"/>
  <c r="V31"/>
  <c r="V21"/>
  <c r="V13"/>
  <c r="V37"/>
  <c r="V29"/>
  <c r="V23"/>
  <c r="V15"/>
  <c r="V66" i="10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S22"/>
  <c r="R22"/>
  <c r="V22"/>
  <c r="S12"/>
  <c r="R12"/>
  <c r="V12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S13"/>
  <c r="R13"/>
  <c r="R11"/>
  <c r="S11"/>
  <c r="V24"/>
  <c r="R24"/>
  <c r="S24"/>
  <c r="V18"/>
  <c r="R18"/>
  <c r="S18"/>
  <c r="V13"/>
  <c r="V65"/>
  <c r="V57"/>
  <c r="V49"/>
  <c r="V41"/>
  <c r="V33"/>
  <c r="V25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S28"/>
  <c r="R28"/>
  <c r="S14"/>
  <c r="R14"/>
  <c r="V14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S23"/>
  <c r="R23"/>
  <c r="S19"/>
  <c r="R19"/>
  <c r="S15"/>
  <c r="R15"/>
  <c r="V26"/>
  <c r="R26"/>
  <c r="S26"/>
  <c r="V20"/>
  <c r="R20"/>
  <c r="S20"/>
  <c r="V16"/>
  <c r="R16"/>
  <c r="S16"/>
  <c r="V67"/>
  <c r="V59"/>
  <c r="V51"/>
  <c r="V43"/>
  <c r="V35"/>
  <c r="V27"/>
  <c r="V17"/>
  <c r="V61"/>
  <c r="V53"/>
  <c r="V45"/>
  <c r="V37"/>
  <c r="V29"/>
  <c r="V21"/>
  <c r="V15"/>
  <c r="V62" i="9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S26"/>
  <c r="R26"/>
  <c r="V26"/>
  <c r="S12"/>
  <c r="R12"/>
  <c r="V12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S13"/>
  <c r="R13"/>
  <c r="R11"/>
  <c r="S11"/>
  <c r="V22"/>
  <c r="R22"/>
  <c r="S22"/>
  <c r="V18"/>
  <c r="R18"/>
  <c r="S18"/>
  <c r="V61"/>
  <c r="V57"/>
  <c r="V49"/>
  <c r="V41"/>
  <c r="V33"/>
  <c r="V25"/>
  <c r="V17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V28"/>
  <c r="R28"/>
  <c r="S28"/>
  <c r="S14"/>
  <c r="R14"/>
  <c r="V14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S27"/>
  <c r="R27"/>
  <c r="S23"/>
  <c r="R23"/>
  <c r="S19"/>
  <c r="R19"/>
  <c r="S15"/>
  <c r="R15"/>
  <c r="V24"/>
  <c r="R24"/>
  <c r="S24"/>
  <c r="V20"/>
  <c r="R20"/>
  <c r="S20"/>
  <c r="V16"/>
  <c r="R16"/>
  <c r="S16"/>
  <c r="V65"/>
  <c r="V55"/>
  <c r="V47"/>
  <c r="V39"/>
  <c r="V31"/>
  <c r="V23"/>
  <c r="V15"/>
  <c r="V59"/>
  <c r="V53"/>
  <c r="V45"/>
  <c r="V37"/>
  <c r="V29"/>
  <c r="V21"/>
  <c r="V13"/>
  <c r="AH9" s="1"/>
  <c r="V58" i="8"/>
  <c r="S58"/>
  <c r="R58"/>
  <c r="V54"/>
  <c r="S54"/>
  <c r="R54"/>
  <c r="V50"/>
  <c r="S50"/>
  <c r="R50"/>
  <c r="V46"/>
  <c r="S46"/>
  <c r="R46"/>
  <c r="V42"/>
  <c r="S42"/>
  <c r="R42"/>
  <c r="V38"/>
  <c r="S38"/>
  <c r="R38"/>
  <c r="V34"/>
  <c r="S34"/>
  <c r="R34"/>
  <c r="V30"/>
  <c r="S30"/>
  <c r="R30"/>
  <c r="S16"/>
  <c r="R16"/>
  <c r="V16"/>
  <c r="R59"/>
  <c r="S59"/>
  <c r="R55"/>
  <c r="S55"/>
  <c r="R51"/>
  <c r="S51"/>
  <c r="R47"/>
  <c r="S47"/>
  <c r="R43"/>
  <c r="S43"/>
  <c r="R39"/>
  <c r="S39"/>
  <c r="R35"/>
  <c r="S35"/>
  <c r="R31"/>
  <c r="S31"/>
  <c r="S27"/>
  <c r="R27"/>
  <c r="S23"/>
  <c r="R23"/>
  <c r="S19"/>
  <c r="R19"/>
  <c r="R15"/>
  <c r="S15"/>
  <c r="V28"/>
  <c r="R28"/>
  <c r="S28"/>
  <c r="V22"/>
  <c r="R22"/>
  <c r="S22"/>
  <c r="V18"/>
  <c r="R18"/>
  <c r="S18"/>
  <c r="V55"/>
  <c r="V47"/>
  <c r="V39"/>
  <c r="V31"/>
  <c r="V23"/>
  <c r="V15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S36"/>
  <c r="R36"/>
  <c r="V32"/>
  <c r="S32"/>
  <c r="R32"/>
  <c r="S26"/>
  <c r="R26"/>
  <c r="V26"/>
  <c r="S12"/>
  <c r="R12"/>
  <c r="V12"/>
  <c r="R61"/>
  <c r="S61"/>
  <c r="R57"/>
  <c r="S57"/>
  <c r="R53"/>
  <c r="S53"/>
  <c r="R49"/>
  <c r="S49"/>
  <c r="R45"/>
  <c r="S45"/>
  <c r="R41"/>
  <c r="S41"/>
  <c r="R37"/>
  <c r="S37"/>
  <c r="R33"/>
  <c r="S33"/>
  <c r="S29"/>
  <c r="R29"/>
  <c r="R25"/>
  <c r="S25"/>
  <c r="R21"/>
  <c r="S21"/>
  <c r="S17"/>
  <c r="R17"/>
  <c r="S13"/>
  <c r="R13"/>
  <c r="R11"/>
  <c r="S11"/>
  <c r="V24"/>
  <c r="R24"/>
  <c r="S24"/>
  <c r="V20"/>
  <c r="R20"/>
  <c r="S20"/>
  <c r="V14"/>
  <c r="R14"/>
  <c r="S14"/>
  <c r="V57"/>
  <c r="V49"/>
  <c r="V41"/>
  <c r="V33"/>
  <c r="V25"/>
  <c r="V17"/>
  <c r="V59"/>
  <c r="V51"/>
  <c r="V43"/>
  <c r="V35"/>
  <c r="V27"/>
  <c r="V19"/>
  <c r="V62" i="7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S32"/>
  <c r="R32"/>
  <c r="V32"/>
  <c r="S18"/>
  <c r="R18"/>
  <c r="V18"/>
  <c r="R59"/>
  <c r="S59"/>
  <c r="R55"/>
  <c r="S55"/>
  <c r="R51"/>
  <c r="S51"/>
  <c r="R47"/>
  <c r="S47"/>
  <c r="R43"/>
  <c r="S43"/>
  <c r="R39"/>
  <c r="S39"/>
  <c r="R35"/>
  <c r="S35"/>
  <c r="R31"/>
  <c r="S31"/>
  <c r="S27"/>
  <c r="R27"/>
  <c r="S23"/>
  <c r="R23"/>
  <c r="S19"/>
  <c r="R19"/>
  <c r="S15"/>
  <c r="R15"/>
  <c r="V34"/>
  <c r="R34"/>
  <c r="S34"/>
  <c r="V28"/>
  <c r="R28"/>
  <c r="S28"/>
  <c r="V22"/>
  <c r="R22"/>
  <c r="S22"/>
  <c r="V16"/>
  <c r="R16"/>
  <c r="S16"/>
  <c r="V59"/>
  <c r="V51"/>
  <c r="V43"/>
  <c r="V35"/>
  <c r="V27"/>
  <c r="V19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R36"/>
  <c r="S36"/>
  <c r="S26"/>
  <c r="R26"/>
  <c r="V26"/>
  <c r="S14"/>
  <c r="R14"/>
  <c r="V14"/>
  <c r="R61"/>
  <c r="S61"/>
  <c r="R57"/>
  <c r="S57"/>
  <c r="R53"/>
  <c r="S53"/>
  <c r="R49"/>
  <c r="S49"/>
  <c r="R45"/>
  <c r="S45"/>
  <c r="R41"/>
  <c r="S41"/>
  <c r="R37"/>
  <c r="S37"/>
  <c r="R33"/>
  <c r="S33"/>
  <c r="R29"/>
  <c r="S29"/>
  <c r="R25"/>
  <c r="S25"/>
  <c r="R21"/>
  <c r="S21"/>
  <c r="R17"/>
  <c r="S17"/>
  <c r="R13"/>
  <c r="S13"/>
  <c r="S11"/>
  <c r="R11"/>
  <c r="V30"/>
  <c r="R30"/>
  <c r="S30"/>
  <c r="V24"/>
  <c r="R24"/>
  <c r="S24"/>
  <c r="V20"/>
  <c r="R20"/>
  <c r="S20"/>
  <c r="V12"/>
  <c r="R12"/>
  <c r="S12"/>
  <c r="V55"/>
  <c r="V47"/>
  <c r="V39"/>
  <c r="V31"/>
  <c r="V21"/>
  <c r="V13"/>
  <c r="V61"/>
  <c r="V53"/>
  <c r="V45"/>
  <c r="V37"/>
  <c r="V29"/>
  <c r="V23"/>
  <c r="V15"/>
  <c r="V60" i="6"/>
  <c r="S60"/>
  <c r="R60"/>
  <c r="V52"/>
  <c r="S52"/>
  <c r="R52"/>
  <c r="V44"/>
  <c r="S44"/>
  <c r="R44"/>
  <c r="S34"/>
  <c r="R34"/>
  <c r="V34"/>
  <c r="S28"/>
  <c r="R28"/>
  <c r="V28"/>
  <c r="R59"/>
  <c r="S59"/>
  <c r="R51"/>
  <c r="S51"/>
  <c r="R43"/>
  <c r="S43"/>
  <c r="S35"/>
  <c r="R35"/>
  <c r="R27"/>
  <c r="S27"/>
  <c r="S19"/>
  <c r="R19"/>
  <c r="V36"/>
  <c r="R36"/>
  <c r="S36"/>
  <c r="V26"/>
  <c r="R26"/>
  <c r="S26"/>
  <c r="V12"/>
  <c r="R12"/>
  <c r="S12"/>
  <c r="V66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R38"/>
  <c r="S38"/>
  <c r="S30"/>
  <c r="R30"/>
  <c r="V30"/>
  <c r="S22"/>
  <c r="R22"/>
  <c r="V22"/>
  <c r="S14"/>
  <c r="R14"/>
  <c r="V14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S29"/>
  <c r="R29"/>
  <c r="R25"/>
  <c r="S25"/>
  <c r="R21"/>
  <c r="S21"/>
  <c r="R17"/>
  <c r="S17"/>
  <c r="R13"/>
  <c r="S13"/>
  <c r="S11"/>
  <c r="R11"/>
  <c r="V32"/>
  <c r="R32"/>
  <c r="S32"/>
  <c r="V24"/>
  <c r="R24"/>
  <c r="S24"/>
  <c r="V16"/>
  <c r="R16"/>
  <c r="S16"/>
  <c r="V59"/>
  <c r="V51"/>
  <c r="V43"/>
  <c r="V35"/>
  <c r="V27"/>
  <c r="V19"/>
  <c r="V64"/>
  <c r="S64"/>
  <c r="R64"/>
  <c r="V56"/>
  <c r="S56"/>
  <c r="R56"/>
  <c r="V48"/>
  <c r="S48"/>
  <c r="R48"/>
  <c r="V40"/>
  <c r="S40"/>
  <c r="R40"/>
  <c r="S18"/>
  <c r="R18"/>
  <c r="V18"/>
  <c r="R63"/>
  <c r="S63"/>
  <c r="R55"/>
  <c r="S55"/>
  <c r="R47"/>
  <c r="S47"/>
  <c r="R39"/>
  <c r="S39"/>
  <c r="S31"/>
  <c r="R31"/>
  <c r="S23"/>
  <c r="R23"/>
  <c r="S15"/>
  <c r="R15"/>
  <c r="V20"/>
  <c r="R20"/>
  <c r="S20"/>
  <c r="V66" i="5"/>
  <c r="S66"/>
  <c r="R66"/>
  <c r="V62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S38"/>
  <c r="R38"/>
  <c r="S34"/>
  <c r="R34"/>
  <c r="V34"/>
  <c r="S24"/>
  <c r="R24"/>
  <c r="V24"/>
  <c r="S18"/>
  <c r="R18"/>
  <c r="V18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R31"/>
  <c r="S31"/>
  <c r="R27"/>
  <c r="S27"/>
  <c r="S23"/>
  <c r="R23"/>
  <c r="S19"/>
  <c r="R19"/>
  <c r="S15"/>
  <c r="R15"/>
  <c r="V32"/>
  <c r="R32"/>
  <c r="S32"/>
  <c r="V26"/>
  <c r="R26"/>
  <c r="S26"/>
  <c r="V16"/>
  <c r="R16"/>
  <c r="S16"/>
  <c r="V63"/>
  <c r="V55"/>
  <c r="V47"/>
  <c r="V39"/>
  <c r="V31"/>
  <c r="V23"/>
  <c r="V15"/>
  <c r="V68"/>
  <c r="S68"/>
  <c r="R68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V36"/>
  <c r="R36"/>
  <c r="S36"/>
  <c r="S28"/>
  <c r="R28"/>
  <c r="V28"/>
  <c r="S22"/>
  <c r="R22"/>
  <c r="V22"/>
  <c r="S14"/>
  <c r="R14"/>
  <c r="V14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S29"/>
  <c r="R29"/>
  <c r="S25"/>
  <c r="R25"/>
  <c r="R21"/>
  <c r="S21"/>
  <c r="R17"/>
  <c r="S17"/>
  <c r="R13"/>
  <c r="S13"/>
  <c r="S11"/>
  <c r="R11"/>
  <c r="V30"/>
  <c r="R30"/>
  <c r="S30"/>
  <c r="V20"/>
  <c r="R20"/>
  <c r="S20"/>
  <c r="V12"/>
  <c r="R12"/>
  <c r="S12"/>
  <c r="V65"/>
  <c r="V57"/>
  <c r="V49"/>
  <c r="V41"/>
  <c r="V33"/>
  <c r="V25"/>
  <c r="V17"/>
  <c r="V67"/>
  <c r="V59"/>
  <c r="V51"/>
  <c r="V43"/>
  <c r="V35"/>
  <c r="V27"/>
  <c r="V19"/>
  <c r="V62" i="4"/>
  <c r="S62"/>
  <c r="R62"/>
  <c r="V58"/>
  <c r="S58"/>
  <c r="R58"/>
  <c r="V54"/>
  <c r="S54"/>
  <c r="R54"/>
  <c r="V50"/>
  <c r="S50"/>
  <c r="R50"/>
  <c r="V46"/>
  <c r="S46"/>
  <c r="R46"/>
  <c r="V42"/>
  <c r="S42"/>
  <c r="R42"/>
  <c r="V38"/>
  <c r="R38"/>
  <c r="S38"/>
  <c r="S30"/>
  <c r="R30"/>
  <c r="V30"/>
  <c r="S24"/>
  <c r="R24"/>
  <c r="V24"/>
  <c r="S16"/>
  <c r="R16"/>
  <c r="V16"/>
  <c r="R63"/>
  <c r="S63"/>
  <c r="R59"/>
  <c r="S59"/>
  <c r="R55"/>
  <c r="S55"/>
  <c r="R51"/>
  <c r="S51"/>
  <c r="R47"/>
  <c r="S47"/>
  <c r="R43"/>
  <c r="S43"/>
  <c r="S39"/>
  <c r="R39"/>
  <c r="R35"/>
  <c r="S35"/>
  <c r="S31"/>
  <c r="R31"/>
  <c r="R27"/>
  <c r="S27"/>
  <c r="R23"/>
  <c r="S23"/>
  <c r="R19"/>
  <c r="S19"/>
  <c r="R15"/>
  <c r="S15"/>
  <c r="V34"/>
  <c r="R34"/>
  <c r="S34"/>
  <c r="V26"/>
  <c r="R26"/>
  <c r="S26"/>
  <c r="V18"/>
  <c r="R18"/>
  <c r="S18"/>
  <c r="V51"/>
  <c r="V43"/>
  <c r="V35"/>
  <c r="V27"/>
  <c r="V19"/>
  <c r="V59"/>
  <c r="V64"/>
  <c r="S64"/>
  <c r="R64"/>
  <c r="V60"/>
  <c r="S60"/>
  <c r="R60"/>
  <c r="V56"/>
  <c r="S56"/>
  <c r="R56"/>
  <c r="V52"/>
  <c r="S52"/>
  <c r="R52"/>
  <c r="V48"/>
  <c r="S48"/>
  <c r="R48"/>
  <c r="V44"/>
  <c r="S44"/>
  <c r="R44"/>
  <c r="V40"/>
  <c r="S40"/>
  <c r="R40"/>
  <c r="S36"/>
  <c r="R36"/>
  <c r="V36"/>
  <c r="S28"/>
  <c r="R28"/>
  <c r="V28"/>
  <c r="S20"/>
  <c r="R20"/>
  <c r="V20"/>
  <c r="S12"/>
  <c r="R12"/>
  <c r="V12"/>
  <c r="R65"/>
  <c r="S65"/>
  <c r="R61"/>
  <c r="S61"/>
  <c r="R57"/>
  <c r="S57"/>
  <c r="R53"/>
  <c r="S53"/>
  <c r="R49"/>
  <c r="S49"/>
  <c r="R45"/>
  <c r="S45"/>
  <c r="R41"/>
  <c r="S41"/>
  <c r="S37"/>
  <c r="R37"/>
  <c r="R33"/>
  <c r="S33"/>
  <c r="S29"/>
  <c r="R29"/>
  <c r="S25"/>
  <c r="R25"/>
  <c r="S21"/>
  <c r="R21"/>
  <c r="S17"/>
  <c r="R17"/>
  <c r="S13"/>
  <c r="R13"/>
  <c r="R11"/>
  <c r="S11"/>
  <c r="V32"/>
  <c r="R32"/>
  <c r="S32"/>
  <c r="V22"/>
  <c r="R22"/>
  <c r="S22"/>
  <c r="V14"/>
  <c r="R14"/>
  <c r="S14"/>
  <c r="V65"/>
  <c r="V55"/>
  <c r="V47"/>
  <c r="V39"/>
  <c r="V31"/>
  <c r="V23"/>
  <c r="V15"/>
  <c r="V63"/>
  <c r="V57"/>
  <c r="V49"/>
  <c r="V41"/>
  <c r="V33"/>
  <c r="V25"/>
  <c r="V17"/>
  <c r="R35" i="3"/>
  <c r="S35"/>
  <c r="R31"/>
  <c r="S31"/>
  <c r="S27"/>
  <c r="R27"/>
  <c r="S23"/>
  <c r="R23"/>
  <c r="S19"/>
  <c r="R19"/>
  <c r="S15"/>
  <c r="R15"/>
  <c r="V36"/>
  <c r="S36"/>
  <c r="R36"/>
  <c r="V28"/>
  <c r="R28"/>
  <c r="S28"/>
  <c r="V20"/>
  <c r="R20"/>
  <c r="S20"/>
  <c r="V12"/>
  <c r="R12"/>
  <c r="S12"/>
  <c r="V31"/>
  <c r="V23"/>
  <c r="V15"/>
  <c r="V34"/>
  <c r="R34"/>
  <c r="S34"/>
  <c r="S26"/>
  <c r="R26"/>
  <c r="V26"/>
  <c r="S18"/>
  <c r="R18"/>
  <c r="V18"/>
  <c r="V38"/>
  <c r="S38"/>
  <c r="R38"/>
  <c r="S32"/>
  <c r="R32"/>
  <c r="V32"/>
  <c r="S22"/>
  <c r="R22"/>
  <c r="V22"/>
  <c r="S14"/>
  <c r="R14"/>
  <c r="V14"/>
  <c r="R37"/>
  <c r="S37"/>
  <c r="S33"/>
  <c r="R33"/>
  <c r="R29"/>
  <c r="S29"/>
  <c r="R25"/>
  <c r="S25"/>
  <c r="R21"/>
  <c r="S21"/>
  <c r="R17"/>
  <c r="S17"/>
  <c r="R13"/>
  <c r="S13"/>
  <c r="S11"/>
  <c r="R11"/>
  <c r="V30"/>
  <c r="R30"/>
  <c r="S30"/>
  <c r="V24"/>
  <c r="R24"/>
  <c r="S24"/>
  <c r="V16"/>
  <c r="R16"/>
  <c r="S16"/>
  <c r="V37"/>
  <c r="V29"/>
  <c r="V21"/>
  <c r="V13"/>
  <c r="V35"/>
  <c r="V27"/>
  <c r="V19"/>
  <c r="V50" i="2"/>
  <c r="S50"/>
  <c r="R50"/>
  <c r="V46"/>
  <c r="S46"/>
  <c r="R46"/>
  <c r="V42"/>
  <c r="S42"/>
  <c r="R42"/>
  <c r="S22"/>
  <c r="R22"/>
  <c r="V22"/>
  <c r="S16"/>
  <c r="R16"/>
  <c r="V16"/>
  <c r="R51"/>
  <c r="S51"/>
  <c r="R47"/>
  <c r="S47"/>
  <c r="R43"/>
  <c r="S43"/>
  <c r="S39"/>
  <c r="R39"/>
  <c r="S35"/>
  <c r="R35"/>
  <c r="S31"/>
  <c r="R31"/>
  <c r="S27"/>
  <c r="R27"/>
  <c r="S23"/>
  <c r="R23"/>
  <c r="R19"/>
  <c r="S19"/>
  <c r="R15"/>
  <c r="S15"/>
  <c r="V40"/>
  <c r="R40"/>
  <c r="S40"/>
  <c r="V36"/>
  <c r="R36"/>
  <c r="S36"/>
  <c r="V32"/>
  <c r="R32"/>
  <c r="S32"/>
  <c r="V26"/>
  <c r="R26"/>
  <c r="S26"/>
  <c r="V18"/>
  <c r="R18"/>
  <c r="S18"/>
  <c r="V47"/>
  <c r="V39"/>
  <c r="V31"/>
  <c r="V23"/>
  <c r="V15"/>
  <c r="V52"/>
  <c r="S52"/>
  <c r="R52"/>
  <c r="V48"/>
  <c r="S48"/>
  <c r="R48"/>
  <c r="V44"/>
  <c r="S44"/>
  <c r="R44"/>
  <c r="S30"/>
  <c r="R30"/>
  <c r="V30"/>
  <c r="S20"/>
  <c r="R20"/>
  <c r="V20"/>
  <c r="S12"/>
  <c r="R12"/>
  <c r="V12"/>
  <c r="R53"/>
  <c r="S53"/>
  <c r="R49"/>
  <c r="S49"/>
  <c r="R45"/>
  <c r="S45"/>
  <c r="S41"/>
  <c r="R41"/>
  <c r="R37"/>
  <c r="S37"/>
  <c r="R33"/>
  <c r="S33"/>
  <c r="R29"/>
  <c r="S29"/>
  <c r="R25"/>
  <c r="S25"/>
  <c r="S21"/>
  <c r="R21"/>
  <c r="S17"/>
  <c r="R17"/>
  <c r="S13"/>
  <c r="R13"/>
  <c r="R11"/>
  <c r="S11"/>
  <c r="V38"/>
  <c r="R38"/>
  <c r="S38"/>
  <c r="V34"/>
  <c r="R34"/>
  <c r="S34"/>
  <c r="V28"/>
  <c r="R28"/>
  <c r="S28"/>
  <c r="V24"/>
  <c r="R24"/>
  <c r="S24"/>
  <c r="V14"/>
  <c r="R14"/>
  <c r="S14"/>
  <c r="V51"/>
  <c r="V43"/>
  <c r="V35"/>
  <c r="V27"/>
  <c r="V19"/>
  <c r="V49"/>
  <c r="V41"/>
  <c r="V33"/>
  <c r="V25"/>
  <c r="V17"/>
  <c r="S59" i="1"/>
  <c r="R63"/>
  <c r="R59"/>
  <c r="V65"/>
  <c r="V61"/>
  <c r="V57"/>
  <c r="V53"/>
  <c r="V49"/>
  <c r="S62"/>
  <c r="R62"/>
  <c r="S54"/>
  <c r="R54"/>
  <c r="S60"/>
  <c r="R60"/>
  <c r="S52"/>
  <c r="R52"/>
  <c r="S58"/>
  <c r="R58"/>
  <c r="S50"/>
  <c r="R50"/>
  <c r="S64"/>
  <c r="R64"/>
  <c r="S56"/>
  <c r="R56"/>
  <c r="S48"/>
  <c r="R48"/>
  <c r="D74" i="10" l="1"/>
  <c r="AF9"/>
  <c r="AH9"/>
  <c r="AF9" i="8"/>
  <c r="D69" i="7"/>
  <c r="AF9" i="6"/>
  <c r="AH9"/>
  <c r="AF9" i="5"/>
  <c r="AF9" i="4"/>
  <c r="D45" i="3"/>
  <c r="AJ9"/>
  <c r="AF9" i="2"/>
  <c r="AD9" i="11"/>
  <c r="Z9"/>
  <c r="AA9"/>
  <c r="AB9"/>
  <c r="AH9"/>
  <c r="AF9"/>
  <c r="D47"/>
  <c r="D45"/>
  <c r="AJ9"/>
  <c r="AB9" i="10"/>
  <c r="AA9"/>
  <c r="AD9"/>
  <c r="Z9"/>
  <c r="AJ9"/>
  <c r="D72"/>
  <c r="D70" i="9"/>
  <c r="AF9"/>
  <c r="AB9"/>
  <c r="AA9"/>
  <c r="AD9"/>
  <c r="Z9"/>
  <c r="AJ9"/>
  <c r="D72"/>
  <c r="AJ9" i="8"/>
  <c r="D68"/>
  <c r="AH9"/>
  <c r="AB9"/>
  <c r="AA9"/>
  <c r="AD9"/>
  <c r="Z9"/>
  <c r="D66"/>
  <c r="Z9" i="7"/>
  <c r="AA9"/>
  <c r="AD9"/>
  <c r="AB9"/>
  <c r="AF9"/>
  <c r="D67"/>
  <c r="AJ9"/>
  <c r="AH9"/>
  <c r="AB9" i="6"/>
  <c r="AA9"/>
  <c r="AD9"/>
  <c r="Z9"/>
  <c r="D71"/>
  <c r="AJ9"/>
  <c r="D73"/>
  <c r="AJ9" i="5"/>
  <c r="D75"/>
  <c r="AH9"/>
  <c r="AD9"/>
  <c r="Z9"/>
  <c r="AA9"/>
  <c r="AB9"/>
  <c r="D73"/>
  <c r="AB9" i="4"/>
  <c r="AA9"/>
  <c r="AD9"/>
  <c r="Z9"/>
  <c r="AJ9"/>
  <c r="D72"/>
  <c r="AH9"/>
  <c r="D70"/>
  <c r="D42" i="3"/>
  <c r="Z9"/>
  <c r="AA9"/>
  <c r="AD9"/>
  <c r="AB9"/>
  <c r="AF9"/>
  <c r="D43"/>
  <c r="AH9"/>
  <c r="AB9" i="2"/>
  <c r="AA9"/>
  <c r="AD9"/>
  <c r="Z9"/>
  <c r="AJ9"/>
  <c r="D60"/>
  <c r="AH9"/>
  <c r="D58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11" s="1"/>
  <c r="V35" l="1"/>
  <c r="V36"/>
  <c r="D44" i="11"/>
  <c r="Y9"/>
  <c r="AG9" s="1"/>
  <c r="D71" i="10"/>
  <c r="Y9"/>
  <c r="AC9" s="1"/>
  <c r="D69" i="9"/>
  <c r="Y9"/>
  <c r="Y9" i="8"/>
  <c r="AC9" s="1"/>
  <c r="D65"/>
  <c r="AK9"/>
  <c r="D66" i="7"/>
  <c r="Y9"/>
  <c r="AE9" s="1"/>
  <c r="D70" i="6"/>
  <c r="Y9"/>
  <c r="AK9" s="1"/>
  <c r="Y9" i="5"/>
  <c r="AI9" s="1"/>
  <c r="D72"/>
  <c r="AK9"/>
  <c r="Y9" i="4"/>
  <c r="D69"/>
  <c r="AE9"/>
  <c r="Y9" i="3"/>
  <c r="D57" i="2"/>
  <c r="Y9"/>
  <c r="AI9" s="1"/>
  <c r="V31" i="1"/>
  <c r="V32"/>
  <c r="V33"/>
  <c r="V34"/>
  <c r="P69"/>
  <c r="P70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I9" i="7" l="1"/>
  <c r="AE9" i="6"/>
  <c r="AC9" i="5"/>
  <c r="AK9" i="2"/>
  <c r="AE9"/>
  <c r="P43" i="11"/>
  <c r="D43"/>
  <c r="AC9"/>
  <c r="AE9"/>
  <c r="AI9"/>
  <c r="AK9"/>
  <c r="AE9" i="10"/>
  <c r="P70"/>
  <c r="D70"/>
  <c r="AI9"/>
  <c r="AG9"/>
  <c r="AK9"/>
  <c r="P68" i="9"/>
  <c r="D68"/>
  <c r="AI9"/>
  <c r="AC9"/>
  <c r="AK9"/>
  <c r="AG9"/>
  <c r="AE9"/>
  <c r="P64" i="8"/>
  <c r="D64"/>
  <c r="AG9"/>
  <c r="AE9"/>
  <c r="AI9"/>
  <c r="P65" i="7"/>
  <c r="D65"/>
  <c r="AK9"/>
  <c r="AC9"/>
  <c r="AG9"/>
  <c r="P69" i="6"/>
  <c r="D69"/>
  <c r="AI9"/>
  <c r="AG9"/>
  <c r="AC9"/>
  <c r="P71" i="5"/>
  <c r="D71"/>
  <c r="AG9"/>
  <c r="AE9"/>
  <c r="P68" i="4"/>
  <c r="D68"/>
  <c r="AG9"/>
  <c r="AK9"/>
  <c r="AC9"/>
  <c r="AI9"/>
  <c r="P41" i="3"/>
  <c r="D41"/>
  <c r="AK9"/>
  <c r="AC9"/>
  <c r="AG9"/>
  <c r="AI9"/>
  <c r="AE9"/>
  <c r="P56" i="2"/>
  <c r="D56"/>
  <c r="AG9"/>
  <c r="AC9"/>
  <c r="AB9" i="1"/>
  <c r="Z9"/>
  <c r="AD9"/>
  <c r="AA9"/>
  <c r="D72" l="1"/>
  <c r="D70"/>
  <c r="AJ9"/>
  <c r="D69" s="1"/>
  <c r="AF9"/>
  <c r="AH9"/>
  <c r="Y9" l="1"/>
  <c r="D68" l="1"/>
  <c r="P68"/>
  <c r="AG9"/>
  <c r="AE9"/>
  <c r="AC9"/>
  <c r="AK9"/>
  <c r="AI9"/>
</calcChain>
</file>

<file path=xl/sharedStrings.xml><?xml version="1.0" encoding="utf-8"?>
<sst xmlns="http://schemas.openxmlformats.org/spreadsheetml/2006/main" count="5761" uniqueCount="1492">
  <si>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</si>
  <si>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</si>
  <si>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</si>
  <si>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</si>
  <si>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</si>
  <si>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</si>
  <si>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</si>
  <si>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</si>
  <si>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</si>
  <si>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</si>
  <si>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</si>
  <si>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</si>
  <si>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</si>
  <si>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</si>
  <si>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</si>
  <si>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</si>
  <si>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</si>
  <si>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</si>
  <si>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</si>
  <si>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</si>
  <si>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</si>
  <si>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</si>
  <si>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</si>
  <si>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</si>
  <si>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</si>
  <si>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</si>
  <si>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</si>
  <si>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</si>
  <si>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</si>
  <si>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</si>
  <si>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</si>
  <si>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</si>
  <si>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</si>
  <si>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</si>
  <si>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</si>
  <si>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</si>
  <si>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</si>
  <si>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</si>
  <si>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</si>
  <si>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</si>
  <si>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</si>
  <si>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</si>
  <si>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</si>
  <si>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</si>
  <si>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</si>
  <si>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</si>
  <si>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</si>
  <si>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</si>
  <si>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</si>
  <si>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</si>
  <si>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</si>
  <si>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DANH SÁCH SINH VIÊN DỰ THI, ĐIỂM THI VẤN ĐÁP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</si>
  <si>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</si>
  <si>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</si>
  <si>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</si>
  <si>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</si>
  <si>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Hà Nội, ngày   tháng   năm 2016</t>
  </si>
  <si>
    <t>Nguyễn Hoa Cương</t>
  </si>
  <si>
    <t>Nhóm</t>
  </si>
  <si>
    <t>KT TRƯỞNG TRUNG TÂM
PHÓ TRƯỞNG TRUNG TÂM</t>
  </si>
  <si>
    <t>Trần Thị Mỹ Hạnh</t>
  </si>
  <si>
    <t>Thi lần 1 học II năm học 2016 - 2017</t>
  </si>
  <si>
    <t>An toàn và bảo mật hệ thống thông tin</t>
  </si>
  <si>
    <t>Nhóm: INT1303-01</t>
  </si>
  <si>
    <t>Ngày thi: 09/06/2017</t>
  </si>
  <si>
    <t>Giờ thi: 8h00</t>
  </si>
  <si>
    <t>Nhóm: INT1303-11</t>
  </si>
  <si>
    <t>503-A3</t>
  </si>
  <si>
    <t>Giờ thi: 13h00</t>
  </si>
  <si>
    <t>413-A3</t>
  </si>
  <si>
    <t>Nhóm: INT1303-10</t>
  </si>
  <si>
    <t>Nhóm: INT1303-09</t>
  </si>
  <si>
    <t>Nhóm: INT1303-08</t>
  </si>
  <si>
    <t>411-A3</t>
  </si>
  <si>
    <t>405-A3</t>
  </si>
  <si>
    <t>Nhóm: INT1303-07</t>
  </si>
  <si>
    <t>403-A3</t>
  </si>
  <si>
    <t>Nhóm: INT1303-06</t>
  </si>
  <si>
    <t>Nhóm: INT1303-05</t>
  </si>
  <si>
    <t>Nhóm: INT1303-04</t>
  </si>
  <si>
    <t>Nhóm: INT1303-03</t>
  </si>
  <si>
    <t>Nhóm: INT1303-02</t>
  </si>
  <si>
    <t>B14DCCN732</t>
  </si>
  <si>
    <t>Đàm Minh</t>
  </si>
  <si>
    <t>Anh</t>
  </si>
  <si>
    <t>25/09/96</t>
  </si>
  <si>
    <t>D14CQCN08-B</t>
  </si>
  <si>
    <t>B14DCCN602</t>
  </si>
  <si>
    <t>Trương Trọng</t>
  </si>
  <si>
    <t>02/09/96</t>
  </si>
  <si>
    <t>B14DCCN268</t>
  </si>
  <si>
    <t>Nguyễn Đức</t>
  </si>
  <si>
    <t>Cường</t>
  </si>
  <si>
    <t>25/03/96</t>
  </si>
  <si>
    <t>D14CQCN01-B</t>
  </si>
  <si>
    <t>B14DCCN550</t>
  </si>
  <si>
    <t>Đinh Thị ánh</t>
  </si>
  <si>
    <t>Diệu</t>
  </si>
  <si>
    <t>21/11/95</t>
  </si>
  <si>
    <t>B14DCCN024</t>
  </si>
  <si>
    <t>Vũ Ngọc</t>
  </si>
  <si>
    <t>Đỉnh</t>
  </si>
  <si>
    <t>09/05/96</t>
  </si>
  <si>
    <t>D14CQCN06-B</t>
  </si>
  <si>
    <t>B14DCCN335</t>
  </si>
  <si>
    <t>Nguyễn Văn</t>
  </si>
  <si>
    <t>Đông</t>
  </si>
  <si>
    <t>10/03/95</t>
  </si>
  <si>
    <t>D14CQCN02-B</t>
  </si>
  <si>
    <t>B14DCCN372</t>
  </si>
  <si>
    <t>Lê Thái</t>
  </si>
  <si>
    <t>Đức</t>
  </si>
  <si>
    <t>11/01/96</t>
  </si>
  <si>
    <t>D14CQCN03-B</t>
  </si>
  <si>
    <t>B14DCCN354</t>
  </si>
  <si>
    <t>Nguyễn Bá</t>
  </si>
  <si>
    <t>01/11/96</t>
  </si>
  <si>
    <t>B14DCCN633</t>
  </si>
  <si>
    <t>Nguyễn Nhân</t>
  </si>
  <si>
    <t>22/04/96</t>
  </si>
  <si>
    <t>B14DCCN010</t>
  </si>
  <si>
    <t>Lê Văn</t>
  </si>
  <si>
    <t>Dương</t>
  </si>
  <si>
    <t>10/06/96</t>
  </si>
  <si>
    <t>B14DCCN417</t>
  </si>
  <si>
    <t>Phạm Vũ Ngọc</t>
  </si>
  <si>
    <t>Duy</t>
  </si>
  <si>
    <t>27/11/96</t>
  </si>
  <si>
    <t>D14CQCN07-B</t>
  </si>
  <si>
    <t>B14DCCN028</t>
  </si>
  <si>
    <t>Lê Xuân</t>
  </si>
  <si>
    <t>Hai</t>
  </si>
  <si>
    <t>12/01/96</t>
  </si>
  <si>
    <t>B14DCCN108</t>
  </si>
  <si>
    <t>Lê Danh</t>
  </si>
  <si>
    <t>Hiếu</t>
  </si>
  <si>
    <t>07/11/96</t>
  </si>
  <si>
    <t>B14DCCN195</t>
  </si>
  <si>
    <t>Nguyễn Trung</t>
  </si>
  <si>
    <t>B14DCCN157</t>
  </si>
  <si>
    <t>Nguyễn Thị</t>
  </si>
  <si>
    <t>Hòa</t>
  </si>
  <si>
    <t>25/05/96</t>
  </si>
  <si>
    <t>D14CQCN04-B</t>
  </si>
  <si>
    <t>B14DCCN140</t>
  </si>
  <si>
    <t>Nguyễn Duy</t>
  </si>
  <si>
    <t>Hoàng</t>
  </si>
  <si>
    <t>31/08/96</t>
  </si>
  <si>
    <t>D14CQCN05-B</t>
  </si>
  <si>
    <t>B14DCCN412</t>
  </si>
  <si>
    <t>Trịnh Thị</t>
  </si>
  <si>
    <t>Hồng</t>
  </si>
  <si>
    <t>20/12/96</t>
  </si>
  <si>
    <t>B14DCCN027</t>
  </si>
  <si>
    <t>Đỗ Thị</t>
  </si>
  <si>
    <t>Huế</t>
  </si>
  <si>
    <t>09/07/96</t>
  </si>
  <si>
    <t>B14DCCN460</t>
  </si>
  <si>
    <t>Nguyễn Thị Ngọc</t>
  </si>
  <si>
    <t>Hương</t>
  </si>
  <si>
    <t>16/05/96</t>
  </si>
  <si>
    <t>B14DCCN359</t>
  </si>
  <si>
    <t>Nguyễn Quang</t>
  </si>
  <si>
    <t>Huy</t>
  </si>
  <si>
    <t>04/11/96</t>
  </si>
  <si>
    <t>B14DCCN101</t>
  </si>
  <si>
    <t>Nguyễn</t>
  </si>
  <si>
    <t>Khánh</t>
  </si>
  <si>
    <t>18/10/96</t>
  </si>
  <si>
    <t>B14DCCN307</t>
  </si>
  <si>
    <t>Phạm Đình</t>
  </si>
  <si>
    <t>Khoa</t>
  </si>
  <si>
    <t>01/07/96</t>
  </si>
  <si>
    <t>B14DCCN098</t>
  </si>
  <si>
    <t>Phan Trung</t>
  </si>
  <si>
    <t>Kiên</t>
  </si>
  <si>
    <t>21/06/96</t>
  </si>
  <si>
    <t>B14DCCN151</t>
  </si>
  <si>
    <t>Lê Đình</t>
  </si>
  <si>
    <t>Lâm</t>
  </si>
  <si>
    <t>01/08/96</t>
  </si>
  <si>
    <t>B14DCCN425</t>
  </si>
  <si>
    <t>Trần Thị</t>
  </si>
  <si>
    <t>Lệ</t>
  </si>
  <si>
    <t>15/12/96</t>
  </si>
  <si>
    <t>B14DCCN168</t>
  </si>
  <si>
    <t>Lê Công</t>
  </si>
  <si>
    <t>Liêm</t>
  </si>
  <si>
    <t>14/06/96</t>
  </si>
  <si>
    <t>B14DCCN308</t>
  </si>
  <si>
    <t>Ngô Thị</t>
  </si>
  <si>
    <t>Linh</t>
  </si>
  <si>
    <t>B14DCCN051</t>
  </si>
  <si>
    <t>Vũ Thị Thùy</t>
  </si>
  <si>
    <t>27/06/96</t>
  </si>
  <si>
    <t>B14DCCN262</t>
  </si>
  <si>
    <t>Đỗ Thành</t>
  </si>
  <si>
    <t>Luân</t>
  </si>
  <si>
    <t>10/04/96</t>
  </si>
  <si>
    <t>B14DCCN353</t>
  </si>
  <si>
    <t>Võ Hữu</t>
  </si>
  <si>
    <t>Lý</t>
  </si>
  <si>
    <t>10/03/96</t>
  </si>
  <si>
    <t>B14DCCN263</t>
  </si>
  <si>
    <t>Đặng Tiến</t>
  </si>
  <si>
    <t>Mạnh</t>
  </si>
  <si>
    <t>28/10/94</t>
  </si>
  <si>
    <t>B14DCCN526</t>
  </si>
  <si>
    <t>Lê Minh</t>
  </si>
  <si>
    <t>Minh</t>
  </si>
  <si>
    <t>10/07/96</t>
  </si>
  <si>
    <t>B14DCCN469</t>
  </si>
  <si>
    <t>Trịnh Văn</t>
  </si>
  <si>
    <t>16/07/96</t>
  </si>
  <si>
    <t>B14DCCN081</t>
  </si>
  <si>
    <t>Ngọc</t>
  </si>
  <si>
    <t>17/09/96</t>
  </si>
  <si>
    <t>B14DCCN375</t>
  </si>
  <si>
    <t>Trương Thanh</t>
  </si>
  <si>
    <t>Phong</t>
  </si>
  <si>
    <t>08/12/96</t>
  </si>
  <si>
    <t>B14DCCN398</t>
  </si>
  <si>
    <t>Đỗ Nguyên</t>
  </si>
  <si>
    <t>Phương</t>
  </si>
  <si>
    <t>12/03/96</t>
  </si>
  <si>
    <t>B14DCCN364</t>
  </si>
  <si>
    <t>10/02/96</t>
  </si>
  <si>
    <t>B14DCCN446</t>
  </si>
  <si>
    <t>Nguyễn Thế</t>
  </si>
  <si>
    <t>Quý</t>
  </si>
  <si>
    <t>02/02/96</t>
  </si>
  <si>
    <t>B14DCCN034</t>
  </si>
  <si>
    <t>Tạ Ngọc</t>
  </si>
  <si>
    <t>13/11/96</t>
  </si>
  <si>
    <t>B14DCCN691</t>
  </si>
  <si>
    <t>Nguyễn Hồng</t>
  </si>
  <si>
    <t>Quyên</t>
  </si>
  <si>
    <t>22/04/95</t>
  </si>
  <si>
    <t>B14DCCN054</t>
  </si>
  <si>
    <t>Sâm</t>
  </si>
  <si>
    <t>24/05/96</t>
  </si>
  <si>
    <t>B14DCCN507</t>
  </si>
  <si>
    <t>Phạm Văn</t>
  </si>
  <si>
    <t>Sang</t>
  </si>
  <si>
    <t>B14DCCN568</t>
  </si>
  <si>
    <t>Syamphay</t>
  </si>
  <si>
    <t>Sataphone</t>
  </si>
  <si>
    <t>05/08/92</t>
  </si>
  <si>
    <t>B14DCCN760</t>
  </si>
  <si>
    <t>Đinh Hồng</t>
  </si>
  <si>
    <t>Sơn</t>
  </si>
  <si>
    <t>02/05/95</t>
  </si>
  <si>
    <t>B14DCCN379</t>
  </si>
  <si>
    <t>Tài</t>
  </si>
  <si>
    <t>31/07/95</t>
  </si>
  <si>
    <t>B14DCCN254</t>
  </si>
  <si>
    <t>Nguyễn Hữu</t>
  </si>
  <si>
    <t>Thái</t>
  </si>
  <si>
    <t>25/04/96</t>
  </si>
  <si>
    <t>B14DCCN286</t>
  </si>
  <si>
    <t>Trần Công</t>
  </si>
  <si>
    <t>Thành</t>
  </si>
  <si>
    <t>20/10/96</t>
  </si>
  <si>
    <t>B14DCCN578</t>
  </si>
  <si>
    <t>Sonesavanh</t>
  </si>
  <si>
    <t>Thidala</t>
  </si>
  <si>
    <t>06/05/96</t>
  </si>
  <si>
    <t>B14DCCN017</t>
  </si>
  <si>
    <t>Vũ Thị</t>
  </si>
  <si>
    <t>Thơm</t>
  </si>
  <si>
    <t>11/02/96</t>
  </si>
  <si>
    <t>B14DCCN208</t>
  </si>
  <si>
    <t>Trường</t>
  </si>
  <si>
    <t>06/02/96</t>
  </si>
  <si>
    <t>B14DCCN018</t>
  </si>
  <si>
    <t>Nguyễn Văn Mạnh</t>
  </si>
  <si>
    <t>Tuấn</t>
  </si>
  <si>
    <t>10/08/96</t>
  </si>
  <si>
    <t>B14DCCN430</t>
  </si>
  <si>
    <t>Đoàn Xuân</t>
  </si>
  <si>
    <t>Tùng</t>
  </si>
  <si>
    <t>30/01/95</t>
  </si>
  <si>
    <t>B14DCCN242</t>
  </si>
  <si>
    <t>Thái Hoàng</t>
  </si>
  <si>
    <t>09/10/96</t>
  </si>
  <si>
    <t>B14DCCN302</t>
  </si>
  <si>
    <t>Hà Quốc</t>
  </si>
  <si>
    <t>Việt</t>
  </si>
  <si>
    <t>12/11/96</t>
  </si>
  <si>
    <t>B14DCCN156</t>
  </si>
  <si>
    <t>Nguyễn Đình</t>
  </si>
  <si>
    <t>Vinh</t>
  </si>
  <si>
    <t>02/12/96</t>
  </si>
  <si>
    <t>B14DCCN256</t>
  </si>
  <si>
    <t>An</t>
  </si>
  <si>
    <t>23/02/95</t>
  </si>
  <si>
    <t>B14DCCN149</t>
  </si>
  <si>
    <t>Nguyễn Tất Chương</t>
  </si>
  <si>
    <t>B14DCCN310</t>
  </si>
  <si>
    <t>Đinh Thị Mai</t>
  </si>
  <si>
    <t>Chi</t>
  </si>
  <si>
    <t>05/02/96</t>
  </si>
  <si>
    <t>B14DCCN238</t>
  </si>
  <si>
    <t>Đảng</t>
  </si>
  <si>
    <t>B12DECN008</t>
  </si>
  <si>
    <t>Đĩnh</t>
  </si>
  <si>
    <t>01/09/94</t>
  </si>
  <si>
    <t>E12CQCN01-B</t>
  </si>
  <si>
    <t>B14DCCN448</t>
  </si>
  <si>
    <t>Trương Hoàng</t>
  </si>
  <si>
    <t>B12CCCN006</t>
  </si>
  <si>
    <t>Trịnh Đăng</t>
  </si>
  <si>
    <t>12/10/94</t>
  </si>
  <si>
    <t>C13CNPM</t>
  </si>
  <si>
    <t>B14DCCN230</t>
  </si>
  <si>
    <t>Đỗ Thị Thanh</t>
  </si>
  <si>
    <t>Hà</t>
  </si>
  <si>
    <t>07/09/96</t>
  </si>
  <si>
    <t>B14DCCN210</t>
  </si>
  <si>
    <t>11/05/95</t>
  </si>
  <si>
    <t>B14DCCN675</t>
  </si>
  <si>
    <t>Ngô Đức</t>
  </si>
  <si>
    <t>Hải</t>
  </si>
  <si>
    <t>21/08/96</t>
  </si>
  <si>
    <t>B14DCCN019</t>
  </si>
  <si>
    <t>Hân</t>
  </si>
  <si>
    <t>26/02/96</t>
  </si>
  <si>
    <t>B14DCCN511</t>
  </si>
  <si>
    <t>Trịnh Xuân</t>
  </si>
  <si>
    <t>Hảo</t>
  </si>
  <si>
    <t>18/09/96</t>
  </si>
  <si>
    <t>B14DCCN306</t>
  </si>
  <si>
    <t>Hiển</t>
  </si>
  <si>
    <t>04/12/96</t>
  </si>
  <si>
    <t>B14DCCN528</t>
  </si>
  <si>
    <t>Phạm Ngọc</t>
  </si>
  <si>
    <t>10/10/96</t>
  </si>
  <si>
    <t>B14DCCN096</t>
  </si>
  <si>
    <t>Triệu Tuấn</t>
  </si>
  <si>
    <t>Hiệp</t>
  </si>
  <si>
    <t>14/08/96</t>
  </si>
  <si>
    <t>B14DCCN485</t>
  </si>
  <si>
    <t>Hoan</t>
  </si>
  <si>
    <t>08/02/96</t>
  </si>
  <si>
    <t>B14DCCN089</t>
  </si>
  <si>
    <t>Dương Văn</t>
  </si>
  <si>
    <t>Hoàn</t>
  </si>
  <si>
    <t>20/04/96</t>
  </si>
  <si>
    <t>B14DCCN361</t>
  </si>
  <si>
    <t>Trần Minh</t>
  </si>
  <si>
    <t>16/01/96</t>
  </si>
  <si>
    <t>B12DCCN171</t>
  </si>
  <si>
    <t>Hưng</t>
  </si>
  <si>
    <t>14/09/91</t>
  </si>
  <si>
    <t>D12CNPM4</t>
  </si>
  <si>
    <t>B14DCCN282</t>
  </si>
  <si>
    <t>Bùi Quang</t>
  </si>
  <si>
    <t>B14DCCN363</t>
  </si>
  <si>
    <t>Vũ Quốc</t>
  </si>
  <si>
    <t>B14DCCN436</t>
  </si>
  <si>
    <t>Đào Thị Khánh</t>
  </si>
  <si>
    <t>Huyền</t>
  </si>
  <si>
    <t>20/08/96</t>
  </si>
  <si>
    <t>B14DCCN283</t>
  </si>
  <si>
    <t>Ngô Quang</t>
  </si>
  <si>
    <t>Khải</t>
  </si>
  <si>
    <t>27/09/96</t>
  </si>
  <si>
    <t>B14DCCN279</t>
  </si>
  <si>
    <t>Nguyễn Huy</t>
  </si>
  <si>
    <t>Khảm</t>
  </si>
  <si>
    <t>12/08/96</t>
  </si>
  <si>
    <t>B14DCCN023</t>
  </si>
  <si>
    <t>Lê</t>
  </si>
  <si>
    <t>04/10/96</t>
  </si>
  <si>
    <t>B14DCCN468</t>
  </si>
  <si>
    <t>Ngô Thị Thùy</t>
  </si>
  <si>
    <t>03/07/96</t>
  </si>
  <si>
    <t>B14DCCN130</t>
  </si>
  <si>
    <t>Phạm Thị</t>
  </si>
  <si>
    <t>02/10/96</t>
  </si>
  <si>
    <t>B14DCCN047</t>
  </si>
  <si>
    <t>Nguyễn Thị Hai</t>
  </si>
  <si>
    <t>Loan</t>
  </si>
  <si>
    <t>22/08/96</t>
  </si>
  <si>
    <t>B14DCCN486</t>
  </si>
  <si>
    <t>Vũ Thành</t>
  </si>
  <si>
    <t>Long</t>
  </si>
  <si>
    <t>B14DCCN125</t>
  </si>
  <si>
    <t>Bùi Thị Diệu</t>
  </si>
  <si>
    <t>Mai</t>
  </si>
  <si>
    <t>02/04/96</t>
  </si>
  <si>
    <t>B14DCCN294</t>
  </si>
  <si>
    <t>Lê Thị</t>
  </si>
  <si>
    <t>26/06/96</t>
  </si>
  <si>
    <t>B14DCCN487</t>
  </si>
  <si>
    <t>Bùi Nguyệt</t>
  </si>
  <si>
    <t>Nga</t>
  </si>
  <si>
    <t>25/10/96</t>
  </si>
  <si>
    <t>B14DCCN541</t>
  </si>
  <si>
    <t>01/02/96</t>
  </si>
  <si>
    <t>B14DCCN457</t>
  </si>
  <si>
    <t>Phạm Quang</t>
  </si>
  <si>
    <t>Nhật</t>
  </si>
  <si>
    <t>12/09/96</t>
  </si>
  <si>
    <t>B14DCCN048</t>
  </si>
  <si>
    <t>Quân</t>
  </si>
  <si>
    <t>18/08/95</t>
  </si>
  <si>
    <t>B13CCCN150</t>
  </si>
  <si>
    <t>Quang</t>
  </si>
  <si>
    <t>16/03/95</t>
  </si>
  <si>
    <t>B14DCCN463</t>
  </si>
  <si>
    <t>Từ Ngọc</t>
  </si>
  <si>
    <t>20/02/96</t>
  </si>
  <si>
    <t>B14DCCN293</t>
  </si>
  <si>
    <t>Lê Huy</t>
  </si>
  <si>
    <t>Thăng</t>
  </si>
  <si>
    <t>12/02/96</t>
  </si>
  <si>
    <t>B14DCCN121</t>
  </si>
  <si>
    <t>Trần Anh</t>
  </si>
  <si>
    <t>Trung</t>
  </si>
  <si>
    <t>04/06/95</t>
  </si>
  <si>
    <t>B14DCCN035</t>
  </si>
  <si>
    <t>Nguyễn Anh</t>
  </si>
  <si>
    <t>B14DCCN328</t>
  </si>
  <si>
    <t>20/06/96</t>
  </si>
  <si>
    <t>B14DCCN199</t>
  </si>
  <si>
    <t>Tạ Thanh</t>
  </si>
  <si>
    <t>22/03/96</t>
  </si>
  <si>
    <t>B14DCCN066</t>
  </si>
  <si>
    <t>Nguyễn Thị Hải</t>
  </si>
  <si>
    <t>Yến</t>
  </si>
  <si>
    <t>30/06/96</t>
  </si>
  <si>
    <t>B14DCCN663</t>
  </si>
  <si>
    <t>Trần Thị Kim</t>
  </si>
  <si>
    <t>30/03/96</t>
  </si>
  <si>
    <t>B14DCCN491</t>
  </si>
  <si>
    <t>Nguyễn Xuân</t>
  </si>
  <si>
    <t>Chinh</t>
  </si>
  <si>
    <t>B14DCCN518</t>
  </si>
  <si>
    <t>Hà Huy</t>
  </si>
  <si>
    <t>Đại</t>
  </si>
  <si>
    <t>18/04/95</t>
  </si>
  <si>
    <t>B14DCCN259</t>
  </si>
  <si>
    <t>Phạm Thừa</t>
  </si>
  <si>
    <t>11/03/96</t>
  </si>
  <si>
    <t>B14DCCN575</t>
  </si>
  <si>
    <t>Douangchan</t>
  </si>
  <si>
    <t>Douangxana</t>
  </si>
  <si>
    <t>23/10/95</t>
  </si>
  <si>
    <t>B14DCCN007</t>
  </si>
  <si>
    <t>02/08/96</t>
  </si>
  <si>
    <t>B14DCCN174</t>
  </si>
  <si>
    <t>Nguyễn Quốc</t>
  </si>
  <si>
    <t>09/04/96</t>
  </si>
  <si>
    <t>B14DCCN239</t>
  </si>
  <si>
    <t>Lê Bá</t>
  </si>
  <si>
    <t>09/09/96</t>
  </si>
  <si>
    <t>B14DCCN490</t>
  </si>
  <si>
    <t>13/07/96</t>
  </si>
  <si>
    <t>B14DCCN482</t>
  </si>
  <si>
    <t>20/03/96</t>
  </si>
  <si>
    <t>B14DCCN312</t>
  </si>
  <si>
    <t>Ngô Bảo</t>
  </si>
  <si>
    <t>10/01/96</t>
  </si>
  <si>
    <t>B14DCCN473</t>
  </si>
  <si>
    <t>20/12/95</t>
  </si>
  <si>
    <t>B14DCCN502</t>
  </si>
  <si>
    <t>05/04/96</t>
  </si>
  <si>
    <t>B14DCCN300</t>
  </si>
  <si>
    <t>Phạm Hoàng</t>
  </si>
  <si>
    <t>Nam</t>
  </si>
  <si>
    <t>16/10/96</t>
  </si>
  <si>
    <t>B14DCCN102</t>
  </si>
  <si>
    <t>Trần Trọng</t>
  </si>
  <si>
    <t>Nghĩa</t>
  </si>
  <si>
    <t>17/07/96</t>
  </si>
  <si>
    <t>B14DCCN305</t>
  </si>
  <si>
    <t>Cao Xuân</t>
  </si>
  <si>
    <t>B14DCCN071</t>
  </si>
  <si>
    <t>Đỗ Hải</t>
  </si>
  <si>
    <t>31/07/96</t>
  </si>
  <si>
    <t>B14DCCN146</t>
  </si>
  <si>
    <t>Hoàng Thị Như</t>
  </si>
  <si>
    <t>Quỳnh</t>
  </si>
  <si>
    <t>02/01/96</t>
  </si>
  <si>
    <t>B14DCCN536</t>
  </si>
  <si>
    <t>Đinh Trọng</t>
  </si>
  <si>
    <t>Thiện</t>
  </si>
  <si>
    <t>B14DCCN509</t>
  </si>
  <si>
    <t>Đặng Văn</t>
  </si>
  <si>
    <t>Toàn</t>
  </si>
  <si>
    <t>15/06/96</t>
  </si>
  <si>
    <t>B14DCCN327</t>
  </si>
  <si>
    <t>Hoàng Đình</t>
  </si>
  <si>
    <t>Trúc</t>
  </si>
  <si>
    <t>26/10/96</t>
  </si>
  <si>
    <t>B14DCCN241</t>
  </si>
  <si>
    <t>11/08/94</t>
  </si>
  <si>
    <t>B14DCCN411</t>
  </si>
  <si>
    <t>Nguyễn Thành</t>
  </si>
  <si>
    <t>27/02/96</t>
  </si>
  <si>
    <t>B14DCCN131</t>
  </si>
  <si>
    <t>06/10/96</t>
  </si>
  <si>
    <t>B112104609</t>
  </si>
  <si>
    <t>Đinh Lâm</t>
  </si>
  <si>
    <t>29/08/93</t>
  </si>
  <si>
    <t>D12HTTT1</t>
  </si>
  <si>
    <t>B14DCCN400</t>
  </si>
  <si>
    <t>Tươi</t>
  </si>
  <si>
    <t>01/06/96</t>
  </si>
  <si>
    <t>B14DCCN114</t>
  </si>
  <si>
    <t>Văn</t>
  </si>
  <si>
    <t>23/11/95</t>
  </si>
  <si>
    <t>B14DCCN204</t>
  </si>
  <si>
    <t>Trần Hoàng</t>
  </si>
  <si>
    <t>13/10/96</t>
  </si>
  <si>
    <t>B14DCCN378</t>
  </si>
  <si>
    <t>Lê Đức</t>
  </si>
  <si>
    <t>09/01/95</t>
  </si>
  <si>
    <t>B14DCCN288</t>
  </si>
  <si>
    <t>Nguyễn Thị Vân</t>
  </si>
  <si>
    <t>14/11/96</t>
  </si>
  <si>
    <t>B14DCCN087</t>
  </si>
  <si>
    <t>Bình</t>
  </si>
  <si>
    <t>03/05/96</t>
  </si>
  <si>
    <t>B14DCCN127</t>
  </si>
  <si>
    <t>07/01/96</t>
  </si>
  <si>
    <t>B14DCCN025</t>
  </si>
  <si>
    <t>B14DCCN424</t>
  </si>
  <si>
    <t>Bùi Thị Thùy</t>
  </si>
  <si>
    <t>Dung</t>
  </si>
  <si>
    <t>28/07/96</t>
  </si>
  <si>
    <t>B14DCCN297</t>
  </si>
  <si>
    <t>Hồng Việt</t>
  </si>
  <si>
    <t>Dũng</t>
  </si>
  <si>
    <t>B14DCCN078</t>
  </si>
  <si>
    <t>B14DCCN385</t>
  </si>
  <si>
    <t>18/11/95</t>
  </si>
  <si>
    <t>B14DCCN427</t>
  </si>
  <si>
    <t>Nguyễn Thị Hồng</t>
  </si>
  <si>
    <t>Gấm</t>
  </si>
  <si>
    <t>06/04/96</t>
  </si>
  <si>
    <t>B14DCCN275</t>
  </si>
  <si>
    <t>Giang</t>
  </si>
  <si>
    <t>B14DCCN097</t>
  </si>
  <si>
    <t>Nguyễn Thị Thu</t>
  </si>
  <si>
    <t>03/12/96</t>
  </si>
  <si>
    <t>B14DCCN193</t>
  </si>
  <si>
    <t>Nguyễn Việt</t>
  </si>
  <si>
    <t>14/09/96</t>
  </si>
  <si>
    <t>B14DCCN145</t>
  </si>
  <si>
    <t>28/11/95</t>
  </si>
  <si>
    <t>B14DCCN396</t>
  </si>
  <si>
    <t>Đỗ Thị Thu</t>
  </si>
  <si>
    <t>Hằng</t>
  </si>
  <si>
    <t>21/10/96</t>
  </si>
  <si>
    <t>B14DCCN011</t>
  </si>
  <si>
    <t>Bùi Thị</t>
  </si>
  <si>
    <t>Hiền</t>
  </si>
  <si>
    <t>03/01/96</t>
  </si>
  <si>
    <t>B14DCCN418</t>
  </si>
  <si>
    <t>Đồng Thị</t>
  </si>
  <si>
    <t>18/08/96</t>
  </si>
  <si>
    <t>B14DCCN211</t>
  </si>
  <si>
    <t>Bùi Xuân</t>
  </si>
  <si>
    <t>13/09/96</t>
  </si>
  <si>
    <t>B14DCCN060</t>
  </si>
  <si>
    <t>Tạ Việt</t>
  </si>
  <si>
    <t>Hùng</t>
  </si>
  <si>
    <t>26/03/96</t>
  </si>
  <si>
    <t>B14DCCN351</t>
  </si>
  <si>
    <t>Đỗ Khắc</t>
  </si>
  <si>
    <t>18/07/94</t>
  </si>
  <si>
    <t>B14DCCN120</t>
  </si>
  <si>
    <t>28/09/96</t>
  </si>
  <si>
    <t>B14DCCN500</t>
  </si>
  <si>
    <t>Trần Mạnh</t>
  </si>
  <si>
    <t>28/02/96</t>
  </si>
  <si>
    <t>B14DCCN141</t>
  </si>
  <si>
    <t>20/05/96</t>
  </si>
  <si>
    <t>B14DCCN150</t>
  </si>
  <si>
    <t>19/03/96</t>
  </si>
  <si>
    <t>B14DCCN015</t>
  </si>
  <si>
    <t>Nguyễn Thị Huyền</t>
  </si>
  <si>
    <t>Lanh</t>
  </si>
  <si>
    <t>08/04/96</t>
  </si>
  <si>
    <t>B14DCCN342</t>
  </si>
  <si>
    <t>Lành</t>
  </si>
  <si>
    <t>25/11/96</t>
  </si>
  <si>
    <t>B13DCCN515</t>
  </si>
  <si>
    <t>Phạm Nhật</t>
  </si>
  <si>
    <t>06/04/95</t>
  </si>
  <si>
    <t>B14DCCN572</t>
  </si>
  <si>
    <t>Yai</t>
  </si>
  <si>
    <t>Louangseng</t>
  </si>
  <si>
    <t>03/01/94</t>
  </si>
  <si>
    <t>B14DCCN309</t>
  </si>
  <si>
    <t>Tạ Thị Minh</t>
  </si>
  <si>
    <t>07/03/96</t>
  </si>
  <si>
    <t>B14DCCN133</t>
  </si>
  <si>
    <t>23/02/96</t>
  </si>
  <si>
    <t>B14DCCN558</t>
  </si>
  <si>
    <t>Phùng Thị</t>
  </si>
  <si>
    <t>19/10/94</t>
  </si>
  <si>
    <t>B14DCCN217</t>
  </si>
  <si>
    <t>Lý Bá</t>
  </si>
  <si>
    <t>B14DCCN287</t>
  </si>
  <si>
    <t>Nguyễn Phương</t>
  </si>
  <si>
    <t>20/09/96</t>
  </si>
  <si>
    <t>B14DCCN419</t>
  </si>
  <si>
    <t>Bùi Văn</t>
  </si>
  <si>
    <t>03/08/96</t>
  </si>
  <si>
    <t>B14DCCN497</t>
  </si>
  <si>
    <t>Trần Đăng</t>
  </si>
  <si>
    <t>01/01/95</t>
  </si>
  <si>
    <t>B14DCCN651</t>
  </si>
  <si>
    <t>17/11/96</t>
  </si>
  <si>
    <t>B14DCCN026</t>
  </si>
  <si>
    <t>Trịnh Tiến</t>
  </si>
  <si>
    <t>04/06/96</t>
  </si>
  <si>
    <t>B14DCCN021</t>
  </si>
  <si>
    <t>06/03/96</t>
  </si>
  <si>
    <t>B14DCCN360</t>
  </si>
  <si>
    <t>Nguyễn Khắc</t>
  </si>
  <si>
    <t>05/06/96</t>
  </si>
  <si>
    <t>B14DCCN161</t>
  </si>
  <si>
    <t>02/02/95</t>
  </si>
  <si>
    <t>B14DCCN033</t>
  </si>
  <si>
    <t>Phan Viết</t>
  </si>
  <si>
    <t>Quyết</t>
  </si>
  <si>
    <t>10/05/96</t>
  </si>
  <si>
    <t>B14DCCN285</t>
  </si>
  <si>
    <t>Cao Thanh</t>
  </si>
  <si>
    <t>B14DCCN147</t>
  </si>
  <si>
    <t>Sinh</t>
  </si>
  <si>
    <t>04/05/96</t>
  </si>
  <si>
    <t>B14DCCN484</t>
  </si>
  <si>
    <t>11/06/96</t>
  </si>
  <si>
    <t>B14DCCN464</t>
  </si>
  <si>
    <t>Trần Văn</t>
  </si>
  <si>
    <t>Tấn</t>
  </si>
  <si>
    <t>B14DCCN232</t>
  </si>
  <si>
    <t>Đoàn Duy</t>
  </si>
  <si>
    <t>29/08/96</t>
  </si>
  <si>
    <t>B14DCCN106</t>
  </si>
  <si>
    <t>Phùng Hưng</t>
  </si>
  <si>
    <t>Thịnh</t>
  </si>
  <si>
    <t>B14DCCN571</t>
  </si>
  <si>
    <t>Neutmixay</t>
  </si>
  <si>
    <t>Thomvilay</t>
  </si>
  <si>
    <t>09/06/92</t>
  </si>
  <si>
    <t>B14DCCN422</t>
  </si>
  <si>
    <t>Nguyễn Quy</t>
  </si>
  <si>
    <t>Thức</t>
  </si>
  <si>
    <t>B14DCCN523</t>
  </si>
  <si>
    <t>Trần Quốc</t>
  </si>
  <si>
    <t>Trí</t>
  </si>
  <si>
    <t>01/04/96</t>
  </si>
  <si>
    <t>B14DCCN543</t>
  </si>
  <si>
    <t>Lê Thành</t>
  </si>
  <si>
    <t>30/11/93</t>
  </si>
  <si>
    <t>B14DCCN778</t>
  </si>
  <si>
    <t>Bùi Hoàng Thanh</t>
  </si>
  <si>
    <t>B14DCCN036</t>
  </si>
  <si>
    <t>Nguyễn Sơn</t>
  </si>
  <si>
    <t>B14DCCN769</t>
  </si>
  <si>
    <t>B14DCCN625</t>
  </si>
  <si>
    <t>10/05/95</t>
  </si>
  <si>
    <t>B14DCCN064</t>
  </si>
  <si>
    <t>B14DCCN551</t>
  </si>
  <si>
    <t>Dương Thị Ngọc</t>
  </si>
  <si>
    <t>ánh</t>
  </si>
  <si>
    <t>20/11/95</t>
  </si>
  <si>
    <t>B14DCCN577</t>
  </si>
  <si>
    <t>Thongxay</t>
  </si>
  <si>
    <t>Bouthsingkh</t>
  </si>
  <si>
    <t>11/07/95</t>
  </si>
  <si>
    <t>B14DCCN209</t>
  </si>
  <si>
    <t>Nguyễn Danh</t>
  </si>
  <si>
    <t>Điều</t>
  </si>
  <si>
    <t>27/07/96</t>
  </si>
  <si>
    <t>B14DCCN013</t>
  </si>
  <si>
    <t>B14DCCN274</t>
  </si>
  <si>
    <t>Vũ Đình</t>
  </si>
  <si>
    <t>03/11/96</t>
  </si>
  <si>
    <t>B14DCCN162</t>
  </si>
  <si>
    <t>Nguyễn Tuấn</t>
  </si>
  <si>
    <t>B14DCCN345</t>
  </si>
  <si>
    <t>Triệu Văn</t>
  </si>
  <si>
    <t>B14DCCN659</t>
  </si>
  <si>
    <t>Nguyễn Hữu Hoàng</t>
  </si>
  <si>
    <t>15/07/95</t>
  </si>
  <si>
    <t>B14DCCN426</t>
  </si>
  <si>
    <t>Đương</t>
  </si>
  <si>
    <t>29/02/96</t>
  </si>
  <si>
    <t>B14DCCN459</t>
  </si>
  <si>
    <t>Đỗ Tiến</t>
  </si>
  <si>
    <t>24/01/96</t>
  </si>
  <si>
    <t>B14DCCN742</t>
  </si>
  <si>
    <t>25/10/95</t>
  </si>
  <si>
    <t>B14DCCN152</t>
  </si>
  <si>
    <t>Nguyễn Ngọc</t>
  </si>
  <si>
    <t>12/12/96</t>
  </si>
  <si>
    <t>B14DCCN480</t>
  </si>
  <si>
    <t>Đàm Hải</t>
  </si>
  <si>
    <t>22/05/96</t>
  </si>
  <si>
    <t>B14DCCN223</t>
  </si>
  <si>
    <t>Chu Trọng</t>
  </si>
  <si>
    <t>01/10/96</t>
  </si>
  <si>
    <t>B14DCCN139</t>
  </si>
  <si>
    <t>Hoa</t>
  </si>
  <si>
    <t>B14DCCN387</t>
  </si>
  <si>
    <t>08/01/96</t>
  </si>
  <si>
    <t>B14DCCN410</t>
  </si>
  <si>
    <t>Hợi</t>
  </si>
  <si>
    <t>14/07/96</t>
  </si>
  <si>
    <t>B14DCCN074</t>
  </si>
  <si>
    <t>13/03/96</t>
  </si>
  <si>
    <t>B14DCCN176</t>
  </si>
  <si>
    <t>Chu Đình</t>
  </si>
  <si>
    <t>03/06/96</t>
  </si>
  <si>
    <t>B14DCCN260</t>
  </si>
  <si>
    <t>Vương Thị</t>
  </si>
  <si>
    <t>B14DCCN164</t>
  </si>
  <si>
    <t>Bùi Đức</t>
  </si>
  <si>
    <t>02/12/95</t>
  </si>
  <si>
    <t>B14DCCN542</t>
  </si>
  <si>
    <t>15/10/95</t>
  </si>
  <si>
    <t>B14DCCN791</t>
  </si>
  <si>
    <t>Phan Lý</t>
  </si>
  <si>
    <t>Huỳnh</t>
  </si>
  <si>
    <t>08/06/96</t>
  </si>
  <si>
    <t>B14DCCN566</t>
  </si>
  <si>
    <t>Sommaiy</t>
  </si>
  <si>
    <t>Keobounnakh</t>
  </si>
  <si>
    <t>10/10/91</t>
  </si>
  <si>
    <t>B14DCCN301</t>
  </si>
  <si>
    <t>05/10/96</t>
  </si>
  <si>
    <t>B14DCCN104</t>
  </si>
  <si>
    <t>Hồ Trung</t>
  </si>
  <si>
    <t>14/02/96</t>
  </si>
  <si>
    <t>B14DCCN050</t>
  </si>
  <si>
    <t>Hứa Trung</t>
  </si>
  <si>
    <t>B14DCCN374</t>
  </si>
  <si>
    <t>14/05/96</t>
  </si>
  <si>
    <t>B14DCCN535</t>
  </si>
  <si>
    <t>Chu Thị</t>
  </si>
  <si>
    <t>B14DCCN201</t>
  </si>
  <si>
    <t>Lê Hải</t>
  </si>
  <si>
    <t>16/06/96</t>
  </si>
  <si>
    <t>B14DCCN520</t>
  </si>
  <si>
    <t>Lụa</t>
  </si>
  <si>
    <t>09/01/96</t>
  </si>
  <si>
    <t>B14DCCN472</t>
  </si>
  <si>
    <t>Hà Văn</t>
  </si>
  <si>
    <t>Luận</t>
  </si>
  <si>
    <t>23/08/96</t>
  </si>
  <si>
    <t>B14DCCN240</t>
  </si>
  <si>
    <t>18/11/96</t>
  </si>
  <si>
    <t>B14DCCN171</t>
  </si>
  <si>
    <t>Nguyễn Trọng</t>
  </si>
  <si>
    <t>21/02/96</t>
  </si>
  <si>
    <t>B14DCCN462</t>
  </si>
  <si>
    <t>Bùi Danh</t>
  </si>
  <si>
    <t>20/01/95</t>
  </si>
  <si>
    <t>B14DCCN452</t>
  </si>
  <si>
    <t>06/08/96</t>
  </si>
  <si>
    <t>B14DCCN654</t>
  </si>
  <si>
    <t>Nguyên</t>
  </si>
  <si>
    <t>30/09/96</t>
  </si>
  <si>
    <t>B14DCCN474</t>
  </si>
  <si>
    <t>Hoàng Trọng</t>
  </si>
  <si>
    <t>Nhân</t>
  </si>
  <si>
    <t>17/01/96</t>
  </si>
  <si>
    <t>B14DCCN355</t>
  </si>
  <si>
    <t>Hoàng Thị</t>
  </si>
  <si>
    <t>Nhung</t>
  </si>
  <si>
    <t>19/07/96</t>
  </si>
  <si>
    <t>B14DCCN529</t>
  </si>
  <si>
    <t>Phi</t>
  </si>
  <si>
    <t>B14DCCN382</t>
  </si>
  <si>
    <t>Trần Đức</t>
  </si>
  <si>
    <t>Phú</t>
  </si>
  <si>
    <t>15/04/96</t>
  </si>
  <si>
    <t>B14DCCN072</t>
  </si>
  <si>
    <t>Lưu Doãn Ngọc</t>
  </si>
  <si>
    <t>30/12/96</t>
  </si>
  <si>
    <t>B14DCCN445</t>
  </si>
  <si>
    <t>Kiều Việt</t>
  </si>
  <si>
    <t>10/12/96</t>
  </si>
  <si>
    <t>B14DCCN129</t>
  </si>
  <si>
    <t>14/12/96</t>
  </si>
  <si>
    <t>B14DCCN063</t>
  </si>
  <si>
    <t>02/11/96</t>
  </si>
  <si>
    <t>B14DCCN567</t>
  </si>
  <si>
    <t>Khamkeo</t>
  </si>
  <si>
    <t>Seepasurt</t>
  </si>
  <si>
    <t>05/12/94</t>
  </si>
  <si>
    <t>B14DCCN475</t>
  </si>
  <si>
    <t>Đỗ Hồng</t>
  </si>
  <si>
    <t>B14DCCN437</t>
  </si>
  <si>
    <t>B14DCCN369</t>
  </si>
  <si>
    <t>Đặng Như</t>
  </si>
  <si>
    <t>Thanh</t>
  </si>
  <si>
    <t>29/04/96</t>
  </si>
  <si>
    <t>B14DCCN447</t>
  </si>
  <si>
    <t>15/05/96</t>
  </si>
  <si>
    <t>B14DCCN118</t>
  </si>
  <si>
    <t>Lê Thị Thu</t>
  </si>
  <si>
    <t>Thảo</t>
  </si>
  <si>
    <t>11/05/96</t>
  </si>
  <si>
    <t>B14DCCN394</t>
  </si>
  <si>
    <t>Nguyễn Niên</t>
  </si>
  <si>
    <t>B14DCCN435</t>
  </si>
  <si>
    <t>Quan Tiến</t>
  </si>
  <si>
    <t>04/01/95</t>
  </si>
  <si>
    <t>B14DCCN646</t>
  </si>
  <si>
    <t>Trần Thế</t>
  </si>
  <si>
    <t>30/08/96</t>
  </si>
  <si>
    <t>B14DCCN255</t>
  </si>
  <si>
    <t>Phạm Xuân</t>
  </si>
  <si>
    <t>Tú</t>
  </si>
  <si>
    <t>08/11/96</t>
  </si>
  <si>
    <t>B14DCCN075</t>
  </si>
  <si>
    <t>Đào Văn</t>
  </si>
  <si>
    <t>B14DCCN569</t>
  </si>
  <si>
    <t>Souphavan</t>
  </si>
  <si>
    <t>Vongxatry</t>
  </si>
  <si>
    <t>18/02/95</t>
  </si>
  <si>
    <t>B14DCCN226</t>
  </si>
  <si>
    <t>B14DCCN123</t>
  </si>
  <si>
    <t>26/01/96</t>
  </si>
  <si>
    <t>B14DCCN136</t>
  </si>
  <si>
    <t>27/11/95</t>
  </si>
  <si>
    <t>B14DCCN243</t>
  </si>
  <si>
    <t>Bùi Ngọc</t>
  </si>
  <si>
    <t>Bảo</t>
  </si>
  <si>
    <t>B14DCCN349</t>
  </si>
  <si>
    <t>Uông Văn</t>
  </si>
  <si>
    <t>Công</t>
  </si>
  <si>
    <t>28/03/95</t>
  </si>
  <si>
    <t>B14DCCN039</t>
  </si>
  <si>
    <t>07/10/96</t>
  </si>
  <si>
    <t>B14DCCN269</t>
  </si>
  <si>
    <t>Đào</t>
  </si>
  <si>
    <t>B14DCCN444</t>
  </si>
  <si>
    <t>Đạt</t>
  </si>
  <si>
    <t>31/12/95</t>
  </si>
  <si>
    <t>B14DCCN315</t>
  </si>
  <si>
    <t>Ngô Nhật</t>
  </si>
  <si>
    <t>04/09/96</t>
  </si>
  <si>
    <t>B14DCCN249</t>
  </si>
  <si>
    <t>Hoàng Trung</t>
  </si>
  <si>
    <t>B14DCCN166</t>
  </si>
  <si>
    <t>B14DCCN404</t>
  </si>
  <si>
    <t>Đàm Văn</t>
  </si>
  <si>
    <t>Giáp</t>
  </si>
  <si>
    <t>13/04/96</t>
  </si>
  <si>
    <t>B14DCCN519</t>
  </si>
  <si>
    <t>Chử Thị Thúy</t>
  </si>
  <si>
    <t>B14DCCN119</t>
  </si>
  <si>
    <t>Phan Thị</t>
  </si>
  <si>
    <t>17/02/96</t>
  </si>
  <si>
    <t>B14DCCN434</t>
  </si>
  <si>
    <t>Lương Thị Hồng</t>
  </si>
  <si>
    <t>Hạnh</t>
  </si>
  <si>
    <t>B14DCCN184</t>
  </si>
  <si>
    <t>Vũ Hoàng</t>
  </si>
  <si>
    <t>B14DCCN043</t>
  </si>
  <si>
    <t>Đinh Văn</t>
  </si>
  <si>
    <t>B14DCCN003</t>
  </si>
  <si>
    <t>Vương Đình</t>
  </si>
  <si>
    <t>24/06/96</t>
  </si>
  <si>
    <t>B14DCCN406</t>
  </si>
  <si>
    <t>01/03/96</t>
  </si>
  <si>
    <t>B14DCCN454</t>
  </si>
  <si>
    <t>Lưu Thị</t>
  </si>
  <si>
    <t>Huệ</t>
  </si>
  <si>
    <t>B14DCCN745</t>
  </si>
  <si>
    <t>Lê Mạnh</t>
  </si>
  <si>
    <t>07/02/96</t>
  </si>
  <si>
    <t>B14DCCN450</t>
  </si>
  <si>
    <t>Phạm Phi</t>
  </si>
  <si>
    <t>02/07/92</t>
  </si>
  <si>
    <t>B14DCCN109</t>
  </si>
  <si>
    <t>Vũ Thế</t>
  </si>
  <si>
    <t>B14DCCN105</t>
  </si>
  <si>
    <t>Nguyễn Mậu</t>
  </si>
  <si>
    <t>19/10/96</t>
  </si>
  <si>
    <t>B14DCCN079</t>
  </si>
  <si>
    <t>Ninh Ngọc</t>
  </si>
  <si>
    <t>B14DCCN213</t>
  </si>
  <si>
    <t>Phạm Trung</t>
  </si>
  <si>
    <t>Hướng</t>
  </si>
  <si>
    <t>07/05/96</t>
  </si>
  <si>
    <t>B14DCCN538</t>
  </si>
  <si>
    <t>Hoàng Đức</t>
  </si>
  <si>
    <t>Huynh</t>
  </si>
  <si>
    <t>28/11/96</t>
  </si>
  <si>
    <t>B14DCCN573</t>
  </si>
  <si>
    <t>Sengphet</t>
  </si>
  <si>
    <t>Khammavong</t>
  </si>
  <si>
    <t>B14DCCN177</t>
  </si>
  <si>
    <t>Phan Minh</t>
  </si>
  <si>
    <t>B14DCCN110</t>
  </si>
  <si>
    <t>08/05/96</t>
  </si>
  <si>
    <t>B14DCCN471</t>
  </si>
  <si>
    <t>B14DCCN684</t>
  </si>
  <si>
    <t>Lan</t>
  </si>
  <si>
    <t>02/05/96</t>
  </si>
  <si>
    <t>B14DCCN341</t>
  </si>
  <si>
    <t>Trương Thị</t>
  </si>
  <si>
    <t>05/03/96</t>
  </si>
  <si>
    <t>B14DCCN397</t>
  </si>
  <si>
    <t>22/05/88</t>
  </si>
  <si>
    <t>B14DCCN172</t>
  </si>
  <si>
    <t>Nguyễn Thảo</t>
  </si>
  <si>
    <t>Ly</t>
  </si>
  <si>
    <t>24/12/96</t>
  </si>
  <si>
    <t>B14DCCN413</t>
  </si>
  <si>
    <t>Giáp Thanh</t>
  </si>
  <si>
    <t>06/01/96</t>
  </si>
  <si>
    <t>B14DCCN093</t>
  </si>
  <si>
    <t>Lý Hải</t>
  </si>
  <si>
    <t>05/03/95</t>
  </si>
  <si>
    <t>B14DCCN191</t>
  </si>
  <si>
    <t>22/07/96</t>
  </si>
  <si>
    <t>B14DCCN070</t>
  </si>
  <si>
    <t>Quản Thúy</t>
  </si>
  <si>
    <t>13/12/96</t>
  </si>
  <si>
    <t>B14DCCN082</t>
  </si>
  <si>
    <t>Lê Thị Thanh</t>
  </si>
  <si>
    <t>Nhàn</t>
  </si>
  <si>
    <t>B14DCCN187</t>
  </si>
  <si>
    <t>B14DCCN103</t>
  </si>
  <si>
    <t>Nguyễn Mạnh</t>
  </si>
  <si>
    <t>Phúc</t>
  </si>
  <si>
    <t>B14DCCN095</t>
  </si>
  <si>
    <t>Phượng</t>
  </si>
  <si>
    <t>B14DCCN202</t>
  </si>
  <si>
    <t>15/10/96</t>
  </si>
  <si>
    <t>B14DCCN273</t>
  </si>
  <si>
    <t>Quyền</t>
  </si>
  <si>
    <t>22/02/96</t>
  </si>
  <si>
    <t>B14DCCN574</t>
  </si>
  <si>
    <t>Phenglor</t>
  </si>
  <si>
    <t>Siada</t>
  </si>
  <si>
    <t>14/12/92</t>
  </si>
  <si>
    <t>B14DCCN356</t>
  </si>
  <si>
    <t>Nguyễn Minh</t>
  </si>
  <si>
    <t>25/06/96</t>
  </si>
  <si>
    <t>B14DCCN143</t>
  </si>
  <si>
    <t>Lê Quang</t>
  </si>
  <si>
    <t>B14DCCN499</t>
  </si>
  <si>
    <t>Lê Tiến</t>
  </si>
  <si>
    <t>B14DCCN443</t>
  </si>
  <si>
    <t>Thúy</t>
  </si>
  <si>
    <t>21/09/96</t>
  </si>
  <si>
    <t>B14DCCN334</t>
  </si>
  <si>
    <t>Nguyễn Thị Linh</t>
  </si>
  <si>
    <t>Trang</t>
  </si>
  <si>
    <t>B14DCCN539</t>
  </si>
  <si>
    <t>B14DCCN235</t>
  </si>
  <si>
    <t>B14DCCN188</t>
  </si>
  <si>
    <t>Vĩ</t>
  </si>
  <si>
    <t>24/04/96</t>
  </si>
  <si>
    <t>B14DCCN576</t>
  </si>
  <si>
    <t>Savity</t>
  </si>
  <si>
    <t>Voongxay</t>
  </si>
  <si>
    <t>B14DCCN401</t>
  </si>
  <si>
    <t>Nguyễn Thị Tú</t>
  </si>
  <si>
    <t>Yên</t>
  </si>
  <si>
    <t>28/05/96</t>
  </si>
  <si>
    <t>B14DCCN258</t>
  </si>
  <si>
    <t>Hoàng Thị Tú</t>
  </si>
  <si>
    <t>30/10/95</t>
  </si>
  <si>
    <t>B14DCCN189</t>
  </si>
  <si>
    <t>Trần Thị Ngọc</t>
  </si>
  <si>
    <t>25/01/96</t>
  </si>
  <si>
    <t>B14DCCN330</t>
  </si>
  <si>
    <t>Triệu Quang</t>
  </si>
  <si>
    <t>12/10/96</t>
  </si>
  <si>
    <t>B14DCCN495</t>
  </si>
  <si>
    <t>Chung</t>
  </si>
  <si>
    <t>B14DCCN556</t>
  </si>
  <si>
    <t>Lo Văn</t>
  </si>
  <si>
    <t>10/04/92</t>
  </si>
  <si>
    <t>B14DCCN402</t>
  </si>
  <si>
    <t>13/06/96</t>
  </si>
  <si>
    <t>B14DCCN006</t>
  </si>
  <si>
    <t>03/04/96</t>
  </si>
  <si>
    <t>B14DCCN350</t>
  </si>
  <si>
    <t>B14DCCN403</t>
  </si>
  <si>
    <t>Lê Ngọc</t>
  </si>
  <si>
    <t>B14DCCN088</t>
  </si>
  <si>
    <t>Vũ Văn</t>
  </si>
  <si>
    <t>B14DCCN589</t>
  </si>
  <si>
    <t>B14DCCN324</t>
  </si>
  <si>
    <t>B14DCCN505</t>
  </si>
  <si>
    <t>B14DCCN481</t>
  </si>
  <si>
    <t>Tô Nhật</t>
  </si>
  <si>
    <t>02/08/95</t>
  </si>
  <si>
    <t>B14DCCN560</t>
  </si>
  <si>
    <t>Trương Việt</t>
  </si>
  <si>
    <t>12/06/95</t>
  </si>
  <si>
    <t>B14DCCN467</t>
  </si>
  <si>
    <t>Đoàn Văn</t>
  </si>
  <si>
    <t>Học</t>
  </si>
  <si>
    <t>B14DCCN703</t>
  </si>
  <si>
    <t>B14DCCN205</t>
  </si>
  <si>
    <t>Bùi Thị Thu</t>
  </si>
  <si>
    <t>B14DCCN380</t>
  </si>
  <si>
    <t>B14DCCN449</t>
  </si>
  <si>
    <t>18/01/96</t>
  </si>
  <si>
    <t>B14DCCN868</t>
  </si>
  <si>
    <t>Đào Thị</t>
  </si>
  <si>
    <t>10/10/94</t>
  </si>
  <si>
    <t>B14DCCN533</t>
  </si>
  <si>
    <t>Nguyễn Thị Nhung</t>
  </si>
  <si>
    <t>22/11/96</t>
  </si>
  <si>
    <t>B14DCCN083</t>
  </si>
  <si>
    <t>Hoàng Tùng</t>
  </si>
  <si>
    <t>31/10/96</t>
  </si>
  <si>
    <t>B14DCCN747</t>
  </si>
  <si>
    <t>B14DCCN337</t>
  </si>
  <si>
    <t>Nguyễn Hoàng</t>
  </si>
  <si>
    <t>B14DCCN461</t>
  </si>
  <si>
    <t>09/03/96</t>
  </si>
  <si>
    <t>B14DCCN084</t>
  </si>
  <si>
    <t>29/06/96</t>
  </si>
  <si>
    <t>B14DCCN004</t>
  </si>
  <si>
    <t>Trịnh Kim</t>
  </si>
  <si>
    <t>B14DCCN515</t>
  </si>
  <si>
    <t>Nết</t>
  </si>
  <si>
    <t>B14DCCN016</t>
  </si>
  <si>
    <t>Mai Thị</t>
  </si>
  <si>
    <t>B14DCCN503</t>
  </si>
  <si>
    <t>B14DCCN085</t>
  </si>
  <si>
    <t>Đỗ Đức</t>
  </si>
  <si>
    <t>B14DCCN128</t>
  </si>
  <si>
    <t>Hoàng Thị Lan</t>
  </si>
  <si>
    <t>B14DCCN061</t>
  </si>
  <si>
    <t>B14DCCN347</t>
  </si>
  <si>
    <t>Đoàn Ngọc</t>
  </si>
  <si>
    <t>B14DCCN557</t>
  </si>
  <si>
    <t>Nông Thị</t>
  </si>
  <si>
    <t>Tấm</t>
  </si>
  <si>
    <t>29/10/95</t>
  </si>
  <si>
    <t>B14DCCN488</t>
  </si>
  <si>
    <t>B14DCCN203</t>
  </si>
  <si>
    <t>15/07/96</t>
  </si>
  <si>
    <t>B14DCCN544</t>
  </si>
  <si>
    <t>Đặng Quang</t>
  </si>
  <si>
    <t>B13DCCN485</t>
  </si>
  <si>
    <t>Lê Phương</t>
  </si>
  <si>
    <t>03/08/95</t>
  </si>
  <si>
    <t>D13CNPM5</t>
  </si>
  <si>
    <t>B14DCCN453</t>
  </si>
  <si>
    <t>B14DCCN220</t>
  </si>
  <si>
    <t>B14DCCN112</t>
  </si>
  <si>
    <t>Đào Gia</t>
  </si>
  <si>
    <t>Tiền</t>
  </si>
  <si>
    <t>B14DCCN458</t>
  </si>
  <si>
    <t>Vũ Minh</t>
  </si>
  <si>
    <t>B14DCCN772</t>
  </si>
  <si>
    <t>B14DCCN510</t>
  </si>
  <si>
    <t>Phùng Quí</t>
  </si>
  <si>
    <t>Trọng</t>
  </si>
  <si>
    <t>B14DCCN099</t>
  </si>
  <si>
    <t>23/11/96</t>
  </si>
  <si>
    <t>B14DCCN155</t>
  </si>
  <si>
    <t>14/01/96</t>
  </si>
  <si>
    <t>B14DCCN340</t>
  </si>
  <si>
    <t>Bùi Bá</t>
  </si>
  <si>
    <t>B14DCCN540</t>
  </si>
  <si>
    <t>Hoàng Anh</t>
  </si>
  <si>
    <t>B14DCCN183</t>
  </si>
  <si>
    <t>B14DCCN329</t>
  </si>
  <si>
    <t>Hoàng Tuấn</t>
  </si>
  <si>
    <t>Vũ</t>
  </si>
  <si>
    <t>B14DCCN076</t>
  </si>
  <si>
    <t>Đặng Quang Thế</t>
  </si>
  <si>
    <t>04/03/96</t>
  </si>
  <si>
    <t>B14DCCN233</t>
  </si>
  <si>
    <t>02/06/95</t>
  </si>
  <si>
    <t>B14DCCN041</t>
  </si>
  <si>
    <t>Lê Thanh</t>
  </si>
  <si>
    <t>B14DCCN137</t>
  </si>
  <si>
    <t>Nguyễn Thái</t>
  </si>
  <si>
    <t>24/02/96</t>
  </si>
  <si>
    <t>B14DCCN038</t>
  </si>
  <si>
    <t>Hoàng Quốc</t>
  </si>
  <si>
    <t>B14DCCN323</t>
  </si>
  <si>
    <t>14/04/96</t>
  </si>
  <si>
    <t>B14DCCN091</t>
  </si>
  <si>
    <t>22/06/96</t>
  </si>
  <si>
    <t>B14DCCN049</t>
  </si>
  <si>
    <t>24/09/96</t>
  </si>
  <si>
    <t>B14DCCN793</t>
  </si>
  <si>
    <t>Bùi Anh</t>
  </si>
  <si>
    <t>10/09/96</t>
  </si>
  <si>
    <t>B14DCCN514</t>
  </si>
  <si>
    <t>02/03/96</t>
  </si>
  <si>
    <t>B14DCCN289</t>
  </si>
  <si>
    <t>Đặng Đỗ</t>
  </si>
  <si>
    <t>23/09/96</t>
  </si>
  <si>
    <t>B14DCCN428</t>
  </si>
  <si>
    <t>B14DCCN221</t>
  </si>
  <si>
    <t>Vũ Thanh</t>
  </si>
  <si>
    <t>20/01/96</t>
  </si>
  <si>
    <t>B14DCCN190</t>
  </si>
  <si>
    <t>Chử Văn</t>
  </si>
  <si>
    <t>Hậu</t>
  </si>
  <si>
    <t>B14DCCN224</t>
  </si>
  <si>
    <t>B14DCCN680</t>
  </si>
  <si>
    <t>17/08/96</t>
  </si>
  <si>
    <t>B14DCCN477</t>
  </si>
  <si>
    <t>Mai Đình</t>
  </si>
  <si>
    <t>B14DCCN056</t>
  </si>
  <si>
    <t>15/11/96</t>
  </si>
  <si>
    <t>B14DCCN227</t>
  </si>
  <si>
    <t>Chu Mạnh</t>
  </si>
  <si>
    <t>B14DCCN395</t>
  </si>
  <si>
    <t>B14DCCN014</t>
  </si>
  <si>
    <t>Đoàn Thị</t>
  </si>
  <si>
    <t>B14DCCN244</t>
  </si>
  <si>
    <t>B14DCCN381</t>
  </si>
  <si>
    <t>Phạm Tiến</t>
  </si>
  <si>
    <t>Khanh</t>
  </si>
  <si>
    <t>B14DCCN214</t>
  </si>
  <si>
    <t>Kính</t>
  </si>
  <si>
    <t>B14DCCN456</t>
  </si>
  <si>
    <t>Phan Thanh</t>
  </si>
  <si>
    <t>B14DCCN080</t>
  </si>
  <si>
    <t>Trần Tuấn</t>
  </si>
  <si>
    <t>B14DCCN352</t>
  </si>
  <si>
    <t>18/04/96</t>
  </si>
  <si>
    <t>B14DCCN280</t>
  </si>
  <si>
    <t>Nguyễn Hùng</t>
  </si>
  <si>
    <t>02/06/96</t>
  </si>
  <si>
    <t>B14DCCN570</t>
  </si>
  <si>
    <t>Khamsay</t>
  </si>
  <si>
    <t>Mankhong</t>
  </si>
  <si>
    <t>10/06/95</t>
  </si>
  <si>
    <t>B14DCCN688</t>
  </si>
  <si>
    <t>Trần Cao</t>
  </si>
  <si>
    <t>B14DCCN094</t>
  </si>
  <si>
    <t>16/08/96</t>
  </si>
  <si>
    <t>B14DCCN160</t>
  </si>
  <si>
    <t>Vũ Hoài</t>
  </si>
  <si>
    <t>10/11/96</t>
  </si>
  <si>
    <t>B14DCCN272</t>
  </si>
  <si>
    <t>Vũ Xuân</t>
  </si>
  <si>
    <t>08/01/95</t>
  </si>
  <si>
    <t>B14DCCN178</t>
  </si>
  <si>
    <t>Trần Thị Chăm</t>
  </si>
  <si>
    <t>Pa</t>
  </si>
  <si>
    <t>B14DCCN333</t>
  </si>
  <si>
    <t>18/03/96</t>
  </si>
  <si>
    <t>B14DCCN346</t>
  </si>
  <si>
    <t>Đỗ Văn</t>
  </si>
  <si>
    <t>23/12/96</t>
  </si>
  <si>
    <t>B14DCCN429</t>
  </si>
  <si>
    <t>Ngô Văn</t>
  </si>
  <si>
    <t>16/04/96</t>
  </si>
  <si>
    <t>B14DCCN045</t>
  </si>
  <si>
    <t>B14DCCN366</t>
  </si>
  <si>
    <t>Nguyễn Viết</t>
  </si>
  <si>
    <t>17/03/96</t>
  </si>
  <si>
    <t>B14DCCN433</t>
  </si>
  <si>
    <t>Bùi Gia</t>
  </si>
  <si>
    <t>28/12/96</t>
  </si>
  <si>
    <t>B14DCCN107</t>
  </si>
  <si>
    <t>Thuần</t>
  </si>
  <si>
    <t>B14DCCN504</t>
  </si>
  <si>
    <t>Thuận</t>
  </si>
  <si>
    <t>12/04/92</t>
  </si>
  <si>
    <t>B14DCCN319</t>
  </si>
  <si>
    <t>Phùng Văn</t>
  </si>
  <si>
    <t>Thưởng</t>
  </si>
  <si>
    <t>08/08/96</t>
  </si>
  <si>
    <t>B14DCCN414</t>
  </si>
  <si>
    <t>Nguyễn Đắc</t>
  </si>
  <si>
    <t>Thủy</t>
  </si>
  <si>
    <t>03/10/96</t>
  </si>
  <si>
    <t>B14DCCN365</t>
  </si>
  <si>
    <t>B14DCCN055</t>
  </si>
  <si>
    <t>17/12/96</t>
  </si>
  <si>
    <t>1024010117</t>
  </si>
  <si>
    <t>06/02/92</t>
  </si>
  <si>
    <t>D10QT2</t>
  </si>
  <si>
    <t>B14DCCN029</t>
  </si>
  <si>
    <t>13/05/96</t>
  </si>
  <si>
    <t>B14DCCN267</t>
  </si>
  <si>
    <t>Vương</t>
  </si>
  <si>
    <t>05/07/96</t>
  </si>
  <si>
    <t>B14DCCN521</t>
  </si>
  <si>
    <t>Dương Thị</t>
  </si>
  <si>
    <t>06/12/96</t>
  </si>
  <si>
    <t>B14DCCN476</t>
  </si>
  <si>
    <t>Chu Thị Hải</t>
  </si>
  <si>
    <t>B14DCCN783</t>
  </si>
  <si>
    <t>Đậu Xuân</t>
  </si>
  <si>
    <t>25/08/96</t>
  </si>
  <si>
    <t>B14DCCN655</t>
  </si>
  <si>
    <t>Khổng Tuấn</t>
  </si>
  <si>
    <t>16/09/96</t>
  </si>
  <si>
    <t>B14DCCN384</t>
  </si>
  <si>
    <t>Nguyễn Huy Quốc</t>
  </si>
  <si>
    <t>23/01/96</t>
  </si>
  <si>
    <t>B14DCCN257</t>
  </si>
  <si>
    <t>Trịnh Quỳnh</t>
  </si>
  <si>
    <t>17/12/95</t>
  </si>
  <si>
    <t>B14DCCN144</t>
  </si>
  <si>
    <t>19/08/96</t>
  </si>
  <si>
    <t>B14DCCN546</t>
  </si>
  <si>
    <t>Cúc</t>
  </si>
  <si>
    <t>24/07/95</t>
  </si>
  <si>
    <t>B14DCCN126</t>
  </si>
  <si>
    <t>Dương Mạnh</t>
  </si>
  <si>
    <t>B14DCCN077</t>
  </si>
  <si>
    <t>Nghiêm Bá</t>
  </si>
  <si>
    <t>B14DCCN062</t>
  </si>
  <si>
    <t>Đăng</t>
  </si>
  <si>
    <t>14/03/96</t>
  </si>
  <si>
    <t>B14DCCN163</t>
  </si>
  <si>
    <t>Trịnh Giang</t>
  </si>
  <si>
    <t>B14DCCN408</t>
  </si>
  <si>
    <t>24/03/96</t>
  </si>
  <si>
    <t>B14DCCN248</t>
  </si>
  <si>
    <t>Ninh Văn</t>
  </si>
  <si>
    <t>18/02/96</t>
  </si>
  <si>
    <t>B13DCCN467</t>
  </si>
  <si>
    <t>06/07/95</t>
  </si>
  <si>
    <t>B14DCCN058</t>
  </si>
  <si>
    <t>B14DCCN222</t>
  </si>
  <si>
    <t>Phan Đại</t>
  </si>
  <si>
    <t>27/11/94</t>
  </si>
  <si>
    <t>B14DCCN638</t>
  </si>
  <si>
    <t>24/08/96</t>
  </si>
  <si>
    <t>B14DCCN714</t>
  </si>
  <si>
    <t>23/08/95</t>
  </si>
  <si>
    <t>B14DCCN277</t>
  </si>
  <si>
    <t>Vũ Quang</t>
  </si>
  <si>
    <t>B14DCCN512</t>
  </si>
  <si>
    <t>27/10/96</t>
  </si>
  <si>
    <t>B14DCCN470</t>
  </si>
  <si>
    <t>Nguyễn Thị Mỹ</t>
  </si>
  <si>
    <t>B14DCCN718</t>
  </si>
  <si>
    <t>Phạm Minh</t>
  </si>
  <si>
    <t>B14DCCN532</t>
  </si>
  <si>
    <t>Hoàng Văn</t>
  </si>
  <si>
    <t>24/06/95</t>
  </si>
  <si>
    <t>B14DCCN290</t>
  </si>
  <si>
    <t>Nguyễn Mai</t>
  </si>
  <si>
    <t>B14DCCN565</t>
  </si>
  <si>
    <t>Xayphone</t>
  </si>
  <si>
    <t>Khamphengxa</t>
  </si>
  <si>
    <t>27/03/96</t>
  </si>
  <si>
    <t>B14DCCN266</t>
  </si>
  <si>
    <t>B14DCCN866</t>
  </si>
  <si>
    <t>Làn</t>
  </si>
  <si>
    <t>20/04/95</t>
  </si>
  <si>
    <t>B14DCCN388</t>
  </si>
  <si>
    <t>B14DCCN877</t>
  </si>
  <si>
    <t>Lê Thị Diệu</t>
  </si>
  <si>
    <t>06/11/96</t>
  </si>
  <si>
    <t>B14DCCN186</t>
  </si>
  <si>
    <t>B13DCCN476</t>
  </si>
  <si>
    <t>12/04/95</t>
  </si>
  <si>
    <t>B14DCCN338</t>
  </si>
  <si>
    <t>Phạm Quốc</t>
  </si>
  <si>
    <t>Mỹ</t>
  </si>
  <si>
    <t>B14DCCN332</t>
  </si>
  <si>
    <t>Lê Thị Thúy</t>
  </si>
  <si>
    <t>B14DCCN165</t>
  </si>
  <si>
    <t>Ngữ</t>
  </si>
  <si>
    <t>B14DCCN721</t>
  </si>
  <si>
    <t>25/02/95</t>
  </si>
  <si>
    <t>B14DCCN534</t>
  </si>
  <si>
    <t>B14DCCN264</t>
  </si>
  <si>
    <t>Nguyễn Thị Bích</t>
  </si>
  <si>
    <t>17/04/96</t>
  </si>
  <si>
    <t>B14DCCN197</t>
  </si>
  <si>
    <t>Trịnh Huy</t>
  </si>
  <si>
    <t>B14DCCN318</t>
  </si>
  <si>
    <t>B14DCCN794</t>
  </si>
  <si>
    <t>06/10/95</t>
  </si>
  <si>
    <t>B14DCCN296</t>
  </si>
  <si>
    <t>Đào Thái</t>
  </si>
  <si>
    <t>B14DCCN478</t>
  </si>
  <si>
    <t>30/10/96</t>
  </si>
  <si>
    <t>B14DCCN175</t>
  </si>
  <si>
    <t>Thân</t>
  </si>
  <si>
    <t>25/03/92</t>
  </si>
  <si>
    <t>B14DCCN801</t>
  </si>
  <si>
    <t>Thắng</t>
  </si>
  <si>
    <t>20/10/95</t>
  </si>
  <si>
    <t>B14DCCN299</t>
  </si>
  <si>
    <t>B14DCCN148</t>
  </si>
  <si>
    <t>Phạm Công</t>
  </si>
  <si>
    <t>B14DCCN122</t>
  </si>
  <si>
    <t>B14DCCN022</t>
  </si>
  <si>
    <t>B14DCCN090</t>
  </si>
  <si>
    <t>Tiệp</t>
  </si>
  <si>
    <t>B14DCCN489</t>
  </si>
  <si>
    <t>Tình</t>
  </si>
  <si>
    <t>01/08/94</t>
  </si>
  <si>
    <t>B14DCCN773</t>
  </si>
  <si>
    <t>Bùi Thùy</t>
  </si>
  <si>
    <t>19/08/95</t>
  </si>
  <si>
    <t>B14DCCN777</t>
  </si>
  <si>
    <t>B14DCCN647</t>
  </si>
  <si>
    <t>Nguyễn Thanh</t>
  </si>
  <si>
    <t>04/01/96</t>
  </si>
  <si>
    <t>B14DCCN415</t>
  </si>
  <si>
    <t>B14DCCN423</t>
  </si>
  <si>
    <t>Uyên</t>
  </si>
  <si>
    <t>B14DCCN321</t>
  </si>
  <si>
    <t>Xuyến</t>
  </si>
  <si>
    <t>17/10/96</t>
  </si>
  <si>
    <t>B14DCCN584</t>
  </si>
  <si>
    <t>B14DCCN135</t>
  </si>
  <si>
    <t>Ninh Việt</t>
  </si>
  <si>
    <t>B14DCCN073</t>
  </si>
  <si>
    <t>Trần Xuân</t>
  </si>
  <si>
    <t>Bách</t>
  </si>
  <si>
    <t>02/07/96</t>
  </si>
  <si>
    <t>B14DCCN348</t>
  </si>
  <si>
    <t>Hoàng Thành</t>
  </si>
  <si>
    <t>B14DCCN441</t>
  </si>
  <si>
    <t>Lương Quốc</t>
  </si>
  <si>
    <t>B14DCCN524</t>
  </si>
  <si>
    <t>21/09/94</t>
  </si>
  <si>
    <t>B14DCCN053</t>
  </si>
  <si>
    <t>B12DCCN477</t>
  </si>
  <si>
    <t>D12CNPM5</t>
  </si>
  <si>
    <t>B14DCCN442</t>
  </si>
  <si>
    <t>15/01/96</t>
  </si>
  <si>
    <t>B14DCCN431</t>
  </si>
  <si>
    <t>B14DCCN631</t>
  </si>
  <si>
    <t>Nguyễn Công</t>
  </si>
  <si>
    <t>03/11/95</t>
  </si>
  <si>
    <t>B14DCCN525</t>
  </si>
  <si>
    <t>Đỗ Quang</t>
  </si>
  <si>
    <t>11/11/96</t>
  </si>
  <si>
    <t>B14DCCN405</t>
  </si>
  <si>
    <t>26/12/95</t>
  </si>
  <si>
    <t>B14DCCN744</t>
  </si>
  <si>
    <t>31/08/94</t>
  </si>
  <si>
    <t>B14DCCN676</t>
  </si>
  <si>
    <t>B14DCCN200</t>
  </si>
  <si>
    <t>Bùi Việt</t>
  </si>
  <si>
    <t>B14DCCN185</t>
  </si>
  <si>
    <t>Hoàng Huy</t>
  </si>
  <si>
    <t>B14DCCN494</t>
  </si>
  <si>
    <t>Phan Chính</t>
  </si>
  <si>
    <t>B14DCCN386</t>
  </si>
  <si>
    <t>Trần Huy</t>
  </si>
  <si>
    <t>B14DCCN466</t>
  </si>
  <si>
    <t>B14DCCN548</t>
  </si>
  <si>
    <t>B14DCCN455</t>
  </si>
  <si>
    <t>08/09/95</t>
  </si>
  <si>
    <t>B14DCCN295</t>
  </si>
  <si>
    <t>Hưởng</t>
  </si>
  <si>
    <t>B14DCCN069</t>
  </si>
  <si>
    <t>23/03/96</t>
  </si>
  <si>
    <t>B14DCCN229</t>
  </si>
  <si>
    <t>09/07/95</t>
  </si>
  <si>
    <t>B14DCCN234</t>
  </si>
  <si>
    <t>Tạ Đình</t>
  </si>
  <si>
    <t>B14DCCN212</t>
  </si>
  <si>
    <t>Mai Văn</t>
  </si>
  <si>
    <t>B14DCCN554</t>
  </si>
  <si>
    <t>21/08/95</t>
  </si>
  <si>
    <t>B14DCCN124</t>
  </si>
  <si>
    <t>19/06/96</t>
  </si>
  <si>
    <t>B14DCCN261</t>
  </si>
  <si>
    <t>B14DCCN343</t>
  </si>
  <si>
    <t>B14DCCN154</t>
  </si>
  <si>
    <t>Đặng Hoàng</t>
  </si>
  <si>
    <t>B14DCCN325</t>
  </si>
  <si>
    <t>15/08/96</t>
  </si>
  <si>
    <t>B14DCCN506</t>
  </si>
  <si>
    <t>Đặng Đức</t>
  </si>
  <si>
    <t>B14DCCN391</t>
  </si>
  <si>
    <t>Lương</t>
  </si>
  <si>
    <t>18/01/97</t>
  </si>
  <si>
    <t>B14DCCN749</t>
  </si>
  <si>
    <t>Vũ Đức</t>
  </si>
  <si>
    <t>B14DCCN216</t>
  </si>
  <si>
    <t>Lã Ngọc</t>
  </si>
  <si>
    <t>23/07/96</t>
  </si>
  <si>
    <t>B14DCCN252</t>
  </si>
  <si>
    <t>Lê Công Nhật</t>
  </si>
  <si>
    <t>17/02/95</t>
  </si>
  <si>
    <t>B14DCCN451</t>
  </si>
  <si>
    <t>Hoàng Ngọc</t>
  </si>
  <si>
    <t>B14DCCN432</t>
  </si>
  <si>
    <t>26/03/95</t>
  </si>
  <si>
    <t>B14DCCN594</t>
  </si>
  <si>
    <t>B14DCCN313</t>
  </si>
  <si>
    <t>Đào Tuấn</t>
  </si>
  <si>
    <t>22/12/96</t>
  </si>
  <si>
    <t>B14DCCN271</t>
  </si>
  <si>
    <t>B14DCCN032</t>
  </si>
  <si>
    <t>B14DCCN196</t>
  </si>
  <si>
    <t>Phùng Ngọc</t>
  </si>
  <si>
    <t>22/09/96</t>
  </si>
  <si>
    <t>B14DCCN696</t>
  </si>
  <si>
    <t>08/10/96</t>
  </si>
  <si>
    <t>B14DCCN116</t>
  </si>
  <si>
    <t>01/09/96</t>
  </si>
  <si>
    <t>B14DCCN247</t>
  </si>
  <si>
    <t>Trần Hồng</t>
  </si>
  <si>
    <t>19/01/96</t>
  </si>
  <si>
    <t>B14DCCN761</t>
  </si>
  <si>
    <t>Dương Phương</t>
  </si>
  <si>
    <t>B14DCCN198</t>
  </si>
  <si>
    <t>Bùi Thiên</t>
  </si>
  <si>
    <t>Thiên</t>
  </si>
  <si>
    <t>B14DCCN710</t>
  </si>
  <si>
    <t>03/10/95</t>
  </si>
  <si>
    <t>B14DCCN169</t>
  </si>
  <si>
    <t>B14DCCN339</t>
  </si>
  <si>
    <t>B14DCCN606</t>
  </si>
  <si>
    <t>B14DCCN728</t>
  </si>
  <si>
    <t>Tuyết</t>
  </si>
  <si>
    <t>16/02/96</t>
  </si>
  <si>
    <t>B14DCCN720</t>
  </si>
  <si>
    <t>B14DCCN179</t>
  </si>
  <si>
    <t>Vỹ</t>
  </si>
  <si>
    <t>B14DCDT017</t>
  </si>
  <si>
    <t>Bùi Thế</t>
  </si>
  <si>
    <t>30/01/96</t>
  </si>
  <si>
    <t>E14CQCN01-B</t>
  </si>
  <si>
    <t>B14DCCN562</t>
  </si>
  <si>
    <t>Hà Vũ Hoàng</t>
  </si>
  <si>
    <t>15/03/96</t>
  </si>
  <si>
    <t>B14DCCN100</t>
  </si>
  <si>
    <t>Trương Đức</t>
  </si>
  <si>
    <t>B14DCVT068</t>
  </si>
  <si>
    <t>Du</t>
  </si>
  <si>
    <t>B14DCAT126</t>
  </si>
  <si>
    <t>B14DCVT072</t>
  </si>
  <si>
    <t>08/03/96</t>
  </si>
  <si>
    <t>B14DCCN138</t>
  </si>
  <si>
    <t>B14DCCN368</t>
  </si>
  <si>
    <t>B14DCCN020</t>
  </si>
  <si>
    <t>Lương Xuân</t>
  </si>
  <si>
    <t>B13DCDT060</t>
  </si>
  <si>
    <t>B14DCVT112</t>
  </si>
  <si>
    <t>20/11/96</t>
  </si>
  <si>
    <t>B14DCCN590</t>
  </si>
  <si>
    <t>Cao Thị</t>
  </si>
  <si>
    <t>B14DCVT119</t>
  </si>
  <si>
    <t>Đặng Quốc</t>
  </si>
  <si>
    <t>B14DCCN167</t>
  </si>
  <si>
    <t>Đỗ Ngọc</t>
  </si>
  <si>
    <t>B14DCCN001</t>
  </si>
  <si>
    <t>B14DCCN331</t>
  </si>
  <si>
    <t>B14DCCN250</t>
  </si>
  <si>
    <t>Đỗ Bảo</t>
  </si>
  <si>
    <t>B14DCCN291</t>
  </si>
  <si>
    <t>Lê Hoài</t>
  </si>
  <si>
    <t>B14DCVT497</t>
  </si>
  <si>
    <t>Lưu Trần</t>
  </si>
  <si>
    <t>01/02/94</t>
  </si>
  <si>
    <t>B14DCCN251</t>
  </si>
  <si>
    <t>28/02/95</t>
  </si>
  <si>
    <t>B14DCVT098</t>
  </si>
  <si>
    <t>B14DCCN040</t>
  </si>
  <si>
    <t>B14DCCN009</t>
  </si>
  <si>
    <t>Cấn Khắc</t>
  </si>
  <si>
    <t>09/12/96</t>
  </si>
  <si>
    <t>B14DCAT188</t>
  </si>
  <si>
    <t>Hà Ngọc</t>
  </si>
  <si>
    <t>06/09/96</t>
  </si>
  <si>
    <t>B14DCVT279</t>
  </si>
  <si>
    <t>Đàm Bá</t>
  </si>
  <si>
    <t>B14DCCN142</t>
  </si>
  <si>
    <t>Nguyễn Trường</t>
  </si>
  <si>
    <t>B14DCDT062</t>
  </si>
  <si>
    <t>Vũ Tiến</t>
  </si>
  <si>
    <t>B14DCVT589</t>
  </si>
  <si>
    <t>Thu</t>
  </si>
  <si>
    <t>11/10/96</t>
  </si>
  <si>
    <t>B14DCCN005</t>
  </si>
  <si>
    <t>26/05/96</t>
  </si>
  <si>
    <t>B14DCAT197</t>
  </si>
  <si>
    <t>Đỗ Phạm</t>
  </si>
  <si>
    <t>Tuyên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</si>
</sst>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Protection="1">
      <protection locked="0"/>
    </xf>
    <xf numFmtId="0" fontId="5" fillId="0" borderId="15" xfId="0" applyFont="1" applyFill="1" applyBorder="1" applyProtection="1"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68"/>
  <sheetViews>
    <sheetView workbookViewId="0">
      <pane ySplit="4" topLeftCell="A34" activePane="bottomLeft" state="frozen"/>
      <selection activeCell="T4" sqref="T1:T1048576"/>
      <selection pane="bottomLeft" activeCell="A41" sqref="A41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5" style="1" customWidth="1"/>
    <col min="15" max="15" width="8.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3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04" t="s">
        <v>0</v>
      </c>
      <c r="I1" s="104"/>
      <c r="J1" s="104"/>
      <c r="K1" s="104"/>
      <c r="L1" s="104" t="s">
        <v>67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10" t="s">
        <v>51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2:38" ht="25.5" customHeight="1">
      <c r="B3" s="106" t="s">
        <v>2</v>
      </c>
      <c r="C3" s="106"/>
      <c r="D3" s="106"/>
      <c r="E3" s="106"/>
      <c r="F3" s="106"/>
      <c r="G3" s="106"/>
      <c r="H3" s="111" t="s">
        <v>61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8" t="s">
        <v>3</v>
      </c>
      <c r="C5" s="108"/>
      <c r="D5" s="109" t="s">
        <v>62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0" t="s">
        <v>66</v>
      </c>
      <c r="Q5" s="100"/>
      <c r="R5" s="100"/>
      <c r="S5" s="100"/>
      <c r="T5" s="100"/>
      <c r="U5" s="100"/>
      <c r="W5" s="112" t="s">
        <v>47</v>
      </c>
      <c r="X5" s="112" t="s">
        <v>9</v>
      </c>
      <c r="Y5" s="112" t="s">
        <v>46</v>
      </c>
      <c r="Z5" s="112" t="s">
        <v>45</v>
      </c>
      <c r="AA5" s="112"/>
      <c r="AB5" s="112"/>
      <c r="AC5" s="112"/>
      <c r="AD5" s="112" t="s">
        <v>44</v>
      </c>
      <c r="AE5" s="112"/>
      <c r="AF5" s="112" t="s">
        <v>42</v>
      </c>
      <c r="AG5" s="112"/>
      <c r="AH5" s="112" t="s">
        <v>43</v>
      </c>
      <c r="AI5" s="112"/>
      <c r="AJ5" s="112" t="s">
        <v>41</v>
      </c>
      <c r="AK5" s="112"/>
      <c r="AL5" s="83"/>
    </row>
    <row r="6" spans="2:38" ht="17.25" customHeight="1">
      <c r="B6" s="107" t="s">
        <v>4</v>
      </c>
      <c r="C6" s="107"/>
      <c r="D6" s="8">
        <v>3</v>
      </c>
      <c r="G6" s="101" t="s">
        <v>64</v>
      </c>
      <c r="H6" s="101"/>
      <c r="I6" s="101"/>
      <c r="J6" s="101"/>
      <c r="K6" s="101"/>
      <c r="L6" s="101"/>
      <c r="M6" s="101"/>
      <c r="N6" s="101"/>
      <c r="O6" s="101"/>
      <c r="P6" s="101" t="s">
        <v>65</v>
      </c>
      <c r="Q6" s="101"/>
      <c r="R6" s="101"/>
      <c r="S6" s="101"/>
      <c r="T6" s="101"/>
      <c r="U6" s="101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83"/>
    </row>
    <row r="8" spans="2:38" ht="44.25" customHeight="1">
      <c r="B8" s="97" t="s">
        <v>5</v>
      </c>
      <c r="C8" s="113" t="s">
        <v>6</v>
      </c>
      <c r="D8" s="115" t="s">
        <v>7</v>
      </c>
      <c r="E8" s="116"/>
      <c r="F8" s="97" t="s">
        <v>8</v>
      </c>
      <c r="G8" s="97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20" t="s">
        <v>14</v>
      </c>
      <c r="M8" s="121" t="s">
        <v>48</v>
      </c>
      <c r="N8" s="122"/>
      <c r="O8" s="120" t="s">
        <v>15</v>
      </c>
      <c r="P8" s="120" t="s">
        <v>16</v>
      </c>
      <c r="Q8" s="97" t="s">
        <v>17</v>
      </c>
      <c r="R8" s="120" t="s">
        <v>18</v>
      </c>
      <c r="S8" s="97" t="s">
        <v>19</v>
      </c>
      <c r="T8" s="97" t="s">
        <v>20</v>
      </c>
      <c r="U8" s="97" t="s">
        <v>58</v>
      </c>
      <c r="W8" s="112"/>
      <c r="X8" s="112"/>
      <c r="Y8" s="11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99"/>
      <c r="C9" s="114"/>
      <c r="D9" s="117"/>
      <c r="E9" s="118"/>
      <c r="F9" s="99"/>
      <c r="G9" s="99"/>
      <c r="H9" s="119"/>
      <c r="I9" s="119"/>
      <c r="J9" s="119"/>
      <c r="K9" s="119"/>
      <c r="L9" s="120"/>
      <c r="M9" s="95" t="s">
        <v>49</v>
      </c>
      <c r="N9" s="95" t="s">
        <v>50</v>
      </c>
      <c r="O9" s="120"/>
      <c r="P9" s="120"/>
      <c r="Q9" s="98"/>
      <c r="R9" s="120"/>
      <c r="S9" s="99"/>
      <c r="T9" s="98"/>
      <c r="U9" s="98"/>
      <c r="V9" s="90"/>
      <c r="W9" s="67" t="str">
        <f>+D5</f>
        <v>An toàn và bảo mật hệ thống thông tin</v>
      </c>
      <c r="X9" s="68" t="str">
        <f>+P5</f>
        <v>Nhóm: INT1303-11</v>
      </c>
      <c r="Y9" s="69">
        <f>+$AH$9+$AJ$9+$AF$9</f>
        <v>30</v>
      </c>
      <c r="Z9" s="63">
        <f>COUNTIF($S$10:$S$100,"Khiển trách")</f>
        <v>0</v>
      </c>
      <c r="AA9" s="63">
        <f>COUNTIF($S$10:$S$100,"Cảnh cáo")</f>
        <v>0</v>
      </c>
      <c r="AB9" s="63">
        <f>COUNTIF($S$10:$S$100,"Đình chỉ thi")</f>
        <v>0</v>
      </c>
      <c r="AC9" s="70">
        <f>+($Z$9+$AA$9+$AB$9)/$Y$9*100%</f>
        <v>0</v>
      </c>
      <c r="AD9" s="63">
        <f>SUM(COUNTIF($S$10:$S$98,"Vắng"),COUNTIF($S$10:$S$98,"Vắng có phép"))</f>
        <v>0</v>
      </c>
      <c r="AE9" s="71">
        <f>+$AD$9/$Y$9</f>
        <v>0</v>
      </c>
      <c r="AF9" s="72">
        <f>COUNTIF($V$10:$V$98,"Thi lại")</f>
        <v>0</v>
      </c>
      <c r="AG9" s="71">
        <f>+$AF$9/$Y$9</f>
        <v>0</v>
      </c>
      <c r="AH9" s="72">
        <f>COUNTIF($V$10:$V$99,"Học lại")</f>
        <v>30</v>
      </c>
      <c r="AI9" s="71">
        <f>+$AH$9/$Y$9</f>
        <v>1</v>
      </c>
      <c r="AJ9" s="63">
        <f>COUNTIF($V$11:$V$99,"Đạt")</f>
        <v>0</v>
      </c>
      <c r="AK9" s="70">
        <f>+$AJ$9/$Y$9</f>
        <v>0</v>
      </c>
      <c r="AL9" s="82"/>
    </row>
    <row r="10" spans="2:38" ht="14.25" customHeight="1">
      <c r="B10" s="121" t="s">
        <v>26</v>
      </c>
      <c r="C10" s="126"/>
      <c r="D10" s="126"/>
      <c r="E10" s="126"/>
      <c r="F10" s="126"/>
      <c r="G10" s="122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99"/>
      <c r="R10" s="14"/>
      <c r="S10" s="14"/>
      <c r="T10" s="99"/>
      <c r="U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1432</v>
      </c>
      <c r="D11" s="17" t="s">
        <v>1433</v>
      </c>
      <c r="E11" s="18" t="s">
        <v>84</v>
      </c>
      <c r="F11" s="19" t="s">
        <v>1434</v>
      </c>
      <c r="G11" s="16" t="s">
        <v>1435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40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4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4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1436</v>
      </c>
      <c r="D12" s="28" t="s">
        <v>1437</v>
      </c>
      <c r="E12" s="29" t="s">
        <v>84</v>
      </c>
      <c r="F12" s="30" t="s">
        <v>1438</v>
      </c>
      <c r="G12" s="27" t="s">
        <v>1435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1439</v>
      </c>
      <c r="D13" s="28" t="s">
        <v>1440</v>
      </c>
      <c r="E13" s="29" t="s">
        <v>84</v>
      </c>
      <c r="F13" s="30" t="s">
        <v>284</v>
      </c>
      <c r="G13" s="27" t="s">
        <v>1435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4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40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1441</v>
      </c>
      <c r="D14" s="28" t="s">
        <v>105</v>
      </c>
      <c r="E14" s="29" t="s">
        <v>1442</v>
      </c>
      <c r="F14" s="30" t="s">
        <v>1382</v>
      </c>
      <c r="G14" s="27" t="s">
        <v>1435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1443</v>
      </c>
      <c r="D15" s="28" t="s">
        <v>949</v>
      </c>
      <c r="E15" s="29" t="s">
        <v>111</v>
      </c>
      <c r="F15" s="30" t="s">
        <v>427</v>
      </c>
      <c r="G15" s="27" t="s">
        <v>1435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1444</v>
      </c>
      <c r="D16" s="28" t="s">
        <v>91</v>
      </c>
      <c r="E16" s="29" t="s">
        <v>534</v>
      </c>
      <c r="F16" s="30" t="s">
        <v>1445</v>
      </c>
      <c r="G16" s="27" t="s">
        <v>1435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1446</v>
      </c>
      <c r="D17" s="28" t="s">
        <v>760</v>
      </c>
      <c r="E17" s="29" t="s">
        <v>322</v>
      </c>
      <c r="F17" s="30" t="s">
        <v>712</v>
      </c>
      <c r="G17" s="27" t="s">
        <v>1435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1447</v>
      </c>
      <c r="D18" s="28" t="s">
        <v>138</v>
      </c>
      <c r="E18" s="29" t="s">
        <v>135</v>
      </c>
      <c r="F18" s="30" t="s">
        <v>403</v>
      </c>
      <c r="G18" s="27" t="s">
        <v>1435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1448</v>
      </c>
      <c r="D19" s="28" t="s">
        <v>1449</v>
      </c>
      <c r="E19" s="29" t="s">
        <v>146</v>
      </c>
      <c r="F19" s="30" t="s">
        <v>116</v>
      </c>
      <c r="G19" s="27" t="s">
        <v>1435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1450</v>
      </c>
      <c r="D20" s="28" t="s">
        <v>368</v>
      </c>
      <c r="E20" s="29" t="s">
        <v>146</v>
      </c>
      <c r="F20" s="30" t="s">
        <v>1004</v>
      </c>
      <c r="G20" s="27" t="s">
        <v>1435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1451</v>
      </c>
      <c r="D21" s="28" t="s">
        <v>1063</v>
      </c>
      <c r="E21" s="29" t="s">
        <v>146</v>
      </c>
      <c r="F21" s="30" t="s">
        <v>1452</v>
      </c>
      <c r="G21" s="27" t="s">
        <v>1435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1453</v>
      </c>
      <c r="D22" s="28" t="s">
        <v>1454</v>
      </c>
      <c r="E22" s="29" t="s">
        <v>151</v>
      </c>
      <c r="F22" s="30" t="s">
        <v>266</v>
      </c>
      <c r="G22" s="27" t="s">
        <v>1435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1455</v>
      </c>
      <c r="D23" s="28" t="s">
        <v>1456</v>
      </c>
      <c r="E23" s="29" t="s">
        <v>568</v>
      </c>
      <c r="F23" s="30" t="s">
        <v>1428</v>
      </c>
      <c r="G23" s="27" t="s">
        <v>1435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1457</v>
      </c>
      <c r="D24" s="28" t="s">
        <v>1458</v>
      </c>
      <c r="E24" s="29" t="s">
        <v>352</v>
      </c>
      <c r="F24" s="30" t="s">
        <v>793</v>
      </c>
      <c r="G24" s="27" t="s">
        <v>1435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1459</v>
      </c>
      <c r="D25" s="28" t="s">
        <v>696</v>
      </c>
      <c r="E25" s="29" t="s">
        <v>352</v>
      </c>
      <c r="F25" s="30" t="s">
        <v>317</v>
      </c>
      <c r="G25" s="27" t="s">
        <v>1435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1460</v>
      </c>
      <c r="D26" s="28" t="s">
        <v>138</v>
      </c>
      <c r="E26" s="29" t="s">
        <v>175</v>
      </c>
      <c r="F26" s="30" t="s">
        <v>791</v>
      </c>
      <c r="G26" s="27" t="s">
        <v>1435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1461</v>
      </c>
      <c r="D27" s="28" t="s">
        <v>1462</v>
      </c>
      <c r="E27" s="29" t="s">
        <v>191</v>
      </c>
      <c r="F27" s="30" t="s">
        <v>888</v>
      </c>
      <c r="G27" s="27" t="s">
        <v>1435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1463</v>
      </c>
      <c r="D28" s="28" t="s">
        <v>1464</v>
      </c>
      <c r="E28" s="29" t="s">
        <v>191</v>
      </c>
      <c r="F28" s="30" t="s">
        <v>288</v>
      </c>
      <c r="G28" s="27" t="s">
        <v>1435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1465</v>
      </c>
      <c r="D29" s="28" t="s">
        <v>1466</v>
      </c>
      <c r="E29" s="29" t="s">
        <v>191</v>
      </c>
      <c r="F29" s="30" t="s">
        <v>1467</v>
      </c>
      <c r="G29" s="27" t="s">
        <v>1435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1468</v>
      </c>
      <c r="D30" s="28" t="s">
        <v>401</v>
      </c>
      <c r="E30" s="29" t="s">
        <v>191</v>
      </c>
      <c r="F30" s="30" t="s">
        <v>1469</v>
      </c>
      <c r="G30" s="27" t="s">
        <v>1435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1470</v>
      </c>
      <c r="D31" s="28" t="s">
        <v>954</v>
      </c>
      <c r="E31" s="29" t="s">
        <v>205</v>
      </c>
      <c r="F31" s="30" t="s">
        <v>1102</v>
      </c>
      <c r="G31" s="27" t="s">
        <v>1435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1471</v>
      </c>
      <c r="D32" s="28" t="s">
        <v>607</v>
      </c>
      <c r="E32" s="29" t="s">
        <v>470</v>
      </c>
      <c r="F32" s="30" t="s">
        <v>769</v>
      </c>
      <c r="G32" s="27" t="s">
        <v>1435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18.75" customHeight="1">
      <c r="B33" s="26">
        <v>23</v>
      </c>
      <c r="C33" s="27" t="s">
        <v>1472</v>
      </c>
      <c r="D33" s="28" t="s">
        <v>1473</v>
      </c>
      <c r="E33" s="29" t="s">
        <v>768</v>
      </c>
      <c r="F33" s="30" t="s">
        <v>1474</v>
      </c>
      <c r="G33" s="27" t="s">
        <v>1435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18.75" customHeight="1">
      <c r="B34" s="26">
        <v>24</v>
      </c>
      <c r="C34" s="27" t="s">
        <v>1475</v>
      </c>
      <c r="D34" s="28" t="s">
        <v>1476</v>
      </c>
      <c r="E34" s="29" t="s">
        <v>405</v>
      </c>
      <c r="F34" s="30" t="s">
        <v>1477</v>
      </c>
      <c r="G34" s="27" t="s">
        <v>1435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18.75" customHeight="1">
      <c r="B35" s="26">
        <v>25</v>
      </c>
      <c r="C35" s="27" t="s">
        <v>1478</v>
      </c>
      <c r="D35" s="28" t="s">
        <v>1479</v>
      </c>
      <c r="E35" s="29" t="s">
        <v>942</v>
      </c>
      <c r="F35" s="30" t="s">
        <v>1171</v>
      </c>
      <c r="G35" s="27" t="s">
        <v>1435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1:38" ht="18.75" customHeight="1">
      <c r="B36" s="26">
        <v>26</v>
      </c>
      <c r="C36" s="27" t="s">
        <v>1480</v>
      </c>
      <c r="D36" s="28" t="s">
        <v>1481</v>
      </c>
      <c r="E36" s="29" t="s">
        <v>250</v>
      </c>
      <c r="F36" s="30" t="s">
        <v>500</v>
      </c>
      <c r="G36" s="27" t="s">
        <v>1435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1:38" ht="18.75" customHeight="1">
      <c r="B37" s="26">
        <v>27</v>
      </c>
      <c r="C37" s="27" t="s">
        <v>1482</v>
      </c>
      <c r="D37" s="28" t="s">
        <v>1483</v>
      </c>
      <c r="E37" s="29" t="s">
        <v>253</v>
      </c>
      <c r="F37" s="30" t="s">
        <v>184</v>
      </c>
      <c r="G37" s="27" t="s">
        <v>1435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1:38" ht="18.75" customHeight="1">
      <c r="B38" s="26">
        <v>28</v>
      </c>
      <c r="C38" s="27" t="s">
        <v>1484</v>
      </c>
      <c r="D38" s="28" t="s">
        <v>820</v>
      </c>
      <c r="E38" s="29" t="s">
        <v>1485</v>
      </c>
      <c r="F38" s="30" t="s">
        <v>1486</v>
      </c>
      <c r="G38" s="27" t="s">
        <v>1435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1:38" ht="18.75" customHeight="1">
      <c r="B39" s="26">
        <v>29</v>
      </c>
      <c r="C39" s="27" t="s">
        <v>1487</v>
      </c>
      <c r="D39" s="28" t="s">
        <v>145</v>
      </c>
      <c r="E39" s="29" t="s">
        <v>821</v>
      </c>
      <c r="F39" s="30" t="s">
        <v>1488</v>
      </c>
      <c r="G39" s="27" t="s">
        <v>1435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1:38" ht="18.75" customHeight="1">
      <c r="B40" s="26">
        <v>30</v>
      </c>
      <c r="C40" s="27" t="s">
        <v>1489</v>
      </c>
      <c r="D40" s="28" t="s">
        <v>1490</v>
      </c>
      <c r="E40" s="29" t="s">
        <v>1491</v>
      </c>
      <c r="F40" s="30" t="s">
        <v>1291</v>
      </c>
      <c r="G40" s="27" t="s">
        <v>1435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1:38" ht="7.5" customHeight="1">
      <c r="A41" s="2"/>
      <c r="B41" s="39"/>
      <c r="C41" s="40"/>
      <c r="D41" s="40"/>
      <c r="E41" s="41"/>
      <c r="F41" s="41"/>
      <c r="G41" s="41"/>
      <c r="H41" s="42"/>
      <c r="I41" s="43"/>
      <c r="J41" s="43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3"/>
    </row>
    <row r="42" spans="1:38" ht="16.5" hidden="1">
      <c r="A42" s="2"/>
      <c r="B42" s="127" t="s">
        <v>28</v>
      </c>
      <c r="C42" s="127"/>
      <c r="D42" s="40"/>
      <c r="E42" s="41"/>
      <c r="F42" s="41"/>
      <c r="G42" s="41"/>
      <c r="H42" s="42"/>
      <c r="I42" s="43"/>
      <c r="J42" s="43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3"/>
    </row>
    <row r="43" spans="1:38" ht="16.5" hidden="1" customHeight="1">
      <c r="A43" s="2"/>
      <c r="B43" s="45" t="s">
        <v>29</v>
      </c>
      <c r="C43" s="45"/>
      <c r="D43" s="46">
        <f>+$Y$9</f>
        <v>30</v>
      </c>
      <c r="E43" s="47" t="s">
        <v>30</v>
      </c>
      <c r="F43" s="47"/>
      <c r="G43" s="103" t="s">
        <v>31</v>
      </c>
      <c r="H43" s="103"/>
      <c r="I43" s="103"/>
      <c r="J43" s="103"/>
      <c r="K43" s="103"/>
      <c r="L43" s="103"/>
      <c r="M43" s="103"/>
      <c r="N43" s="103"/>
      <c r="O43" s="103"/>
      <c r="P43" s="48">
        <f>$Y$9 -COUNTIF($T$10:$T$230,"Vắng") -COUNTIF($T$10:$T$230,"Vắng có phép") - COUNTIF($T$10:$T$230,"Đình chỉ thi") - COUNTIF($T$10:$T$230,"Không đủ ĐKDT")</f>
        <v>30</v>
      </c>
      <c r="Q43" s="48"/>
      <c r="R43" s="49"/>
      <c r="S43" s="50"/>
      <c r="T43" s="50" t="s">
        <v>30</v>
      </c>
      <c r="U43" s="3"/>
    </row>
    <row r="44" spans="1:38" ht="16.5" hidden="1" customHeight="1">
      <c r="A44" s="2"/>
      <c r="B44" s="45" t="s">
        <v>32</v>
      </c>
      <c r="C44" s="45"/>
      <c r="D44" s="46">
        <f>+$AJ$9</f>
        <v>0</v>
      </c>
      <c r="E44" s="47" t="s">
        <v>30</v>
      </c>
      <c r="F44" s="47"/>
      <c r="G44" s="103" t="s">
        <v>33</v>
      </c>
      <c r="H44" s="103"/>
      <c r="I44" s="103"/>
      <c r="J44" s="103"/>
      <c r="K44" s="103"/>
      <c r="L44" s="103"/>
      <c r="M44" s="103"/>
      <c r="N44" s="103"/>
      <c r="O44" s="103"/>
      <c r="P44" s="51">
        <f>COUNTIF($T$10:$T$106,"Vắng")</f>
        <v>0</v>
      </c>
      <c r="Q44" s="51"/>
      <c r="R44" s="52"/>
      <c r="S44" s="50"/>
      <c r="T44" s="50" t="s">
        <v>30</v>
      </c>
      <c r="U44" s="3"/>
    </row>
    <row r="45" spans="1:38" ht="16.5" hidden="1" customHeight="1">
      <c r="A45" s="2"/>
      <c r="B45" s="45" t="s">
        <v>54</v>
      </c>
      <c r="C45" s="45"/>
      <c r="D45" s="85">
        <f>COUNTIF(V11:V40,"Học lại")</f>
        <v>30</v>
      </c>
      <c r="E45" s="47" t="s">
        <v>30</v>
      </c>
      <c r="F45" s="47"/>
      <c r="G45" s="103" t="s">
        <v>55</v>
      </c>
      <c r="H45" s="103"/>
      <c r="I45" s="103"/>
      <c r="J45" s="103"/>
      <c r="K45" s="103"/>
      <c r="L45" s="103"/>
      <c r="M45" s="103"/>
      <c r="N45" s="103"/>
      <c r="O45" s="103"/>
      <c r="P45" s="48">
        <f>COUNTIF($T$10:$T$106,"Vắng có phép")</f>
        <v>0</v>
      </c>
      <c r="Q45" s="48"/>
      <c r="R45" s="49"/>
      <c r="S45" s="50"/>
      <c r="T45" s="50" t="s">
        <v>30</v>
      </c>
      <c r="U45" s="3"/>
    </row>
    <row r="46" spans="1:38" ht="3" hidden="1" customHeight="1">
      <c r="A46" s="2"/>
      <c r="B46" s="39"/>
      <c r="C46" s="40"/>
      <c r="D46" s="40"/>
      <c r="E46" s="41"/>
      <c r="F46" s="41"/>
      <c r="G46" s="41"/>
      <c r="H46" s="42"/>
      <c r="I46" s="43"/>
      <c r="J46" s="43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3"/>
    </row>
    <row r="47" spans="1:38" hidden="1">
      <c r="B47" s="86" t="s">
        <v>34</v>
      </c>
      <c r="C47" s="86"/>
      <c r="D47" s="87">
        <f>COUNTIF(V11:V40,"Thi lại")</f>
        <v>0</v>
      </c>
      <c r="E47" s="88" t="s">
        <v>30</v>
      </c>
      <c r="F47" s="3"/>
      <c r="G47" s="3"/>
      <c r="H47" s="3"/>
      <c r="I47" s="3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3"/>
    </row>
    <row r="48" spans="1:38" hidden="1">
      <c r="B48" s="86"/>
      <c r="C48" s="86"/>
      <c r="D48" s="87"/>
      <c r="E48" s="88"/>
      <c r="F48" s="3"/>
      <c r="G48" s="3"/>
      <c r="H48" s="3"/>
      <c r="I48" s="3"/>
      <c r="J48" s="102" t="s">
        <v>56</v>
      </c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3"/>
    </row>
    <row r="49" spans="1:38" hidden="1">
      <c r="A49" s="53"/>
      <c r="B49" s="123" t="s">
        <v>35</v>
      </c>
      <c r="C49" s="123"/>
      <c r="D49" s="123"/>
      <c r="E49" s="123"/>
      <c r="F49" s="123"/>
      <c r="G49" s="123"/>
      <c r="H49" s="123"/>
      <c r="I49" s="54"/>
      <c r="J49" s="124" t="s">
        <v>36</v>
      </c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3"/>
    </row>
    <row r="50" spans="1:38" ht="4.5" hidden="1" customHeight="1">
      <c r="A50" s="2"/>
      <c r="B50" s="39"/>
      <c r="C50" s="55"/>
      <c r="D50" s="55"/>
      <c r="E50" s="56"/>
      <c r="F50" s="56"/>
      <c r="G50" s="56"/>
      <c r="H50" s="57"/>
      <c r="I50" s="58"/>
      <c r="J50" s="58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38" s="2" customFormat="1" hidden="1">
      <c r="B51" s="123" t="s">
        <v>37</v>
      </c>
      <c r="C51" s="123"/>
      <c r="D51" s="125" t="s">
        <v>38</v>
      </c>
      <c r="E51" s="125"/>
      <c r="F51" s="125"/>
      <c r="G51" s="125"/>
      <c r="H51" s="125"/>
      <c r="I51" s="58"/>
      <c r="J51" s="58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3"/>
      <c r="V51" s="62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 hidden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62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 hidden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62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s="2" customFormat="1" hidden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62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1:38" s="2" customFormat="1" ht="9.75" hidden="1" customHeigh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62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s="2" customFormat="1" ht="3.75" hidden="1" customHeigh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62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38" s="2" customFormat="1" ht="18" hidden="1" customHeight="1">
      <c r="A57" s="1"/>
      <c r="B57" s="129" t="s">
        <v>39</v>
      </c>
      <c r="C57" s="129"/>
      <c r="D57" s="129" t="s">
        <v>57</v>
      </c>
      <c r="E57" s="129"/>
      <c r="F57" s="129"/>
      <c r="G57" s="129"/>
      <c r="H57" s="129"/>
      <c r="I57" s="129"/>
      <c r="J57" s="129" t="s">
        <v>40</v>
      </c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3"/>
      <c r="V57" s="62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s="2" customFormat="1" ht="4.5" hidden="1" customHeigh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62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  <row r="59" spans="1:38" s="2" customFormat="1" ht="36.75" hidden="1" customHeigh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62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</row>
    <row r="60" spans="1:38" ht="38.25" customHeight="1">
      <c r="B60" s="128" t="s">
        <v>52</v>
      </c>
      <c r="C60" s="123"/>
      <c r="D60" s="123"/>
      <c r="E60" s="123"/>
      <c r="F60" s="123"/>
      <c r="G60" s="123"/>
      <c r="H60" s="128" t="s">
        <v>53</v>
      </c>
      <c r="I60" s="128"/>
      <c r="J60" s="128"/>
      <c r="K60" s="128"/>
      <c r="L60" s="128"/>
      <c r="M60" s="128"/>
      <c r="N60" s="130" t="s">
        <v>59</v>
      </c>
      <c r="O60" s="130"/>
      <c r="P60" s="130"/>
      <c r="Q60" s="130"/>
      <c r="R60" s="130"/>
      <c r="S60" s="130"/>
      <c r="T60" s="130"/>
      <c r="U60" s="130"/>
    </row>
    <row r="61" spans="1:38">
      <c r="B61" s="39"/>
      <c r="C61" s="55"/>
      <c r="D61" s="55"/>
      <c r="E61" s="56"/>
      <c r="F61" s="56"/>
      <c r="G61" s="56"/>
      <c r="H61" s="57"/>
      <c r="I61" s="58"/>
      <c r="J61" s="58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38">
      <c r="B62" s="123" t="s">
        <v>37</v>
      </c>
      <c r="C62" s="123"/>
      <c r="D62" s="125" t="s">
        <v>38</v>
      </c>
      <c r="E62" s="125"/>
      <c r="F62" s="125"/>
      <c r="G62" s="125"/>
      <c r="H62" s="125"/>
      <c r="I62" s="58"/>
      <c r="J62" s="58"/>
      <c r="K62" s="44"/>
      <c r="L62" s="44"/>
      <c r="M62" s="44"/>
      <c r="N62" s="44"/>
      <c r="O62" s="44"/>
      <c r="P62" s="44"/>
      <c r="Q62" s="44"/>
      <c r="R62" s="44"/>
      <c r="S62" s="44"/>
      <c r="T62" s="44"/>
    </row>
    <row r="63" spans="1:38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8" spans="2:21"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 t="s">
        <v>60</v>
      </c>
      <c r="O68" s="96"/>
      <c r="P68" s="96"/>
      <c r="Q68" s="96"/>
      <c r="R68" s="96"/>
      <c r="S68" s="96"/>
      <c r="T68" s="96"/>
      <c r="U68" s="96"/>
    </row>
  </sheetData>
  <sheetProtection formatCells="0" formatColumns="0" formatRows="0" insertColumns="0" insertRows="0" insertHyperlinks="0" deleteColumns="0" deleteRows="0" sort="0" autoFilter="0" pivotTables="0"/>
  <autoFilter ref="A9:AL40">
    <filterColumn colId="3" showButton="0"/>
    <filterColumn colId="12"/>
  </autoFilter>
  <mergeCells count="61">
    <mergeCell ref="B62:C62"/>
    <mergeCell ref="D62:H62"/>
    <mergeCell ref="B68:D68"/>
    <mergeCell ref="E68:G68"/>
    <mergeCell ref="H68:M68"/>
    <mergeCell ref="N68:U68"/>
    <mergeCell ref="B57:C57"/>
    <mergeCell ref="D57:I57"/>
    <mergeCell ref="J57:T57"/>
    <mergeCell ref="B60:G60"/>
    <mergeCell ref="H60:M60"/>
    <mergeCell ref="N60:U60"/>
    <mergeCell ref="G45:O45"/>
    <mergeCell ref="J47:T47"/>
    <mergeCell ref="J48:T48"/>
    <mergeCell ref="B49:H49"/>
    <mergeCell ref="J49:T49"/>
    <mergeCell ref="B51:C51"/>
    <mergeCell ref="D51:H51"/>
    <mergeCell ref="T8:T10"/>
    <mergeCell ref="U8:U10"/>
    <mergeCell ref="B10:G10"/>
    <mergeCell ref="B42:C42"/>
    <mergeCell ref="G43:O43"/>
    <mergeCell ref="G44:O44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40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45 AL3:AL9 X3:AK4 W5:AK9 V11:W40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AL81"/>
  <sheetViews>
    <sheetView workbookViewId="0">
      <pane ySplit="4" topLeftCell="A47" activePane="bottomLeft" state="frozen"/>
      <selection activeCell="T4" sqref="T1:T1048576"/>
      <selection pane="bottomLeft" activeCell="A54" sqref="A54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5" style="1" customWidth="1"/>
    <col min="15" max="15" width="8.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3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04" t="s">
        <v>0</v>
      </c>
      <c r="I1" s="104"/>
      <c r="J1" s="104"/>
      <c r="K1" s="104"/>
      <c r="L1" s="104" t="s">
        <v>74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10" t="s">
        <v>51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2:38" ht="25.5" customHeight="1">
      <c r="B3" s="106" t="s">
        <v>2</v>
      </c>
      <c r="C3" s="106"/>
      <c r="D3" s="106"/>
      <c r="E3" s="106"/>
      <c r="F3" s="106"/>
      <c r="G3" s="106"/>
      <c r="H3" s="111" t="s">
        <v>61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8" t="s">
        <v>3</v>
      </c>
      <c r="C5" s="108"/>
      <c r="D5" s="109" t="s">
        <v>62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0" t="s">
        <v>81</v>
      </c>
      <c r="Q5" s="100"/>
      <c r="R5" s="100"/>
      <c r="S5" s="100"/>
      <c r="T5" s="100"/>
      <c r="U5" s="100"/>
      <c r="W5" s="112" t="s">
        <v>47</v>
      </c>
      <c r="X5" s="112" t="s">
        <v>9</v>
      </c>
      <c r="Y5" s="112" t="s">
        <v>46</v>
      </c>
      <c r="Z5" s="112" t="s">
        <v>45</v>
      </c>
      <c r="AA5" s="112"/>
      <c r="AB5" s="112"/>
      <c r="AC5" s="112"/>
      <c r="AD5" s="112" t="s">
        <v>44</v>
      </c>
      <c r="AE5" s="112"/>
      <c r="AF5" s="112" t="s">
        <v>42</v>
      </c>
      <c r="AG5" s="112"/>
      <c r="AH5" s="112" t="s">
        <v>43</v>
      </c>
      <c r="AI5" s="112"/>
      <c r="AJ5" s="112" t="s">
        <v>41</v>
      </c>
      <c r="AK5" s="112"/>
      <c r="AL5" s="83"/>
    </row>
    <row r="6" spans="2:38" ht="17.25" customHeight="1">
      <c r="B6" s="107" t="s">
        <v>4</v>
      </c>
      <c r="C6" s="107"/>
      <c r="D6" s="8">
        <v>3</v>
      </c>
      <c r="G6" s="101" t="s">
        <v>64</v>
      </c>
      <c r="H6" s="101"/>
      <c r="I6" s="101"/>
      <c r="J6" s="101"/>
      <c r="K6" s="101"/>
      <c r="L6" s="101"/>
      <c r="M6" s="101"/>
      <c r="N6" s="101"/>
      <c r="O6" s="101"/>
      <c r="P6" s="101" t="s">
        <v>65</v>
      </c>
      <c r="Q6" s="101"/>
      <c r="R6" s="101"/>
      <c r="S6" s="101"/>
      <c r="T6" s="101"/>
      <c r="U6" s="101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83"/>
    </row>
    <row r="8" spans="2:38" ht="44.25" customHeight="1">
      <c r="B8" s="97" t="s">
        <v>5</v>
      </c>
      <c r="C8" s="113" t="s">
        <v>6</v>
      </c>
      <c r="D8" s="115" t="s">
        <v>7</v>
      </c>
      <c r="E8" s="116"/>
      <c r="F8" s="97" t="s">
        <v>8</v>
      </c>
      <c r="G8" s="97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20" t="s">
        <v>14</v>
      </c>
      <c r="M8" s="121" t="s">
        <v>48</v>
      </c>
      <c r="N8" s="122"/>
      <c r="O8" s="120" t="s">
        <v>15</v>
      </c>
      <c r="P8" s="120" t="s">
        <v>16</v>
      </c>
      <c r="Q8" s="97" t="s">
        <v>17</v>
      </c>
      <c r="R8" s="120" t="s">
        <v>18</v>
      </c>
      <c r="S8" s="97" t="s">
        <v>19</v>
      </c>
      <c r="T8" s="97" t="s">
        <v>20</v>
      </c>
      <c r="U8" s="97" t="s">
        <v>58</v>
      </c>
      <c r="W8" s="112"/>
      <c r="X8" s="112"/>
      <c r="Y8" s="11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99"/>
      <c r="C9" s="114"/>
      <c r="D9" s="117"/>
      <c r="E9" s="118"/>
      <c r="F9" s="99"/>
      <c r="G9" s="99"/>
      <c r="H9" s="119"/>
      <c r="I9" s="119"/>
      <c r="J9" s="119"/>
      <c r="K9" s="119"/>
      <c r="L9" s="120"/>
      <c r="M9" s="95" t="s">
        <v>49</v>
      </c>
      <c r="N9" s="95" t="s">
        <v>50</v>
      </c>
      <c r="O9" s="120"/>
      <c r="P9" s="120"/>
      <c r="Q9" s="98"/>
      <c r="R9" s="120"/>
      <c r="S9" s="99"/>
      <c r="T9" s="98"/>
      <c r="U9" s="98"/>
      <c r="V9" s="90"/>
      <c r="W9" s="67" t="str">
        <f>+D5</f>
        <v>An toàn và bảo mật hệ thống thông tin</v>
      </c>
      <c r="X9" s="68" t="str">
        <f>+P5</f>
        <v>Nhóm: INT1303-02</v>
      </c>
      <c r="Y9" s="69">
        <f>+$AH$9+$AJ$9+$AF$9</f>
        <v>43</v>
      </c>
      <c r="Z9" s="63">
        <f>COUNTIF($S$10:$S$113,"Khiển trách")</f>
        <v>0</v>
      </c>
      <c r="AA9" s="63">
        <f>COUNTIF($S$10:$S$113,"Cảnh cáo")</f>
        <v>0</v>
      </c>
      <c r="AB9" s="63">
        <f>COUNTIF($S$10:$S$113,"Đình chỉ thi")</f>
        <v>0</v>
      </c>
      <c r="AC9" s="70">
        <f>+($Z$9+$AA$9+$AB$9)/$Y$9*100%</f>
        <v>0</v>
      </c>
      <c r="AD9" s="63">
        <f>SUM(COUNTIF($S$10:$S$111,"Vắng"),COUNTIF($S$10:$S$111,"Vắng có phép"))</f>
        <v>0</v>
      </c>
      <c r="AE9" s="71">
        <f>+$AD$9/$Y$9</f>
        <v>0</v>
      </c>
      <c r="AF9" s="72">
        <f>COUNTIF($V$10:$V$111,"Thi lại")</f>
        <v>0</v>
      </c>
      <c r="AG9" s="71">
        <f>+$AF$9/$Y$9</f>
        <v>0</v>
      </c>
      <c r="AH9" s="72">
        <f>COUNTIF($V$10:$V$112,"Học lại")</f>
        <v>43</v>
      </c>
      <c r="AI9" s="71">
        <f>+$AH$9/$Y$9</f>
        <v>1</v>
      </c>
      <c r="AJ9" s="63">
        <f>COUNTIF($V$11:$V$112,"Đạt")</f>
        <v>0</v>
      </c>
      <c r="AK9" s="70">
        <f>+$AJ$9/$Y$9</f>
        <v>0</v>
      </c>
      <c r="AL9" s="82"/>
    </row>
    <row r="10" spans="2:38" ht="14.25" customHeight="1">
      <c r="B10" s="121" t="s">
        <v>26</v>
      </c>
      <c r="C10" s="126"/>
      <c r="D10" s="126"/>
      <c r="E10" s="126"/>
      <c r="F10" s="126"/>
      <c r="G10" s="122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99"/>
      <c r="R10" s="14"/>
      <c r="S10" s="14"/>
      <c r="T10" s="99"/>
      <c r="U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293</v>
      </c>
      <c r="D11" s="17" t="s">
        <v>242</v>
      </c>
      <c r="E11" s="18" t="s">
        <v>294</v>
      </c>
      <c r="F11" s="19" t="s">
        <v>295</v>
      </c>
      <c r="G11" s="16" t="s">
        <v>94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53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53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5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296</v>
      </c>
      <c r="D12" s="28" t="s">
        <v>297</v>
      </c>
      <c r="E12" s="29" t="s">
        <v>84</v>
      </c>
      <c r="F12" s="30" t="s">
        <v>168</v>
      </c>
      <c r="G12" s="27" t="s">
        <v>108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298</v>
      </c>
      <c r="D13" s="28" t="s">
        <v>299</v>
      </c>
      <c r="E13" s="29" t="s">
        <v>300</v>
      </c>
      <c r="F13" s="30" t="s">
        <v>301</v>
      </c>
      <c r="G13" s="27" t="s">
        <v>94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5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53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302</v>
      </c>
      <c r="D14" s="28" t="s">
        <v>105</v>
      </c>
      <c r="E14" s="29" t="s">
        <v>303</v>
      </c>
      <c r="F14" s="30" t="s">
        <v>210</v>
      </c>
      <c r="G14" s="27" t="s">
        <v>94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304</v>
      </c>
      <c r="D15" s="28" t="s">
        <v>162</v>
      </c>
      <c r="E15" s="29" t="s">
        <v>305</v>
      </c>
      <c r="F15" s="30" t="s">
        <v>306</v>
      </c>
      <c r="G15" s="27" t="s">
        <v>307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308</v>
      </c>
      <c r="D16" s="28" t="s">
        <v>309</v>
      </c>
      <c r="E16" s="29" t="s">
        <v>111</v>
      </c>
      <c r="F16" s="30" t="s">
        <v>226</v>
      </c>
      <c r="G16" s="27" t="s">
        <v>94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310</v>
      </c>
      <c r="D17" s="28" t="s">
        <v>311</v>
      </c>
      <c r="E17" s="29" t="s">
        <v>126</v>
      </c>
      <c r="F17" s="30" t="s">
        <v>312</v>
      </c>
      <c r="G17" s="27" t="s">
        <v>313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314</v>
      </c>
      <c r="D18" s="28" t="s">
        <v>315</v>
      </c>
      <c r="E18" s="29" t="s">
        <v>316</v>
      </c>
      <c r="F18" s="30" t="s">
        <v>317</v>
      </c>
      <c r="G18" s="27" t="s">
        <v>148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318</v>
      </c>
      <c r="D19" s="28" t="s">
        <v>140</v>
      </c>
      <c r="E19" s="29" t="s">
        <v>316</v>
      </c>
      <c r="F19" s="30" t="s">
        <v>319</v>
      </c>
      <c r="G19" s="27" t="s">
        <v>113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320</v>
      </c>
      <c r="D20" s="28" t="s">
        <v>321</v>
      </c>
      <c r="E20" s="29" t="s">
        <v>322</v>
      </c>
      <c r="F20" s="30" t="s">
        <v>323</v>
      </c>
      <c r="G20" s="27" t="s">
        <v>86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324</v>
      </c>
      <c r="D21" s="28" t="s">
        <v>235</v>
      </c>
      <c r="E21" s="29" t="s">
        <v>325</v>
      </c>
      <c r="F21" s="30" t="s">
        <v>326</v>
      </c>
      <c r="G21" s="27" t="s">
        <v>103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327</v>
      </c>
      <c r="D22" s="28" t="s">
        <v>328</v>
      </c>
      <c r="E22" s="29" t="s">
        <v>329</v>
      </c>
      <c r="F22" s="30" t="s">
        <v>330</v>
      </c>
      <c r="G22" s="27" t="s">
        <v>143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331</v>
      </c>
      <c r="D23" s="28" t="s">
        <v>105</v>
      </c>
      <c r="E23" s="29" t="s">
        <v>332</v>
      </c>
      <c r="F23" s="30" t="s">
        <v>333</v>
      </c>
      <c r="G23" s="27" t="s">
        <v>113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334</v>
      </c>
      <c r="D24" s="28" t="s">
        <v>335</v>
      </c>
      <c r="E24" s="29" t="s">
        <v>332</v>
      </c>
      <c r="F24" s="30" t="s">
        <v>336</v>
      </c>
      <c r="G24" s="27" t="s">
        <v>113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337</v>
      </c>
      <c r="D25" s="28" t="s">
        <v>338</v>
      </c>
      <c r="E25" s="29" t="s">
        <v>339</v>
      </c>
      <c r="F25" s="30" t="s">
        <v>340</v>
      </c>
      <c r="G25" s="27" t="s">
        <v>113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341</v>
      </c>
      <c r="D26" s="28" t="s">
        <v>140</v>
      </c>
      <c r="E26" s="29" t="s">
        <v>342</v>
      </c>
      <c r="F26" s="30" t="s">
        <v>343</v>
      </c>
      <c r="G26" s="27" t="s">
        <v>108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344</v>
      </c>
      <c r="D27" s="28" t="s">
        <v>345</v>
      </c>
      <c r="E27" s="29" t="s">
        <v>346</v>
      </c>
      <c r="F27" s="30" t="s">
        <v>347</v>
      </c>
      <c r="G27" s="27" t="s">
        <v>108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348</v>
      </c>
      <c r="D28" s="28" t="s">
        <v>349</v>
      </c>
      <c r="E28" s="29" t="s">
        <v>146</v>
      </c>
      <c r="F28" s="30" t="s">
        <v>350</v>
      </c>
      <c r="G28" s="27" t="s">
        <v>143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351</v>
      </c>
      <c r="D29" s="28" t="s">
        <v>242</v>
      </c>
      <c r="E29" s="29" t="s">
        <v>352</v>
      </c>
      <c r="F29" s="30" t="s">
        <v>353</v>
      </c>
      <c r="G29" s="27" t="s">
        <v>354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355</v>
      </c>
      <c r="D30" s="28" t="s">
        <v>356</v>
      </c>
      <c r="E30" s="29" t="s">
        <v>163</v>
      </c>
      <c r="F30" s="30" t="s">
        <v>326</v>
      </c>
      <c r="G30" s="27" t="s">
        <v>113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357</v>
      </c>
      <c r="D31" s="28" t="s">
        <v>358</v>
      </c>
      <c r="E31" s="29" t="s">
        <v>163</v>
      </c>
      <c r="F31" s="30" t="s">
        <v>127</v>
      </c>
      <c r="G31" s="27" t="s">
        <v>128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359</v>
      </c>
      <c r="D32" s="28" t="s">
        <v>360</v>
      </c>
      <c r="E32" s="29" t="s">
        <v>361</v>
      </c>
      <c r="F32" s="30" t="s">
        <v>362</v>
      </c>
      <c r="G32" s="27" t="s">
        <v>94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363</v>
      </c>
      <c r="D33" s="28" t="s">
        <v>364</v>
      </c>
      <c r="E33" s="29" t="s">
        <v>365</v>
      </c>
      <c r="F33" s="30" t="s">
        <v>366</v>
      </c>
      <c r="G33" s="27" t="s">
        <v>143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367</v>
      </c>
      <c r="D34" s="28" t="s">
        <v>368</v>
      </c>
      <c r="E34" s="29" t="s">
        <v>369</v>
      </c>
      <c r="F34" s="30" t="s">
        <v>370</v>
      </c>
      <c r="G34" s="27" t="s">
        <v>128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371</v>
      </c>
      <c r="D35" s="28" t="s">
        <v>140</v>
      </c>
      <c r="E35" s="29" t="s">
        <v>372</v>
      </c>
      <c r="F35" s="30" t="s">
        <v>373</v>
      </c>
      <c r="G35" s="27" t="s">
        <v>103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374</v>
      </c>
      <c r="D36" s="28" t="s">
        <v>375</v>
      </c>
      <c r="E36" s="29" t="s">
        <v>191</v>
      </c>
      <c r="F36" s="30" t="s">
        <v>376</v>
      </c>
      <c r="G36" s="27" t="s">
        <v>113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377</v>
      </c>
      <c r="D37" s="28" t="s">
        <v>378</v>
      </c>
      <c r="E37" s="29" t="s">
        <v>191</v>
      </c>
      <c r="F37" s="30" t="s">
        <v>379</v>
      </c>
      <c r="G37" s="27" t="s">
        <v>94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380</v>
      </c>
      <c r="D38" s="28" t="s">
        <v>381</v>
      </c>
      <c r="E38" s="29" t="s">
        <v>382</v>
      </c>
      <c r="F38" s="30" t="s">
        <v>383</v>
      </c>
      <c r="G38" s="27" t="s">
        <v>103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384</v>
      </c>
      <c r="D39" s="28" t="s">
        <v>385</v>
      </c>
      <c r="E39" s="29" t="s">
        <v>386</v>
      </c>
      <c r="F39" s="30" t="s">
        <v>340</v>
      </c>
      <c r="G39" s="27" t="s">
        <v>113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387</v>
      </c>
      <c r="D40" s="28" t="s">
        <v>388</v>
      </c>
      <c r="E40" s="29" t="s">
        <v>389</v>
      </c>
      <c r="F40" s="30" t="s">
        <v>390</v>
      </c>
      <c r="G40" s="27" t="s">
        <v>108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391</v>
      </c>
      <c r="D41" s="28" t="s">
        <v>392</v>
      </c>
      <c r="E41" s="29" t="s">
        <v>389</v>
      </c>
      <c r="F41" s="30" t="s">
        <v>393</v>
      </c>
      <c r="G41" s="27" t="s">
        <v>113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394</v>
      </c>
      <c r="D42" s="28" t="s">
        <v>395</v>
      </c>
      <c r="E42" s="29" t="s">
        <v>396</v>
      </c>
      <c r="F42" s="30" t="s">
        <v>397</v>
      </c>
      <c r="G42" s="27" t="s">
        <v>143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398</v>
      </c>
      <c r="D43" s="28" t="s">
        <v>150</v>
      </c>
      <c r="E43" s="29" t="s">
        <v>396</v>
      </c>
      <c r="F43" s="30" t="s">
        <v>399</v>
      </c>
      <c r="G43" s="27" t="s">
        <v>143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400</v>
      </c>
      <c r="D44" s="28" t="s">
        <v>401</v>
      </c>
      <c r="E44" s="29" t="s">
        <v>402</v>
      </c>
      <c r="F44" s="30" t="s">
        <v>403</v>
      </c>
      <c r="G44" s="27" t="s">
        <v>143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404</v>
      </c>
      <c r="D45" s="28" t="s">
        <v>235</v>
      </c>
      <c r="E45" s="29" t="s">
        <v>405</v>
      </c>
      <c r="F45" s="30" t="s">
        <v>406</v>
      </c>
      <c r="G45" s="27" t="s">
        <v>103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407</v>
      </c>
      <c r="D46" s="28" t="s">
        <v>235</v>
      </c>
      <c r="E46" s="29" t="s">
        <v>408</v>
      </c>
      <c r="F46" s="30" t="s">
        <v>409</v>
      </c>
      <c r="G46" s="27" t="s">
        <v>313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410</v>
      </c>
      <c r="D47" s="28" t="s">
        <v>411</v>
      </c>
      <c r="E47" s="29" t="s">
        <v>253</v>
      </c>
      <c r="F47" s="30" t="s">
        <v>412</v>
      </c>
      <c r="G47" s="27" t="s">
        <v>143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413</v>
      </c>
      <c r="D48" s="28" t="s">
        <v>414</v>
      </c>
      <c r="E48" s="29" t="s">
        <v>415</v>
      </c>
      <c r="F48" s="30" t="s">
        <v>416</v>
      </c>
      <c r="G48" s="27" t="s">
        <v>108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417</v>
      </c>
      <c r="D49" s="28" t="s">
        <v>418</v>
      </c>
      <c r="E49" s="29" t="s">
        <v>419</v>
      </c>
      <c r="F49" s="30" t="s">
        <v>420</v>
      </c>
      <c r="G49" s="27" t="s">
        <v>143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421</v>
      </c>
      <c r="D50" s="28" t="s">
        <v>422</v>
      </c>
      <c r="E50" s="29" t="s">
        <v>276</v>
      </c>
      <c r="F50" s="30" t="s">
        <v>102</v>
      </c>
      <c r="G50" s="27" t="s">
        <v>103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423</v>
      </c>
      <c r="D51" s="28" t="s">
        <v>418</v>
      </c>
      <c r="E51" s="29" t="s">
        <v>276</v>
      </c>
      <c r="F51" s="30" t="s">
        <v>424</v>
      </c>
      <c r="G51" s="27" t="s">
        <v>94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42</v>
      </c>
      <c r="C52" s="27" t="s">
        <v>425</v>
      </c>
      <c r="D52" s="28" t="s">
        <v>426</v>
      </c>
      <c r="E52" s="29" t="s">
        <v>280</v>
      </c>
      <c r="F52" s="30" t="s">
        <v>427</v>
      </c>
      <c r="G52" s="27" t="s">
        <v>143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43</v>
      </c>
      <c r="C53" s="27" t="s">
        <v>428</v>
      </c>
      <c r="D53" s="28" t="s">
        <v>429</v>
      </c>
      <c r="E53" s="29" t="s">
        <v>430</v>
      </c>
      <c r="F53" s="30" t="s">
        <v>431</v>
      </c>
      <c r="G53" s="27" t="s">
        <v>113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7.5" customHeight="1">
      <c r="A54" s="2"/>
      <c r="B54" s="39"/>
      <c r="C54" s="40"/>
      <c r="D54" s="40"/>
      <c r="E54" s="41"/>
      <c r="F54" s="41"/>
      <c r="G54" s="41"/>
      <c r="H54" s="42"/>
      <c r="I54" s="43"/>
      <c r="J54" s="43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3"/>
    </row>
    <row r="55" spans="1:38" ht="16.5" hidden="1">
      <c r="A55" s="2"/>
      <c r="B55" s="127" t="s">
        <v>28</v>
      </c>
      <c r="C55" s="127"/>
      <c r="D55" s="40"/>
      <c r="E55" s="41"/>
      <c r="F55" s="41"/>
      <c r="G55" s="41"/>
      <c r="H55" s="42"/>
      <c r="I55" s="43"/>
      <c r="J55" s="43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3"/>
    </row>
    <row r="56" spans="1:38" ht="16.5" hidden="1" customHeight="1">
      <c r="A56" s="2"/>
      <c r="B56" s="45" t="s">
        <v>29</v>
      </c>
      <c r="C56" s="45"/>
      <c r="D56" s="46">
        <f>+$Y$9</f>
        <v>43</v>
      </c>
      <c r="E56" s="47" t="s">
        <v>30</v>
      </c>
      <c r="F56" s="47"/>
      <c r="G56" s="103" t="s">
        <v>31</v>
      </c>
      <c r="H56" s="103"/>
      <c r="I56" s="103"/>
      <c r="J56" s="103"/>
      <c r="K56" s="103"/>
      <c r="L56" s="103"/>
      <c r="M56" s="103"/>
      <c r="N56" s="103"/>
      <c r="O56" s="103"/>
      <c r="P56" s="48">
        <f>$Y$9 -COUNTIF($T$10:$T$243,"Vắng") -COUNTIF($T$10:$T$243,"Vắng có phép") - COUNTIF($T$10:$T$243,"Đình chỉ thi") - COUNTIF($T$10:$T$243,"Không đủ ĐKDT")</f>
        <v>43</v>
      </c>
      <c r="Q56" s="48"/>
      <c r="R56" s="49"/>
      <c r="S56" s="50"/>
      <c r="T56" s="50" t="s">
        <v>30</v>
      </c>
      <c r="U56" s="3"/>
    </row>
    <row r="57" spans="1:38" ht="16.5" hidden="1" customHeight="1">
      <c r="A57" s="2"/>
      <c r="B57" s="45" t="s">
        <v>32</v>
      </c>
      <c r="C57" s="45"/>
      <c r="D57" s="46">
        <f>+$AJ$9</f>
        <v>0</v>
      </c>
      <c r="E57" s="47" t="s">
        <v>30</v>
      </c>
      <c r="F57" s="47"/>
      <c r="G57" s="103" t="s">
        <v>33</v>
      </c>
      <c r="H57" s="103"/>
      <c r="I57" s="103"/>
      <c r="J57" s="103"/>
      <c r="K57" s="103"/>
      <c r="L57" s="103"/>
      <c r="M57" s="103"/>
      <c r="N57" s="103"/>
      <c r="O57" s="103"/>
      <c r="P57" s="51">
        <f>COUNTIF($T$10:$T$119,"Vắng")</f>
        <v>0</v>
      </c>
      <c r="Q57" s="51"/>
      <c r="R57" s="52"/>
      <c r="S57" s="50"/>
      <c r="T57" s="50" t="s">
        <v>30</v>
      </c>
      <c r="U57" s="3"/>
    </row>
    <row r="58" spans="1:38" ht="16.5" hidden="1" customHeight="1">
      <c r="A58" s="2"/>
      <c r="B58" s="45" t="s">
        <v>54</v>
      </c>
      <c r="C58" s="45"/>
      <c r="D58" s="85">
        <f>COUNTIF(V11:V53,"Học lại")</f>
        <v>43</v>
      </c>
      <c r="E58" s="47" t="s">
        <v>30</v>
      </c>
      <c r="F58" s="47"/>
      <c r="G58" s="103" t="s">
        <v>55</v>
      </c>
      <c r="H58" s="103"/>
      <c r="I58" s="103"/>
      <c r="J58" s="103"/>
      <c r="K58" s="103"/>
      <c r="L58" s="103"/>
      <c r="M58" s="103"/>
      <c r="N58" s="103"/>
      <c r="O58" s="103"/>
      <c r="P58" s="48">
        <f>COUNTIF($T$10:$T$119,"Vắng có phép")</f>
        <v>0</v>
      </c>
      <c r="Q58" s="48"/>
      <c r="R58" s="49"/>
      <c r="S58" s="50"/>
      <c r="T58" s="50" t="s">
        <v>30</v>
      </c>
      <c r="U58" s="3"/>
    </row>
    <row r="59" spans="1:38" ht="3" hidden="1" customHeight="1">
      <c r="A59" s="2"/>
      <c r="B59" s="39"/>
      <c r="C59" s="40"/>
      <c r="D59" s="40"/>
      <c r="E59" s="41"/>
      <c r="F59" s="41"/>
      <c r="G59" s="41"/>
      <c r="H59" s="42"/>
      <c r="I59" s="43"/>
      <c r="J59" s="43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3"/>
    </row>
    <row r="60" spans="1:38" hidden="1">
      <c r="B60" s="86" t="s">
        <v>34</v>
      </c>
      <c r="C60" s="86"/>
      <c r="D60" s="87">
        <f>COUNTIF(V11:V53,"Thi lại")</f>
        <v>0</v>
      </c>
      <c r="E60" s="88" t="s">
        <v>30</v>
      </c>
      <c r="F60" s="3"/>
      <c r="G60" s="3"/>
      <c r="H60" s="3"/>
      <c r="I60" s="3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3"/>
    </row>
    <row r="61" spans="1:38" hidden="1">
      <c r="B61" s="86"/>
      <c r="C61" s="86"/>
      <c r="D61" s="87"/>
      <c r="E61" s="88"/>
      <c r="F61" s="3"/>
      <c r="G61" s="3"/>
      <c r="H61" s="3"/>
      <c r="I61" s="3"/>
      <c r="J61" s="102" t="s">
        <v>56</v>
      </c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3"/>
    </row>
    <row r="62" spans="1:38" hidden="1">
      <c r="A62" s="53"/>
      <c r="B62" s="123" t="s">
        <v>35</v>
      </c>
      <c r="C62" s="123"/>
      <c r="D62" s="123"/>
      <c r="E62" s="123"/>
      <c r="F62" s="123"/>
      <c r="G62" s="123"/>
      <c r="H62" s="123"/>
      <c r="I62" s="54"/>
      <c r="J62" s="124" t="s">
        <v>36</v>
      </c>
      <c r="K62" s="124"/>
      <c r="L62" s="124"/>
      <c r="M62" s="124"/>
      <c r="N62" s="124"/>
      <c r="O62" s="124"/>
      <c r="P62" s="124"/>
      <c r="Q62" s="124"/>
      <c r="R62" s="124"/>
      <c r="S62" s="124"/>
      <c r="T62" s="124"/>
      <c r="U62" s="3"/>
    </row>
    <row r="63" spans="1:38" ht="4.5" hidden="1" customHeight="1">
      <c r="A63" s="2"/>
      <c r="B63" s="39"/>
      <c r="C63" s="55"/>
      <c r="D63" s="55"/>
      <c r="E63" s="56"/>
      <c r="F63" s="56"/>
      <c r="G63" s="56"/>
      <c r="H63" s="57"/>
      <c r="I63" s="58"/>
      <c r="J63" s="58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38" s="2" customFormat="1" hidden="1">
      <c r="B64" s="123" t="s">
        <v>37</v>
      </c>
      <c r="C64" s="123"/>
      <c r="D64" s="125" t="s">
        <v>38</v>
      </c>
      <c r="E64" s="125"/>
      <c r="F64" s="125"/>
      <c r="G64" s="125"/>
      <c r="H64" s="125"/>
      <c r="I64" s="58"/>
      <c r="J64" s="58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3"/>
      <c r="V64" s="62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</row>
    <row r="65" spans="1:38" s="2" customFormat="1" hidden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62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</row>
    <row r="66" spans="1:38" s="2" customFormat="1" hidden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62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</row>
    <row r="67" spans="1:38" s="2" customFormat="1" hidden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62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</row>
    <row r="68" spans="1:38" s="2" customFormat="1" ht="9.75" hidden="1" customHeight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62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</row>
    <row r="69" spans="1:38" s="2" customFormat="1" ht="3.75" hidden="1" customHeigh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62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 ht="18" hidden="1" customHeight="1">
      <c r="A70" s="1"/>
      <c r="B70" s="129" t="s">
        <v>39</v>
      </c>
      <c r="C70" s="129"/>
      <c r="D70" s="129" t="s">
        <v>57</v>
      </c>
      <c r="E70" s="129"/>
      <c r="F70" s="129"/>
      <c r="G70" s="129"/>
      <c r="H70" s="129"/>
      <c r="I70" s="129"/>
      <c r="J70" s="129" t="s">
        <v>40</v>
      </c>
      <c r="K70" s="129"/>
      <c r="L70" s="129"/>
      <c r="M70" s="129"/>
      <c r="N70" s="129"/>
      <c r="O70" s="129"/>
      <c r="P70" s="129"/>
      <c r="Q70" s="129"/>
      <c r="R70" s="129"/>
      <c r="S70" s="129"/>
      <c r="T70" s="129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 ht="4.5" hidden="1" customHeigh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 ht="36.75" hidden="1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ht="38.25" customHeight="1">
      <c r="B73" s="128" t="s">
        <v>52</v>
      </c>
      <c r="C73" s="123"/>
      <c r="D73" s="123"/>
      <c r="E73" s="123"/>
      <c r="F73" s="123"/>
      <c r="G73" s="123"/>
      <c r="H73" s="128" t="s">
        <v>53</v>
      </c>
      <c r="I73" s="128"/>
      <c r="J73" s="128"/>
      <c r="K73" s="128"/>
      <c r="L73" s="128"/>
      <c r="M73" s="128"/>
      <c r="N73" s="130" t="s">
        <v>59</v>
      </c>
      <c r="O73" s="130"/>
      <c r="P73" s="130"/>
      <c r="Q73" s="130"/>
      <c r="R73" s="130"/>
      <c r="S73" s="130"/>
      <c r="T73" s="130"/>
      <c r="U73" s="130"/>
    </row>
    <row r="74" spans="1:38">
      <c r="B74" s="39"/>
      <c r="C74" s="55"/>
      <c r="D74" s="55"/>
      <c r="E74" s="56"/>
      <c r="F74" s="56"/>
      <c r="G74" s="56"/>
      <c r="H74" s="57"/>
      <c r="I74" s="58"/>
      <c r="J74" s="58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1:38">
      <c r="B75" s="123" t="s">
        <v>37</v>
      </c>
      <c r="C75" s="123"/>
      <c r="D75" s="125" t="s">
        <v>38</v>
      </c>
      <c r="E75" s="125"/>
      <c r="F75" s="125"/>
      <c r="G75" s="125"/>
      <c r="H75" s="125"/>
      <c r="I75" s="58"/>
      <c r="J75" s="58"/>
      <c r="K75" s="44"/>
      <c r="L75" s="44"/>
      <c r="M75" s="44"/>
      <c r="N75" s="44"/>
      <c r="O75" s="44"/>
      <c r="P75" s="44"/>
      <c r="Q75" s="44"/>
      <c r="R75" s="44"/>
      <c r="S75" s="44"/>
      <c r="T75" s="44"/>
    </row>
    <row r="76" spans="1:38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</row>
    <row r="81" spans="2:21"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 t="s">
        <v>60</v>
      </c>
      <c r="O81" s="96"/>
      <c r="P81" s="96"/>
      <c r="Q81" s="96"/>
      <c r="R81" s="96"/>
      <c r="S81" s="96"/>
      <c r="T81" s="96"/>
      <c r="U81" s="96"/>
    </row>
  </sheetData>
  <sheetProtection formatCells="0" formatColumns="0" formatRows="0" insertColumns="0" insertRows="0" insertHyperlinks="0" deleteColumns="0" deleteRows="0" sort="0" autoFilter="0" pivotTables="0"/>
  <autoFilter ref="A9:AL53">
    <filterColumn colId="3" showButton="0"/>
    <filterColumn colId="12"/>
  </autoFilter>
  <mergeCells count="61">
    <mergeCell ref="B75:C75"/>
    <mergeCell ref="D75:H75"/>
    <mergeCell ref="B81:D81"/>
    <mergeCell ref="E81:G81"/>
    <mergeCell ref="H81:M81"/>
    <mergeCell ref="N81:U81"/>
    <mergeCell ref="B70:C70"/>
    <mergeCell ref="D70:I70"/>
    <mergeCell ref="J70:T70"/>
    <mergeCell ref="B73:G73"/>
    <mergeCell ref="H73:M73"/>
    <mergeCell ref="N73:U73"/>
    <mergeCell ref="G58:O58"/>
    <mergeCell ref="J60:T60"/>
    <mergeCell ref="J61:T61"/>
    <mergeCell ref="B62:H62"/>
    <mergeCell ref="J62:T62"/>
    <mergeCell ref="B64:C64"/>
    <mergeCell ref="D64:H64"/>
    <mergeCell ref="T8:T10"/>
    <mergeCell ref="U8:U10"/>
    <mergeCell ref="B10:G10"/>
    <mergeCell ref="B55:C55"/>
    <mergeCell ref="G56:O56"/>
    <mergeCell ref="G57:O57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53">
    <cfRule type="cellIs" dxfId="19" priority="2" operator="greaterThan">
      <formula>10</formula>
    </cfRule>
  </conditionalFormatting>
  <conditionalFormatting sqref="C1:C1048576">
    <cfRule type="duplicateValues" dxfId="18" priority="1"/>
  </conditionalFormatting>
  <dataValidations count="1">
    <dataValidation allowBlank="1" showInputMessage="1" showErrorMessage="1" errorTitle="Không xóa dữ liệu" error="Không xóa dữ liệu" prompt="Không xóa dữ liệu" sqref="D58 AL3:AL9 X3:AK4 W5:AK9 V11:W53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AL93"/>
  <sheetViews>
    <sheetView tabSelected="1" workbookViewId="0">
      <pane ySplit="4" topLeftCell="A5" activePane="bottomLeft" state="frozen"/>
      <selection activeCell="A6" sqref="A6:XFD6"/>
      <selection pane="bottomLeft" activeCell="A66" sqref="A66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5" style="1" customWidth="1"/>
    <col min="15" max="15" width="8.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3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04" t="s">
        <v>0</v>
      </c>
      <c r="I1" s="104"/>
      <c r="J1" s="104"/>
      <c r="K1" s="104"/>
      <c r="L1" s="104" t="s">
        <v>76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10" t="s">
        <v>51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2:38" ht="25.5" customHeight="1">
      <c r="B3" s="106" t="s">
        <v>2</v>
      </c>
      <c r="C3" s="106"/>
      <c r="D3" s="106"/>
      <c r="E3" s="106"/>
      <c r="F3" s="106"/>
      <c r="G3" s="106"/>
      <c r="H3" s="111" t="s">
        <v>61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8" t="s">
        <v>3</v>
      </c>
      <c r="C5" s="108"/>
      <c r="D5" s="109" t="s">
        <v>62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0" t="s">
        <v>63</v>
      </c>
      <c r="Q5" s="100"/>
      <c r="R5" s="100"/>
      <c r="S5" s="100"/>
      <c r="T5" s="100"/>
      <c r="U5" s="100"/>
      <c r="W5" s="112" t="s">
        <v>47</v>
      </c>
      <c r="X5" s="112" t="s">
        <v>9</v>
      </c>
      <c r="Y5" s="112" t="s">
        <v>46</v>
      </c>
      <c r="Z5" s="112" t="s">
        <v>45</v>
      </c>
      <c r="AA5" s="112"/>
      <c r="AB5" s="112"/>
      <c r="AC5" s="112"/>
      <c r="AD5" s="112" t="s">
        <v>44</v>
      </c>
      <c r="AE5" s="112"/>
      <c r="AF5" s="112" t="s">
        <v>42</v>
      </c>
      <c r="AG5" s="112"/>
      <c r="AH5" s="112" t="s">
        <v>43</v>
      </c>
      <c r="AI5" s="112"/>
      <c r="AJ5" s="112" t="s">
        <v>41</v>
      </c>
      <c r="AK5" s="112"/>
      <c r="AL5" s="83"/>
    </row>
    <row r="6" spans="2:38" ht="17.25" customHeight="1">
      <c r="B6" s="107" t="s">
        <v>4</v>
      </c>
      <c r="C6" s="107"/>
      <c r="D6" s="8">
        <v>3</v>
      </c>
      <c r="G6" s="101" t="s">
        <v>64</v>
      </c>
      <c r="H6" s="101"/>
      <c r="I6" s="101"/>
      <c r="J6" s="101"/>
      <c r="K6" s="101"/>
      <c r="L6" s="101"/>
      <c r="M6" s="101"/>
      <c r="N6" s="101"/>
      <c r="O6" s="101"/>
      <c r="P6" s="101" t="s">
        <v>65</v>
      </c>
      <c r="Q6" s="101"/>
      <c r="R6" s="101"/>
      <c r="S6" s="101"/>
      <c r="T6" s="101"/>
      <c r="U6" s="101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83"/>
    </row>
    <row r="8" spans="2:38" ht="44.25" customHeight="1">
      <c r="B8" s="97" t="s">
        <v>5</v>
      </c>
      <c r="C8" s="113" t="s">
        <v>6</v>
      </c>
      <c r="D8" s="115" t="s">
        <v>7</v>
      </c>
      <c r="E8" s="116"/>
      <c r="F8" s="97" t="s">
        <v>8</v>
      </c>
      <c r="G8" s="97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20" t="s">
        <v>14</v>
      </c>
      <c r="M8" s="121" t="s">
        <v>48</v>
      </c>
      <c r="N8" s="122"/>
      <c r="O8" s="120" t="s">
        <v>15</v>
      </c>
      <c r="P8" s="120" t="s">
        <v>16</v>
      </c>
      <c r="Q8" s="97" t="s">
        <v>17</v>
      </c>
      <c r="R8" s="120" t="s">
        <v>18</v>
      </c>
      <c r="S8" s="97" t="s">
        <v>19</v>
      </c>
      <c r="T8" s="97" t="s">
        <v>20</v>
      </c>
      <c r="U8" s="97" t="s">
        <v>58</v>
      </c>
      <c r="W8" s="112"/>
      <c r="X8" s="112"/>
      <c r="Y8" s="11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99"/>
      <c r="C9" s="114"/>
      <c r="D9" s="117"/>
      <c r="E9" s="118"/>
      <c r="F9" s="99"/>
      <c r="G9" s="99"/>
      <c r="H9" s="119"/>
      <c r="I9" s="119"/>
      <c r="J9" s="119"/>
      <c r="K9" s="119"/>
      <c r="L9" s="120"/>
      <c r="M9" s="79" t="s">
        <v>49</v>
      </c>
      <c r="N9" s="79" t="s">
        <v>50</v>
      </c>
      <c r="O9" s="120"/>
      <c r="P9" s="120"/>
      <c r="Q9" s="98"/>
      <c r="R9" s="120"/>
      <c r="S9" s="99"/>
      <c r="T9" s="98"/>
      <c r="U9" s="98"/>
      <c r="V9" s="90"/>
      <c r="W9" s="67" t="str">
        <f>+D5</f>
        <v>An toàn và bảo mật hệ thống thông tin</v>
      </c>
      <c r="X9" s="68" t="str">
        <f>+P5</f>
        <v>Nhóm: INT1303-01</v>
      </c>
      <c r="Y9" s="69">
        <f>+$AH$9+$AJ$9+$AF$9</f>
        <v>55</v>
      </c>
      <c r="Z9" s="63">
        <f>COUNTIF($S$10:$S$125,"Khiển trách")</f>
        <v>0</v>
      </c>
      <c r="AA9" s="63">
        <f>COUNTIF($S$10:$S$125,"Cảnh cáo")</f>
        <v>0</v>
      </c>
      <c r="AB9" s="63">
        <f>COUNTIF($S$10:$S$125,"Đình chỉ thi")</f>
        <v>0</v>
      </c>
      <c r="AC9" s="70">
        <f>+($Z$9+$AA$9+$AB$9)/$Y$9*100%</f>
        <v>0</v>
      </c>
      <c r="AD9" s="63">
        <f>SUM(COUNTIF($S$10:$S$123,"Vắng"),COUNTIF($S$10:$S$123,"Vắng có phép"))</f>
        <v>0</v>
      </c>
      <c r="AE9" s="71">
        <f>+$AD$9/$Y$9</f>
        <v>0</v>
      </c>
      <c r="AF9" s="72">
        <f>COUNTIF($V$10:$V$123,"Thi lại")</f>
        <v>0</v>
      </c>
      <c r="AG9" s="71">
        <f>+$AF$9/$Y$9</f>
        <v>0</v>
      </c>
      <c r="AH9" s="72">
        <f>COUNTIF($V$10:$V$124,"Học lại")</f>
        <v>55</v>
      </c>
      <c r="AI9" s="71">
        <f>+$AH$9/$Y$9</f>
        <v>1</v>
      </c>
      <c r="AJ9" s="63">
        <f>COUNTIF($V$11:$V$124,"Đạt")</f>
        <v>0</v>
      </c>
      <c r="AK9" s="70">
        <f>+$AJ$9/$Y$9</f>
        <v>0</v>
      </c>
      <c r="AL9" s="82"/>
    </row>
    <row r="10" spans="2:38" ht="14.25" customHeight="1">
      <c r="B10" s="121" t="s">
        <v>26</v>
      </c>
      <c r="C10" s="126"/>
      <c r="D10" s="126"/>
      <c r="E10" s="126"/>
      <c r="F10" s="126"/>
      <c r="G10" s="122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99"/>
      <c r="R10" s="14"/>
      <c r="S10" s="14"/>
      <c r="T10" s="99"/>
      <c r="U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82</v>
      </c>
      <c r="D11" s="17" t="s">
        <v>83</v>
      </c>
      <c r="E11" s="18" t="s">
        <v>84</v>
      </c>
      <c r="F11" s="19" t="s">
        <v>85</v>
      </c>
      <c r="G11" s="16" t="s">
        <v>86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4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5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4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87</v>
      </c>
      <c r="D12" s="28" t="s">
        <v>88</v>
      </c>
      <c r="E12" s="29" t="s">
        <v>84</v>
      </c>
      <c r="F12" s="30" t="s">
        <v>89</v>
      </c>
      <c r="G12" s="27" t="s">
        <v>86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90</v>
      </c>
      <c r="D13" s="28" t="s">
        <v>91</v>
      </c>
      <c r="E13" s="29" t="s">
        <v>92</v>
      </c>
      <c r="F13" s="30" t="s">
        <v>93</v>
      </c>
      <c r="G13" s="27" t="s">
        <v>94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5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95</v>
      </c>
      <c r="D14" s="28" t="s">
        <v>96</v>
      </c>
      <c r="E14" s="29" t="s">
        <v>97</v>
      </c>
      <c r="F14" s="30" t="s">
        <v>98</v>
      </c>
      <c r="G14" s="27" t="s">
        <v>94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99</v>
      </c>
      <c r="D15" s="28" t="s">
        <v>100</v>
      </c>
      <c r="E15" s="29" t="s">
        <v>101</v>
      </c>
      <c r="F15" s="30" t="s">
        <v>102</v>
      </c>
      <c r="G15" s="27" t="s">
        <v>103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104</v>
      </c>
      <c r="D16" s="28" t="s">
        <v>105</v>
      </c>
      <c r="E16" s="29" t="s">
        <v>106</v>
      </c>
      <c r="F16" s="30" t="s">
        <v>107</v>
      </c>
      <c r="G16" s="27" t="s">
        <v>108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109</v>
      </c>
      <c r="D17" s="28" t="s">
        <v>110</v>
      </c>
      <c r="E17" s="29" t="s">
        <v>111</v>
      </c>
      <c r="F17" s="30" t="s">
        <v>112</v>
      </c>
      <c r="G17" s="27" t="s">
        <v>113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114</v>
      </c>
      <c r="D18" s="28" t="s">
        <v>115</v>
      </c>
      <c r="E18" s="29" t="s">
        <v>111</v>
      </c>
      <c r="F18" s="30" t="s">
        <v>116</v>
      </c>
      <c r="G18" s="27" t="s">
        <v>113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117</v>
      </c>
      <c r="D19" s="28" t="s">
        <v>118</v>
      </c>
      <c r="E19" s="29" t="s">
        <v>111</v>
      </c>
      <c r="F19" s="30" t="s">
        <v>119</v>
      </c>
      <c r="G19" s="27" t="s">
        <v>86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120</v>
      </c>
      <c r="D20" s="28" t="s">
        <v>121</v>
      </c>
      <c r="E20" s="29" t="s">
        <v>122</v>
      </c>
      <c r="F20" s="30" t="s">
        <v>123</v>
      </c>
      <c r="G20" s="27" t="s">
        <v>103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124</v>
      </c>
      <c r="D21" s="28" t="s">
        <v>125</v>
      </c>
      <c r="E21" s="29" t="s">
        <v>126</v>
      </c>
      <c r="F21" s="30" t="s">
        <v>127</v>
      </c>
      <c r="G21" s="27" t="s">
        <v>128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129</v>
      </c>
      <c r="D22" s="28" t="s">
        <v>130</v>
      </c>
      <c r="E22" s="29" t="s">
        <v>131</v>
      </c>
      <c r="F22" s="30" t="s">
        <v>132</v>
      </c>
      <c r="G22" s="27" t="s">
        <v>103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133</v>
      </c>
      <c r="D23" s="28" t="s">
        <v>134</v>
      </c>
      <c r="E23" s="29" t="s">
        <v>135</v>
      </c>
      <c r="F23" s="30" t="s">
        <v>136</v>
      </c>
      <c r="G23" s="27" t="s">
        <v>113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137</v>
      </c>
      <c r="D24" s="28" t="s">
        <v>138</v>
      </c>
      <c r="E24" s="29" t="s">
        <v>135</v>
      </c>
      <c r="F24" s="30" t="s">
        <v>112</v>
      </c>
      <c r="G24" s="27" t="s">
        <v>128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139</v>
      </c>
      <c r="D25" s="28" t="s">
        <v>140</v>
      </c>
      <c r="E25" s="29" t="s">
        <v>141</v>
      </c>
      <c r="F25" s="30" t="s">
        <v>142</v>
      </c>
      <c r="G25" s="27" t="s">
        <v>143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144</v>
      </c>
      <c r="D26" s="28" t="s">
        <v>145</v>
      </c>
      <c r="E26" s="29" t="s">
        <v>146</v>
      </c>
      <c r="F26" s="30" t="s">
        <v>147</v>
      </c>
      <c r="G26" s="27" t="s">
        <v>148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149</v>
      </c>
      <c r="D27" s="28" t="s">
        <v>150</v>
      </c>
      <c r="E27" s="29" t="s">
        <v>151</v>
      </c>
      <c r="F27" s="30" t="s">
        <v>152</v>
      </c>
      <c r="G27" s="27" t="s">
        <v>94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153</v>
      </c>
      <c r="D28" s="28" t="s">
        <v>154</v>
      </c>
      <c r="E28" s="29" t="s">
        <v>155</v>
      </c>
      <c r="F28" s="30" t="s">
        <v>156</v>
      </c>
      <c r="G28" s="27" t="s">
        <v>103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157</v>
      </c>
      <c r="D29" s="28" t="s">
        <v>158</v>
      </c>
      <c r="E29" s="29" t="s">
        <v>159</v>
      </c>
      <c r="F29" s="30" t="s">
        <v>160</v>
      </c>
      <c r="G29" s="27" t="s">
        <v>94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161</v>
      </c>
      <c r="D30" s="28" t="s">
        <v>162</v>
      </c>
      <c r="E30" s="29" t="s">
        <v>163</v>
      </c>
      <c r="F30" s="30" t="s">
        <v>164</v>
      </c>
      <c r="G30" s="27" t="s">
        <v>108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165</v>
      </c>
      <c r="D31" s="28" t="s">
        <v>166</v>
      </c>
      <c r="E31" s="29" t="s">
        <v>167</v>
      </c>
      <c r="F31" s="30" t="s">
        <v>168</v>
      </c>
      <c r="G31" s="27" t="s">
        <v>108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169</v>
      </c>
      <c r="D32" s="28" t="s">
        <v>170</v>
      </c>
      <c r="E32" s="29" t="s">
        <v>171</v>
      </c>
      <c r="F32" s="30" t="s">
        <v>172</v>
      </c>
      <c r="G32" s="27" t="s">
        <v>143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173</v>
      </c>
      <c r="D33" s="28" t="s">
        <v>174</v>
      </c>
      <c r="E33" s="29" t="s">
        <v>175</v>
      </c>
      <c r="F33" s="30" t="s">
        <v>176</v>
      </c>
      <c r="G33" s="27" t="s">
        <v>148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177</v>
      </c>
      <c r="D34" s="28" t="s">
        <v>178</v>
      </c>
      <c r="E34" s="29" t="s">
        <v>179</v>
      </c>
      <c r="F34" s="30" t="s">
        <v>180</v>
      </c>
      <c r="G34" s="27" t="s">
        <v>143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181</v>
      </c>
      <c r="D35" s="28" t="s">
        <v>182</v>
      </c>
      <c r="E35" s="29" t="s">
        <v>183</v>
      </c>
      <c r="F35" s="30" t="s">
        <v>184</v>
      </c>
      <c r="G35" s="27" t="s">
        <v>108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185</v>
      </c>
      <c r="D36" s="28" t="s">
        <v>186</v>
      </c>
      <c r="E36" s="29" t="s">
        <v>187</v>
      </c>
      <c r="F36" s="30" t="s">
        <v>188</v>
      </c>
      <c r="G36" s="27" t="s">
        <v>113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189</v>
      </c>
      <c r="D37" s="28" t="s">
        <v>190</v>
      </c>
      <c r="E37" s="29" t="s">
        <v>191</v>
      </c>
      <c r="F37" s="30" t="s">
        <v>184</v>
      </c>
      <c r="G37" s="27" t="s">
        <v>148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192</v>
      </c>
      <c r="D38" s="28" t="s">
        <v>193</v>
      </c>
      <c r="E38" s="29" t="s">
        <v>191</v>
      </c>
      <c r="F38" s="30" t="s">
        <v>194</v>
      </c>
      <c r="G38" s="27" t="s">
        <v>103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195</v>
      </c>
      <c r="D39" s="28" t="s">
        <v>196</v>
      </c>
      <c r="E39" s="29" t="s">
        <v>197</v>
      </c>
      <c r="F39" s="30" t="s">
        <v>198</v>
      </c>
      <c r="G39" s="27" t="s">
        <v>94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199</v>
      </c>
      <c r="D40" s="28" t="s">
        <v>200</v>
      </c>
      <c r="E40" s="29" t="s">
        <v>201</v>
      </c>
      <c r="F40" s="30" t="s">
        <v>202</v>
      </c>
      <c r="G40" s="27" t="s">
        <v>108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203</v>
      </c>
      <c r="D41" s="28" t="s">
        <v>204</v>
      </c>
      <c r="E41" s="29" t="s">
        <v>205</v>
      </c>
      <c r="F41" s="30" t="s">
        <v>206</v>
      </c>
      <c r="G41" s="27" t="s">
        <v>108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207</v>
      </c>
      <c r="D42" s="28" t="s">
        <v>208</v>
      </c>
      <c r="E42" s="29" t="s">
        <v>209</v>
      </c>
      <c r="F42" s="30" t="s">
        <v>210</v>
      </c>
      <c r="G42" s="27" t="s">
        <v>94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211</v>
      </c>
      <c r="D43" s="28" t="s">
        <v>212</v>
      </c>
      <c r="E43" s="29" t="s">
        <v>209</v>
      </c>
      <c r="F43" s="30" t="s">
        <v>213</v>
      </c>
      <c r="G43" s="27" t="s">
        <v>143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ref="Q43:Q65" si="5">ROUND(SUMPRODUCT(H43:P43,$H$10:$P$10)/100,1)</f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ref="V43:V65" si="6"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214</v>
      </c>
      <c r="D44" s="28" t="s">
        <v>140</v>
      </c>
      <c r="E44" s="29" t="s">
        <v>215</v>
      </c>
      <c r="F44" s="30" t="s">
        <v>216</v>
      </c>
      <c r="G44" s="27" t="s">
        <v>128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5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6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217</v>
      </c>
      <c r="D45" s="28" t="s">
        <v>218</v>
      </c>
      <c r="E45" s="29" t="s">
        <v>219</v>
      </c>
      <c r="F45" s="30" t="s">
        <v>220</v>
      </c>
      <c r="G45" s="27" t="s">
        <v>128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5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6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221</v>
      </c>
      <c r="D46" s="28" t="s">
        <v>222</v>
      </c>
      <c r="E46" s="29" t="s">
        <v>223</v>
      </c>
      <c r="F46" s="30" t="s">
        <v>224</v>
      </c>
      <c r="G46" s="27" t="s">
        <v>148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5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6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225</v>
      </c>
      <c r="D47" s="28" t="s">
        <v>140</v>
      </c>
      <c r="E47" s="29" t="s">
        <v>223</v>
      </c>
      <c r="F47" s="30" t="s">
        <v>226</v>
      </c>
      <c r="G47" s="27" t="s">
        <v>94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5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6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227</v>
      </c>
      <c r="D48" s="28" t="s">
        <v>228</v>
      </c>
      <c r="E48" s="29" t="s">
        <v>229</v>
      </c>
      <c r="F48" s="30" t="s">
        <v>230</v>
      </c>
      <c r="G48" s="27" t="s">
        <v>148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5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6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231</v>
      </c>
      <c r="D49" s="28" t="s">
        <v>232</v>
      </c>
      <c r="E49" s="29" t="s">
        <v>229</v>
      </c>
      <c r="F49" s="30" t="s">
        <v>233</v>
      </c>
      <c r="G49" s="27" t="s">
        <v>103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5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6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234</v>
      </c>
      <c r="D50" s="28" t="s">
        <v>235</v>
      </c>
      <c r="E50" s="29" t="s">
        <v>236</v>
      </c>
      <c r="F50" s="30" t="s">
        <v>237</v>
      </c>
      <c r="G50" s="27" t="s">
        <v>86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5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6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238</v>
      </c>
      <c r="D51" s="28" t="s">
        <v>105</v>
      </c>
      <c r="E51" s="29" t="s">
        <v>239</v>
      </c>
      <c r="F51" s="30" t="s">
        <v>240</v>
      </c>
      <c r="G51" s="27" t="s">
        <v>103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5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6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241</v>
      </c>
      <c r="D52" s="28" t="s">
        <v>242</v>
      </c>
      <c r="E52" s="29" t="s">
        <v>243</v>
      </c>
      <c r="F52" s="30" t="s">
        <v>240</v>
      </c>
      <c r="G52" s="27" t="s">
        <v>128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5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6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244</v>
      </c>
      <c r="D53" s="28" t="s">
        <v>245</v>
      </c>
      <c r="E53" s="29" t="s">
        <v>246</v>
      </c>
      <c r="F53" s="30" t="s">
        <v>247</v>
      </c>
      <c r="G53" s="27" t="s">
        <v>108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5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6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248</v>
      </c>
      <c r="D54" s="28" t="s">
        <v>249</v>
      </c>
      <c r="E54" s="29" t="s">
        <v>250</v>
      </c>
      <c r="F54" s="30" t="s">
        <v>251</v>
      </c>
      <c r="G54" s="27" t="s">
        <v>86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5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6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252</v>
      </c>
      <c r="D55" s="28" t="s">
        <v>91</v>
      </c>
      <c r="E55" s="29" t="s">
        <v>253</v>
      </c>
      <c r="F55" s="30" t="s">
        <v>254</v>
      </c>
      <c r="G55" s="27" t="s">
        <v>143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5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6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255</v>
      </c>
      <c r="D56" s="28" t="s">
        <v>256</v>
      </c>
      <c r="E56" s="29" t="s">
        <v>257</v>
      </c>
      <c r="F56" s="30" t="s">
        <v>258</v>
      </c>
      <c r="G56" s="27" t="s">
        <v>148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5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6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259</v>
      </c>
      <c r="D57" s="28" t="s">
        <v>260</v>
      </c>
      <c r="E57" s="29" t="s">
        <v>261</v>
      </c>
      <c r="F57" s="30" t="s">
        <v>262</v>
      </c>
      <c r="G57" s="27" t="s">
        <v>94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5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6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263</v>
      </c>
      <c r="D58" s="28" t="s">
        <v>264</v>
      </c>
      <c r="E58" s="29" t="s">
        <v>265</v>
      </c>
      <c r="F58" s="30" t="s">
        <v>266</v>
      </c>
      <c r="G58" s="27" t="s">
        <v>128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5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6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267</v>
      </c>
      <c r="D59" s="28" t="s">
        <v>268</v>
      </c>
      <c r="E59" s="29" t="s">
        <v>269</v>
      </c>
      <c r="F59" s="30" t="s">
        <v>270</v>
      </c>
      <c r="G59" s="27" t="s">
        <v>103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5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6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271</v>
      </c>
      <c r="D60" s="28" t="s">
        <v>121</v>
      </c>
      <c r="E60" s="29" t="s">
        <v>272</v>
      </c>
      <c r="F60" s="30" t="s">
        <v>273</v>
      </c>
      <c r="G60" s="27" t="s">
        <v>94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5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6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274</v>
      </c>
      <c r="D61" s="28" t="s">
        <v>275</v>
      </c>
      <c r="E61" s="29" t="s">
        <v>276</v>
      </c>
      <c r="F61" s="30" t="s">
        <v>277</v>
      </c>
      <c r="G61" s="27" t="s">
        <v>103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5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6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278</v>
      </c>
      <c r="D62" s="28" t="s">
        <v>279</v>
      </c>
      <c r="E62" s="29" t="s">
        <v>280</v>
      </c>
      <c r="F62" s="30" t="s">
        <v>281</v>
      </c>
      <c r="G62" s="27" t="s">
        <v>94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5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6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282</v>
      </c>
      <c r="D63" s="28" t="s">
        <v>283</v>
      </c>
      <c r="E63" s="29" t="s">
        <v>280</v>
      </c>
      <c r="F63" s="30" t="s">
        <v>284</v>
      </c>
      <c r="G63" s="27" t="s">
        <v>148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5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6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285</v>
      </c>
      <c r="D64" s="28" t="s">
        <v>286</v>
      </c>
      <c r="E64" s="29" t="s">
        <v>287</v>
      </c>
      <c r="F64" s="30" t="s">
        <v>288</v>
      </c>
      <c r="G64" s="27" t="s">
        <v>148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5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6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289</v>
      </c>
      <c r="D65" s="28" t="s">
        <v>290</v>
      </c>
      <c r="E65" s="29" t="s">
        <v>291</v>
      </c>
      <c r="F65" s="30" t="s">
        <v>292</v>
      </c>
      <c r="G65" s="27" t="s">
        <v>113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5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6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7.5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t="16.5" hidden="1">
      <c r="A67" s="2"/>
      <c r="B67" s="127" t="s">
        <v>28</v>
      </c>
      <c r="C67" s="127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t="16.5" hidden="1" customHeight="1">
      <c r="A68" s="2"/>
      <c r="B68" s="45" t="s">
        <v>29</v>
      </c>
      <c r="C68" s="45"/>
      <c r="D68" s="46">
        <f>+$Y$9</f>
        <v>55</v>
      </c>
      <c r="E68" s="47" t="s">
        <v>30</v>
      </c>
      <c r="F68" s="47"/>
      <c r="G68" s="103" t="s">
        <v>31</v>
      </c>
      <c r="H68" s="103"/>
      <c r="I68" s="103"/>
      <c r="J68" s="103"/>
      <c r="K68" s="103"/>
      <c r="L68" s="103"/>
      <c r="M68" s="103"/>
      <c r="N68" s="103"/>
      <c r="O68" s="103"/>
      <c r="P68" s="48">
        <f>$Y$9 -COUNTIF($T$10:$T$255,"Vắng") -COUNTIF($T$10:$T$255,"Vắng có phép") - COUNTIF($T$10:$T$255,"Đình chỉ thi") - COUNTIF($T$10:$T$255,"Không đủ ĐKDT")</f>
        <v>55</v>
      </c>
      <c r="Q68" s="48"/>
      <c r="R68" s="49"/>
      <c r="S68" s="50"/>
      <c r="T68" s="50" t="s">
        <v>30</v>
      </c>
      <c r="U68" s="3"/>
    </row>
    <row r="69" spans="1:38" ht="16.5" hidden="1" customHeight="1">
      <c r="A69" s="2"/>
      <c r="B69" s="45" t="s">
        <v>32</v>
      </c>
      <c r="C69" s="45"/>
      <c r="D69" s="46">
        <f>+$AJ$9</f>
        <v>0</v>
      </c>
      <c r="E69" s="47" t="s">
        <v>30</v>
      </c>
      <c r="F69" s="47"/>
      <c r="G69" s="103" t="s">
        <v>33</v>
      </c>
      <c r="H69" s="103"/>
      <c r="I69" s="103"/>
      <c r="J69" s="103"/>
      <c r="K69" s="103"/>
      <c r="L69" s="103"/>
      <c r="M69" s="103"/>
      <c r="N69" s="103"/>
      <c r="O69" s="103"/>
      <c r="P69" s="51">
        <f>COUNTIF($T$10:$T$131,"Vắng")</f>
        <v>0</v>
      </c>
      <c r="Q69" s="51"/>
      <c r="R69" s="52"/>
      <c r="S69" s="50"/>
      <c r="T69" s="50" t="s">
        <v>30</v>
      </c>
      <c r="U69" s="3"/>
    </row>
    <row r="70" spans="1:38" ht="16.5" hidden="1" customHeight="1">
      <c r="A70" s="2"/>
      <c r="B70" s="45" t="s">
        <v>54</v>
      </c>
      <c r="C70" s="45"/>
      <c r="D70" s="85">
        <f>COUNTIF(V11:V65,"Học lại")</f>
        <v>55</v>
      </c>
      <c r="E70" s="47" t="s">
        <v>30</v>
      </c>
      <c r="F70" s="47"/>
      <c r="G70" s="103" t="s">
        <v>55</v>
      </c>
      <c r="H70" s="103"/>
      <c r="I70" s="103"/>
      <c r="J70" s="103"/>
      <c r="K70" s="103"/>
      <c r="L70" s="103"/>
      <c r="M70" s="103"/>
      <c r="N70" s="103"/>
      <c r="O70" s="103"/>
      <c r="P70" s="48">
        <f>COUNTIF($T$10:$T$131,"Vắng có phép")</f>
        <v>0</v>
      </c>
      <c r="Q70" s="48"/>
      <c r="R70" s="49"/>
      <c r="S70" s="50"/>
      <c r="T70" s="50" t="s">
        <v>30</v>
      </c>
      <c r="U70" s="3"/>
    </row>
    <row r="71" spans="1:38" ht="3" hidden="1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idden="1">
      <c r="B72" s="86" t="s">
        <v>34</v>
      </c>
      <c r="C72" s="86"/>
      <c r="D72" s="87">
        <f>COUNTIF(V11:V65,"Thi lại")</f>
        <v>0</v>
      </c>
      <c r="E72" s="88" t="s">
        <v>30</v>
      </c>
      <c r="F72" s="3"/>
      <c r="G72" s="3"/>
      <c r="H72" s="3"/>
      <c r="I72" s="3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3"/>
    </row>
    <row r="73" spans="1:38" hidden="1">
      <c r="B73" s="86"/>
      <c r="C73" s="86"/>
      <c r="D73" s="87"/>
      <c r="E73" s="88"/>
      <c r="F73" s="3"/>
      <c r="G73" s="3"/>
      <c r="H73" s="3"/>
      <c r="I73" s="3"/>
      <c r="J73" s="102" t="s">
        <v>56</v>
      </c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3"/>
    </row>
    <row r="74" spans="1:38" hidden="1">
      <c r="A74" s="53"/>
      <c r="B74" s="123" t="s">
        <v>35</v>
      </c>
      <c r="C74" s="123"/>
      <c r="D74" s="123"/>
      <c r="E74" s="123"/>
      <c r="F74" s="123"/>
      <c r="G74" s="123"/>
      <c r="H74" s="123"/>
      <c r="I74" s="54"/>
      <c r="J74" s="124" t="s">
        <v>36</v>
      </c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3"/>
    </row>
    <row r="75" spans="1:38" ht="4.5" hidden="1" customHeight="1">
      <c r="A75" s="2"/>
      <c r="B75" s="39"/>
      <c r="C75" s="55"/>
      <c r="D75" s="55"/>
      <c r="E75" s="56"/>
      <c r="F75" s="56"/>
      <c r="G75" s="56"/>
      <c r="H75" s="57"/>
      <c r="I75" s="58"/>
      <c r="J75" s="58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38" s="2" customFormat="1" hidden="1">
      <c r="B76" s="123" t="s">
        <v>37</v>
      </c>
      <c r="C76" s="123"/>
      <c r="D76" s="125" t="s">
        <v>38</v>
      </c>
      <c r="E76" s="125"/>
      <c r="F76" s="125"/>
      <c r="G76" s="125"/>
      <c r="H76" s="125"/>
      <c r="I76" s="58"/>
      <c r="J76" s="58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idden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idden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idden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9.7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3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18" hidden="1" customHeight="1">
      <c r="A82" s="1"/>
      <c r="B82" s="129" t="s">
        <v>39</v>
      </c>
      <c r="C82" s="129"/>
      <c r="D82" s="129" t="s">
        <v>57</v>
      </c>
      <c r="E82" s="129"/>
      <c r="F82" s="129"/>
      <c r="G82" s="129"/>
      <c r="H82" s="129"/>
      <c r="I82" s="129"/>
      <c r="J82" s="129" t="s">
        <v>40</v>
      </c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4.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6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ht="38.25" customHeight="1">
      <c r="B85" s="128" t="s">
        <v>52</v>
      </c>
      <c r="C85" s="123"/>
      <c r="D85" s="123"/>
      <c r="E85" s="123"/>
      <c r="F85" s="123"/>
      <c r="G85" s="123"/>
      <c r="H85" s="128" t="s">
        <v>53</v>
      </c>
      <c r="I85" s="128"/>
      <c r="J85" s="128"/>
      <c r="K85" s="128"/>
      <c r="L85" s="128"/>
      <c r="M85" s="128"/>
      <c r="N85" s="130" t="s">
        <v>59</v>
      </c>
      <c r="O85" s="130"/>
      <c r="P85" s="130"/>
      <c r="Q85" s="130"/>
      <c r="R85" s="130"/>
      <c r="S85" s="130"/>
      <c r="T85" s="130"/>
      <c r="U85" s="130"/>
    </row>
    <row r="86" spans="1:38">
      <c r="B86" s="39"/>
      <c r="C86" s="55"/>
      <c r="D86" s="55"/>
      <c r="E86" s="56"/>
      <c r="F86" s="56"/>
      <c r="G86" s="56"/>
      <c r="H86" s="57"/>
      <c r="I86" s="58"/>
      <c r="J86" s="58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38">
      <c r="B87" s="123" t="s">
        <v>37</v>
      </c>
      <c r="C87" s="123"/>
      <c r="D87" s="125" t="s">
        <v>38</v>
      </c>
      <c r="E87" s="125"/>
      <c r="F87" s="125"/>
      <c r="G87" s="125"/>
      <c r="H87" s="125"/>
      <c r="I87" s="58"/>
      <c r="J87" s="58"/>
      <c r="K87" s="44"/>
      <c r="L87" s="44"/>
      <c r="M87" s="44"/>
      <c r="N87" s="44"/>
      <c r="O87" s="44"/>
      <c r="P87" s="44"/>
      <c r="Q87" s="44"/>
      <c r="R87" s="44"/>
      <c r="S87" s="44"/>
      <c r="T87" s="44"/>
    </row>
    <row r="88" spans="1:38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93" spans="1:38">
      <c r="B93" s="96"/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 t="s">
        <v>60</v>
      </c>
      <c r="O93" s="96"/>
      <c r="P93" s="96"/>
      <c r="Q93" s="96"/>
      <c r="R93" s="96"/>
      <c r="S93" s="96"/>
      <c r="T93" s="96"/>
      <c r="U93" s="96"/>
    </row>
  </sheetData>
  <sheetProtection formatCells="0" formatColumns="0" formatRows="0" insertColumns="0" insertRows="0" insertHyperlinks="0" deleteColumns="0" deleteRows="0" sort="0" autoFilter="0" pivotTables="0"/>
  <autoFilter ref="A9:AL65">
    <filterColumn colId="3" showButton="0"/>
    <filterColumn colId="12"/>
  </autoFilter>
  <mergeCells count="61">
    <mergeCell ref="B93:D93"/>
    <mergeCell ref="B85:G85"/>
    <mergeCell ref="H85:M85"/>
    <mergeCell ref="B82:C82"/>
    <mergeCell ref="D82:I82"/>
    <mergeCell ref="J82:T82"/>
    <mergeCell ref="B87:C87"/>
    <mergeCell ref="D87:H87"/>
    <mergeCell ref="N85:U85"/>
    <mergeCell ref="AJ5:AK7"/>
    <mergeCell ref="B74:H74"/>
    <mergeCell ref="J74:T74"/>
    <mergeCell ref="B76:C76"/>
    <mergeCell ref="D76:H76"/>
    <mergeCell ref="S8:S9"/>
    <mergeCell ref="T8:T10"/>
    <mergeCell ref="B10:G10"/>
    <mergeCell ref="B67:C67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6:O6"/>
    <mergeCell ref="G8:G9"/>
    <mergeCell ref="H1:K1"/>
    <mergeCell ref="L1:T1"/>
    <mergeCell ref="B2:G2"/>
    <mergeCell ref="B3:G3"/>
    <mergeCell ref="B6:C6"/>
    <mergeCell ref="B5:C5"/>
    <mergeCell ref="D5:O5"/>
    <mergeCell ref="H2:U2"/>
    <mergeCell ref="H3:U3"/>
    <mergeCell ref="N93:U93"/>
    <mergeCell ref="U8:U10"/>
    <mergeCell ref="P5:U5"/>
    <mergeCell ref="P6:U6"/>
    <mergeCell ref="J73:T73"/>
    <mergeCell ref="G68:O68"/>
    <mergeCell ref="G69:O69"/>
    <mergeCell ref="G70:O70"/>
    <mergeCell ref="J72:T72"/>
    <mergeCell ref="H93:M93"/>
    <mergeCell ref="E93:G93"/>
  </mergeCells>
  <conditionalFormatting sqref="H11:P65">
    <cfRule type="cellIs" dxfId="21" priority="4" operator="greaterThan">
      <formula>10</formula>
    </cfRule>
  </conditionalFormatting>
  <conditionalFormatting sqref="C1:C1048576">
    <cfRule type="duplicateValues" dxfId="20" priority="1"/>
  </conditionalFormatting>
  <dataValidations count="1">
    <dataValidation allowBlank="1" showInputMessage="1" showErrorMessage="1" errorTitle="Không xóa dữ liệu" error="Không xóa dữ liệu" prompt="Không xóa dữ liệu" sqref="D70 AL3:AL9 X3:AK4 W5:AK9 V11:W65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5"/>
  <sheetViews>
    <sheetView workbookViewId="0">
      <pane ySplit="4" topLeftCell="A61" activePane="bottomLeft" state="frozen"/>
      <selection activeCell="T4" sqref="T1:T1048576"/>
      <selection pane="bottomLeft" activeCell="A68" sqref="A68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5" style="1" customWidth="1"/>
    <col min="15" max="15" width="8.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3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04" t="s">
        <v>0</v>
      </c>
      <c r="I1" s="104"/>
      <c r="J1" s="104"/>
      <c r="K1" s="104"/>
      <c r="L1" s="104" t="s">
        <v>67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10" t="s">
        <v>51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2:38" ht="25.5" customHeight="1">
      <c r="B3" s="106" t="s">
        <v>2</v>
      </c>
      <c r="C3" s="106"/>
      <c r="D3" s="106"/>
      <c r="E3" s="106"/>
      <c r="F3" s="106"/>
      <c r="G3" s="106"/>
      <c r="H3" s="111" t="s">
        <v>61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8" t="s">
        <v>3</v>
      </c>
      <c r="C5" s="108"/>
      <c r="D5" s="109" t="s">
        <v>62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0" t="s">
        <v>70</v>
      </c>
      <c r="Q5" s="100"/>
      <c r="R5" s="100"/>
      <c r="S5" s="100"/>
      <c r="T5" s="100"/>
      <c r="U5" s="100"/>
      <c r="W5" s="112" t="s">
        <v>47</v>
      </c>
      <c r="X5" s="112" t="s">
        <v>9</v>
      </c>
      <c r="Y5" s="112" t="s">
        <v>46</v>
      </c>
      <c r="Z5" s="112" t="s">
        <v>45</v>
      </c>
      <c r="AA5" s="112"/>
      <c r="AB5" s="112"/>
      <c r="AC5" s="112"/>
      <c r="AD5" s="112" t="s">
        <v>44</v>
      </c>
      <c r="AE5" s="112"/>
      <c r="AF5" s="112" t="s">
        <v>42</v>
      </c>
      <c r="AG5" s="112"/>
      <c r="AH5" s="112" t="s">
        <v>43</v>
      </c>
      <c r="AI5" s="112"/>
      <c r="AJ5" s="112" t="s">
        <v>41</v>
      </c>
      <c r="AK5" s="112"/>
      <c r="AL5" s="83"/>
    </row>
    <row r="6" spans="2:38" ht="17.25" customHeight="1">
      <c r="B6" s="107" t="s">
        <v>4</v>
      </c>
      <c r="C6" s="107"/>
      <c r="D6" s="8">
        <v>3</v>
      </c>
      <c r="G6" s="101" t="s">
        <v>64</v>
      </c>
      <c r="H6" s="101"/>
      <c r="I6" s="101"/>
      <c r="J6" s="101"/>
      <c r="K6" s="101"/>
      <c r="L6" s="101"/>
      <c r="M6" s="101"/>
      <c r="N6" s="101"/>
      <c r="O6" s="101"/>
      <c r="P6" s="101" t="s">
        <v>68</v>
      </c>
      <c r="Q6" s="101"/>
      <c r="R6" s="101"/>
      <c r="S6" s="101"/>
      <c r="T6" s="101"/>
      <c r="U6" s="101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83"/>
    </row>
    <row r="8" spans="2:38" ht="44.25" customHeight="1">
      <c r="B8" s="97" t="s">
        <v>5</v>
      </c>
      <c r="C8" s="113" t="s">
        <v>6</v>
      </c>
      <c r="D8" s="115" t="s">
        <v>7</v>
      </c>
      <c r="E8" s="116"/>
      <c r="F8" s="97" t="s">
        <v>8</v>
      </c>
      <c r="G8" s="97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20" t="s">
        <v>14</v>
      </c>
      <c r="M8" s="121" t="s">
        <v>48</v>
      </c>
      <c r="N8" s="122"/>
      <c r="O8" s="120" t="s">
        <v>15</v>
      </c>
      <c r="P8" s="120" t="s">
        <v>16</v>
      </c>
      <c r="Q8" s="97" t="s">
        <v>17</v>
      </c>
      <c r="R8" s="120" t="s">
        <v>18</v>
      </c>
      <c r="S8" s="97" t="s">
        <v>19</v>
      </c>
      <c r="T8" s="97" t="s">
        <v>20</v>
      </c>
      <c r="U8" s="97" t="s">
        <v>58</v>
      </c>
      <c r="W8" s="112"/>
      <c r="X8" s="112"/>
      <c r="Y8" s="11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99"/>
      <c r="C9" s="114"/>
      <c r="D9" s="117"/>
      <c r="E9" s="118"/>
      <c r="F9" s="99"/>
      <c r="G9" s="99"/>
      <c r="H9" s="119"/>
      <c r="I9" s="119"/>
      <c r="J9" s="119"/>
      <c r="K9" s="119"/>
      <c r="L9" s="120"/>
      <c r="M9" s="95" t="s">
        <v>49</v>
      </c>
      <c r="N9" s="95" t="s">
        <v>50</v>
      </c>
      <c r="O9" s="120"/>
      <c r="P9" s="120"/>
      <c r="Q9" s="98"/>
      <c r="R9" s="120"/>
      <c r="S9" s="99"/>
      <c r="T9" s="98"/>
      <c r="U9" s="98"/>
      <c r="V9" s="90"/>
      <c r="W9" s="67" t="str">
        <f>+D5</f>
        <v>An toàn và bảo mật hệ thống thông tin</v>
      </c>
      <c r="X9" s="68" t="str">
        <f>+P5</f>
        <v>Nhóm: INT1303-10</v>
      </c>
      <c r="Y9" s="69">
        <f>+$AH$9+$AJ$9+$AF$9</f>
        <v>57</v>
      </c>
      <c r="Z9" s="63">
        <f>COUNTIF($S$10:$S$127,"Khiển trách")</f>
        <v>0</v>
      </c>
      <c r="AA9" s="63">
        <f>COUNTIF($S$10:$S$127,"Cảnh cáo")</f>
        <v>0</v>
      </c>
      <c r="AB9" s="63">
        <f>COUNTIF($S$10:$S$127,"Đình chỉ thi")</f>
        <v>0</v>
      </c>
      <c r="AC9" s="70">
        <f>+($Z$9+$AA$9+$AB$9)/$Y$9*100%</f>
        <v>0</v>
      </c>
      <c r="AD9" s="63">
        <f>SUM(COUNTIF($S$10:$S$125,"Vắng"),COUNTIF($S$10:$S$125,"Vắng có phép"))</f>
        <v>0</v>
      </c>
      <c r="AE9" s="71">
        <f>+$AD$9/$Y$9</f>
        <v>0</v>
      </c>
      <c r="AF9" s="72">
        <f>COUNTIF($V$10:$V$125,"Thi lại")</f>
        <v>0</v>
      </c>
      <c r="AG9" s="71">
        <f>+$AF$9/$Y$9</f>
        <v>0</v>
      </c>
      <c r="AH9" s="72">
        <f>COUNTIF($V$10:$V$126,"Học lại")</f>
        <v>57</v>
      </c>
      <c r="AI9" s="71">
        <f>+$AH$9/$Y$9</f>
        <v>1</v>
      </c>
      <c r="AJ9" s="63">
        <f>COUNTIF($V$11:$V$126,"Đạt")</f>
        <v>0</v>
      </c>
      <c r="AK9" s="70">
        <f>+$AJ$9/$Y$9</f>
        <v>0</v>
      </c>
      <c r="AL9" s="82"/>
    </row>
    <row r="10" spans="2:38" ht="14.25" customHeight="1">
      <c r="B10" s="121" t="s">
        <v>26</v>
      </c>
      <c r="C10" s="126"/>
      <c r="D10" s="126"/>
      <c r="E10" s="126"/>
      <c r="F10" s="126"/>
      <c r="G10" s="122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99"/>
      <c r="R10" s="14"/>
      <c r="S10" s="14"/>
      <c r="T10" s="99"/>
      <c r="U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1321</v>
      </c>
      <c r="D11" s="17" t="s">
        <v>520</v>
      </c>
      <c r="E11" s="18" t="s">
        <v>84</v>
      </c>
      <c r="F11" s="19" t="s">
        <v>458</v>
      </c>
      <c r="G11" s="16" t="s">
        <v>86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7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7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7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1322</v>
      </c>
      <c r="D12" s="28" t="s">
        <v>1323</v>
      </c>
      <c r="E12" s="29" t="s">
        <v>84</v>
      </c>
      <c r="F12" s="30" t="s">
        <v>347</v>
      </c>
      <c r="G12" s="27" t="s">
        <v>128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1324</v>
      </c>
      <c r="D13" s="28" t="s">
        <v>1325</v>
      </c>
      <c r="E13" s="29" t="s">
        <v>1326</v>
      </c>
      <c r="F13" s="30" t="s">
        <v>1327</v>
      </c>
      <c r="G13" s="27" t="s">
        <v>143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7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1328</v>
      </c>
      <c r="D14" s="28" t="s">
        <v>1329</v>
      </c>
      <c r="E14" s="29" t="s">
        <v>839</v>
      </c>
      <c r="F14" s="30" t="s">
        <v>284</v>
      </c>
      <c r="G14" s="27" t="s">
        <v>113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1330</v>
      </c>
      <c r="D15" s="28" t="s">
        <v>1331</v>
      </c>
      <c r="E15" s="29" t="s">
        <v>440</v>
      </c>
      <c r="F15" s="30" t="s">
        <v>579</v>
      </c>
      <c r="G15" s="27" t="s">
        <v>128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1332</v>
      </c>
      <c r="D16" s="28" t="s">
        <v>678</v>
      </c>
      <c r="E16" s="29" t="s">
        <v>846</v>
      </c>
      <c r="F16" s="30" t="s">
        <v>1333</v>
      </c>
      <c r="G16" s="27" t="s">
        <v>148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1334</v>
      </c>
      <c r="D17" s="28" t="s">
        <v>499</v>
      </c>
      <c r="E17" s="29" t="s">
        <v>846</v>
      </c>
      <c r="F17" s="30" t="s">
        <v>495</v>
      </c>
      <c r="G17" s="27" t="s">
        <v>103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1335</v>
      </c>
      <c r="D18" s="28" t="s">
        <v>760</v>
      </c>
      <c r="E18" s="29" t="s">
        <v>846</v>
      </c>
      <c r="F18" s="30">
        <v>34629</v>
      </c>
      <c r="G18" s="27" t="s">
        <v>1336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1337</v>
      </c>
      <c r="D19" s="28" t="s">
        <v>186</v>
      </c>
      <c r="E19" s="29" t="s">
        <v>111</v>
      </c>
      <c r="F19" s="30" t="s">
        <v>1338</v>
      </c>
      <c r="G19" s="27" t="s">
        <v>94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1339</v>
      </c>
      <c r="D20" s="28" t="s">
        <v>436</v>
      </c>
      <c r="E20" s="29" t="s">
        <v>111</v>
      </c>
      <c r="F20" s="30" t="s">
        <v>1224</v>
      </c>
      <c r="G20" s="27" t="s">
        <v>108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1340</v>
      </c>
      <c r="D21" s="28" t="s">
        <v>1341</v>
      </c>
      <c r="E21" s="29" t="s">
        <v>534</v>
      </c>
      <c r="F21" s="30" t="s">
        <v>1342</v>
      </c>
      <c r="G21" s="27" t="s">
        <v>86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1343</v>
      </c>
      <c r="D22" s="28" t="s">
        <v>1344</v>
      </c>
      <c r="E22" s="29" t="s">
        <v>126</v>
      </c>
      <c r="F22" s="30" t="s">
        <v>1345</v>
      </c>
      <c r="G22" s="27" t="s">
        <v>128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1346</v>
      </c>
      <c r="D23" s="28" t="s">
        <v>154</v>
      </c>
      <c r="E23" s="29" t="s">
        <v>558</v>
      </c>
      <c r="F23" s="30" t="s">
        <v>1347</v>
      </c>
      <c r="G23" s="27" t="s">
        <v>128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1348</v>
      </c>
      <c r="D24" s="28" t="s">
        <v>105</v>
      </c>
      <c r="E24" s="29" t="s">
        <v>558</v>
      </c>
      <c r="F24" s="30" t="s">
        <v>1349</v>
      </c>
      <c r="G24" s="27" t="s">
        <v>86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1350</v>
      </c>
      <c r="D25" s="28" t="s">
        <v>138</v>
      </c>
      <c r="E25" s="29" t="s">
        <v>135</v>
      </c>
      <c r="F25" s="30" t="s">
        <v>362</v>
      </c>
      <c r="G25" s="27" t="s">
        <v>86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1351</v>
      </c>
      <c r="D26" s="28" t="s">
        <v>1352</v>
      </c>
      <c r="E26" s="29" t="s">
        <v>346</v>
      </c>
      <c r="F26" s="30" t="s">
        <v>1203</v>
      </c>
      <c r="G26" s="27" t="s">
        <v>148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1353</v>
      </c>
      <c r="D27" s="28" t="s">
        <v>1354</v>
      </c>
      <c r="E27" s="29" t="s">
        <v>146</v>
      </c>
      <c r="F27" s="30" t="s">
        <v>152</v>
      </c>
      <c r="G27" s="27" t="s">
        <v>108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1355</v>
      </c>
      <c r="D28" s="28" t="s">
        <v>1356</v>
      </c>
      <c r="E28" s="29" t="s">
        <v>146</v>
      </c>
      <c r="F28" s="30" t="s">
        <v>1214</v>
      </c>
      <c r="G28" s="27" t="s">
        <v>148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1357</v>
      </c>
      <c r="D29" s="28" t="s">
        <v>1358</v>
      </c>
      <c r="E29" s="29" t="s">
        <v>146</v>
      </c>
      <c r="F29" s="30" t="s">
        <v>585</v>
      </c>
      <c r="G29" s="27" t="s">
        <v>148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1359</v>
      </c>
      <c r="D30" s="28" t="s">
        <v>683</v>
      </c>
      <c r="E30" s="29" t="s">
        <v>146</v>
      </c>
      <c r="F30" s="30" t="s">
        <v>123</v>
      </c>
      <c r="G30" s="27" t="s">
        <v>94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1360</v>
      </c>
      <c r="D31" s="28" t="s">
        <v>879</v>
      </c>
      <c r="E31" s="29" t="s">
        <v>568</v>
      </c>
      <c r="F31" s="30" t="s">
        <v>831</v>
      </c>
      <c r="G31" s="27" t="s">
        <v>148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1361</v>
      </c>
      <c r="D32" s="28" t="s">
        <v>321</v>
      </c>
      <c r="E32" s="29" t="s">
        <v>352</v>
      </c>
      <c r="F32" s="30" t="s">
        <v>1362</v>
      </c>
      <c r="G32" s="27" t="s">
        <v>108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1363</v>
      </c>
      <c r="D33" s="28" t="s">
        <v>121</v>
      </c>
      <c r="E33" s="29" t="s">
        <v>1364</v>
      </c>
      <c r="F33" s="30" t="s">
        <v>119</v>
      </c>
      <c r="G33" s="27" t="s">
        <v>143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1365</v>
      </c>
      <c r="D34" s="28" t="s">
        <v>162</v>
      </c>
      <c r="E34" s="29" t="s">
        <v>163</v>
      </c>
      <c r="F34" s="30" t="s">
        <v>1366</v>
      </c>
      <c r="G34" s="27" t="s">
        <v>128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1367</v>
      </c>
      <c r="D35" s="28" t="s">
        <v>401</v>
      </c>
      <c r="E35" s="29" t="s">
        <v>163</v>
      </c>
      <c r="F35" s="30" t="s">
        <v>1368</v>
      </c>
      <c r="G35" s="27" t="s">
        <v>143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1369</v>
      </c>
      <c r="D36" s="28" t="s">
        <v>1370</v>
      </c>
      <c r="E36" s="29" t="s">
        <v>163</v>
      </c>
      <c r="F36" s="30" t="s">
        <v>1102</v>
      </c>
      <c r="G36" s="27" t="s">
        <v>113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1371</v>
      </c>
      <c r="D37" s="28" t="s">
        <v>1372</v>
      </c>
      <c r="E37" s="29" t="s">
        <v>730</v>
      </c>
      <c r="F37" s="30" t="s">
        <v>740</v>
      </c>
      <c r="G37" s="27" t="s">
        <v>148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1373</v>
      </c>
      <c r="D38" s="28" t="s">
        <v>852</v>
      </c>
      <c r="E38" s="29" t="s">
        <v>175</v>
      </c>
      <c r="F38" s="30" t="s">
        <v>1374</v>
      </c>
      <c r="G38" s="27" t="s">
        <v>148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1375</v>
      </c>
      <c r="D39" s="28" t="s">
        <v>1021</v>
      </c>
      <c r="E39" s="29" t="s">
        <v>179</v>
      </c>
      <c r="F39" s="30" t="s">
        <v>1376</v>
      </c>
      <c r="G39" s="27" t="s">
        <v>94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1377</v>
      </c>
      <c r="D40" s="28" t="s">
        <v>91</v>
      </c>
      <c r="E40" s="29" t="s">
        <v>179</v>
      </c>
      <c r="F40" s="30" t="s">
        <v>616</v>
      </c>
      <c r="G40" s="27" t="s">
        <v>128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1378</v>
      </c>
      <c r="D41" s="28" t="s">
        <v>140</v>
      </c>
      <c r="E41" s="29" t="s">
        <v>382</v>
      </c>
      <c r="F41" s="30" t="s">
        <v>427</v>
      </c>
      <c r="G41" s="27" t="s">
        <v>143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1379</v>
      </c>
      <c r="D42" s="28" t="s">
        <v>1380</v>
      </c>
      <c r="E42" s="29" t="s">
        <v>386</v>
      </c>
      <c r="F42" s="30" t="s">
        <v>752</v>
      </c>
      <c r="G42" s="27" t="s">
        <v>94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1381</v>
      </c>
      <c r="D43" s="28" t="s">
        <v>242</v>
      </c>
      <c r="E43" s="29" t="s">
        <v>386</v>
      </c>
      <c r="F43" s="30" t="s">
        <v>1382</v>
      </c>
      <c r="G43" s="27" t="s">
        <v>143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1383</v>
      </c>
      <c r="D44" s="28" t="s">
        <v>1384</v>
      </c>
      <c r="E44" s="29" t="s">
        <v>197</v>
      </c>
      <c r="F44" s="30" t="s">
        <v>725</v>
      </c>
      <c r="G44" s="27" t="s">
        <v>148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1385</v>
      </c>
      <c r="D45" s="28" t="s">
        <v>105</v>
      </c>
      <c r="E45" s="29" t="s">
        <v>1386</v>
      </c>
      <c r="F45" s="30" t="s">
        <v>1387</v>
      </c>
      <c r="G45" s="27" t="s">
        <v>143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1388</v>
      </c>
      <c r="D46" s="28" t="s">
        <v>1389</v>
      </c>
      <c r="E46" s="29" t="s">
        <v>205</v>
      </c>
      <c r="F46" s="30" t="s">
        <v>458</v>
      </c>
      <c r="G46" s="27" t="s">
        <v>86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1390</v>
      </c>
      <c r="D47" s="28" t="s">
        <v>1391</v>
      </c>
      <c r="E47" s="29" t="s">
        <v>209</v>
      </c>
      <c r="F47" s="30" t="s">
        <v>1392</v>
      </c>
      <c r="G47" s="27" t="s">
        <v>113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1393</v>
      </c>
      <c r="D48" s="28" t="s">
        <v>1394</v>
      </c>
      <c r="E48" s="29" t="s">
        <v>209</v>
      </c>
      <c r="F48" s="30" t="s">
        <v>1395</v>
      </c>
      <c r="G48" s="27" t="s">
        <v>113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1396</v>
      </c>
      <c r="D49" s="28" t="s">
        <v>1397</v>
      </c>
      <c r="E49" s="29" t="s">
        <v>470</v>
      </c>
      <c r="F49" s="30" t="s">
        <v>152</v>
      </c>
      <c r="G49" s="27" t="s">
        <v>143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1398</v>
      </c>
      <c r="D50" s="28" t="s">
        <v>499</v>
      </c>
      <c r="E50" s="29" t="s">
        <v>470</v>
      </c>
      <c r="F50" s="30" t="s">
        <v>1399</v>
      </c>
      <c r="G50" s="27" t="s">
        <v>113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1400</v>
      </c>
      <c r="D51" s="28" t="s">
        <v>140</v>
      </c>
      <c r="E51" s="29" t="s">
        <v>396</v>
      </c>
      <c r="F51" s="30" t="s">
        <v>562</v>
      </c>
      <c r="G51" s="27" t="s">
        <v>86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1401</v>
      </c>
      <c r="D52" s="28" t="s">
        <v>1402</v>
      </c>
      <c r="E52" s="29" t="s">
        <v>474</v>
      </c>
      <c r="F52" s="30" t="s">
        <v>1403</v>
      </c>
      <c r="G52" s="27" t="s">
        <v>143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1404</v>
      </c>
      <c r="D53" s="28" t="s">
        <v>182</v>
      </c>
      <c r="E53" s="29" t="s">
        <v>215</v>
      </c>
      <c r="F53" s="30" t="s">
        <v>453</v>
      </c>
      <c r="G53" s="27" t="s">
        <v>143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1405</v>
      </c>
      <c r="D54" s="28" t="s">
        <v>140</v>
      </c>
      <c r="E54" s="29" t="s">
        <v>768</v>
      </c>
      <c r="F54" s="30" t="s">
        <v>156</v>
      </c>
      <c r="G54" s="27" t="s">
        <v>103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1406</v>
      </c>
      <c r="D55" s="28" t="s">
        <v>1407</v>
      </c>
      <c r="E55" s="29" t="s">
        <v>219</v>
      </c>
      <c r="F55" s="30" t="s">
        <v>1408</v>
      </c>
      <c r="G55" s="27" t="s">
        <v>94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1409</v>
      </c>
      <c r="D56" s="28" t="s">
        <v>760</v>
      </c>
      <c r="E56" s="29" t="s">
        <v>782</v>
      </c>
      <c r="F56" s="30" t="s">
        <v>1410</v>
      </c>
      <c r="G56" s="27" t="s">
        <v>86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1411</v>
      </c>
      <c r="D57" s="28" t="s">
        <v>138</v>
      </c>
      <c r="E57" s="29" t="s">
        <v>405</v>
      </c>
      <c r="F57" s="30" t="s">
        <v>1412</v>
      </c>
      <c r="G57" s="27" t="s">
        <v>148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1413</v>
      </c>
      <c r="D58" s="28" t="s">
        <v>1414</v>
      </c>
      <c r="E58" s="29" t="s">
        <v>405</v>
      </c>
      <c r="F58" s="30" t="s">
        <v>1415</v>
      </c>
      <c r="G58" s="27" t="s">
        <v>143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1416</v>
      </c>
      <c r="D59" s="28" t="s">
        <v>1417</v>
      </c>
      <c r="E59" s="29" t="s">
        <v>809</v>
      </c>
      <c r="F59" s="30" t="s">
        <v>471</v>
      </c>
      <c r="G59" s="27" t="s">
        <v>86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1418</v>
      </c>
      <c r="D60" s="28" t="s">
        <v>1419</v>
      </c>
      <c r="E60" s="29" t="s">
        <v>1420</v>
      </c>
      <c r="F60" s="30" t="s">
        <v>258</v>
      </c>
      <c r="G60" s="27" t="s">
        <v>113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1421</v>
      </c>
      <c r="D61" s="28" t="s">
        <v>105</v>
      </c>
      <c r="E61" s="29" t="s">
        <v>1420</v>
      </c>
      <c r="F61" s="30" t="s">
        <v>1422</v>
      </c>
      <c r="G61" s="27" t="s">
        <v>86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1423</v>
      </c>
      <c r="D62" s="28" t="s">
        <v>140</v>
      </c>
      <c r="E62" s="29" t="s">
        <v>956</v>
      </c>
      <c r="F62" s="30" t="s">
        <v>347</v>
      </c>
      <c r="G62" s="27" t="s">
        <v>143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1424</v>
      </c>
      <c r="D63" s="28" t="s">
        <v>158</v>
      </c>
      <c r="E63" s="29" t="s">
        <v>956</v>
      </c>
      <c r="F63" s="30" t="s">
        <v>831</v>
      </c>
      <c r="G63" s="27" t="s">
        <v>128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1425</v>
      </c>
      <c r="D64" s="28" t="s">
        <v>610</v>
      </c>
      <c r="E64" s="29" t="s">
        <v>272</v>
      </c>
      <c r="F64" s="30" t="s">
        <v>412</v>
      </c>
      <c r="G64" s="27" t="s">
        <v>86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1426</v>
      </c>
      <c r="D65" s="28" t="s">
        <v>140</v>
      </c>
      <c r="E65" s="29" t="s">
        <v>1427</v>
      </c>
      <c r="F65" s="30" t="s">
        <v>1428</v>
      </c>
      <c r="G65" s="27" t="s">
        <v>86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1429</v>
      </c>
      <c r="D66" s="28" t="s">
        <v>655</v>
      </c>
      <c r="E66" s="29" t="s">
        <v>287</v>
      </c>
      <c r="F66" s="30" t="s">
        <v>806</v>
      </c>
      <c r="G66" s="27" t="s">
        <v>86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1430</v>
      </c>
      <c r="D67" s="28" t="s">
        <v>242</v>
      </c>
      <c r="E67" s="29" t="s">
        <v>1431</v>
      </c>
      <c r="F67" s="30" t="s">
        <v>720</v>
      </c>
      <c r="G67" s="27" t="s">
        <v>108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7.5" customHeight="1">
      <c r="A68" s="2"/>
      <c r="B68" s="39"/>
      <c r="C68" s="40"/>
      <c r="D68" s="40"/>
      <c r="E68" s="41"/>
      <c r="F68" s="41"/>
      <c r="G68" s="41"/>
      <c r="H68" s="42"/>
      <c r="I68" s="43"/>
      <c r="J68" s="43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</row>
    <row r="69" spans="1:38" ht="16.5" hidden="1">
      <c r="A69" s="2"/>
      <c r="B69" s="127" t="s">
        <v>28</v>
      </c>
      <c r="C69" s="127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 hidden="1" customHeight="1">
      <c r="A70" s="2"/>
      <c r="B70" s="45" t="s">
        <v>29</v>
      </c>
      <c r="C70" s="45"/>
      <c r="D70" s="46">
        <f>+$Y$9</f>
        <v>57</v>
      </c>
      <c r="E70" s="47" t="s">
        <v>30</v>
      </c>
      <c r="F70" s="47"/>
      <c r="G70" s="103" t="s">
        <v>31</v>
      </c>
      <c r="H70" s="103"/>
      <c r="I70" s="103"/>
      <c r="J70" s="103"/>
      <c r="K70" s="103"/>
      <c r="L70" s="103"/>
      <c r="M70" s="103"/>
      <c r="N70" s="103"/>
      <c r="O70" s="103"/>
      <c r="P70" s="48">
        <f>$Y$9 -COUNTIF($T$10:$T$257,"Vắng") -COUNTIF($T$10:$T$257,"Vắng có phép") - COUNTIF($T$10:$T$257,"Đình chỉ thi") - COUNTIF($T$10:$T$257,"Không đủ ĐKDT")</f>
        <v>57</v>
      </c>
      <c r="Q70" s="48"/>
      <c r="R70" s="49"/>
      <c r="S70" s="50"/>
      <c r="T70" s="50" t="s">
        <v>30</v>
      </c>
      <c r="U70" s="3"/>
    </row>
    <row r="71" spans="1:38" ht="16.5" hidden="1" customHeight="1">
      <c r="A71" s="2"/>
      <c r="B71" s="45" t="s">
        <v>32</v>
      </c>
      <c r="C71" s="45"/>
      <c r="D71" s="46">
        <f>+$AJ$9</f>
        <v>0</v>
      </c>
      <c r="E71" s="47" t="s">
        <v>30</v>
      </c>
      <c r="F71" s="47"/>
      <c r="G71" s="103" t="s">
        <v>33</v>
      </c>
      <c r="H71" s="103"/>
      <c r="I71" s="103"/>
      <c r="J71" s="103"/>
      <c r="K71" s="103"/>
      <c r="L71" s="103"/>
      <c r="M71" s="103"/>
      <c r="N71" s="103"/>
      <c r="O71" s="103"/>
      <c r="P71" s="51">
        <f>COUNTIF($T$10:$T$133,"Vắng")</f>
        <v>0</v>
      </c>
      <c r="Q71" s="51"/>
      <c r="R71" s="52"/>
      <c r="S71" s="50"/>
      <c r="T71" s="50" t="s">
        <v>30</v>
      </c>
      <c r="U71" s="3"/>
    </row>
    <row r="72" spans="1:38" ht="16.5" hidden="1" customHeight="1">
      <c r="A72" s="2"/>
      <c r="B72" s="45" t="s">
        <v>54</v>
      </c>
      <c r="C72" s="45"/>
      <c r="D72" s="85">
        <f>COUNTIF(V11:V67,"Học lại")</f>
        <v>57</v>
      </c>
      <c r="E72" s="47" t="s">
        <v>30</v>
      </c>
      <c r="F72" s="47"/>
      <c r="G72" s="103" t="s">
        <v>55</v>
      </c>
      <c r="H72" s="103"/>
      <c r="I72" s="103"/>
      <c r="J72" s="103"/>
      <c r="K72" s="103"/>
      <c r="L72" s="103"/>
      <c r="M72" s="103"/>
      <c r="N72" s="103"/>
      <c r="O72" s="103"/>
      <c r="P72" s="48">
        <f>COUNTIF($T$10:$T$133,"Vắng có phép")</f>
        <v>0</v>
      </c>
      <c r="Q72" s="48"/>
      <c r="R72" s="49"/>
      <c r="S72" s="50"/>
      <c r="T72" s="50" t="s">
        <v>30</v>
      </c>
      <c r="U72" s="3"/>
    </row>
    <row r="73" spans="1:38" ht="3" hidden="1" customHeight="1">
      <c r="A73" s="2"/>
      <c r="B73" s="39"/>
      <c r="C73" s="40"/>
      <c r="D73" s="40"/>
      <c r="E73" s="41"/>
      <c r="F73" s="41"/>
      <c r="G73" s="41"/>
      <c r="H73" s="42"/>
      <c r="I73" s="43"/>
      <c r="J73" s="43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</row>
    <row r="74" spans="1:38" hidden="1">
      <c r="B74" s="86" t="s">
        <v>34</v>
      </c>
      <c r="C74" s="86"/>
      <c r="D74" s="87">
        <f>COUNTIF(V11:V67,"Thi lại")</f>
        <v>0</v>
      </c>
      <c r="E74" s="88" t="s">
        <v>30</v>
      </c>
      <c r="F74" s="3"/>
      <c r="G74" s="3"/>
      <c r="H74" s="3"/>
      <c r="I74" s="3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3"/>
    </row>
    <row r="75" spans="1:38" hidden="1">
      <c r="B75" s="86"/>
      <c r="C75" s="86"/>
      <c r="D75" s="87"/>
      <c r="E75" s="88"/>
      <c r="F75" s="3"/>
      <c r="G75" s="3"/>
      <c r="H75" s="3"/>
      <c r="I75" s="3"/>
      <c r="J75" s="102" t="s">
        <v>56</v>
      </c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3"/>
    </row>
    <row r="76" spans="1:38" hidden="1">
      <c r="A76" s="53"/>
      <c r="B76" s="123" t="s">
        <v>35</v>
      </c>
      <c r="C76" s="123"/>
      <c r="D76" s="123"/>
      <c r="E76" s="123"/>
      <c r="F76" s="123"/>
      <c r="G76" s="123"/>
      <c r="H76" s="123"/>
      <c r="I76" s="54"/>
      <c r="J76" s="124" t="s">
        <v>36</v>
      </c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3"/>
    </row>
    <row r="77" spans="1:38" ht="4.5" hidden="1" customHeight="1">
      <c r="A77" s="2"/>
      <c r="B77" s="39"/>
      <c r="C77" s="55"/>
      <c r="D77" s="55"/>
      <c r="E77" s="56"/>
      <c r="F77" s="56"/>
      <c r="G77" s="56"/>
      <c r="H77" s="57"/>
      <c r="I77" s="58"/>
      <c r="J77" s="58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38" s="2" customFormat="1" hidden="1">
      <c r="B78" s="123" t="s">
        <v>37</v>
      </c>
      <c r="C78" s="123"/>
      <c r="D78" s="125" t="s">
        <v>38</v>
      </c>
      <c r="E78" s="125"/>
      <c r="F78" s="125"/>
      <c r="G78" s="125"/>
      <c r="H78" s="125"/>
      <c r="I78" s="58"/>
      <c r="J78" s="58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idden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9.7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3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18" hidden="1" customHeight="1">
      <c r="A84" s="1"/>
      <c r="B84" s="129" t="s">
        <v>39</v>
      </c>
      <c r="C84" s="129"/>
      <c r="D84" s="129" t="s">
        <v>57</v>
      </c>
      <c r="E84" s="129"/>
      <c r="F84" s="129"/>
      <c r="G84" s="129"/>
      <c r="H84" s="129"/>
      <c r="I84" s="129"/>
      <c r="J84" s="129" t="s">
        <v>40</v>
      </c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4.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36.7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ht="38.25" customHeight="1">
      <c r="B87" s="128" t="s">
        <v>52</v>
      </c>
      <c r="C87" s="123"/>
      <c r="D87" s="123"/>
      <c r="E87" s="123"/>
      <c r="F87" s="123"/>
      <c r="G87" s="123"/>
      <c r="H87" s="128" t="s">
        <v>53</v>
      </c>
      <c r="I87" s="128"/>
      <c r="J87" s="128"/>
      <c r="K87" s="128"/>
      <c r="L87" s="128"/>
      <c r="M87" s="128"/>
      <c r="N87" s="130" t="s">
        <v>59</v>
      </c>
      <c r="O87" s="130"/>
      <c r="P87" s="130"/>
      <c r="Q87" s="130"/>
      <c r="R87" s="130"/>
      <c r="S87" s="130"/>
      <c r="T87" s="130"/>
      <c r="U87" s="130"/>
    </row>
    <row r="88" spans="1:38">
      <c r="B88" s="39"/>
      <c r="C88" s="55"/>
      <c r="D88" s="55"/>
      <c r="E88" s="56"/>
      <c r="F88" s="56"/>
      <c r="G88" s="56"/>
      <c r="H88" s="57"/>
      <c r="I88" s="58"/>
      <c r="J88" s="58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38">
      <c r="B89" s="123" t="s">
        <v>37</v>
      </c>
      <c r="C89" s="123"/>
      <c r="D89" s="125" t="s">
        <v>38</v>
      </c>
      <c r="E89" s="125"/>
      <c r="F89" s="125"/>
      <c r="G89" s="125"/>
      <c r="H89" s="125"/>
      <c r="I89" s="58"/>
      <c r="J89" s="58"/>
      <c r="K89" s="44"/>
      <c r="L89" s="44"/>
      <c r="M89" s="44"/>
      <c r="N89" s="44"/>
      <c r="O89" s="44"/>
      <c r="P89" s="44"/>
      <c r="Q89" s="44"/>
      <c r="R89" s="44"/>
      <c r="S89" s="44"/>
      <c r="T89" s="44"/>
    </row>
    <row r="90" spans="1:38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5" spans="1:38">
      <c r="B95" s="96"/>
      <c r="C95" s="96"/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 t="s">
        <v>60</v>
      </c>
      <c r="O95" s="96"/>
      <c r="P95" s="96"/>
      <c r="Q95" s="96"/>
      <c r="R95" s="96"/>
      <c r="S95" s="96"/>
      <c r="T95" s="96"/>
      <c r="U95" s="96"/>
    </row>
  </sheetData>
  <sheetProtection formatCells="0" formatColumns="0" formatRows="0" insertColumns="0" insertRows="0" insertHyperlinks="0" deleteColumns="0" deleteRows="0" sort="0" autoFilter="0" pivotTables="0"/>
  <autoFilter ref="A9:AL67">
    <filterColumn colId="3" showButton="0"/>
    <filterColumn colId="12"/>
  </autoFilter>
  <mergeCells count="61">
    <mergeCell ref="B89:C89"/>
    <mergeCell ref="D89:H89"/>
    <mergeCell ref="B95:D95"/>
    <mergeCell ref="E95:G95"/>
    <mergeCell ref="H95:M95"/>
    <mergeCell ref="N95:U95"/>
    <mergeCell ref="B84:C84"/>
    <mergeCell ref="D84:I84"/>
    <mergeCell ref="J84:T84"/>
    <mergeCell ref="B87:G87"/>
    <mergeCell ref="H87:M87"/>
    <mergeCell ref="N87:U87"/>
    <mergeCell ref="G72:O72"/>
    <mergeCell ref="J74:T74"/>
    <mergeCell ref="J75:T75"/>
    <mergeCell ref="B76:H76"/>
    <mergeCell ref="J76:T76"/>
    <mergeCell ref="B78:C78"/>
    <mergeCell ref="D78:H78"/>
    <mergeCell ref="T8:T10"/>
    <mergeCell ref="U8:U10"/>
    <mergeCell ref="B10:G10"/>
    <mergeCell ref="B69:C69"/>
    <mergeCell ref="G70:O70"/>
    <mergeCell ref="G71:O71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7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72 AL3:AL9 X3:AK4 W5:AK9 V11:W67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3"/>
  <sheetViews>
    <sheetView workbookViewId="0">
      <pane ySplit="4" topLeftCell="A59" activePane="bottomLeft" state="frozen"/>
      <selection activeCell="T4" sqref="T1:T1048576"/>
      <selection pane="bottomLeft" activeCell="A66" sqref="A66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5" style="1" customWidth="1"/>
    <col min="15" max="15" width="8.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3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04" t="s">
        <v>0</v>
      </c>
      <c r="I1" s="104"/>
      <c r="J1" s="104"/>
      <c r="K1" s="104"/>
      <c r="L1" s="104" t="s">
        <v>69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10" t="s">
        <v>51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2:38" ht="25.5" customHeight="1">
      <c r="B3" s="106" t="s">
        <v>2</v>
      </c>
      <c r="C3" s="106"/>
      <c r="D3" s="106"/>
      <c r="E3" s="106"/>
      <c r="F3" s="106"/>
      <c r="G3" s="106"/>
      <c r="H3" s="111" t="s">
        <v>61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8" t="s">
        <v>3</v>
      </c>
      <c r="C5" s="108"/>
      <c r="D5" s="109" t="s">
        <v>62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0" t="s">
        <v>71</v>
      </c>
      <c r="Q5" s="100"/>
      <c r="R5" s="100"/>
      <c r="S5" s="100"/>
      <c r="T5" s="100"/>
      <c r="U5" s="100"/>
      <c r="W5" s="112" t="s">
        <v>47</v>
      </c>
      <c r="X5" s="112" t="s">
        <v>9</v>
      </c>
      <c r="Y5" s="112" t="s">
        <v>46</v>
      </c>
      <c r="Z5" s="112" t="s">
        <v>45</v>
      </c>
      <c r="AA5" s="112"/>
      <c r="AB5" s="112"/>
      <c r="AC5" s="112"/>
      <c r="AD5" s="112" t="s">
        <v>44</v>
      </c>
      <c r="AE5" s="112"/>
      <c r="AF5" s="112" t="s">
        <v>42</v>
      </c>
      <c r="AG5" s="112"/>
      <c r="AH5" s="112" t="s">
        <v>43</v>
      </c>
      <c r="AI5" s="112"/>
      <c r="AJ5" s="112" t="s">
        <v>41</v>
      </c>
      <c r="AK5" s="112"/>
      <c r="AL5" s="83"/>
    </row>
    <row r="6" spans="2:38" ht="17.25" customHeight="1">
      <c r="B6" s="107" t="s">
        <v>4</v>
      </c>
      <c r="C6" s="107"/>
      <c r="D6" s="8">
        <v>3</v>
      </c>
      <c r="G6" s="101" t="s">
        <v>64</v>
      </c>
      <c r="H6" s="101"/>
      <c r="I6" s="101"/>
      <c r="J6" s="101"/>
      <c r="K6" s="101"/>
      <c r="L6" s="101"/>
      <c r="M6" s="101"/>
      <c r="N6" s="101"/>
      <c r="O6" s="101"/>
      <c r="P6" s="101" t="s">
        <v>68</v>
      </c>
      <c r="Q6" s="101"/>
      <c r="R6" s="101"/>
      <c r="S6" s="101"/>
      <c r="T6" s="101"/>
      <c r="U6" s="101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83"/>
    </row>
    <row r="8" spans="2:38" ht="44.25" customHeight="1">
      <c r="B8" s="97" t="s">
        <v>5</v>
      </c>
      <c r="C8" s="113" t="s">
        <v>6</v>
      </c>
      <c r="D8" s="115" t="s">
        <v>7</v>
      </c>
      <c r="E8" s="116"/>
      <c r="F8" s="97" t="s">
        <v>8</v>
      </c>
      <c r="G8" s="97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20" t="s">
        <v>14</v>
      </c>
      <c r="M8" s="121" t="s">
        <v>48</v>
      </c>
      <c r="N8" s="122"/>
      <c r="O8" s="120" t="s">
        <v>15</v>
      </c>
      <c r="P8" s="120" t="s">
        <v>16</v>
      </c>
      <c r="Q8" s="97" t="s">
        <v>17</v>
      </c>
      <c r="R8" s="120" t="s">
        <v>18</v>
      </c>
      <c r="S8" s="97" t="s">
        <v>19</v>
      </c>
      <c r="T8" s="97" t="s">
        <v>20</v>
      </c>
      <c r="U8" s="97" t="s">
        <v>58</v>
      </c>
      <c r="W8" s="112"/>
      <c r="X8" s="112"/>
      <c r="Y8" s="11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99"/>
      <c r="C9" s="114"/>
      <c r="D9" s="117"/>
      <c r="E9" s="118"/>
      <c r="F9" s="99"/>
      <c r="G9" s="99"/>
      <c r="H9" s="119"/>
      <c r="I9" s="119"/>
      <c r="J9" s="119"/>
      <c r="K9" s="119"/>
      <c r="L9" s="120"/>
      <c r="M9" s="95" t="s">
        <v>49</v>
      </c>
      <c r="N9" s="95" t="s">
        <v>50</v>
      </c>
      <c r="O9" s="120"/>
      <c r="P9" s="120"/>
      <c r="Q9" s="98"/>
      <c r="R9" s="120"/>
      <c r="S9" s="99"/>
      <c r="T9" s="98"/>
      <c r="U9" s="98"/>
      <c r="V9" s="90"/>
      <c r="W9" s="67" t="str">
        <f>+D5</f>
        <v>An toàn và bảo mật hệ thống thông tin</v>
      </c>
      <c r="X9" s="68" t="str">
        <f>+P5</f>
        <v>Nhóm: INT1303-09</v>
      </c>
      <c r="Y9" s="69">
        <f>+$AH$9+$AJ$9+$AF$9</f>
        <v>55</v>
      </c>
      <c r="Z9" s="63">
        <f>COUNTIF($S$10:$S$125,"Khiển trách")</f>
        <v>0</v>
      </c>
      <c r="AA9" s="63">
        <f>COUNTIF($S$10:$S$125,"Cảnh cáo")</f>
        <v>0</v>
      </c>
      <c r="AB9" s="63">
        <f>COUNTIF($S$10:$S$125,"Đình chỉ thi")</f>
        <v>0</v>
      </c>
      <c r="AC9" s="70">
        <f>+($Z$9+$AA$9+$AB$9)/$Y$9*100%</f>
        <v>0</v>
      </c>
      <c r="AD9" s="63">
        <f>SUM(COUNTIF($S$10:$S$123,"Vắng"),COUNTIF($S$10:$S$123,"Vắng có phép"))</f>
        <v>0</v>
      </c>
      <c r="AE9" s="71">
        <f>+$AD$9/$Y$9</f>
        <v>0</v>
      </c>
      <c r="AF9" s="72">
        <f>COUNTIF($V$10:$V$123,"Thi lại")</f>
        <v>0</v>
      </c>
      <c r="AG9" s="71">
        <f>+$AF$9/$Y$9</f>
        <v>0</v>
      </c>
      <c r="AH9" s="72">
        <f>COUNTIF($V$10:$V$124,"Học lại")</f>
        <v>55</v>
      </c>
      <c r="AI9" s="71">
        <f>+$AH$9/$Y$9</f>
        <v>1</v>
      </c>
      <c r="AJ9" s="63">
        <f>COUNTIF($V$11:$V$124,"Đạt")</f>
        <v>0</v>
      </c>
      <c r="AK9" s="70">
        <f>+$AJ$9/$Y$9</f>
        <v>0</v>
      </c>
      <c r="AL9" s="82"/>
    </row>
    <row r="10" spans="2:38" ht="14.25" customHeight="1">
      <c r="B10" s="121" t="s">
        <v>26</v>
      </c>
      <c r="C10" s="126"/>
      <c r="D10" s="126"/>
      <c r="E10" s="126"/>
      <c r="F10" s="126"/>
      <c r="G10" s="122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99"/>
      <c r="R10" s="14"/>
      <c r="S10" s="14"/>
      <c r="T10" s="99"/>
      <c r="U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1201</v>
      </c>
      <c r="D11" s="17" t="s">
        <v>1202</v>
      </c>
      <c r="E11" s="18" t="s">
        <v>84</v>
      </c>
      <c r="F11" s="19" t="s">
        <v>1203</v>
      </c>
      <c r="G11" s="16" t="s">
        <v>86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5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5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5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1204</v>
      </c>
      <c r="D12" s="28" t="s">
        <v>1205</v>
      </c>
      <c r="E12" s="29" t="s">
        <v>84</v>
      </c>
      <c r="F12" s="30" t="s">
        <v>1206</v>
      </c>
      <c r="G12" s="27" t="s">
        <v>86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1207</v>
      </c>
      <c r="D13" s="28" t="s">
        <v>1208</v>
      </c>
      <c r="E13" s="29" t="s">
        <v>84</v>
      </c>
      <c r="F13" s="30" t="s">
        <v>1209</v>
      </c>
      <c r="G13" s="27" t="s">
        <v>113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5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1210</v>
      </c>
      <c r="D14" s="28" t="s">
        <v>1211</v>
      </c>
      <c r="E14" s="29" t="s">
        <v>84</v>
      </c>
      <c r="F14" s="30" t="s">
        <v>1212</v>
      </c>
      <c r="G14" s="27" t="s">
        <v>108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1213</v>
      </c>
      <c r="D15" s="28" t="s">
        <v>1003</v>
      </c>
      <c r="E15" s="29" t="s">
        <v>84</v>
      </c>
      <c r="F15" s="30" t="s">
        <v>1214</v>
      </c>
      <c r="G15" s="27" t="s">
        <v>113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1215</v>
      </c>
      <c r="D16" s="28" t="s">
        <v>557</v>
      </c>
      <c r="E16" s="29" t="s">
        <v>1216</v>
      </c>
      <c r="F16" s="30" t="s">
        <v>1217</v>
      </c>
      <c r="G16" s="27" t="s">
        <v>113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1218</v>
      </c>
      <c r="D17" s="28" t="s">
        <v>1219</v>
      </c>
      <c r="E17" s="29" t="s">
        <v>92</v>
      </c>
      <c r="F17" s="30" t="s">
        <v>373</v>
      </c>
      <c r="G17" s="27" t="s">
        <v>113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1220</v>
      </c>
      <c r="D18" s="28" t="s">
        <v>1221</v>
      </c>
      <c r="E18" s="29" t="s">
        <v>92</v>
      </c>
      <c r="F18" s="30" t="s">
        <v>373</v>
      </c>
      <c r="G18" s="27" t="s">
        <v>108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1222</v>
      </c>
      <c r="D19" s="28" t="s">
        <v>748</v>
      </c>
      <c r="E19" s="29" t="s">
        <v>1223</v>
      </c>
      <c r="F19" s="30" t="s">
        <v>1224</v>
      </c>
      <c r="G19" s="27" t="s">
        <v>103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1225</v>
      </c>
      <c r="D20" s="28" t="s">
        <v>1226</v>
      </c>
      <c r="E20" s="29" t="s">
        <v>106</v>
      </c>
      <c r="F20" s="30" t="s">
        <v>230</v>
      </c>
      <c r="G20" s="27" t="s">
        <v>143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1227</v>
      </c>
      <c r="D21" s="28" t="s">
        <v>949</v>
      </c>
      <c r="E21" s="29" t="s">
        <v>111</v>
      </c>
      <c r="F21" s="30" t="s">
        <v>1228</v>
      </c>
      <c r="G21" s="27" t="s">
        <v>113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1229</v>
      </c>
      <c r="D22" s="28" t="s">
        <v>1230</v>
      </c>
      <c r="E22" s="29" t="s">
        <v>534</v>
      </c>
      <c r="F22" s="30" t="s">
        <v>1231</v>
      </c>
      <c r="G22" s="27" t="s">
        <v>148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1232</v>
      </c>
      <c r="D23" s="28" t="s">
        <v>150</v>
      </c>
      <c r="E23" s="29" t="s">
        <v>316</v>
      </c>
      <c r="F23" s="30" t="s">
        <v>1233</v>
      </c>
      <c r="G23" s="27" t="s">
        <v>86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1234</v>
      </c>
      <c r="D24" s="28" t="s">
        <v>335</v>
      </c>
      <c r="E24" s="29" t="s">
        <v>322</v>
      </c>
      <c r="F24" s="30" t="s">
        <v>1195</v>
      </c>
      <c r="G24" s="27" t="s">
        <v>103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1235</v>
      </c>
      <c r="D25" s="28" t="s">
        <v>1236</v>
      </c>
      <c r="E25" s="29" t="s">
        <v>322</v>
      </c>
      <c r="F25" s="30" t="s">
        <v>1237</v>
      </c>
      <c r="G25" s="27" t="s">
        <v>113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1238</v>
      </c>
      <c r="D26" s="28" t="s">
        <v>949</v>
      </c>
      <c r="E26" s="29" t="s">
        <v>135</v>
      </c>
      <c r="F26" s="30" t="s">
        <v>1239</v>
      </c>
      <c r="G26" s="27" t="s">
        <v>86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1240</v>
      </c>
      <c r="D27" s="28" t="s">
        <v>335</v>
      </c>
      <c r="E27" s="29" t="s">
        <v>135</v>
      </c>
      <c r="F27" s="30" t="s">
        <v>1241</v>
      </c>
      <c r="G27" s="27" t="s">
        <v>86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1242</v>
      </c>
      <c r="D28" s="28" t="s">
        <v>1243</v>
      </c>
      <c r="E28" s="29" t="s">
        <v>135</v>
      </c>
      <c r="F28" s="30" t="s">
        <v>694</v>
      </c>
      <c r="G28" s="27" t="s">
        <v>143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1244</v>
      </c>
      <c r="D29" s="28" t="s">
        <v>1197</v>
      </c>
      <c r="E29" s="29" t="s">
        <v>710</v>
      </c>
      <c r="F29" s="30" t="s">
        <v>1245</v>
      </c>
      <c r="G29" s="27" t="s">
        <v>148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1246</v>
      </c>
      <c r="D30" s="28" t="s">
        <v>1247</v>
      </c>
      <c r="E30" s="29" t="s">
        <v>710</v>
      </c>
      <c r="F30" s="30" t="s">
        <v>1019</v>
      </c>
      <c r="G30" s="27" t="s">
        <v>148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1248</v>
      </c>
      <c r="D31" s="28" t="s">
        <v>1249</v>
      </c>
      <c r="E31" s="29" t="s">
        <v>146</v>
      </c>
      <c r="F31" s="30" t="s">
        <v>702</v>
      </c>
      <c r="G31" s="27" t="s">
        <v>86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1250</v>
      </c>
      <c r="D32" s="28" t="s">
        <v>1251</v>
      </c>
      <c r="E32" s="29" t="s">
        <v>159</v>
      </c>
      <c r="F32" s="30" t="s">
        <v>1252</v>
      </c>
      <c r="G32" s="27" t="s">
        <v>94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1253</v>
      </c>
      <c r="D33" s="28" t="s">
        <v>1254</v>
      </c>
      <c r="E33" s="29" t="s">
        <v>159</v>
      </c>
      <c r="F33" s="30" t="s">
        <v>1022</v>
      </c>
      <c r="G33" s="27" t="s">
        <v>148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1255</v>
      </c>
      <c r="D34" s="28" t="s">
        <v>1256</v>
      </c>
      <c r="E34" s="29" t="s">
        <v>1257</v>
      </c>
      <c r="F34" s="30" t="s">
        <v>1258</v>
      </c>
      <c r="G34" s="27" t="s">
        <v>94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1259</v>
      </c>
      <c r="D35" s="28" t="s">
        <v>701</v>
      </c>
      <c r="E35" s="29" t="s">
        <v>167</v>
      </c>
      <c r="F35" s="30" t="s">
        <v>362</v>
      </c>
      <c r="G35" s="27" t="s">
        <v>148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1260</v>
      </c>
      <c r="D36" s="28" t="s">
        <v>140</v>
      </c>
      <c r="E36" s="29" t="s">
        <v>1261</v>
      </c>
      <c r="F36" s="30" t="s">
        <v>1262</v>
      </c>
      <c r="G36" s="27" t="s">
        <v>86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1263</v>
      </c>
      <c r="D37" s="28" t="s">
        <v>218</v>
      </c>
      <c r="E37" s="29" t="s">
        <v>187</v>
      </c>
      <c r="F37" s="30" t="s">
        <v>1184</v>
      </c>
      <c r="G37" s="27" t="s">
        <v>94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1264</v>
      </c>
      <c r="D38" s="28" t="s">
        <v>1265</v>
      </c>
      <c r="E38" s="29" t="s">
        <v>191</v>
      </c>
      <c r="F38" s="30" t="s">
        <v>1266</v>
      </c>
      <c r="G38" s="27" t="s">
        <v>86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1267</v>
      </c>
      <c r="D39" s="28" t="s">
        <v>140</v>
      </c>
      <c r="E39" s="29" t="s">
        <v>191</v>
      </c>
      <c r="F39" s="30" t="s">
        <v>950</v>
      </c>
      <c r="G39" s="27" t="s">
        <v>113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1268</v>
      </c>
      <c r="D40" s="28" t="s">
        <v>378</v>
      </c>
      <c r="E40" s="29" t="s">
        <v>389</v>
      </c>
      <c r="F40" s="30" t="s">
        <v>1269</v>
      </c>
      <c r="G40" s="27" t="s">
        <v>86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1270</v>
      </c>
      <c r="D41" s="28" t="s">
        <v>1271</v>
      </c>
      <c r="E41" s="29" t="s">
        <v>1272</v>
      </c>
      <c r="F41" s="30" t="s">
        <v>621</v>
      </c>
      <c r="G41" s="27" t="s">
        <v>148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1273</v>
      </c>
      <c r="D42" s="28" t="s">
        <v>1274</v>
      </c>
      <c r="E42" s="29" t="s">
        <v>396</v>
      </c>
      <c r="F42" s="30" t="s">
        <v>1050</v>
      </c>
      <c r="G42" s="27" t="s">
        <v>148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1275</v>
      </c>
      <c r="D43" s="28" t="s">
        <v>242</v>
      </c>
      <c r="E43" s="29" t="s">
        <v>1276</v>
      </c>
      <c r="F43" s="30" t="s">
        <v>266</v>
      </c>
      <c r="G43" s="27" t="s">
        <v>128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1277</v>
      </c>
      <c r="D44" s="28" t="s">
        <v>539</v>
      </c>
      <c r="E44" s="29" t="s">
        <v>776</v>
      </c>
      <c r="F44" s="30" t="s">
        <v>1278</v>
      </c>
      <c r="G44" s="27" t="s">
        <v>86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1279</v>
      </c>
      <c r="D45" s="28" t="s">
        <v>1025</v>
      </c>
      <c r="E45" s="29" t="s">
        <v>936</v>
      </c>
      <c r="F45" s="30" t="s">
        <v>888</v>
      </c>
      <c r="G45" s="27" t="s">
        <v>148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1280</v>
      </c>
      <c r="D46" s="28" t="s">
        <v>1281</v>
      </c>
      <c r="E46" s="29" t="s">
        <v>938</v>
      </c>
      <c r="F46" s="30" t="s">
        <v>1282</v>
      </c>
      <c r="G46" s="27" t="s">
        <v>113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1283</v>
      </c>
      <c r="D47" s="28" t="s">
        <v>1284</v>
      </c>
      <c r="E47" s="29" t="s">
        <v>405</v>
      </c>
      <c r="F47" s="30" t="s">
        <v>198</v>
      </c>
      <c r="G47" s="27" t="s">
        <v>108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1285</v>
      </c>
      <c r="D48" s="28" t="s">
        <v>91</v>
      </c>
      <c r="E48" s="29" t="s">
        <v>408</v>
      </c>
      <c r="F48" s="30" t="s">
        <v>888</v>
      </c>
      <c r="G48" s="27" t="s">
        <v>113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1286</v>
      </c>
      <c r="D49" s="28" t="s">
        <v>701</v>
      </c>
      <c r="E49" s="29" t="s">
        <v>629</v>
      </c>
      <c r="F49" s="30" t="s">
        <v>1287</v>
      </c>
      <c r="G49" s="27" t="s">
        <v>86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1288</v>
      </c>
      <c r="D50" s="28" t="s">
        <v>1289</v>
      </c>
      <c r="E50" s="29" t="s">
        <v>250</v>
      </c>
      <c r="F50" s="30" t="s">
        <v>549</v>
      </c>
      <c r="G50" s="27" t="s">
        <v>148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1290</v>
      </c>
      <c r="D51" s="28" t="s">
        <v>701</v>
      </c>
      <c r="E51" s="29" t="s">
        <v>250</v>
      </c>
      <c r="F51" s="30" t="s">
        <v>1291</v>
      </c>
      <c r="G51" s="27" t="s">
        <v>94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1292</v>
      </c>
      <c r="D52" s="28" t="s">
        <v>688</v>
      </c>
      <c r="E52" s="29" t="s">
        <v>1293</v>
      </c>
      <c r="F52" s="30" t="s">
        <v>1294</v>
      </c>
      <c r="G52" s="27" t="s">
        <v>143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1295</v>
      </c>
      <c r="D53" s="28" t="s">
        <v>121</v>
      </c>
      <c r="E53" s="29" t="s">
        <v>1296</v>
      </c>
      <c r="F53" s="30" t="s">
        <v>1297</v>
      </c>
      <c r="G53" s="27" t="s">
        <v>86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1298</v>
      </c>
      <c r="D54" s="28" t="s">
        <v>256</v>
      </c>
      <c r="E54" s="29" t="s">
        <v>1296</v>
      </c>
      <c r="F54" s="30" t="s">
        <v>1161</v>
      </c>
      <c r="G54" s="27" t="s">
        <v>108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1299</v>
      </c>
      <c r="D55" s="28" t="s">
        <v>1300</v>
      </c>
      <c r="E55" s="29" t="s">
        <v>261</v>
      </c>
      <c r="F55" s="30" t="s">
        <v>202</v>
      </c>
      <c r="G55" s="27" t="s">
        <v>94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1301</v>
      </c>
      <c r="D56" s="28" t="s">
        <v>1054</v>
      </c>
      <c r="E56" s="29" t="s">
        <v>809</v>
      </c>
      <c r="F56" s="30" t="s">
        <v>1069</v>
      </c>
      <c r="G56" s="27" t="s">
        <v>148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1302</v>
      </c>
      <c r="D57" s="28" t="s">
        <v>995</v>
      </c>
      <c r="E57" s="29" t="s">
        <v>1183</v>
      </c>
      <c r="F57" s="30" t="s">
        <v>702</v>
      </c>
      <c r="G57" s="27" t="s">
        <v>103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1303</v>
      </c>
      <c r="D58" s="28" t="s">
        <v>993</v>
      </c>
      <c r="E58" s="29" t="s">
        <v>1304</v>
      </c>
      <c r="F58" s="30" t="s">
        <v>872</v>
      </c>
      <c r="G58" s="27" t="s">
        <v>113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1305</v>
      </c>
      <c r="D59" s="28" t="s">
        <v>995</v>
      </c>
      <c r="E59" s="29" t="s">
        <v>1306</v>
      </c>
      <c r="F59" s="30" t="s">
        <v>1307</v>
      </c>
      <c r="G59" s="27" t="s">
        <v>128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1308</v>
      </c>
      <c r="D60" s="28" t="s">
        <v>1309</v>
      </c>
      <c r="E60" s="29" t="s">
        <v>960</v>
      </c>
      <c r="F60" s="30" t="s">
        <v>1310</v>
      </c>
      <c r="G60" s="27" t="s">
        <v>86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1311</v>
      </c>
      <c r="D61" s="28" t="s">
        <v>545</v>
      </c>
      <c r="E61" s="29" t="s">
        <v>960</v>
      </c>
      <c r="F61" s="30" t="s">
        <v>761</v>
      </c>
      <c r="G61" s="27" t="s">
        <v>86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1312</v>
      </c>
      <c r="D62" s="28" t="s">
        <v>1313</v>
      </c>
      <c r="E62" s="29" t="s">
        <v>276</v>
      </c>
      <c r="F62" s="30" t="s">
        <v>1314</v>
      </c>
      <c r="G62" s="27" t="s">
        <v>86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1315</v>
      </c>
      <c r="D63" s="28" t="s">
        <v>91</v>
      </c>
      <c r="E63" s="29" t="s">
        <v>280</v>
      </c>
      <c r="F63" s="30" t="s">
        <v>262</v>
      </c>
      <c r="G63" s="27" t="s">
        <v>143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1316</v>
      </c>
      <c r="D64" s="28" t="s">
        <v>539</v>
      </c>
      <c r="E64" s="29" t="s">
        <v>1317</v>
      </c>
      <c r="F64" s="30" t="s">
        <v>89</v>
      </c>
      <c r="G64" s="27" t="s">
        <v>128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1318</v>
      </c>
      <c r="D65" s="28" t="s">
        <v>140</v>
      </c>
      <c r="E65" s="29" t="s">
        <v>1319</v>
      </c>
      <c r="F65" s="30" t="s">
        <v>1320</v>
      </c>
      <c r="G65" s="27" t="s">
        <v>128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7.5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t="16.5" hidden="1">
      <c r="A67" s="2"/>
      <c r="B67" s="127" t="s">
        <v>28</v>
      </c>
      <c r="C67" s="127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t="16.5" hidden="1" customHeight="1">
      <c r="A68" s="2"/>
      <c r="B68" s="45" t="s">
        <v>29</v>
      </c>
      <c r="C68" s="45"/>
      <c r="D68" s="46">
        <f>+$Y$9</f>
        <v>55</v>
      </c>
      <c r="E68" s="47" t="s">
        <v>30</v>
      </c>
      <c r="F68" s="47"/>
      <c r="G68" s="103" t="s">
        <v>31</v>
      </c>
      <c r="H68" s="103"/>
      <c r="I68" s="103"/>
      <c r="J68" s="103"/>
      <c r="K68" s="103"/>
      <c r="L68" s="103"/>
      <c r="M68" s="103"/>
      <c r="N68" s="103"/>
      <c r="O68" s="103"/>
      <c r="P68" s="48">
        <f>$Y$9 -COUNTIF($T$10:$T$255,"Vắng") -COUNTIF($T$10:$T$255,"Vắng có phép") - COUNTIF($T$10:$T$255,"Đình chỉ thi") - COUNTIF($T$10:$T$255,"Không đủ ĐKDT")</f>
        <v>55</v>
      </c>
      <c r="Q68" s="48"/>
      <c r="R68" s="49"/>
      <c r="S68" s="50"/>
      <c r="T68" s="50" t="s">
        <v>30</v>
      </c>
      <c r="U68" s="3"/>
    </row>
    <row r="69" spans="1:38" ht="16.5" hidden="1" customHeight="1">
      <c r="A69" s="2"/>
      <c r="B69" s="45" t="s">
        <v>32</v>
      </c>
      <c r="C69" s="45"/>
      <c r="D69" s="46">
        <f>+$AJ$9</f>
        <v>0</v>
      </c>
      <c r="E69" s="47" t="s">
        <v>30</v>
      </c>
      <c r="F69" s="47"/>
      <c r="G69" s="103" t="s">
        <v>33</v>
      </c>
      <c r="H69" s="103"/>
      <c r="I69" s="103"/>
      <c r="J69" s="103"/>
      <c r="K69" s="103"/>
      <c r="L69" s="103"/>
      <c r="M69" s="103"/>
      <c r="N69" s="103"/>
      <c r="O69" s="103"/>
      <c r="P69" s="51">
        <f>COUNTIF($T$10:$T$131,"Vắng")</f>
        <v>0</v>
      </c>
      <c r="Q69" s="51"/>
      <c r="R69" s="52"/>
      <c r="S69" s="50"/>
      <c r="T69" s="50" t="s">
        <v>30</v>
      </c>
      <c r="U69" s="3"/>
    </row>
    <row r="70" spans="1:38" ht="16.5" hidden="1" customHeight="1">
      <c r="A70" s="2"/>
      <c r="B70" s="45" t="s">
        <v>54</v>
      </c>
      <c r="C70" s="45"/>
      <c r="D70" s="85">
        <f>COUNTIF(V11:V65,"Học lại")</f>
        <v>55</v>
      </c>
      <c r="E70" s="47" t="s">
        <v>30</v>
      </c>
      <c r="F70" s="47"/>
      <c r="G70" s="103" t="s">
        <v>55</v>
      </c>
      <c r="H70" s="103"/>
      <c r="I70" s="103"/>
      <c r="J70" s="103"/>
      <c r="K70" s="103"/>
      <c r="L70" s="103"/>
      <c r="M70" s="103"/>
      <c r="N70" s="103"/>
      <c r="O70" s="103"/>
      <c r="P70" s="48">
        <f>COUNTIF($T$10:$T$131,"Vắng có phép")</f>
        <v>0</v>
      </c>
      <c r="Q70" s="48"/>
      <c r="R70" s="49"/>
      <c r="S70" s="50"/>
      <c r="T70" s="50" t="s">
        <v>30</v>
      </c>
      <c r="U70" s="3"/>
    </row>
    <row r="71" spans="1:38" ht="3" hidden="1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idden="1">
      <c r="B72" s="86" t="s">
        <v>34</v>
      </c>
      <c r="C72" s="86"/>
      <c r="D72" s="87">
        <f>COUNTIF(V11:V65,"Thi lại")</f>
        <v>0</v>
      </c>
      <c r="E72" s="88" t="s">
        <v>30</v>
      </c>
      <c r="F72" s="3"/>
      <c r="G72" s="3"/>
      <c r="H72" s="3"/>
      <c r="I72" s="3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3"/>
    </row>
    <row r="73" spans="1:38" hidden="1">
      <c r="B73" s="86"/>
      <c r="C73" s="86"/>
      <c r="D73" s="87"/>
      <c r="E73" s="88"/>
      <c r="F73" s="3"/>
      <c r="G73" s="3"/>
      <c r="H73" s="3"/>
      <c r="I73" s="3"/>
      <c r="J73" s="102" t="s">
        <v>56</v>
      </c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3"/>
    </row>
    <row r="74" spans="1:38" hidden="1">
      <c r="A74" s="53"/>
      <c r="B74" s="123" t="s">
        <v>35</v>
      </c>
      <c r="C74" s="123"/>
      <c r="D74" s="123"/>
      <c r="E74" s="123"/>
      <c r="F74" s="123"/>
      <c r="G74" s="123"/>
      <c r="H74" s="123"/>
      <c r="I74" s="54"/>
      <c r="J74" s="124" t="s">
        <v>36</v>
      </c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3"/>
    </row>
    <row r="75" spans="1:38" ht="4.5" hidden="1" customHeight="1">
      <c r="A75" s="2"/>
      <c r="B75" s="39"/>
      <c r="C75" s="55"/>
      <c r="D75" s="55"/>
      <c r="E75" s="56"/>
      <c r="F75" s="56"/>
      <c r="G75" s="56"/>
      <c r="H75" s="57"/>
      <c r="I75" s="58"/>
      <c r="J75" s="58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38" s="2" customFormat="1" hidden="1">
      <c r="B76" s="123" t="s">
        <v>37</v>
      </c>
      <c r="C76" s="123"/>
      <c r="D76" s="125" t="s">
        <v>38</v>
      </c>
      <c r="E76" s="125"/>
      <c r="F76" s="125"/>
      <c r="G76" s="125"/>
      <c r="H76" s="125"/>
      <c r="I76" s="58"/>
      <c r="J76" s="58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idden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idden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idden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9.7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3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18" hidden="1" customHeight="1">
      <c r="A82" s="1"/>
      <c r="B82" s="129" t="s">
        <v>39</v>
      </c>
      <c r="C82" s="129"/>
      <c r="D82" s="129" t="s">
        <v>57</v>
      </c>
      <c r="E82" s="129"/>
      <c r="F82" s="129"/>
      <c r="G82" s="129"/>
      <c r="H82" s="129"/>
      <c r="I82" s="129"/>
      <c r="J82" s="129" t="s">
        <v>40</v>
      </c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4.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6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ht="38.25" customHeight="1">
      <c r="B85" s="128" t="s">
        <v>52</v>
      </c>
      <c r="C85" s="123"/>
      <c r="D85" s="123"/>
      <c r="E85" s="123"/>
      <c r="F85" s="123"/>
      <c r="G85" s="123"/>
      <c r="H85" s="128" t="s">
        <v>53</v>
      </c>
      <c r="I85" s="128"/>
      <c r="J85" s="128"/>
      <c r="K85" s="128"/>
      <c r="L85" s="128"/>
      <c r="M85" s="128"/>
      <c r="N85" s="130" t="s">
        <v>59</v>
      </c>
      <c r="O85" s="130"/>
      <c r="P85" s="130"/>
      <c r="Q85" s="130"/>
      <c r="R85" s="130"/>
      <c r="S85" s="130"/>
      <c r="T85" s="130"/>
      <c r="U85" s="130"/>
    </row>
    <row r="86" spans="1:38">
      <c r="B86" s="39"/>
      <c r="C86" s="55"/>
      <c r="D86" s="55"/>
      <c r="E86" s="56"/>
      <c r="F86" s="56"/>
      <c r="G86" s="56"/>
      <c r="H86" s="57"/>
      <c r="I86" s="58"/>
      <c r="J86" s="58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38">
      <c r="B87" s="123" t="s">
        <v>37</v>
      </c>
      <c r="C87" s="123"/>
      <c r="D87" s="125" t="s">
        <v>38</v>
      </c>
      <c r="E87" s="125"/>
      <c r="F87" s="125"/>
      <c r="G87" s="125"/>
      <c r="H87" s="125"/>
      <c r="I87" s="58"/>
      <c r="J87" s="58"/>
      <c r="K87" s="44"/>
      <c r="L87" s="44"/>
      <c r="M87" s="44"/>
      <c r="N87" s="44"/>
      <c r="O87" s="44"/>
      <c r="P87" s="44"/>
      <c r="Q87" s="44"/>
      <c r="R87" s="44"/>
      <c r="S87" s="44"/>
      <c r="T87" s="44"/>
    </row>
    <row r="88" spans="1:38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93" spans="1:38">
      <c r="B93" s="96"/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 t="s">
        <v>60</v>
      </c>
      <c r="O93" s="96"/>
      <c r="P93" s="96"/>
      <c r="Q93" s="96"/>
      <c r="R93" s="96"/>
      <c r="S93" s="96"/>
      <c r="T93" s="96"/>
      <c r="U93" s="96"/>
    </row>
  </sheetData>
  <sheetProtection formatCells="0" formatColumns="0" formatRows="0" insertColumns="0" insertRows="0" insertHyperlinks="0" deleteColumns="0" deleteRows="0" sort="0" autoFilter="0" pivotTables="0"/>
  <autoFilter ref="A9:AL65">
    <filterColumn colId="3" showButton="0"/>
    <filterColumn colId="12"/>
  </autoFilter>
  <mergeCells count="61">
    <mergeCell ref="B87:C87"/>
    <mergeCell ref="D87:H87"/>
    <mergeCell ref="B93:D93"/>
    <mergeCell ref="E93:G93"/>
    <mergeCell ref="H93:M93"/>
    <mergeCell ref="N93:U93"/>
    <mergeCell ref="B82:C82"/>
    <mergeCell ref="D82:I82"/>
    <mergeCell ref="J82:T82"/>
    <mergeCell ref="B85:G85"/>
    <mergeCell ref="H85:M85"/>
    <mergeCell ref="N85:U85"/>
    <mergeCell ref="G70:O70"/>
    <mergeCell ref="J72:T72"/>
    <mergeCell ref="J73:T73"/>
    <mergeCell ref="B74:H74"/>
    <mergeCell ref="J74:T74"/>
    <mergeCell ref="B76:C76"/>
    <mergeCell ref="D76:H76"/>
    <mergeCell ref="T8:T10"/>
    <mergeCell ref="U8:U10"/>
    <mergeCell ref="B10:G10"/>
    <mergeCell ref="B67:C67"/>
    <mergeCell ref="G68:O68"/>
    <mergeCell ref="G69:O69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5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70 AL3:AL9 X3:AK4 W5:AK9 V11:W65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89"/>
  <sheetViews>
    <sheetView workbookViewId="0">
      <pane ySplit="4" topLeftCell="A55" activePane="bottomLeft" state="frozen"/>
      <selection activeCell="T4" sqref="T1:T1048576"/>
      <selection pane="bottomLeft" activeCell="A62" sqref="A62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5" style="1" customWidth="1"/>
    <col min="15" max="15" width="8.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3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04" t="s">
        <v>0</v>
      </c>
      <c r="I1" s="104"/>
      <c r="J1" s="104"/>
      <c r="K1" s="104"/>
      <c r="L1" s="104" t="s">
        <v>73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10" t="s">
        <v>51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2:38" ht="25.5" customHeight="1">
      <c r="B3" s="106" t="s">
        <v>2</v>
      </c>
      <c r="C3" s="106"/>
      <c r="D3" s="106"/>
      <c r="E3" s="106"/>
      <c r="F3" s="106"/>
      <c r="G3" s="106"/>
      <c r="H3" s="111" t="s">
        <v>61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8" t="s">
        <v>3</v>
      </c>
      <c r="C5" s="108"/>
      <c r="D5" s="109" t="s">
        <v>62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0" t="s">
        <v>72</v>
      </c>
      <c r="Q5" s="100"/>
      <c r="R5" s="100"/>
      <c r="S5" s="100"/>
      <c r="T5" s="100"/>
      <c r="U5" s="100"/>
      <c r="W5" s="112" t="s">
        <v>47</v>
      </c>
      <c r="X5" s="112" t="s">
        <v>9</v>
      </c>
      <c r="Y5" s="112" t="s">
        <v>46</v>
      </c>
      <c r="Z5" s="112" t="s">
        <v>45</v>
      </c>
      <c r="AA5" s="112"/>
      <c r="AB5" s="112"/>
      <c r="AC5" s="112"/>
      <c r="AD5" s="112" t="s">
        <v>44</v>
      </c>
      <c r="AE5" s="112"/>
      <c r="AF5" s="112" t="s">
        <v>42</v>
      </c>
      <c r="AG5" s="112"/>
      <c r="AH5" s="112" t="s">
        <v>43</v>
      </c>
      <c r="AI5" s="112"/>
      <c r="AJ5" s="112" t="s">
        <v>41</v>
      </c>
      <c r="AK5" s="112"/>
      <c r="AL5" s="83"/>
    </row>
    <row r="6" spans="2:38" ht="17.25" customHeight="1">
      <c r="B6" s="107" t="s">
        <v>4</v>
      </c>
      <c r="C6" s="107"/>
      <c r="D6" s="8">
        <v>3</v>
      </c>
      <c r="G6" s="101" t="s">
        <v>64</v>
      </c>
      <c r="H6" s="101"/>
      <c r="I6" s="101"/>
      <c r="J6" s="101"/>
      <c r="K6" s="101"/>
      <c r="L6" s="101"/>
      <c r="M6" s="101"/>
      <c r="N6" s="101"/>
      <c r="O6" s="101"/>
      <c r="P6" s="101" t="s">
        <v>68</v>
      </c>
      <c r="Q6" s="101"/>
      <c r="R6" s="101"/>
      <c r="S6" s="101"/>
      <c r="T6" s="101"/>
      <c r="U6" s="101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83"/>
    </row>
    <row r="8" spans="2:38" ht="44.25" customHeight="1">
      <c r="B8" s="97" t="s">
        <v>5</v>
      </c>
      <c r="C8" s="113" t="s">
        <v>6</v>
      </c>
      <c r="D8" s="115" t="s">
        <v>7</v>
      </c>
      <c r="E8" s="116"/>
      <c r="F8" s="97" t="s">
        <v>8</v>
      </c>
      <c r="G8" s="97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20" t="s">
        <v>14</v>
      </c>
      <c r="M8" s="121" t="s">
        <v>48</v>
      </c>
      <c r="N8" s="122"/>
      <c r="O8" s="120" t="s">
        <v>15</v>
      </c>
      <c r="P8" s="120" t="s">
        <v>16</v>
      </c>
      <c r="Q8" s="97" t="s">
        <v>17</v>
      </c>
      <c r="R8" s="120" t="s">
        <v>18</v>
      </c>
      <c r="S8" s="97" t="s">
        <v>19</v>
      </c>
      <c r="T8" s="97" t="s">
        <v>20</v>
      </c>
      <c r="U8" s="97" t="s">
        <v>58</v>
      </c>
      <c r="W8" s="112"/>
      <c r="X8" s="112"/>
      <c r="Y8" s="11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99"/>
      <c r="C9" s="114"/>
      <c r="D9" s="117"/>
      <c r="E9" s="118"/>
      <c r="F9" s="99"/>
      <c r="G9" s="99"/>
      <c r="H9" s="119"/>
      <c r="I9" s="119"/>
      <c r="J9" s="119"/>
      <c r="K9" s="119"/>
      <c r="L9" s="120"/>
      <c r="M9" s="95" t="s">
        <v>49</v>
      </c>
      <c r="N9" s="95" t="s">
        <v>50</v>
      </c>
      <c r="O9" s="120"/>
      <c r="P9" s="120"/>
      <c r="Q9" s="98"/>
      <c r="R9" s="120"/>
      <c r="S9" s="99"/>
      <c r="T9" s="98"/>
      <c r="U9" s="98"/>
      <c r="V9" s="90"/>
      <c r="W9" s="67" t="str">
        <f>+D5</f>
        <v>An toàn và bảo mật hệ thống thông tin</v>
      </c>
      <c r="X9" s="68" t="str">
        <f>+P5</f>
        <v>Nhóm: INT1303-08</v>
      </c>
      <c r="Y9" s="69">
        <f>+$AH$9+$AJ$9+$AF$9</f>
        <v>51</v>
      </c>
      <c r="Z9" s="63">
        <f>COUNTIF($S$10:$S$121,"Khiển trách")</f>
        <v>0</v>
      </c>
      <c r="AA9" s="63">
        <f>COUNTIF($S$10:$S$121,"Cảnh cáo")</f>
        <v>0</v>
      </c>
      <c r="AB9" s="63">
        <f>COUNTIF($S$10:$S$121,"Đình chỉ thi")</f>
        <v>0</v>
      </c>
      <c r="AC9" s="70">
        <f>+($Z$9+$AA$9+$AB$9)/$Y$9*100%</f>
        <v>0</v>
      </c>
      <c r="AD9" s="63">
        <f>SUM(COUNTIF($S$10:$S$119,"Vắng"),COUNTIF($S$10:$S$119,"Vắng có phép"))</f>
        <v>0</v>
      </c>
      <c r="AE9" s="71">
        <f>+$AD$9/$Y$9</f>
        <v>0</v>
      </c>
      <c r="AF9" s="72">
        <f>COUNTIF($V$10:$V$119,"Thi lại")</f>
        <v>1</v>
      </c>
      <c r="AG9" s="71">
        <f>+$AF$9/$Y$9</f>
        <v>1.9607843137254902E-2</v>
      </c>
      <c r="AH9" s="72">
        <f>COUNTIF($V$10:$V$120,"Học lại")</f>
        <v>50</v>
      </c>
      <c r="AI9" s="71">
        <f>+$AH$9/$Y$9</f>
        <v>0.98039215686274506</v>
      </c>
      <c r="AJ9" s="63">
        <f>COUNTIF($V$11:$V$120,"Đạt")</f>
        <v>0</v>
      </c>
      <c r="AK9" s="70">
        <f>+$AJ$9/$Y$9</f>
        <v>0</v>
      </c>
      <c r="AL9" s="82"/>
    </row>
    <row r="10" spans="2:38" ht="14.25" customHeight="1">
      <c r="B10" s="121" t="s">
        <v>26</v>
      </c>
      <c r="C10" s="126"/>
      <c r="D10" s="126"/>
      <c r="E10" s="126"/>
      <c r="F10" s="126"/>
      <c r="G10" s="122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99"/>
      <c r="R10" s="14"/>
      <c r="S10" s="14"/>
      <c r="T10" s="99"/>
      <c r="U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1080</v>
      </c>
      <c r="D11" s="17" t="s">
        <v>1081</v>
      </c>
      <c r="E11" s="18" t="s">
        <v>294</v>
      </c>
      <c r="F11" s="19" t="s">
        <v>1082</v>
      </c>
      <c r="G11" s="16" t="s">
        <v>94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1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1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1083</v>
      </c>
      <c r="D12" s="28" t="s">
        <v>686</v>
      </c>
      <c r="E12" s="29" t="s">
        <v>84</v>
      </c>
      <c r="F12" s="30" t="s">
        <v>1084</v>
      </c>
      <c r="G12" s="27" t="s">
        <v>108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1085</v>
      </c>
      <c r="D13" s="28" t="s">
        <v>1086</v>
      </c>
      <c r="E13" s="29" t="s">
        <v>523</v>
      </c>
      <c r="F13" s="30" t="s">
        <v>515</v>
      </c>
      <c r="G13" s="27" t="s">
        <v>103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1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1087</v>
      </c>
      <c r="D14" s="28" t="s">
        <v>1088</v>
      </c>
      <c r="E14" s="29" t="s">
        <v>523</v>
      </c>
      <c r="F14" s="30" t="s">
        <v>1089</v>
      </c>
      <c r="G14" s="27" t="s">
        <v>108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1090</v>
      </c>
      <c r="D15" s="28" t="s">
        <v>1091</v>
      </c>
      <c r="E15" s="29" t="s">
        <v>92</v>
      </c>
      <c r="F15" s="30" t="s">
        <v>198</v>
      </c>
      <c r="G15" s="27" t="s">
        <v>103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1092</v>
      </c>
      <c r="D16" s="28" t="s">
        <v>639</v>
      </c>
      <c r="E16" s="29" t="s">
        <v>440</v>
      </c>
      <c r="F16" s="30" t="s">
        <v>1093</v>
      </c>
      <c r="G16" s="27" t="s">
        <v>108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1094</v>
      </c>
      <c r="D17" s="28" t="s">
        <v>499</v>
      </c>
      <c r="E17" s="29" t="s">
        <v>846</v>
      </c>
      <c r="F17" s="30" t="s">
        <v>1095</v>
      </c>
      <c r="G17" s="27" t="s">
        <v>143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1096</v>
      </c>
      <c r="D18" s="28" t="s">
        <v>686</v>
      </c>
      <c r="E18" s="29" t="s">
        <v>846</v>
      </c>
      <c r="F18" s="30" t="s">
        <v>1097</v>
      </c>
      <c r="G18" s="27" t="s">
        <v>103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1098</v>
      </c>
      <c r="D19" s="28" t="s">
        <v>1099</v>
      </c>
      <c r="E19" s="29" t="s">
        <v>111</v>
      </c>
      <c r="F19" s="30" t="s">
        <v>1100</v>
      </c>
      <c r="G19" s="27" t="s">
        <v>86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1101</v>
      </c>
      <c r="D20" s="28" t="s">
        <v>166</v>
      </c>
      <c r="E20" s="29" t="s">
        <v>126</v>
      </c>
      <c r="F20" s="30" t="s">
        <v>1102</v>
      </c>
      <c r="G20" s="27" t="s">
        <v>94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1103</v>
      </c>
      <c r="D21" s="28" t="s">
        <v>1104</v>
      </c>
      <c r="E21" s="29" t="s">
        <v>322</v>
      </c>
      <c r="F21" s="30" t="s">
        <v>1105</v>
      </c>
      <c r="G21" s="27" t="s">
        <v>143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1106</v>
      </c>
      <c r="D22" s="28" t="s">
        <v>242</v>
      </c>
      <c r="E22" s="29" t="s">
        <v>322</v>
      </c>
      <c r="F22" s="30" t="s">
        <v>350</v>
      </c>
      <c r="G22" s="27" t="s">
        <v>148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1107</v>
      </c>
      <c r="D23" s="28" t="s">
        <v>1108</v>
      </c>
      <c r="E23" s="29" t="s">
        <v>322</v>
      </c>
      <c r="F23" s="30" t="s">
        <v>1109</v>
      </c>
      <c r="G23" s="27" t="s">
        <v>108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1110</v>
      </c>
      <c r="D24" s="28" t="s">
        <v>1111</v>
      </c>
      <c r="E24" s="29" t="s">
        <v>1112</v>
      </c>
      <c r="F24" s="30" t="s">
        <v>233</v>
      </c>
      <c r="G24" s="27" t="s">
        <v>94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1113</v>
      </c>
      <c r="D25" s="28" t="s">
        <v>993</v>
      </c>
      <c r="E25" s="29" t="s">
        <v>339</v>
      </c>
      <c r="F25" s="30" t="s">
        <v>619</v>
      </c>
      <c r="G25" s="27" t="s">
        <v>148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1114</v>
      </c>
      <c r="D26" s="28" t="s">
        <v>182</v>
      </c>
      <c r="E26" s="29" t="s">
        <v>151</v>
      </c>
      <c r="F26" s="30" t="s">
        <v>1115</v>
      </c>
      <c r="G26" s="27" t="s">
        <v>86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1116</v>
      </c>
      <c r="D27" s="28" t="s">
        <v>1117</v>
      </c>
      <c r="E27" s="29" t="s">
        <v>568</v>
      </c>
      <c r="F27" s="30" t="s">
        <v>502</v>
      </c>
      <c r="G27" s="27" t="s">
        <v>128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1118</v>
      </c>
      <c r="D28" s="28" t="s">
        <v>686</v>
      </c>
      <c r="E28" s="29" t="s">
        <v>568</v>
      </c>
      <c r="F28" s="30" t="s">
        <v>1119</v>
      </c>
      <c r="G28" s="27" t="s">
        <v>103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1120</v>
      </c>
      <c r="D29" s="28" t="s">
        <v>1121</v>
      </c>
      <c r="E29" s="29" t="s">
        <v>352</v>
      </c>
      <c r="F29" s="30" t="s">
        <v>509</v>
      </c>
      <c r="G29" s="27" t="s">
        <v>108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1122</v>
      </c>
      <c r="D30" s="28" t="s">
        <v>623</v>
      </c>
      <c r="E30" s="29" t="s">
        <v>352</v>
      </c>
      <c r="F30" s="30" t="s">
        <v>326</v>
      </c>
      <c r="G30" s="27" t="s">
        <v>108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1123</v>
      </c>
      <c r="D31" s="28" t="s">
        <v>1124</v>
      </c>
      <c r="E31" s="29" t="s">
        <v>159</v>
      </c>
      <c r="F31" s="30" t="s">
        <v>431</v>
      </c>
      <c r="G31" s="27" t="s">
        <v>103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1125</v>
      </c>
      <c r="D32" s="28" t="s">
        <v>1052</v>
      </c>
      <c r="E32" s="29" t="s">
        <v>163</v>
      </c>
      <c r="F32" s="30" t="s">
        <v>450</v>
      </c>
      <c r="G32" s="27" t="s">
        <v>94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1126</v>
      </c>
      <c r="D33" s="28" t="s">
        <v>1127</v>
      </c>
      <c r="E33" s="29" t="s">
        <v>1128</v>
      </c>
      <c r="F33" s="30" t="s">
        <v>216</v>
      </c>
      <c r="G33" s="27" t="s">
        <v>128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1129</v>
      </c>
      <c r="D34" s="28" t="s">
        <v>639</v>
      </c>
      <c r="E34" s="29" t="s">
        <v>1130</v>
      </c>
      <c r="F34" s="30" t="s">
        <v>444</v>
      </c>
      <c r="G34" s="27" t="s">
        <v>94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1131</v>
      </c>
      <c r="D35" s="28" t="s">
        <v>1132</v>
      </c>
      <c r="E35" s="29" t="s">
        <v>187</v>
      </c>
      <c r="F35" s="30" t="s">
        <v>226</v>
      </c>
      <c r="G35" s="27" t="s">
        <v>113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1133</v>
      </c>
      <c r="D36" s="28" t="s">
        <v>1134</v>
      </c>
      <c r="E36" s="29" t="s">
        <v>191</v>
      </c>
      <c r="F36" s="30" t="s">
        <v>684</v>
      </c>
      <c r="G36" s="27" t="s">
        <v>148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1135</v>
      </c>
      <c r="D37" s="28" t="s">
        <v>724</v>
      </c>
      <c r="E37" s="29" t="s">
        <v>197</v>
      </c>
      <c r="F37" s="30" t="s">
        <v>1136</v>
      </c>
      <c r="G37" s="27" t="s">
        <v>94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1137</v>
      </c>
      <c r="D38" s="28" t="s">
        <v>1138</v>
      </c>
      <c r="E38" s="29" t="s">
        <v>205</v>
      </c>
      <c r="F38" s="30" t="s">
        <v>1139</v>
      </c>
      <c r="G38" s="27" t="s">
        <v>94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1140</v>
      </c>
      <c r="D39" s="28" t="s">
        <v>1141</v>
      </c>
      <c r="E39" s="29" t="s">
        <v>1142</v>
      </c>
      <c r="F39" s="30" t="s">
        <v>1143</v>
      </c>
      <c r="G39" s="27" t="s">
        <v>113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1144</v>
      </c>
      <c r="D40" s="28" t="s">
        <v>1145</v>
      </c>
      <c r="E40" s="29" t="s">
        <v>209</v>
      </c>
      <c r="F40" s="30" t="s">
        <v>1100</v>
      </c>
      <c r="G40" s="27" t="s">
        <v>86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1146</v>
      </c>
      <c r="D41" s="28" t="s">
        <v>686</v>
      </c>
      <c r="E41" s="29" t="s">
        <v>470</v>
      </c>
      <c r="F41" s="30" t="s">
        <v>1147</v>
      </c>
      <c r="G41" s="27" t="s">
        <v>94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1148</v>
      </c>
      <c r="D42" s="28" t="s">
        <v>1149</v>
      </c>
      <c r="E42" s="29" t="s">
        <v>470</v>
      </c>
      <c r="F42" s="30" t="s">
        <v>1150</v>
      </c>
      <c r="G42" s="27" t="s">
        <v>94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1151</v>
      </c>
      <c r="D43" s="28" t="s">
        <v>1152</v>
      </c>
      <c r="E43" s="29" t="s">
        <v>215</v>
      </c>
      <c r="F43" s="30" t="s">
        <v>1153</v>
      </c>
      <c r="G43" s="27" t="s">
        <v>148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1154</v>
      </c>
      <c r="D44" s="28" t="s">
        <v>1155</v>
      </c>
      <c r="E44" s="29" t="s">
        <v>1156</v>
      </c>
      <c r="F44" s="30" t="s">
        <v>93</v>
      </c>
      <c r="G44" s="27" t="s">
        <v>94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1157</v>
      </c>
      <c r="D45" s="28" t="s">
        <v>852</v>
      </c>
      <c r="E45" s="29" t="s">
        <v>219</v>
      </c>
      <c r="F45" s="30" t="s">
        <v>1158</v>
      </c>
      <c r="G45" s="27" t="s">
        <v>128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1159</v>
      </c>
      <c r="D46" s="28" t="s">
        <v>1160</v>
      </c>
      <c r="E46" s="29" t="s">
        <v>936</v>
      </c>
      <c r="F46" s="30" t="s">
        <v>1161</v>
      </c>
      <c r="G46" s="27" t="s">
        <v>94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1162</v>
      </c>
      <c r="D47" s="28" t="s">
        <v>1163</v>
      </c>
      <c r="E47" s="29" t="s">
        <v>253</v>
      </c>
      <c r="F47" s="30" t="s">
        <v>1164</v>
      </c>
      <c r="G47" s="27" t="s">
        <v>128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1165</v>
      </c>
      <c r="D48" s="28" t="s">
        <v>145</v>
      </c>
      <c r="E48" s="29" t="s">
        <v>803</v>
      </c>
      <c r="F48" s="30" t="s">
        <v>1022</v>
      </c>
      <c r="G48" s="27" t="s">
        <v>103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1166</v>
      </c>
      <c r="D49" s="28" t="s">
        <v>1167</v>
      </c>
      <c r="E49" s="29" t="s">
        <v>261</v>
      </c>
      <c r="F49" s="30" t="s">
        <v>1168</v>
      </c>
      <c r="G49" s="27" t="s">
        <v>113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1169</v>
      </c>
      <c r="D50" s="28" t="s">
        <v>1170</v>
      </c>
      <c r="E50" s="29" t="s">
        <v>646</v>
      </c>
      <c r="F50" s="30" t="s">
        <v>1171</v>
      </c>
      <c r="G50" s="27" t="s">
        <v>143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1172</v>
      </c>
      <c r="D51" s="28" t="s">
        <v>935</v>
      </c>
      <c r="E51" s="29" t="s">
        <v>1173</v>
      </c>
      <c r="F51" s="30" t="s">
        <v>284</v>
      </c>
      <c r="G51" s="27" t="s">
        <v>108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42</v>
      </c>
      <c r="C52" s="27" t="s">
        <v>1174</v>
      </c>
      <c r="D52" s="28" t="s">
        <v>869</v>
      </c>
      <c r="E52" s="29" t="s">
        <v>1175</v>
      </c>
      <c r="F52" s="30" t="s">
        <v>1176</v>
      </c>
      <c r="G52" s="27" t="s">
        <v>113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43</v>
      </c>
      <c r="C53" s="27" t="s">
        <v>1177</v>
      </c>
      <c r="D53" s="28" t="s">
        <v>1178</v>
      </c>
      <c r="E53" s="29" t="s">
        <v>1179</v>
      </c>
      <c r="F53" s="30" t="s">
        <v>1180</v>
      </c>
      <c r="G53" s="27" t="s">
        <v>143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44</v>
      </c>
      <c r="C54" s="27" t="s">
        <v>1181</v>
      </c>
      <c r="D54" s="28" t="s">
        <v>1182</v>
      </c>
      <c r="E54" s="29" t="s">
        <v>1183</v>
      </c>
      <c r="F54" s="30" t="s">
        <v>1184</v>
      </c>
      <c r="G54" s="27" t="s">
        <v>113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45</v>
      </c>
      <c r="C55" s="27" t="s">
        <v>1185</v>
      </c>
      <c r="D55" s="28" t="s">
        <v>545</v>
      </c>
      <c r="E55" s="29" t="s">
        <v>1183</v>
      </c>
      <c r="F55" s="30" t="s">
        <v>842</v>
      </c>
      <c r="G55" s="27" t="s">
        <v>108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46</v>
      </c>
      <c r="C56" s="27" t="s">
        <v>1186</v>
      </c>
      <c r="D56" s="28" t="s">
        <v>1006</v>
      </c>
      <c r="E56" s="29" t="s">
        <v>419</v>
      </c>
      <c r="F56" s="30" t="s">
        <v>1187</v>
      </c>
      <c r="G56" s="27" t="s">
        <v>103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47</v>
      </c>
      <c r="C57" s="27" t="s">
        <v>1188</v>
      </c>
      <c r="D57" s="28" t="s">
        <v>256</v>
      </c>
      <c r="E57" s="29" t="s">
        <v>280</v>
      </c>
      <c r="F57" s="30" t="s">
        <v>1189</v>
      </c>
      <c r="G57" s="27" t="s">
        <v>1190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Thi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48</v>
      </c>
      <c r="C58" s="27" t="s">
        <v>1191</v>
      </c>
      <c r="D58" s="28" t="s">
        <v>701</v>
      </c>
      <c r="E58" s="29" t="s">
        <v>511</v>
      </c>
      <c r="F58" s="30" t="s">
        <v>1192</v>
      </c>
      <c r="G58" s="27" t="s">
        <v>103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49</v>
      </c>
      <c r="C59" s="27" t="s">
        <v>1193</v>
      </c>
      <c r="D59" s="28" t="s">
        <v>290</v>
      </c>
      <c r="E59" s="29" t="s">
        <v>1194</v>
      </c>
      <c r="F59" s="30" t="s">
        <v>1195</v>
      </c>
      <c r="G59" s="27" t="s">
        <v>128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26">
        <v>50</v>
      </c>
      <c r="C60" s="27" t="s">
        <v>1196</v>
      </c>
      <c r="D60" s="28" t="s">
        <v>1197</v>
      </c>
      <c r="E60" s="29" t="s">
        <v>971</v>
      </c>
      <c r="F60" s="30" t="s">
        <v>1198</v>
      </c>
      <c r="G60" s="27" t="s">
        <v>108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18.75" customHeight="1">
      <c r="B61" s="26">
        <v>51</v>
      </c>
      <c r="C61" s="27" t="s">
        <v>1199</v>
      </c>
      <c r="D61" s="28" t="s">
        <v>1200</v>
      </c>
      <c r="E61" s="29" t="s">
        <v>430</v>
      </c>
      <c r="F61" s="30" t="s">
        <v>940</v>
      </c>
      <c r="G61" s="27" t="s">
        <v>148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1:38" ht="7.5" customHeight="1">
      <c r="A62" s="2"/>
      <c r="B62" s="39"/>
      <c r="C62" s="40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hidden="1">
      <c r="A63" s="2"/>
      <c r="B63" s="127" t="s">
        <v>28</v>
      </c>
      <c r="C63" s="127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 ht="16.5" hidden="1" customHeight="1">
      <c r="A64" s="2"/>
      <c r="B64" s="45" t="s">
        <v>29</v>
      </c>
      <c r="C64" s="45"/>
      <c r="D64" s="46">
        <f>+$Y$9</f>
        <v>51</v>
      </c>
      <c r="E64" s="47" t="s">
        <v>30</v>
      </c>
      <c r="F64" s="47"/>
      <c r="G64" s="103" t="s">
        <v>31</v>
      </c>
      <c r="H64" s="103"/>
      <c r="I64" s="103"/>
      <c r="J64" s="103"/>
      <c r="K64" s="103"/>
      <c r="L64" s="103"/>
      <c r="M64" s="103"/>
      <c r="N64" s="103"/>
      <c r="O64" s="103"/>
      <c r="P64" s="48">
        <f>$Y$9 -COUNTIF($T$10:$T$251,"Vắng") -COUNTIF($T$10:$T$251,"Vắng có phép") - COUNTIF($T$10:$T$251,"Đình chỉ thi") - COUNTIF($T$10:$T$251,"Không đủ ĐKDT")</f>
        <v>51</v>
      </c>
      <c r="Q64" s="48"/>
      <c r="R64" s="49"/>
      <c r="S64" s="50"/>
      <c r="T64" s="50" t="s">
        <v>30</v>
      </c>
      <c r="U64" s="3"/>
    </row>
    <row r="65" spans="1:38" ht="16.5" hidden="1" customHeight="1">
      <c r="A65" s="2"/>
      <c r="B65" s="45" t="s">
        <v>32</v>
      </c>
      <c r="C65" s="45"/>
      <c r="D65" s="46">
        <f>+$AJ$9</f>
        <v>0</v>
      </c>
      <c r="E65" s="47" t="s">
        <v>30</v>
      </c>
      <c r="F65" s="47"/>
      <c r="G65" s="103" t="s">
        <v>33</v>
      </c>
      <c r="H65" s="103"/>
      <c r="I65" s="103"/>
      <c r="J65" s="103"/>
      <c r="K65" s="103"/>
      <c r="L65" s="103"/>
      <c r="M65" s="103"/>
      <c r="N65" s="103"/>
      <c r="O65" s="103"/>
      <c r="P65" s="51">
        <f>COUNTIF($T$10:$T$127,"Vắng")</f>
        <v>0</v>
      </c>
      <c r="Q65" s="51"/>
      <c r="R65" s="52"/>
      <c r="S65" s="50"/>
      <c r="T65" s="50" t="s">
        <v>30</v>
      </c>
      <c r="U65" s="3"/>
    </row>
    <row r="66" spans="1:38" ht="16.5" hidden="1" customHeight="1">
      <c r="A66" s="2"/>
      <c r="B66" s="45" t="s">
        <v>54</v>
      </c>
      <c r="C66" s="45"/>
      <c r="D66" s="85">
        <f>COUNTIF(V11:V61,"Học lại")</f>
        <v>50</v>
      </c>
      <c r="E66" s="47" t="s">
        <v>30</v>
      </c>
      <c r="F66" s="47"/>
      <c r="G66" s="103" t="s">
        <v>55</v>
      </c>
      <c r="H66" s="103"/>
      <c r="I66" s="103"/>
      <c r="J66" s="103"/>
      <c r="K66" s="103"/>
      <c r="L66" s="103"/>
      <c r="M66" s="103"/>
      <c r="N66" s="103"/>
      <c r="O66" s="103"/>
      <c r="P66" s="48">
        <f>COUNTIF($T$10:$T$127,"Vắng có phép")</f>
        <v>0</v>
      </c>
      <c r="Q66" s="48"/>
      <c r="R66" s="49"/>
      <c r="S66" s="50"/>
      <c r="T66" s="50" t="s">
        <v>30</v>
      </c>
      <c r="U66" s="3"/>
    </row>
    <row r="67" spans="1:38" ht="3" hidden="1" customHeight="1">
      <c r="A67" s="2"/>
      <c r="B67" s="39"/>
      <c r="C67" s="40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idden="1">
      <c r="B68" s="86" t="s">
        <v>34</v>
      </c>
      <c r="C68" s="86"/>
      <c r="D68" s="87">
        <f>COUNTIF(V11:V61,"Thi lại")</f>
        <v>1</v>
      </c>
      <c r="E68" s="88" t="s">
        <v>30</v>
      </c>
      <c r="F68" s="3"/>
      <c r="G68" s="3"/>
      <c r="H68" s="3"/>
      <c r="I68" s="3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3"/>
    </row>
    <row r="69" spans="1:38" hidden="1">
      <c r="B69" s="86"/>
      <c r="C69" s="86"/>
      <c r="D69" s="87"/>
      <c r="E69" s="88"/>
      <c r="F69" s="3"/>
      <c r="G69" s="3"/>
      <c r="H69" s="3"/>
      <c r="I69" s="3"/>
      <c r="J69" s="102" t="s">
        <v>56</v>
      </c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3"/>
    </row>
    <row r="70" spans="1:38" hidden="1">
      <c r="A70" s="53"/>
      <c r="B70" s="123" t="s">
        <v>35</v>
      </c>
      <c r="C70" s="123"/>
      <c r="D70" s="123"/>
      <c r="E70" s="123"/>
      <c r="F70" s="123"/>
      <c r="G70" s="123"/>
      <c r="H70" s="123"/>
      <c r="I70" s="54"/>
      <c r="J70" s="124" t="s">
        <v>36</v>
      </c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3"/>
    </row>
    <row r="71" spans="1:38" ht="4.5" hidden="1" customHeight="1">
      <c r="A71" s="2"/>
      <c r="B71" s="39"/>
      <c r="C71" s="55"/>
      <c r="D71" s="55"/>
      <c r="E71" s="56"/>
      <c r="F71" s="56"/>
      <c r="G71" s="56"/>
      <c r="H71" s="57"/>
      <c r="I71" s="58"/>
      <c r="J71" s="58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38" s="2" customFormat="1" hidden="1">
      <c r="B72" s="123" t="s">
        <v>37</v>
      </c>
      <c r="C72" s="123"/>
      <c r="D72" s="125" t="s">
        <v>38</v>
      </c>
      <c r="E72" s="125"/>
      <c r="F72" s="125"/>
      <c r="G72" s="125"/>
      <c r="H72" s="125"/>
      <c r="I72" s="58"/>
      <c r="J72" s="58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idden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idden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idden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9.7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3.75" hidden="1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18" hidden="1" customHeight="1">
      <c r="A78" s="1"/>
      <c r="B78" s="129" t="s">
        <v>39</v>
      </c>
      <c r="C78" s="129"/>
      <c r="D78" s="129" t="s">
        <v>57</v>
      </c>
      <c r="E78" s="129"/>
      <c r="F78" s="129"/>
      <c r="G78" s="129"/>
      <c r="H78" s="129"/>
      <c r="I78" s="129"/>
      <c r="J78" s="129" t="s">
        <v>40</v>
      </c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4.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36.7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2:21" ht="38.25" customHeight="1">
      <c r="B81" s="128" t="s">
        <v>52</v>
      </c>
      <c r="C81" s="123"/>
      <c r="D81" s="123"/>
      <c r="E81" s="123"/>
      <c r="F81" s="123"/>
      <c r="G81" s="123"/>
      <c r="H81" s="128" t="s">
        <v>53</v>
      </c>
      <c r="I81" s="128"/>
      <c r="J81" s="128"/>
      <c r="K81" s="128"/>
      <c r="L81" s="128"/>
      <c r="M81" s="128"/>
      <c r="N81" s="130" t="s">
        <v>59</v>
      </c>
      <c r="O81" s="130"/>
      <c r="P81" s="130"/>
      <c r="Q81" s="130"/>
      <c r="R81" s="130"/>
      <c r="S81" s="130"/>
      <c r="T81" s="130"/>
      <c r="U81" s="130"/>
    </row>
    <row r="82" spans="2:21">
      <c r="B82" s="39"/>
      <c r="C82" s="55"/>
      <c r="D82" s="55"/>
      <c r="E82" s="56"/>
      <c r="F82" s="56"/>
      <c r="G82" s="56"/>
      <c r="H82" s="57"/>
      <c r="I82" s="58"/>
      <c r="J82" s="58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1">
      <c r="B83" s="123" t="s">
        <v>37</v>
      </c>
      <c r="C83" s="123"/>
      <c r="D83" s="125" t="s">
        <v>38</v>
      </c>
      <c r="E83" s="125"/>
      <c r="F83" s="125"/>
      <c r="G83" s="125"/>
      <c r="H83" s="125"/>
      <c r="I83" s="58"/>
      <c r="J83" s="58"/>
      <c r="K83" s="44"/>
      <c r="L83" s="44"/>
      <c r="M83" s="44"/>
      <c r="N83" s="44"/>
      <c r="O83" s="44"/>
      <c r="P83" s="44"/>
      <c r="Q83" s="44"/>
      <c r="R83" s="44"/>
      <c r="S83" s="44"/>
      <c r="T83" s="44"/>
    </row>
    <row r="84" spans="2:21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9" spans="2:21">
      <c r="B89" s="96"/>
      <c r="C89" s="96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 t="s">
        <v>60</v>
      </c>
      <c r="O89" s="96"/>
      <c r="P89" s="96"/>
      <c r="Q89" s="96"/>
      <c r="R89" s="96"/>
      <c r="S89" s="96"/>
      <c r="T89" s="96"/>
      <c r="U89" s="96"/>
    </row>
  </sheetData>
  <sheetProtection formatCells="0" formatColumns="0" formatRows="0" insertColumns="0" insertRows="0" insertHyperlinks="0" deleteColumns="0" deleteRows="0" sort="0" autoFilter="0" pivotTables="0"/>
  <autoFilter ref="A9:AL61">
    <filterColumn colId="3" showButton="0"/>
    <filterColumn colId="12"/>
  </autoFilter>
  <mergeCells count="61">
    <mergeCell ref="B83:C83"/>
    <mergeCell ref="D83:H83"/>
    <mergeCell ref="B89:D89"/>
    <mergeCell ref="E89:G89"/>
    <mergeCell ref="H89:M89"/>
    <mergeCell ref="N89:U89"/>
    <mergeCell ref="B78:C78"/>
    <mergeCell ref="D78:I78"/>
    <mergeCell ref="J78:T78"/>
    <mergeCell ref="B81:G81"/>
    <mergeCell ref="H81:M81"/>
    <mergeCell ref="N81:U81"/>
    <mergeCell ref="G66:O66"/>
    <mergeCell ref="J68:T68"/>
    <mergeCell ref="J69:T69"/>
    <mergeCell ref="B70:H70"/>
    <mergeCell ref="J70:T70"/>
    <mergeCell ref="B72:C72"/>
    <mergeCell ref="D72:H72"/>
    <mergeCell ref="T8:T10"/>
    <mergeCell ref="U8:U10"/>
    <mergeCell ref="B10:G10"/>
    <mergeCell ref="B63:C63"/>
    <mergeCell ref="G64:O64"/>
    <mergeCell ref="G65:O65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1">
    <cfRule type="cellIs" dxfId="7" priority="2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66 AL3:AL9 X3:AK4 W5:AK9 V11:W61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90"/>
  <sheetViews>
    <sheetView workbookViewId="0">
      <pane ySplit="4" topLeftCell="A56" activePane="bottomLeft" state="frozen"/>
      <selection activeCell="T4" sqref="T1:T1048576"/>
      <selection pane="bottomLeft" activeCell="A63" sqref="A63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5" style="1" customWidth="1"/>
    <col min="15" max="15" width="8.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3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04" t="s">
        <v>0</v>
      </c>
      <c r="I1" s="104"/>
      <c r="J1" s="104"/>
      <c r="K1" s="104"/>
      <c r="L1" s="104" t="s">
        <v>74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10" t="s">
        <v>51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2:38" ht="25.5" customHeight="1">
      <c r="B3" s="106" t="s">
        <v>2</v>
      </c>
      <c r="C3" s="106"/>
      <c r="D3" s="106"/>
      <c r="E3" s="106"/>
      <c r="F3" s="106"/>
      <c r="G3" s="106"/>
      <c r="H3" s="111" t="s">
        <v>61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8" t="s">
        <v>3</v>
      </c>
      <c r="C5" s="108"/>
      <c r="D5" s="109" t="s">
        <v>62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0" t="s">
        <v>75</v>
      </c>
      <c r="Q5" s="100"/>
      <c r="R5" s="100"/>
      <c r="S5" s="100"/>
      <c r="T5" s="100"/>
      <c r="U5" s="100"/>
      <c r="W5" s="112" t="s">
        <v>47</v>
      </c>
      <c r="X5" s="112" t="s">
        <v>9</v>
      </c>
      <c r="Y5" s="112" t="s">
        <v>46</v>
      </c>
      <c r="Z5" s="112" t="s">
        <v>45</v>
      </c>
      <c r="AA5" s="112"/>
      <c r="AB5" s="112"/>
      <c r="AC5" s="112"/>
      <c r="AD5" s="112" t="s">
        <v>44</v>
      </c>
      <c r="AE5" s="112"/>
      <c r="AF5" s="112" t="s">
        <v>42</v>
      </c>
      <c r="AG5" s="112"/>
      <c r="AH5" s="112" t="s">
        <v>43</v>
      </c>
      <c r="AI5" s="112"/>
      <c r="AJ5" s="112" t="s">
        <v>41</v>
      </c>
      <c r="AK5" s="112"/>
      <c r="AL5" s="83"/>
    </row>
    <row r="6" spans="2:38" ht="17.25" customHeight="1">
      <c r="B6" s="107" t="s">
        <v>4</v>
      </c>
      <c r="C6" s="107"/>
      <c r="D6" s="8">
        <v>3</v>
      </c>
      <c r="G6" s="101" t="s">
        <v>64</v>
      </c>
      <c r="H6" s="101"/>
      <c r="I6" s="101"/>
      <c r="J6" s="101"/>
      <c r="K6" s="101"/>
      <c r="L6" s="101"/>
      <c r="M6" s="101"/>
      <c r="N6" s="101"/>
      <c r="O6" s="101"/>
      <c r="P6" s="101" t="s">
        <v>68</v>
      </c>
      <c r="Q6" s="101"/>
      <c r="R6" s="101"/>
      <c r="S6" s="101"/>
      <c r="T6" s="101"/>
      <c r="U6" s="101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83"/>
    </row>
    <row r="8" spans="2:38" ht="44.25" customHeight="1">
      <c r="B8" s="97" t="s">
        <v>5</v>
      </c>
      <c r="C8" s="113" t="s">
        <v>6</v>
      </c>
      <c r="D8" s="115" t="s">
        <v>7</v>
      </c>
      <c r="E8" s="116"/>
      <c r="F8" s="97" t="s">
        <v>8</v>
      </c>
      <c r="G8" s="97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20" t="s">
        <v>14</v>
      </c>
      <c r="M8" s="121" t="s">
        <v>48</v>
      </c>
      <c r="N8" s="122"/>
      <c r="O8" s="120" t="s">
        <v>15</v>
      </c>
      <c r="P8" s="120" t="s">
        <v>16</v>
      </c>
      <c r="Q8" s="97" t="s">
        <v>17</v>
      </c>
      <c r="R8" s="120" t="s">
        <v>18</v>
      </c>
      <c r="S8" s="97" t="s">
        <v>19</v>
      </c>
      <c r="T8" s="97" t="s">
        <v>20</v>
      </c>
      <c r="U8" s="97" t="s">
        <v>58</v>
      </c>
      <c r="W8" s="112"/>
      <c r="X8" s="112"/>
      <c r="Y8" s="11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99"/>
      <c r="C9" s="114"/>
      <c r="D9" s="117"/>
      <c r="E9" s="118"/>
      <c r="F9" s="99"/>
      <c r="G9" s="99"/>
      <c r="H9" s="119"/>
      <c r="I9" s="119"/>
      <c r="J9" s="119"/>
      <c r="K9" s="119"/>
      <c r="L9" s="120"/>
      <c r="M9" s="95" t="s">
        <v>49</v>
      </c>
      <c r="N9" s="95" t="s">
        <v>50</v>
      </c>
      <c r="O9" s="120"/>
      <c r="P9" s="120"/>
      <c r="Q9" s="98"/>
      <c r="R9" s="120"/>
      <c r="S9" s="99"/>
      <c r="T9" s="98"/>
      <c r="U9" s="98"/>
      <c r="V9" s="90"/>
      <c r="W9" s="67" t="str">
        <f>+D5</f>
        <v>An toàn và bảo mật hệ thống thông tin</v>
      </c>
      <c r="X9" s="68" t="str">
        <f>+P5</f>
        <v>Nhóm: INT1303-07</v>
      </c>
      <c r="Y9" s="69">
        <f>+$AH$9+$AJ$9+$AF$9</f>
        <v>52</v>
      </c>
      <c r="Z9" s="63">
        <f>COUNTIF($S$10:$S$122,"Khiển trách")</f>
        <v>0</v>
      </c>
      <c r="AA9" s="63">
        <f>COUNTIF($S$10:$S$122,"Cảnh cáo")</f>
        <v>0</v>
      </c>
      <c r="AB9" s="63">
        <f>COUNTIF($S$10:$S$122,"Đình chỉ thi")</f>
        <v>0</v>
      </c>
      <c r="AC9" s="70">
        <f>+($Z$9+$AA$9+$AB$9)/$Y$9*100%</f>
        <v>0</v>
      </c>
      <c r="AD9" s="63">
        <f>SUM(COUNTIF($S$10:$S$120,"Vắng"),COUNTIF($S$10:$S$120,"Vắng có phép"))</f>
        <v>0</v>
      </c>
      <c r="AE9" s="71">
        <f>+$AD$9/$Y$9</f>
        <v>0</v>
      </c>
      <c r="AF9" s="72">
        <f>COUNTIF($V$10:$V$120,"Thi lại")</f>
        <v>0</v>
      </c>
      <c r="AG9" s="71">
        <f>+$AF$9/$Y$9</f>
        <v>0</v>
      </c>
      <c r="AH9" s="72">
        <f>COUNTIF($V$10:$V$121,"Học lại")</f>
        <v>52</v>
      </c>
      <c r="AI9" s="71">
        <f>+$AH$9/$Y$9</f>
        <v>1</v>
      </c>
      <c r="AJ9" s="63">
        <f>COUNTIF($V$11:$V$121,"Đạt")</f>
        <v>0</v>
      </c>
      <c r="AK9" s="70">
        <f>+$AJ$9/$Y$9</f>
        <v>0</v>
      </c>
      <c r="AL9" s="82"/>
    </row>
    <row r="10" spans="2:38" ht="14.25" customHeight="1">
      <c r="B10" s="121" t="s">
        <v>26</v>
      </c>
      <c r="C10" s="126"/>
      <c r="D10" s="126"/>
      <c r="E10" s="126"/>
      <c r="F10" s="126"/>
      <c r="G10" s="122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99"/>
      <c r="R10" s="14"/>
      <c r="S10" s="14"/>
      <c r="T10" s="99"/>
      <c r="U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973</v>
      </c>
      <c r="D11" s="17" t="s">
        <v>974</v>
      </c>
      <c r="E11" s="18" t="s">
        <v>84</v>
      </c>
      <c r="F11" s="19" t="s">
        <v>975</v>
      </c>
      <c r="G11" s="16" t="s">
        <v>113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2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976</v>
      </c>
      <c r="D12" s="28" t="s">
        <v>977</v>
      </c>
      <c r="E12" s="29" t="s">
        <v>84</v>
      </c>
      <c r="F12" s="30" t="s">
        <v>978</v>
      </c>
      <c r="G12" s="27" t="s">
        <v>128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979</v>
      </c>
      <c r="D13" s="28" t="s">
        <v>980</v>
      </c>
      <c r="E13" s="29" t="s">
        <v>84</v>
      </c>
      <c r="F13" s="30" t="s">
        <v>981</v>
      </c>
      <c r="G13" s="27" t="s">
        <v>113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2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982</v>
      </c>
      <c r="D14" s="28" t="s">
        <v>140</v>
      </c>
      <c r="E14" s="29" t="s">
        <v>983</v>
      </c>
      <c r="F14" s="30" t="s">
        <v>549</v>
      </c>
      <c r="G14" s="27" t="s">
        <v>128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984</v>
      </c>
      <c r="D15" s="28" t="s">
        <v>985</v>
      </c>
      <c r="E15" s="29" t="s">
        <v>839</v>
      </c>
      <c r="F15" s="30" t="s">
        <v>986</v>
      </c>
      <c r="G15" s="27" t="s">
        <v>94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987</v>
      </c>
      <c r="D16" s="28" t="s">
        <v>610</v>
      </c>
      <c r="E16" s="29" t="s">
        <v>846</v>
      </c>
      <c r="F16" s="30" t="s">
        <v>988</v>
      </c>
      <c r="G16" s="27" t="s">
        <v>113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989</v>
      </c>
      <c r="D17" s="28" t="s">
        <v>686</v>
      </c>
      <c r="E17" s="29" t="s">
        <v>534</v>
      </c>
      <c r="F17" s="30" t="s">
        <v>990</v>
      </c>
      <c r="G17" s="27" t="s">
        <v>103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991</v>
      </c>
      <c r="D18" s="28" t="s">
        <v>356</v>
      </c>
      <c r="E18" s="29" t="s">
        <v>126</v>
      </c>
      <c r="F18" s="30" t="s">
        <v>918</v>
      </c>
      <c r="G18" s="27" t="s">
        <v>148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992</v>
      </c>
      <c r="D19" s="28" t="s">
        <v>993</v>
      </c>
      <c r="E19" s="29" t="s">
        <v>543</v>
      </c>
      <c r="F19" s="30" t="s">
        <v>292</v>
      </c>
      <c r="G19" s="27" t="s">
        <v>143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994</v>
      </c>
      <c r="D20" s="28" t="s">
        <v>995</v>
      </c>
      <c r="E20" s="29" t="s">
        <v>322</v>
      </c>
      <c r="F20" s="30" t="s">
        <v>220</v>
      </c>
      <c r="G20" s="27" t="s">
        <v>94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996</v>
      </c>
      <c r="D21" s="28" t="s">
        <v>190</v>
      </c>
      <c r="E21" s="29" t="s">
        <v>558</v>
      </c>
      <c r="F21" s="30" t="s">
        <v>672</v>
      </c>
      <c r="G21" s="27" t="s">
        <v>86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997</v>
      </c>
      <c r="D22" s="28" t="s">
        <v>392</v>
      </c>
      <c r="E22" s="29" t="s">
        <v>141</v>
      </c>
      <c r="F22" s="30" t="s">
        <v>258</v>
      </c>
      <c r="G22" s="27" t="s">
        <v>113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998</v>
      </c>
      <c r="D23" s="28" t="s">
        <v>368</v>
      </c>
      <c r="E23" s="29" t="s">
        <v>146</v>
      </c>
      <c r="F23" s="30" t="s">
        <v>702</v>
      </c>
      <c r="G23" s="27" t="s">
        <v>143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999</v>
      </c>
      <c r="D24" s="28" t="s">
        <v>1000</v>
      </c>
      <c r="E24" s="29" t="s">
        <v>146</v>
      </c>
      <c r="F24" s="30" t="s">
        <v>1001</v>
      </c>
      <c r="G24" s="27" t="s">
        <v>143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1002</v>
      </c>
      <c r="D25" s="28" t="s">
        <v>1003</v>
      </c>
      <c r="E25" s="29" t="s">
        <v>146</v>
      </c>
      <c r="F25" s="30" t="s">
        <v>1004</v>
      </c>
      <c r="G25" s="27" t="s">
        <v>148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1005</v>
      </c>
      <c r="D26" s="28" t="s">
        <v>1006</v>
      </c>
      <c r="E26" s="29" t="s">
        <v>1007</v>
      </c>
      <c r="F26" s="30" t="s">
        <v>164</v>
      </c>
      <c r="G26" s="27" t="s">
        <v>108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1008</v>
      </c>
      <c r="D27" s="28" t="s">
        <v>182</v>
      </c>
      <c r="E27" s="29" t="s">
        <v>877</v>
      </c>
      <c r="F27" s="30" t="s">
        <v>957</v>
      </c>
      <c r="G27" s="27" t="s">
        <v>86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1009</v>
      </c>
      <c r="D28" s="28" t="s">
        <v>1010</v>
      </c>
      <c r="E28" s="29" t="s">
        <v>159</v>
      </c>
      <c r="F28" s="30" t="s">
        <v>926</v>
      </c>
      <c r="G28" s="27" t="s">
        <v>143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1011</v>
      </c>
      <c r="D29" s="28" t="s">
        <v>701</v>
      </c>
      <c r="E29" s="29" t="s">
        <v>163</v>
      </c>
      <c r="F29" s="30" t="s">
        <v>894</v>
      </c>
      <c r="G29" s="27" t="s">
        <v>148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1012</v>
      </c>
      <c r="D30" s="28" t="s">
        <v>162</v>
      </c>
      <c r="E30" s="29" t="s">
        <v>163</v>
      </c>
      <c r="F30" s="30" t="s">
        <v>1013</v>
      </c>
      <c r="G30" s="27" t="s">
        <v>108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1014</v>
      </c>
      <c r="D31" s="28" t="s">
        <v>1015</v>
      </c>
      <c r="E31" s="29" t="s">
        <v>361</v>
      </c>
      <c r="F31" s="30" t="s">
        <v>1016</v>
      </c>
      <c r="G31" s="27" t="s">
        <v>86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1017</v>
      </c>
      <c r="D32" s="28" t="s">
        <v>1018</v>
      </c>
      <c r="E32" s="29" t="s">
        <v>361</v>
      </c>
      <c r="F32" s="30" t="s">
        <v>1019</v>
      </c>
      <c r="G32" s="27" t="s">
        <v>108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1020</v>
      </c>
      <c r="D33" s="28" t="s">
        <v>1021</v>
      </c>
      <c r="E33" s="29" t="s">
        <v>179</v>
      </c>
      <c r="F33" s="30" t="s">
        <v>1022</v>
      </c>
      <c r="G33" s="27" t="s">
        <v>108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1023</v>
      </c>
      <c r="D34" s="28" t="s">
        <v>639</v>
      </c>
      <c r="E34" s="29" t="s">
        <v>191</v>
      </c>
      <c r="F34" s="30" t="s">
        <v>717</v>
      </c>
      <c r="G34" s="27" t="s">
        <v>86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1024</v>
      </c>
      <c r="D35" s="28" t="s">
        <v>1025</v>
      </c>
      <c r="E35" s="29" t="s">
        <v>386</v>
      </c>
      <c r="F35" s="30" t="s">
        <v>471</v>
      </c>
      <c r="G35" s="27" t="s">
        <v>143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1026</v>
      </c>
      <c r="D36" s="28" t="s">
        <v>130</v>
      </c>
      <c r="E36" s="29" t="s">
        <v>470</v>
      </c>
      <c r="F36" s="30" t="s">
        <v>1027</v>
      </c>
      <c r="G36" s="27" t="s">
        <v>108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1028</v>
      </c>
      <c r="D37" s="28" t="s">
        <v>290</v>
      </c>
      <c r="E37" s="29" t="s">
        <v>470</v>
      </c>
      <c r="F37" s="30" t="s">
        <v>1029</v>
      </c>
      <c r="G37" s="27" t="s">
        <v>113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1030</v>
      </c>
      <c r="D38" s="28" t="s">
        <v>1031</v>
      </c>
      <c r="E38" s="29" t="s">
        <v>470</v>
      </c>
      <c r="F38" s="30" t="s">
        <v>600</v>
      </c>
      <c r="G38" s="27" t="s">
        <v>103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1032</v>
      </c>
      <c r="D39" s="28" t="s">
        <v>140</v>
      </c>
      <c r="E39" s="29" t="s">
        <v>1033</v>
      </c>
      <c r="F39" s="30" t="s">
        <v>495</v>
      </c>
      <c r="G39" s="27" t="s">
        <v>108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1034</v>
      </c>
      <c r="D40" s="28" t="s">
        <v>1035</v>
      </c>
      <c r="E40" s="29" t="s">
        <v>932</v>
      </c>
      <c r="F40" s="30" t="s">
        <v>581</v>
      </c>
      <c r="G40" s="27" t="s">
        <v>103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1036</v>
      </c>
      <c r="D41" s="28" t="s">
        <v>154</v>
      </c>
      <c r="E41" s="29" t="s">
        <v>776</v>
      </c>
      <c r="F41" s="30" t="s">
        <v>152</v>
      </c>
      <c r="G41" s="27" t="s">
        <v>108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1037</v>
      </c>
      <c r="D42" s="28" t="s">
        <v>1038</v>
      </c>
      <c r="E42" s="29" t="s">
        <v>782</v>
      </c>
      <c r="F42" s="30" t="s">
        <v>708</v>
      </c>
      <c r="G42" s="27" t="s">
        <v>143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1039</v>
      </c>
      <c r="D43" s="28" t="s">
        <v>1040</v>
      </c>
      <c r="E43" s="29" t="s">
        <v>223</v>
      </c>
      <c r="F43" s="30" t="s">
        <v>266</v>
      </c>
      <c r="G43" s="27" t="s">
        <v>148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1041</v>
      </c>
      <c r="D44" s="28" t="s">
        <v>105</v>
      </c>
      <c r="E44" s="29" t="s">
        <v>408</v>
      </c>
      <c r="F44" s="30" t="s">
        <v>403</v>
      </c>
      <c r="G44" s="27" t="s">
        <v>103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1042</v>
      </c>
      <c r="D45" s="28" t="s">
        <v>1043</v>
      </c>
      <c r="E45" s="29" t="s">
        <v>250</v>
      </c>
      <c r="F45" s="30" t="s">
        <v>680</v>
      </c>
      <c r="G45" s="27" t="s">
        <v>108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1044</v>
      </c>
      <c r="D46" s="28" t="s">
        <v>1045</v>
      </c>
      <c r="E46" s="29" t="s">
        <v>1046</v>
      </c>
      <c r="F46" s="30" t="s">
        <v>1047</v>
      </c>
      <c r="G46" s="27" t="s">
        <v>108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1048</v>
      </c>
      <c r="D47" s="28" t="s">
        <v>235</v>
      </c>
      <c r="E47" s="29" t="s">
        <v>257</v>
      </c>
      <c r="F47" s="30" t="s">
        <v>147</v>
      </c>
      <c r="G47" s="27" t="s">
        <v>148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1049</v>
      </c>
      <c r="D48" s="28" t="s">
        <v>724</v>
      </c>
      <c r="E48" s="29" t="s">
        <v>261</v>
      </c>
      <c r="F48" s="30" t="s">
        <v>1050</v>
      </c>
      <c r="G48" s="27" t="s">
        <v>108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39</v>
      </c>
      <c r="C49" s="27" t="s">
        <v>1051</v>
      </c>
      <c r="D49" s="28" t="s">
        <v>1052</v>
      </c>
      <c r="E49" s="29" t="s">
        <v>261</v>
      </c>
      <c r="F49" s="30" t="s">
        <v>270</v>
      </c>
      <c r="G49" s="27" t="s">
        <v>94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40</v>
      </c>
      <c r="C50" s="27" t="s">
        <v>1053</v>
      </c>
      <c r="D50" s="28" t="s">
        <v>1054</v>
      </c>
      <c r="E50" s="29" t="s">
        <v>809</v>
      </c>
      <c r="F50" s="30" t="s">
        <v>1055</v>
      </c>
      <c r="G50" s="27" t="s">
        <v>1056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41</v>
      </c>
      <c r="C51" s="27" t="s">
        <v>1057</v>
      </c>
      <c r="D51" s="28" t="s">
        <v>140</v>
      </c>
      <c r="E51" s="29" t="s">
        <v>809</v>
      </c>
      <c r="F51" s="30" t="s">
        <v>326</v>
      </c>
      <c r="G51" s="27" t="s">
        <v>128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42</v>
      </c>
      <c r="C52" s="27" t="s">
        <v>1058</v>
      </c>
      <c r="D52" s="28" t="s">
        <v>335</v>
      </c>
      <c r="E52" s="29" t="s">
        <v>653</v>
      </c>
      <c r="F52" s="30" t="s">
        <v>912</v>
      </c>
      <c r="G52" s="27" t="s">
        <v>94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43</v>
      </c>
      <c r="C53" s="27" t="s">
        <v>1059</v>
      </c>
      <c r="D53" s="28" t="s">
        <v>1060</v>
      </c>
      <c r="E53" s="29" t="s">
        <v>1061</v>
      </c>
      <c r="F53" s="30" t="s">
        <v>574</v>
      </c>
      <c r="G53" s="27" t="s">
        <v>94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44</v>
      </c>
      <c r="C54" s="27" t="s">
        <v>1062</v>
      </c>
      <c r="D54" s="28" t="s">
        <v>1063</v>
      </c>
      <c r="E54" s="29" t="s">
        <v>490</v>
      </c>
      <c r="F54" s="30" t="s">
        <v>715</v>
      </c>
      <c r="G54" s="27" t="s">
        <v>148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45</v>
      </c>
      <c r="C55" s="27" t="s">
        <v>1064</v>
      </c>
      <c r="D55" s="28" t="s">
        <v>583</v>
      </c>
      <c r="E55" s="29" t="s">
        <v>960</v>
      </c>
      <c r="F55" s="30" t="s">
        <v>943</v>
      </c>
      <c r="G55" s="27" t="s">
        <v>86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46</v>
      </c>
      <c r="C56" s="27" t="s">
        <v>1065</v>
      </c>
      <c r="D56" s="28" t="s">
        <v>1066</v>
      </c>
      <c r="E56" s="29" t="s">
        <v>1067</v>
      </c>
      <c r="F56" s="30" t="s">
        <v>240</v>
      </c>
      <c r="G56" s="27" t="s">
        <v>113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47</v>
      </c>
      <c r="C57" s="27" t="s">
        <v>1068</v>
      </c>
      <c r="D57" s="28" t="s">
        <v>639</v>
      </c>
      <c r="E57" s="29" t="s">
        <v>1067</v>
      </c>
      <c r="F57" s="30" t="s">
        <v>1069</v>
      </c>
      <c r="G57" s="27" t="s">
        <v>128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48</v>
      </c>
      <c r="C58" s="27" t="s">
        <v>1070</v>
      </c>
      <c r="D58" s="28" t="s">
        <v>358</v>
      </c>
      <c r="E58" s="29" t="s">
        <v>1067</v>
      </c>
      <c r="F58" s="30" t="s">
        <v>1071</v>
      </c>
      <c r="G58" s="27" t="s">
        <v>108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49</v>
      </c>
      <c r="C59" s="27" t="s">
        <v>1072</v>
      </c>
      <c r="D59" s="28" t="s">
        <v>1073</v>
      </c>
      <c r="E59" s="29" t="s">
        <v>272</v>
      </c>
      <c r="F59" s="30" t="s">
        <v>712</v>
      </c>
      <c r="G59" s="27" t="s">
        <v>94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26">
        <v>50</v>
      </c>
      <c r="C60" s="27" t="s">
        <v>1074</v>
      </c>
      <c r="D60" s="28" t="s">
        <v>1075</v>
      </c>
      <c r="E60" s="29" t="s">
        <v>276</v>
      </c>
      <c r="F60" s="30" t="s">
        <v>988</v>
      </c>
      <c r="G60" s="27" t="s">
        <v>113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18.75" customHeight="1">
      <c r="B61" s="26">
        <v>51</v>
      </c>
      <c r="C61" s="27" t="s">
        <v>1076</v>
      </c>
      <c r="D61" s="28" t="s">
        <v>162</v>
      </c>
      <c r="E61" s="29" t="s">
        <v>280</v>
      </c>
      <c r="F61" s="30" t="s">
        <v>362</v>
      </c>
      <c r="G61" s="27" t="s">
        <v>128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1:38" ht="18.75" customHeight="1">
      <c r="B62" s="26">
        <v>52</v>
      </c>
      <c r="C62" s="27" t="s">
        <v>1077</v>
      </c>
      <c r="D62" s="28" t="s">
        <v>1078</v>
      </c>
      <c r="E62" s="29" t="s">
        <v>1079</v>
      </c>
      <c r="F62" s="30" t="s">
        <v>766</v>
      </c>
      <c r="G62" s="27" t="s">
        <v>108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1:38" ht="7.5" customHeight="1">
      <c r="A63" s="2"/>
      <c r="B63" s="39"/>
      <c r="C63" s="40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 ht="16.5" hidden="1">
      <c r="A64" s="2"/>
      <c r="B64" s="127" t="s">
        <v>28</v>
      </c>
      <c r="C64" s="127"/>
      <c r="D64" s="40"/>
      <c r="E64" s="41"/>
      <c r="F64" s="41"/>
      <c r="G64" s="41"/>
      <c r="H64" s="42"/>
      <c r="I64" s="43"/>
      <c r="J64" s="43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3"/>
    </row>
    <row r="65" spans="1:38" ht="16.5" hidden="1" customHeight="1">
      <c r="A65" s="2"/>
      <c r="B65" s="45" t="s">
        <v>29</v>
      </c>
      <c r="C65" s="45"/>
      <c r="D65" s="46">
        <f>+$Y$9</f>
        <v>52</v>
      </c>
      <c r="E65" s="47" t="s">
        <v>30</v>
      </c>
      <c r="F65" s="47"/>
      <c r="G65" s="103" t="s">
        <v>31</v>
      </c>
      <c r="H65" s="103"/>
      <c r="I65" s="103"/>
      <c r="J65" s="103"/>
      <c r="K65" s="103"/>
      <c r="L65" s="103"/>
      <c r="M65" s="103"/>
      <c r="N65" s="103"/>
      <c r="O65" s="103"/>
      <c r="P65" s="48">
        <f>$Y$9 -COUNTIF($T$10:$T$252,"Vắng") -COUNTIF($T$10:$T$252,"Vắng có phép") - COUNTIF($T$10:$T$252,"Đình chỉ thi") - COUNTIF($T$10:$T$252,"Không đủ ĐKDT")</f>
        <v>52</v>
      </c>
      <c r="Q65" s="48"/>
      <c r="R65" s="49"/>
      <c r="S65" s="50"/>
      <c r="T65" s="50" t="s">
        <v>30</v>
      </c>
      <c r="U65" s="3"/>
    </row>
    <row r="66" spans="1:38" ht="16.5" hidden="1" customHeight="1">
      <c r="A66" s="2"/>
      <c r="B66" s="45" t="s">
        <v>32</v>
      </c>
      <c r="C66" s="45"/>
      <c r="D66" s="46">
        <f>+$AJ$9</f>
        <v>0</v>
      </c>
      <c r="E66" s="47" t="s">
        <v>30</v>
      </c>
      <c r="F66" s="47"/>
      <c r="G66" s="103" t="s">
        <v>33</v>
      </c>
      <c r="H66" s="103"/>
      <c r="I66" s="103"/>
      <c r="J66" s="103"/>
      <c r="K66" s="103"/>
      <c r="L66" s="103"/>
      <c r="M66" s="103"/>
      <c r="N66" s="103"/>
      <c r="O66" s="103"/>
      <c r="P66" s="51">
        <f>COUNTIF($T$10:$T$128,"Vắng")</f>
        <v>0</v>
      </c>
      <c r="Q66" s="51"/>
      <c r="R66" s="52"/>
      <c r="S66" s="50"/>
      <c r="T66" s="50" t="s">
        <v>30</v>
      </c>
      <c r="U66" s="3"/>
    </row>
    <row r="67" spans="1:38" ht="16.5" hidden="1" customHeight="1">
      <c r="A67" s="2"/>
      <c r="B67" s="45" t="s">
        <v>54</v>
      </c>
      <c r="C67" s="45"/>
      <c r="D67" s="85">
        <f>COUNTIF(V11:V62,"Học lại")</f>
        <v>52</v>
      </c>
      <c r="E67" s="47" t="s">
        <v>30</v>
      </c>
      <c r="F67" s="47"/>
      <c r="G67" s="103" t="s">
        <v>55</v>
      </c>
      <c r="H67" s="103"/>
      <c r="I67" s="103"/>
      <c r="J67" s="103"/>
      <c r="K67" s="103"/>
      <c r="L67" s="103"/>
      <c r="M67" s="103"/>
      <c r="N67" s="103"/>
      <c r="O67" s="103"/>
      <c r="P67" s="48">
        <f>COUNTIF($T$10:$T$128,"Vắng có phép")</f>
        <v>0</v>
      </c>
      <c r="Q67" s="48"/>
      <c r="R67" s="49"/>
      <c r="S67" s="50"/>
      <c r="T67" s="50" t="s">
        <v>30</v>
      </c>
      <c r="U67" s="3"/>
    </row>
    <row r="68" spans="1:38" ht="3" hidden="1" customHeight="1">
      <c r="A68" s="2"/>
      <c r="B68" s="39"/>
      <c r="C68" s="40"/>
      <c r="D68" s="40"/>
      <c r="E68" s="41"/>
      <c r="F68" s="41"/>
      <c r="G68" s="41"/>
      <c r="H68" s="42"/>
      <c r="I68" s="43"/>
      <c r="J68" s="43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</row>
    <row r="69" spans="1:38" hidden="1">
      <c r="B69" s="86" t="s">
        <v>34</v>
      </c>
      <c r="C69" s="86"/>
      <c r="D69" s="87">
        <f>COUNTIF(V11:V62,"Thi lại")</f>
        <v>0</v>
      </c>
      <c r="E69" s="88" t="s">
        <v>30</v>
      </c>
      <c r="F69" s="3"/>
      <c r="G69" s="3"/>
      <c r="H69" s="3"/>
      <c r="I69" s="3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3"/>
    </row>
    <row r="70" spans="1:38" hidden="1">
      <c r="B70" s="86"/>
      <c r="C70" s="86"/>
      <c r="D70" s="87"/>
      <c r="E70" s="88"/>
      <c r="F70" s="3"/>
      <c r="G70" s="3"/>
      <c r="H70" s="3"/>
      <c r="I70" s="3"/>
      <c r="J70" s="102" t="s">
        <v>56</v>
      </c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3"/>
    </row>
    <row r="71" spans="1:38" hidden="1">
      <c r="A71" s="53"/>
      <c r="B71" s="123" t="s">
        <v>35</v>
      </c>
      <c r="C71" s="123"/>
      <c r="D71" s="123"/>
      <c r="E71" s="123"/>
      <c r="F71" s="123"/>
      <c r="G71" s="123"/>
      <c r="H71" s="123"/>
      <c r="I71" s="54"/>
      <c r="J71" s="124" t="s">
        <v>36</v>
      </c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3"/>
    </row>
    <row r="72" spans="1:38" ht="4.5" hidden="1" customHeight="1">
      <c r="A72" s="2"/>
      <c r="B72" s="39"/>
      <c r="C72" s="55"/>
      <c r="D72" s="55"/>
      <c r="E72" s="56"/>
      <c r="F72" s="56"/>
      <c r="G72" s="56"/>
      <c r="H72" s="57"/>
      <c r="I72" s="58"/>
      <c r="J72" s="58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38" s="2" customFormat="1" hidden="1">
      <c r="B73" s="123" t="s">
        <v>37</v>
      </c>
      <c r="C73" s="123"/>
      <c r="D73" s="125" t="s">
        <v>38</v>
      </c>
      <c r="E73" s="125"/>
      <c r="F73" s="125"/>
      <c r="G73" s="125"/>
      <c r="H73" s="125"/>
      <c r="I73" s="58"/>
      <c r="J73" s="58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idden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idden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idden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9.75" hidden="1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3.75" hidden="1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18" hidden="1" customHeight="1">
      <c r="A79" s="1"/>
      <c r="B79" s="129" t="s">
        <v>39</v>
      </c>
      <c r="C79" s="129"/>
      <c r="D79" s="129" t="s">
        <v>57</v>
      </c>
      <c r="E79" s="129"/>
      <c r="F79" s="129"/>
      <c r="G79" s="129"/>
      <c r="H79" s="129"/>
      <c r="I79" s="129"/>
      <c r="J79" s="129" t="s">
        <v>40</v>
      </c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4.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36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ht="38.25" customHeight="1">
      <c r="B82" s="128" t="s">
        <v>52</v>
      </c>
      <c r="C82" s="123"/>
      <c r="D82" s="123"/>
      <c r="E82" s="123"/>
      <c r="F82" s="123"/>
      <c r="G82" s="123"/>
      <c r="H82" s="128" t="s">
        <v>53</v>
      </c>
      <c r="I82" s="128"/>
      <c r="J82" s="128"/>
      <c r="K82" s="128"/>
      <c r="L82" s="128"/>
      <c r="M82" s="128"/>
      <c r="N82" s="130" t="s">
        <v>59</v>
      </c>
      <c r="O82" s="130"/>
      <c r="P82" s="130"/>
      <c r="Q82" s="130"/>
      <c r="R82" s="130"/>
      <c r="S82" s="130"/>
      <c r="T82" s="130"/>
      <c r="U82" s="130"/>
    </row>
    <row r="83" spans="1:38">
      <c r="B83" s="39"/>
      <c r="C83" s="55"/>
      <c r="D83" s="55"/>
      <c r="E83" s="56"/>
      <c r="F83" s="56"/>
      <c r="G83" s="56"/>
      <c r="H83" s="57"/>
      <c r="I83" s="58"/>
      <c r="J83" s="58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38">
      <c r="B84" s="123" t="s">
        <v>37</v>
      </c>
      <c r="C84" s="123"/>
      <c r="D84" s="125" t="s">
        <v>38</v>
      </c>
      <c r="E84" s="125"/>
      <c r="F84" s="125"/>
      <c r="G84" s="125"/>
      <c r="H84" s="125"/>
      <c r="I84" s="58"/>
      <c r="J84" s="58"/>
      <c r="K84" s="44"/>
      <c r="L84" s="44"/>
      <c r="M84" s="44"/>
      <c r="N84" s="44"/>
      <c r="O84" s="44"/>
      <c r="P84" s="44"/>
      <c r="Q84" s="44"/>
      <c r="R84" s="44"/>
      <c r="S84" s="44"/>
      <c r="T84" s="44"/>
    </row>
    <row r="85" spans="1:38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90" spans="1:38">
      <c r="B90" s="96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 t="s">
        <v>60</v>
      </c>
      <c r="O90" s="96"/>
      <c r="P90" s="96"/>
      <c r="Q90" s="96"/>
      <c r="R90" s="96"/>
      <c r="S90" s="96"/>
      <c r="T90" s="96"/>
      <c r="U90" s="96"/>
    </row>
  </sheetData>
  <sheetProtection formatCells="0" formatColumns="0" formatRows="0" insertColumns="0" insertRows="0" insertHyperlinks="0" deleteColumns="0" deleteRows="0" sort="0" autoFilter="0" pivotTables="0"/>
  <autoFilter ref="A9:AL62">
    <filterColumn colId="3" showButton="0"/>
    <filterColumn colId="12"/>
  </autoFilter>
  <mergeCells count="61">
    <mergeCell ref="B84:C84"/>
    <mergeCell ref="D84:H84"/>
    <mergeCell ref="B90:D90"/>
    <mergeCell ref="E90:G90"/>
    <mergeCell ref="H90:M90"/>
    <mergeCell ref="N90:U90"/>
    <mergeCell ref="B79:C79"/>
    <mergeCell ref="D79:I79"/>
    <mergeCell ref="J79:T79"/>
    <mergeCell ref="B82:G82"/>
    <mergeCell ref="H82:M82"/>
    <mergeCell ref="N82:U82"/>
    <mergeCell ref="G67:O67"/>
    <mergeCell ref="J69:T69"/>
    <mergeCell ref="J70:T70"/>
    <mergeCell ref="B71:H71"/>
    <mergeCell ref="J71:T71"/>
    <mergeCell ref="B73:C73"/>
    <mergeCell ref="D73:H73"/>
    <mergeCell ref="T8:T10"/>
    <mergeCell ref="U8:U10"/>
    <mergeCell ref="B10:G10"/>
    <mergeCell ref="B64:C64"/>
    <mergeCell ref="G65:O65"/>
    <mergeCell ref="G66:O66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2">
    <cfRule type="cellIs" dxfId="9" priority="2" operator="greaterThan">
      <formula>10</formula>
    </cfRule>
  </conditionalFormatting>
  <conditionalFormatting sqref="C1:C1048576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67 AL3:AL9 X3:AK4 W5:AK9 V11:W62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94"/>
  <sheetViews>
    <sheetView workbookViewId="0">
      <pane ySplit="4" topLeftCell="A60" activePane="bottomLeft" state="frozen"/>
      <selection activeCell="T4" sqref="T1:T1048576"/>
      <selection pane="bottomLeft" activeCell="A67" sqref="A67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5" style="1" customWidth="1"/>
    <col min="15" max="15" width="8.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3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04" t="s">
        <v>0</v>
      </c>
      <c r="I1" s="104"/>
      <c r="J1" s="104"/>
      <c r="K1" s="104"/>
      <c r="L1" s="104" t="s">
        <v>76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10" t="s">
        <v>51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2:38" ht="25.5" customHeight="1">
      <c r="B3" s="106" t="s">
        <v>2</v>
      </c>
      <c r="C3" s="106"/>
      <c r="D3" s="106"/>
      <c r="E3" s="106"/>
      <c r="F3" s="106"/>
      <c r="G3" s="106"/>
      <c r="H3" s="111" t="s">
        <v>61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8" t="s">
        <v>3</v>
      </c>
      <c r="C5" s="108"/>
      <c r="D5" s="109" t="s">
        <v>62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0" t="s">
        <v>77</v>
      </c>
      <c r="Q5" s="100"/>
      <c r="R5" s="100"/>
      <c r="S5" s="100"/>
      <c r="T5" s="100"/>
      <c r="U5" s="100"/>
      <c r="W5" s="112" t="s">
        <v>47</v>
      </c>
      <c r="X5" s="112" t="s">
        <v>9</v>
      </c>
      <c r="Y5" s="112" t="s">
        <v>46</v>
      </c>
      <c r="Z5" s="112" t="s">
        <v>45</v>
      </c>
      <c r="AA5" s="112"/>
      <c r="AB5" s="112"/>
      <c r="AC5" s="112"/>
      <c r="AD5" s="112" t="s">
        <v>44</v>
      </c>
      <c r="AE5" s="112"/>
      <c r="AF5" s="112" t="s">
        <v>42</v>
      </c>
      <c r="AG5" s="112"/>
      <c r="AH5" s="112" t="s">
        <v>43</v>
      </c>
      <c r="AI5" s="112"/>
      <c r="AJ5" s="112" t="s">
        <v>41</v>
      </c>
      <c r="AK5" s="112"/>
      <c r="AL5" s="83"/>
    </row>
    <row r="6" spans="2:38" ht="17.25" customHeight="1">
      <c r="B6" s="107" t="s">
        <v>4</v>
      </c>
      <c r="C6" s="107"/>
      <c r="D6" s="8">
        <v>3</v>
      </c>
      <c r="G6" s="101" t="s">
        <v>64</v>
      </c>
      <c r="H6" s="101"/>
      <c r="I6" s="101"/>
      <c r="J6" s="101"/>
      <c r="K6" s="101"/>
      <c r="L6" s="101"/>
      <c r="M6" s="101"/>
      <c r="N6" s="101"/>
      <c r="O6" s="101"/>
      <c r="P6" s="101" t="s">
        <v>68</v>
      </c>
      <c r="Q6" s="101"/>
      <c r="R6" s="101"/>
      <c r="S6" s="101"/>
      <c r="T6" s="101"/>
      <c r="U6" s="101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83"/>
    </row>
    <row r="8" spans="2:38" ht="44.25" customHeight="1">
      <c r="B8" s="97" t="s">
        <v>5</v>
      </c>
      <c r="C8" s="113" t="s">
        <v>6</v>
      </c>
      <c r="D8" s="115" t="s">
        <v>7</v>
      </c>
      <c r="E8" s="116"/>
      <c r="F8" s="97" t="s">
        <v>8</v>
      </c>
      <c r="G8" s="97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20" t="s">
        <v>14</v>
      </c>
      <c r="M8" s="121" t="s">
        <v>48</v>
      </c>
      <c r="N8" s="122"/>
      <c r="O8" s="120" t="s">
        <v>15</v>
      </c>
      <c r="P8" s="120" t="s">
        <v>16</v>
      </c>
      <c r="Q8" s="97" t="s">
        <v>17</v>
      </c>
      <c r="R8" s="120" t="s">
        <v>18</v>
      </c>
      <c r="S8" s="97" t="s">
        <v>19</v>
      </c>
      <c r="T8" s="97" t="s">
        <v>20</v>
      </c>
      <c r="U8" s="97" t="s">
        <v>58</v>
      </c>
      <c r="W8" s="112"/>
      <c r="X8" s="112"/>
      <c r="Y8" s="11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99"/>
      <c r="C9" s="114"/>
      <c r="D9" s="117"/>
      <c r="E9" s="118"/>
      <c r="F9" s="99"/>
      <c r="G9" s="99"/>
      <c r="H9" s="119"/>
      <c r="I9" s="119"/>
      <c r="J9" s="119"/>
      <c r="K9" s="119"/>
      <c r="L9" s="120"/>
      <c r="M9" s="95" t="s">
        <v>49</v>
      </c>
      <c r="N9" s="95" t="s">
        <v>50</v>
      </c>
      <c r="O9" s="120"/>
      <c r="P9" s="120"/>
      <c r="Q9" s="98"/>
      <c r="R9" s="120"/>
      <c r="S9" s="99"/>
      <c r="T9" s="98"/>
      <c r="U9" s="98"/>
      <c r="V9" s="90"/>
      <c r="W9" s="67" t="str">
        <f>+D5</f>
        <v>An toàn và bảo mật hệ thống thông tin</v>
      </c>
      <c r="X9" s="68" t="str">
        <f>+P5</f>
        <v>Nhóm: INT1303-06</v>
      </c>
      <c r="Y9" s="69">
        <f>+$AH$9+$AJ$9+$AF$9</f>
        <v>56</v>
      </c>
      <c r="Z9" s="63">
        <f>COUNTIF($S$10:$S$126,"Khiển trách")</f>
        <v>0</v>
      </c>
      <c r="AA9" s="63">
        <f>COUNTIF($S$10:$S$126,"Cảnh cáo")</f>
        <v>0</v>
      </c>
      <c r="AB9" s="63">
        <f>COUNTIF($S$10:$S$126,"Đình chỉ thi")</f>
        <v>0</v>
      </c>
      <c r="AC9" s="70">
        <f>+($Z$9+$AA$9+$AB$9)/$Y$9*100%</f>
        <v>0</v>
      </c>
      <c r="AD9" s="63">
        <f>SUM(COUNTIF($S$10:$S$124,"Vắng"),COUNTIF($S$10:$S$124,"Vắng có phép"))</f>
        <v>0</v>
      </c>
      <c r="AE9" s="71">
        <f>+$AD$9/$Y$9</f>
        <v>0</v>
      </c>
      <c r="AF9" s="72">
        <f>COUNTIF($V$10:$V$124,"Thi lại")</f>
        <v>0</v>
      </c>
      <c r="AG9" s="71">
        <f>+$AF$9/$Y$9</f>
        <v>0</v>
      </c>
      <c r="AH9" s="72">
        <f>COUNTIF($V$10:$V$125,"Học lại")</f>
        <v>56</v>
      </c>
      <c r="AI9" s="71">
        <f>+$AH$9/$Y$9</f>
        <v>1</v>
      </c>
      <c r="AJ9" s="63">
        <f>COUNTIF($V$11:$V$125,"Đạt")</f>
        <v>0</v>
      </c>
      <c r="AK9" s="70">
        <f>+$AJ$9/$Y$9</f>
        <v>0</v>
      </c>
      <c r="AL9" s="82"/>
    </row>
    <row r="10" spans="2:38" ht="14.25" customHeight="1">
      <c r="B10" s="121" t="s">
        <v>26</v>
      </c>
      <c r="C10" s="126"/>
      <c r="D10" s="126"/>
      <c r="E10" s="126"/>
      <c r="F10" s="126"/>
      <c r="G10" s="122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99"/>
      <c r="R10" s="14"/>
      <c r="S10" s="14"/>
      <c r="T10" s="99"/>
      <c r="U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829</v>
      </c>
      <c r="D11" s="17" t="s">
        <v>517</v>
      </c>
      <c r="E11" s="18" t="s">
        <v>84</v>
      </c>
      <c r="F11" s="19" t="s">
        <v>777</v>
      </c>
      <c r="G11" s="16" t="s">
        <v>94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6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6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830</v>
      </c>
      <c r="D12" s="28" t="s">
        <v>452</v>
      </c>
      <c r="E12" s="29" t="s">
        <v>84</v>
      </c>
      <c r="F12" s="30" t="s">
        <v>831</v>
      </c>
      <c r="G12" s="27" t="s">
        <v>128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832</v>
      </c>
      <c r="D13" s="28" t="s">
        <v>701</v>
      </c>
      <c r="E13" s="29" t="s">
        <v>671</v>
      </c>
      <c r="F13" s="30" t="s">
        <v>833</v>
      </c>
      <c r="G13" s="27" t="s">
        <v>94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6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6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834</v>
      </c>
      <c r="D14" s="28" t="s">
        <v>835</v>
      </c>
      <c r="E14" s="29" t="s">
        <v>836</v>
      </c>
      <c r="F14" s="30" t="s">
        <v>500</v>
      </c>
      <c r="G14" s="27" t="s">
        <v>128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837</v>
      </c>
      <c r="D15" s="28" t="s">
        <v>838</v>
      </c>
      <c r="E15" s="29" t="s">
        <v>839</v>
      </c>
      <c r="F15" s="30" t="s">
        <v>840</v>
      </c>
      <c r="G15" s="27" t="s">
        <v>143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841</v>
      </c>
      <c r="D16" s="28" t="s">
        <v>489</v>
      </c>
      <c r="E16" s="29" t="s">
        <v>92</v>
      </c>
      <c r="F16" s="30" t="s">
        <v>842</v>
      </c>
      <c r="G16" s="27" t="s">
        <v>103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843</v>
      </c>
      <c r="D17" s="28" t="s">
        <v>378</v>
      </c>
      <c r="E17" s="29" t="s">
        <v>844</v>
      </c>
      <c r="F17" s="30" t="s">
        <v>463</v>
      </c>
      <c r="G17" s="27" t="s">
        <v>108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845</v>
      </c>
      <c r="D18" s="28" t="s">
        <v>696</v>
      </c>
      <c r="E18" s="29" t="s">
        <v>846</v>
      </c>
      <c r="F18" s="30" t="s">
        <v>847</v>
      </c>
      <c r="G18" s="27" t="s">
        <v>113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848</v>
      </c>
      <c r="D19" s="28" t="s">
        <v>849</v>
      </c>
      <c r="E19" s="29" t="s">
        <v>111</v>
      </c>
      <c r="F19" s="30" t="s">
        <v>850</v>
      </c>
      <c r="G19" s="27" t="s">
        <v>128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851</v>
      </c>
      <c r="D20" s="28" t="s">
        <v>852</v>
      </c>
      <c r="E20" s="29" t="s">
        <v>534</v>
      </c>
      <c r="F20" s="30" t="s">
        <v>176</v>
      </c>
      <c r="G20" s="27" t="s">
        <v>128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853</v>
      </c>
      <c r="D21" s="28" t="s">
        <v>105</v>
      </c>
      <c r="E21" s="29" t="s">
        <v>122</v>
      </c>
      <c r="F21" s="30" t="s">
        <v>715</v>
      </c>
      <c r="G21" s="27" t="s">
        <v>94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854</v>
      </c>
      <c r="D22" s="28" t="s">
        <v>855</v>
      </c>
      <c r="E22" s="29" t="s">
        <v>856</v>
      </c>
      <c r="F22" s="30" t="s">
        <v>857</v>
      </c>
      <c r="G22" s="27" t="s">
        <v>148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858</v>
      </c>
      <c r="D23" s="28" t="s">
        <v>859</v>
      </c>
      <c r="E23" s="29" t="s">
        <v>554</v>
      </c>
      <c r="F23" s="30" t="s">
        <v>643</v>
      </c>
      <c r="G23" s="27" t="s">
        <v>128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860</v>
      </c>
      <c r="D24" s="28" t="s">
        <v>861</v>
      </c>
      <c r="E24" s="29" t="s">
        <v>554</v>
      </c>
      <c r="F24" s="30" t="s">
        <v>862</v>
      </c>
      <c r="G24" s="27" t="s">
        <v>108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863</v>
      </c>
      <c r="D25" s="28" t="s">
        <v>864</v>
      </c>
      <c r="E25" s="29" t="s">
        <v>865</v>
      </c>
      <c r="F25" s="30" t="s">
        <v>288</v>
      </c>
      <c r="G25" s="27" t="s">
        <v>148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866</v>
      </c>
      <c r="D26" s="28" t="s">
        <v>867</v>
      </c>
      <c r="E26" s="29" t="s">
        <v>339</v>
      </c>
      <c r="F26" s="30" t="s">
        <v>569</v>
      </c>
      <c r="G26" s="27" t="s">
        <v>94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868</v>
      </c>
      <c r="D27" s="28" t="s">
        <v>869</v>
      </c>
      <c r="E27" s="29" t="s">
        <v>135</v>
      </c>
      <c r="F27" s="30" t="s">
        <v>340</v>
      </c>
      <c r="G27" s="27" t="s">
        <v>103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870</v>
      </c>
      <c r="D28" s="28" t="s">
        <v>871</v>
      </c>
      <c r="E28" s="29" t="s">
        <v>135</v>
      </c>
      <c r="F28" s="30" t="s">
        <v>872</v>
      </c>
      <c r="G28" s="27" t="s">
        <v>103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873</v>
      </c>
      <c r="D29" s="28" t="s">
        <v>835</v>
      </c>
      <c r="E29" s="29" t="s">
        <v>146</v>
      </c>
      <c r="F29" s="30" t="s">
        <v>874</v>
      </c>
      <c r="G29" s="27" t="s">
        <v>94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875</v>
      </c>
      <c r="D30" s="28" t="s">
        <v>876</v>
      </c>
      <c r="E30" s="29" t="s">
        <v>877</v>
      </c>
      <c r="F30" s="30" t="s">
        <v>766</v>
      </c>
      <c r="G30" s="27" t="s">
        <v>94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878</v>
      </c>
      <c r="D31" s="28" t="s">
        <v>879</v>
      </c>
      <c r="E31" s="29" t="s">
        <v>568</v>
      </c>
      <c r="F31" s="30" t="s">
        <v>880</v>
      </c>
      <c r="G31" s="27" t="s">
        <v>86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881</v>
      </c>
      <c r="D32" s="28" t="s">
        <v>882</v>
      </c>
      <c r="E32" s="29" t="s">
        <v>568</v>
      </c>
      <c r="F32" s="30" t="s">
        <v>883</v>
      </c>
      <c r="G32" s="27" t="s">
        <v>113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884</v>
      </c>
      <c r="D33" s="28" t="s">
        <v>885</v>
      </c>
      <c r="E33" s="29" t="s">
        <v>568</v>
      </c>
      <c r="F33" s="30" t="s">
        <v>172</v>
      </c>
      <c r="G33" s="27" t="s">
        <v>143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886</v>
      </c>
      <c r="D34" s="28" t="s">
        <v>887</v>
      </c>
      <c r="E34" s="29" t="s">
        <v>352</v>
      </c>
      <c r="F34" s="30" t="s">
        <v>888</v>
      </c>
      <c r="G34" s="27" t="s">
        <v>128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889</v>
      </c>
      <c r="D35" s="28" t="s">
        <v>890</v>
      </c>
      <c r="E35" s="29" t="s">
        <v>352</v>
      </c>
      <c r="F35" s="30" t="s">
        <v>737</v>
      </c>
      <c r="G35" s="27" t="s">
        <v>143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891</v>
      </c>
      <c r="D36" s="28" t="s">
        <v>892</v>
      </c>
      <c r="E36" s="29" t="s">
        <v>893</v>
      </c>
      <c r="F36" s="30" t="s">
        <v>894</v>
      </c>
      <c r="G36" s="27" t="s">
        <v>128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895</v>
      </c>
      <c r="D37" s="28" t="s">
        <v>896</v>
      </c>
      <c r="E37" s="29" t="s">
        <v>897</v>
      </c>
      <c r="F37" s="30" t="s">
        <v>898</v>
      </c>
      <c r="G37" s="27" t="s">
        <v>94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899</v>
      </c>
      <c r="D38" s="28" t="s">
        <v>900</v>
      </c>
      <c r="E38" s="29" t="s">
        <v>901</v>
      </c>
      <c r="F38" s="30" t="s">
        <v>577</v>
      </c>
      <c r="G38" s="27" t="s">
        <v>143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902</v>
      </c>
      <c r="D39" s="28" t="s">
        <v>903</v>
      </c>
      <c r="E39" s="29" t="s">
        <v>167</v>
      </c>
      <c r="F39" s="30" t="s">
        <v>390</v>
      </c>
      <c r="G39" s="27" t="s">
        <v>128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904</v>
      </c>
      <c r="D40" s="28" t="s">
        <v>105</v>
      </c>
      <c r="E40" s="29" t="s">
        <v>171</v>
      </c>
      <c r="F40" s="30" t="s">
        <v>905</v>
      </c>
      <c r="G40" s="27" t="s">
        <v>148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906</v>
      </c>
      <c r="D41" s="28" t="s">
        <v>321</v>
      </c>
      <c r="E41" s="29" t="s">
        <v>175</v>
      </c>
      <c r="F41" s="30" t="s">
        <v>549</v>
      </c>
      <c r="G41" s="27" t="s">
        <v>128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907</v>
      </c>
      <c r="D42" s="28" t="s">
        <v>775</v>
      </c>
      <c r="E42" s="29" t="s">
        <v>908</v>
      </c>
      <c r="F42" s="30" t="s">
        <v>909</v>
      </c>
      <c r="G42" s="27" t="s">
        <v>86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910</v>
      </c>
      <c r="D43" s="28" t="s">
        <v>911</v>
      </c>
      <c r="E43" s="29" t="s">
        <v>908</v>
      </c>
      <c r="F43" s="30" t="s">
        <v>912</v>
      </c>
      <c r="G43" s="27" t="s">
        <v>108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913</v>
      </c>
      <c r="D44" s="28" t="s">
        <v>242</v>
      </c>
      <c r="E44" s="29" t="s">
        <v>191</v>
      </c>
      <c r="F44" s="30" t="s">
        <v>914</v>
      </c>
      <c r="G44" s="27" t="s">
        <v>143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915</v>
      </c>
      <c r="D45" s="28" t="s">
        <v>916</v>
      </c>
      <c r="E45" s="29" t="s">
        <v>917</v>
      </c>
      <c r="F45" s="30" t="s">
        <v>918</v>
      </c>
      <c r="G45" s="27" t="s">
        <v>94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919</v>
      </c>
      <c r="D46" s="28" t="s">
        <v>920</v>
      </c>
      <c r="E46" s="29" t="s">
        <v>209</v>
      </c>
      <c r="F46" s="30" t="s">
        <v>921</v>
      </c>
      <c r="G46" s="27" t="s">
        <v>108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922</v>
      </c>
      <c r="D47" s="28" t="s">
        <v>923</v>
      </c>
      <c r="E47" s="29" t="s">
        <v>470</v>
      </c>
      <c r="F47" s="30" t="s">
        <v>924</v>
      </c>
      <c r="G47" s="27" t="s">
        <v>128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925</v>
      </c>
      <c r="D48" s="28" t="s">
        <v>140</v>
      </c>
      <c r="E48" s="29" t="s">
        <v>396</v>
      </c>
      <c r="F48" s="30" t="s">
        <v>926</v>
      </c>
      <c r="G48" s="27" t="s">
        <v>108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927</v>
      </c>
      <c r="D49" s="28" t="s">
        <v>928</v>
      </c>
      <c r="E49" s="29" t="s">
        <v>396</v>
      </c>
      <c r="F49" s="30" t="s">
        <v>929</v>
      </c>
      <c r="G49" s="27" t="s">
        <v>94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930</v>
      </c>
      <c r="D50" s="28" t="s">
        <v>931</v>
      </c>
      <c r="E50" s="29" t="s">
        <v>932</v>
      </c>
      <c r="F50" s="30" t="s">
        <v>376</v>
      </c>
      <c r="G50" s="27" t="s">
        <v>94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933</v>
      </c>
      <c r="D51" s="28" t="s">
        <v>140</v>
      </c>
      <c r="E51" s="29" t="s">
        <v>932</v>
      </c>
      <c r="F51" s="30" t="s">
        <v>463</v>
      </c>
      <c r="G51" s="27" t="s">
        <v>143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934</v>
      </c>
      <c r="D52" s="28" t="s">
        <v>935</v>
      </c>
      <c r="E52" s="29" t="s">
        <v>936</v>
      </c>
      <c r="F52" s="30" t="s">
        <v>323</v>
      </c>
      <c r="G52" s="27" t="s">
        <v>143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937</v>
      </c>
      <c r="D53" s="28" t="s">
        <v>378</v>
      </c>
      <c r="E53" s="29" t="s">
        <v>938</v>
      </c>
      <c r="F53" s="30" t="s">
        <v>224</v>
      </c>
      <c r="G53" s="27" t="s">
        <v>108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939</v>
      </c>
      <c r="D54" s="28" t="s">
        <v>140</v>
      </c>
      <c r="E54" s="29" t="s">
        <v>236</v>
      </c>
      <c r="F54" s="30" t="s">
        <v>940</v>
      </c>
      <c r="G54" s="27" t="s">
        <v>94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941</v>
      </c>
      <c r="D55" s="28" t="s">
        <v>228</v>
      </c>
      <c r="E55" s="29" t="s">
        <v>942</v>
      </c>
      <c r="F55" s="30" t="s">
        <v>943</v>
      </c>
      <c r="G55" s="27" t="s">
        <v>128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944</v>
      </c>
      <c r="D56" s="28" t="s">
        <v>945</v>
      </c>
      <c r="E56" s="29" t="s">
        <v>946</v>
      </c>
      <c r="F56" s="30" t="s">
        <v>947</v>
      </c>
      <c r="G56" s="27" t="s">
        <v>143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948</v>
      </c>
      <c r="D57" s="28" t="s">
        <v>949</v>
      </c>
      <c r="E57" s="29" t="s">
        <v>250</v>
      </c>
      <c r="F57" s="30" t="s">
        <v>950</v>
      </c>
      <c r="G57" s="27" t="s">
        <v>148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951</v>
      </c>
      <c r="D58" s="28" t="s">
        <v>952</v>
      </c>
      <c r="E58" s="29" t="s">
        <v>261</v>
      </c>
      <c r="F58" s="30" t="s">
        <v>562</v>
      </c>
      <c r="G58" s="27" t="s">
        <v>108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953</v>
      </c>
      <c r="D59" s="28" t="s">
        <v>954</v>
      </c>
      <c r="E59" s="29" t="s">
        <v>261</v>
      </c>
      <c r="F59" s="30" t="s">
        <v>929</v>
      </c>
      <c r="G59" s="27" t="s">
        <v>143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955</v>
      </c>
      <c r="D60" s="28" t="s">
        <v>378</v>
      </c>
      <c r="E60" s="29" t="s">
        <v>956</v>
      </c>
      <c r="F60" s="30" t="s">
        <v>957</v>
      </c>
      <c r="G60" s="27" t="s">
        <v>108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958</v>
      </c>
      <c r="D61" s="28" t="s">
        <v>959</v>
      </c>
      <c r="E61" s="29" t="s">
        <v>960</v>
      </c>
      <c r="F61" s="30" t="s">
        <v>284</v>
      </c>
      <c r="G61" s="27" t="s">
        <v>94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961</v>
      </c>
      <c r="D62" s="28" t="s">
        <v>105</v>
      </c>
      <c r="E62" s="29" t="s">
        <v>419</v>
      </c>
      <c r="F62" s="30" t="s">
        <v>399</v>
      </c>
      <c r="G62" s="27" t="s">
        <v>108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962</v>
      </c>
      <c r="D63" s="28" t="s">
        <v>436</v>
      </c>
      <c r="E63" s="29" t="s">
        <v>272</v>
      </c>
      <c r="F63" s="30" t="s">
        <v>657</v>
      </c>
      <c r="G63" s="27" t="s">
        <v>143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963</v>
      </c>
      <c r="D64" s="28" t="s">
        <v>639</v>
      </c>
      <c r="E64" s="29" t="s">
        <v>964</v>
      </c>
      <c r="F64" s="30" t="s">
        <v>965</v>
      </c>
      <c r="G64" s="27" t="s">
        <v>148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966</v>
      </c>
      <c r="D65" s="28" t="s">
        <v>967</v>
      </c>
      <c r="E65" s="29" t="s">
        <v>968</v>
      </c>
      <c r="F65" s="30" t="s">
        <v>460</v>
      </c>
      <c r="G65" s="27" t="s">
        <v>103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969</v>
      </c>
      <c r="D66" s="28" t="s">
        <v>970</v>
      </c>
      <c r="E66" s="29" t="s">
        <v>971</v>
      </c>
      <c r="F66" s="30" t="s">
        <v>972</v>
      </c>
      <c r="G66" s="27" t="s">
        <v>108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7.5" customHeight="1">
      <c r="A67" s="2"/>
      <c r="B67" s="39"/>
      <c r="C67" s="40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t="16.5" hidden="1">
      <c r="A68" s="2"/>
      <c r="B68" s="127" t="s">
        <v>28</v>
      </c>
      <c r="C68" s="127"/>
      <c r="D68" s="40"/>
      <c r="E68" s="41"/>
      <c r="F68" s="41"/>
      <c r="G68" s="41"/>
      <c r="H68" s="42"/>
      <c r="I68" s="43"/>
      <c r="J68" s="43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</row>
    <row r="69" spans="1:38" ht="16.5" hidden="1" customHeight="1">
      <c r="A69" s="2"/>
      <c r="B69" s="45" t="s">
        <v>29</v>
      </c>
      <c r="C69" s="45"/>
      <c r="D69" s="46">
        <f>+$Y$9</f>
        <v>56</v>
      </c>
      <c r="E69" s="47" t="s">
        <v>30</v>
      </c>
      <c r="F69" s="47"/>
      <c r="G69" s="103" t="s">
        <v>31</v>
      </c>
      <c r="H69" s="103"/>
      <c r="I69" s="103"/>
      <c r="J69" s="103"/>
      <c r="K69" s="103"/>
      <c r="L69" s="103"/>
      <c r="M69" s="103"/>
      <c r="N69" s="103"/>
      <c r="O69" s="103"/>
      <c r="P69" s="48">
        <f>$Y$9 -COUNTIF($T$10:$T$256,"Vắng") -COUNTIF($T$10:$T$256,"Vắng có phép") - COUNTIF($T$10:$T$256,"Đình chỉ thi") - COUNTIF($T$10:$T$256,"Không đủ ĐKDT")</f>
        <v>56</v>
      </c>
      <c r="Q69" s="48"/>
      <c r="R69" s="49"/>
      <c r="S69" s="50"/>
      <c r="T69" s="50" t="s">
        <v>30</v>
      </c>
      <c r="U69" s="3"/>
    </row>
    <row r="70" spans="1:38" ht="16.5" hidden="1" customHeight="1">
      <c r="A70" s="2"/>
      <c r="B70" s="45" t="s">
        <v>32</v>
      </c>
      <c r="C70" s="45"/>
      <c r="D70" s="46">
        <f>+$AJ$9</f>
        <v>0</v>
      </c>
      <c r="E70" s="47" t="s">
        <v>30</v>
      </c>
      <c r="F70" s="47"/>
      <c r="G70" s="103" t="s">
        <v>33</v>
      </c>
      <c r="H70" s="103"/>
      <c r="I70" s="103"/>
      <c r="J70" s="103"/>
      <c r="K70" s="103"/>
      <c r="L70" s="103"/>
      <c r="M70" s="103"/>
      <c r="N70" s="103"/>
      <c r="O70" s="103"/>
      <c r="P70" s="51">
        <f>COUNTIF($T$10:$T$132,"Vắng")</f>
        <v>0</v>
      </c>
      <c r="Q70" s="51"/>
      <c r="R70" s="52"/>
      <c r="S70" s="50"/>
      <c r="T70" s="50" t="s">
        <v>30</v>
      </c>
      <c r="U70" s="3"/>
    </row>
    <row r="71" spans="1:38" ht="16.5" hidden="1" customHeight="1">
      <c r="A71" s="2"/>
      <c r="B71" s="45" t="s">
        <v>54</v>
      </c>
      <c r="C71" s="45"/>
      <c r="D71" s="85">
        <f>COUNTIF(V11:V66,"Học lại")</f>
        <v>56</v>
      </c>
      <c r="E71" s="47" t="s">
        <v>30</v>
      </c>
      <c r="F71" s="47"/>
      <c r="G71" s="103" t="s">
        <v>55</v>
      </c>
      <c r="H71" s="103"/>
      <c r="I71" s="103"/>
      <c r="J71" s="103"/>
      <c r="K71" s="103"/>
      <c r="L71" s="103"/>
      <c r="M71" s="103"/>
      <c r="N71" s="103"/>
      <c r="O71" s="103"/>
      <c r="P71" s="48">
        <f>COUNTIF($T$10:$T$132,"Vắng có phép")</f>
        <v>0</v>
      </c>
      <c r="Q71" s="48"/>
      <c r="R71" s="49"/>
      <c r="S71" s="50"/>
      <c r="T71" s="50" t="s">
        <v>30</v>
      </c>
      <c r="U71" s="3"/>
    </row>
    <row r="72" spans="1:38" ht="3" hidden="1" customHeight="1">
      <c r="A72" s="2"/>
      <c r="B72" s="39"/>
      <c r="C72" s="40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 hidden="1">
      <c r="B73" s="86" t="s">
        <v>34</v>
      </c>
      <c r="C73" s="86"/>
      <c r="D73" s="87">
        <f>COUNTIF(V11:V66,"Thi lại")</f>
        <v>0</v>
      </c>
      <c r="E73" s="88" t="s">
        <v>30</v>
      </c>
      <c r="F73" s="3"/>
      <c r="G73" s="3"/>
      <c r="H73" s="3"/>
      <c r="I73" s="3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3"/>
    </row>
    <row r="74" spans="1:38" hidden="1">
      <c r="B74" s="86"/>
      <c r="C74" s="86"/>
      <c r="D74" s="87"/>
      <c r="E74" s="88"/>
      <c r="F74" s="3"/>
      <c r="G74" s="3"/>
      <c r="H74" s="3"/>
      <c r="I74" s="3"/>
      <c r="J74" s="102" t="s">
        <v>56</v>
      </c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3"/>
    </row>
    <row r="75" spans="1:38" hidden="1">
      <c r="A75" s="53"/>
      <c r="B75" s="123" t="s">
        <v>35</v>
      </c>
      <c r="C75" s="123"/>
      <c r="D75" s="123"/>
      <c r="E75" s="123"/>
      <c r="F75" s="123"/>
      <c r="G75" s="123"/>
      <c r="H75" s="123"/>
      <c r="I75" s="54"/>
      <c r="J75" s="124" t="s">
        <v>36</v>
      </c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3"/>
    </row>
    <row r="76" spans="1:38" ht="4.5" hidden="1" customHeight="1">
      <c r="A76" s="2"/>
      <c r="B76" s="39"/>
      <c r="C76" s="55"/>
      <c r="D76" s="55"/>
      <c r="E76" s="56"/>
      <c r="F76" s="56"/>
      <c r="G76" s="56"/>
      <c r="H76" s="57"/>
      <c r="I76" s="58"/>
      <c r="J76" s="58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38" s="2" customFormat="1" hidden="1">
      <c r="B77" s="123" t="s">
        <v>37</v>
      </c>
      <c r="C77" s="123"/>
      <c r="D77" s="125" t="s">
        <v>38</v>
      </c>
      <c r="E77" s="125"/>
      <c r="F77" s="125"/>
      <c r="G77" s="125"/>
      <c r="H77" s="125"/>
      <c r="I77" s="58"/>
      <c r="J77" s="58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idden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idden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9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3.7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18" hidden="1" customHeight="1">
      <c r="A83" s="1"/>
      <c r="B83" s="129" t="s">
        <v>39</v>
      </c>
      <c r="C83" s="129"/>
      <c r="D83" s="129" t="s">
        <v>57</v>
      </c>
      <c r="E83" s="129"/>
      <c r="F83" s="129"/>
      <c r="G83" s="129"/>
      <c r="H83" s="129"/>
      <c r="I83" s="129"/>
      <c r="J83" s="129" t="s">
        <v>40</v>
      </c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4.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36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ht="38.25" customHeight="1">
      <c r="B86" s="128" t="s">
        <v>52</v>
      </c>
      <c r="C86" s="123"/>
      <c r="D86" s="123"/>
      <c r="E86" s="123"/>
      <c r="F86" s="123"/>
      <c r="G86" s="123"/>
      <c r="H86" s="128" t="s">
        <v>53</v>
      </c>
      <c r="I86" s="128"/>
      <c r="J86" s="128"/>
      <c r="K86" s="128"/>
      <c r="L86" s="128"/>
      <c r="M86" s="128"/>
      <c r="N86" s="130" t="s">
        <v>59</v>
      </c>
      <c r="O86" s="130"/>
      <c r="P86" s="130"/>
      <c r="Q86" s="130"/>
      <c r="R86" s="130"/>
      <c r="S86" s="130"/>
      <c r="T86" s="130"/>
      <c r="U86" s="130"/>
    </row>
    <row r="87" spans="1:38">
      <c r="B87" s="39"/>
      <c r="C87" s="55"/>
      <c r="D87" s="55"/>
      <c r="E87" s="56"/>
      <c r="F87" s="56"/>
      <c r="G87" s="56"/>
      <c r="H87" s="57"/>
      <c r="I87" s="58"/>
      <c r="J87" s="58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38">
      <c r="B88" s="123" t="s">
        <v>37</v>
      </c>
      <c r="C88" s="123"/>
      <c r="D88" s="125" t="s">
        <v>38</v>
      </c>
      <c r="E88" s="125"/>
      <c r="F88" s="125"/>
      <c r="G88" s="125"/>
      <c r="H88" s="125"/>
      <c r="I88" s="58"/>
      <c r="J88" s="58"/>
      <c r="K88" s="44"/>
      <c r="L88" s="44"/>
      <c r="M88" s="44"/>
      <c r="N88" s="44"/>
      <c r="O88" s="44"/>
      <c r="P88" s="44"/>
      <c r="Q88" s="44"/>
      <c r="R88" s="44"/>
      <c r="S88" s="44"/>
      <c r="T88" s="44"/>
    </row>
    <row r="89" spans="1:38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4" spans="1:38">
      <c r="B94" s="96"/>
      <c r="C94" s="96"/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 t="s">
        <v>60</v>
      </c>
      <c r="O94" s="96"/>
      <c r="P94" s="96"/>
      <c r="Q94" s="96"/>
      <c r="R94" s="96"/>
      <c r="S94" s="96"/>
      <c r="T94" s="96"/>
      <c r="U94" s="96"/>
    </row>
  </sheetData>
  <sheetProtection formatCells="0" formatColumns="0" formatRows="0" insertColumns="0" insertRows="0" insertHyperlinks="0" deleteColumns="0" deleteRows="0" sort="0" autoFilter="0" pivotTables="0"/>
  <autoFilter ref="A9:AL66">
    <filterColumn colId="3" showButton="0"/>
    <filterColumn colId="12"/>
  </autoFilter>
  <mergeCells count="61">
    <mergeCell ref="B88:C88"/>
    <mergeCell ref="D88:H88"/>
    <mergeCell ref="B94:D94"/>
    <mergeCell ref="E94:G94"/>
    <mergeCell ref="H94:M94"/>
    <mergeCell ref="N94:U94"/>
    <mergeCell ref="B83:C83"/>
    <mergeCell ref="D83:I83"/>
    <mergeCell ref="J83:T83"/>
    <mergeCell ref="B86:G86"/>
    <mergeCell ref="H86:M86"/>
    <mergeCell ref="N86:U86"/>
    <mergeCell ref="G71:O71"/>
    <mergeCell ref="J73:T73"/>
    <mergeCell ref="J74:T74"/>
    <mergeCell ref="B75:H75"/>
    <mergeCell ref="J75:T75"/>
    <mergeCell ref="B77:C77"/>
    <mergeCell ref="D77:H77"/>
    <mergeCell ref="T8:T10"/>
    <mergeCell ref="U8:U10"/>
    <mergeCell ref="B10:G10"/>
    <mergeCell ref="B68:C68"/>
    <mergeCell ref="G69:O69"/>
    <mergeCell ref="G70:O70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6">
    <cfRule type="cellIs" dxfId="11" priority="2" operator="greaterThan">
      <formula>10</formula>
    </cfRule>
  </conditionalFormatting>
  <conditionalFormatting sqref="C1:C1048576">
    <cfRule type="duplicateValues" dxfId="10" priority="1"/>
  </conditionalFormatting>
  <dataValidations count="1">
    <dataValidation allowBlank="1" showInputMessage="1" showErrorMessage="1" errorTitle="Không xóa dữ liệu" error="Không xóa dữ liệu" prompt="Không xóa dữ liệu" sqref="D71 AL3:AL9 X3:AK4 W5:AK9 V11:W66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L96"/>
  <sheetViews>
    <sheetView workbookViewId="0">
      <pane ySplit="4" topLeftCell="A62" activePane="bottomLeft" state="frozen"/>
      <selection activeCell="T4" sqref="T1:T1048576"/>
      <selection pane="bottomLeft" activeCell="A69" sqref="A69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5" style="1" customWidth="1"/>
    <col min="15" max="15" width="8.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3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04" t="s">
        <v>0</v>
      </c>
      <c r="I1" s="104"/>
      <c r="J1" s="104"/>
      <c r="K1" s="104"/>
      <c r="L1" s="104" t="s">
        <v>67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10" t="s">
        <v>51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2:38" ht="25.5" customHeight="1">
      <c r="B3" s="106" t="s">
        <v>2</v>
      </c>
      <c r="C3" s="106"/>
      <c r="D3" s="106"/>
      <c r="E3" s="106"/>
      <c r="F3" s="106"/>
      <c r="G3" s="106"/>
      <c r="H3" s="111" t="s">
        <v>61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8" t="s">
        <v>3</v>
      </c>
      <c r="C5" s="108"/>
      <c r="D5" s="109" t="s">
        <v>62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0" t="s">
        <v>78</v>
      </c>
      <c r="Q5" s="100"/>
      <c r="R5" s="100"/>
      <c r="S5" s="100"/>
      <c r="T5" s="100"/>
      <c r="U5" s="100"/>
      <c r="W5" s="112" t="s">
        <v>47</v>
      </c>
      <c r="X5" s="112" t="s">
        <v>9</v>
      </c>
      <c r="Y5" s="112" t="s">
        <v>46</v>
      </c>
      <c r="Z5" s="112" t="s">
        <v>45</v>
      </c>
      <c r="AA5" s="112"/>
      <c r="AB5" s="112"/>
      <c r="AC5" s="112"/>
      <c r="AD5" s="112" t="s">
        <v>44</v>
      </c>
      <c r="AE5" s="112"/>
      <c r="AF5" s="112" t="s">
        <v>42</v>
      </c>
      <c r="AG5" s="112"/>
      <c r="AH5" s="112" t="s">
        <v>43</v>
      </c>
      <c r="AI5" s="112"/>
      <c r="AJ5" s="112" t="s">
        <v>41</v>
      </c>
      <c r="AK5" s="112"/>
      <c r="AL5" s="83"/>
    </row>
    <row r="6" spans="2:38" ht="17.25" customHeight="1">
      <c r="B6" s="107" t="s">
        <v>4</v>
      </c>
      <c r="C6" s="107"/>
      <c r="D6" s="8">
        <v>3</v>
      </c>
      <c r="G6" s="101" t="s">
        <v>64</v>
      </c>
      <c r="H6" s="101"/>
      <c r="I6" s="101"/>
      <c r="J6" s="101"/>
      <c r="K6" s="101"/>
      <c r="L6" s="101"/>
      <c r="M6" s="101"/>
      <c r="N6" s="101"/>
      <c r="O6" s="101"/>
      <c r="P6" s="101" t="s">
        <v>65</v>
      </c>
      <c r="Q6" s="101"/>
      <c r="R6" s="101"/>
      <c r="S6" s="101"/>
      <c r="T6" s="101"/>
      <c r="U6" s="101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83"/>
    </row>
    <row r="8" spans="2:38" ht="44.25" customHeight="1">
      <c r="B8" s="97" t="s">
        <v>5</v>
      </c>
      <c r="C8" s="113" t="s">
        <v>6</v>
      </c>
      <c r="D8" s="115" t="s">
        <v>7</v>
      </c>
      <c r="E8" s="116"/>
      <c r="F8" s="97" t="s">
        <v>8</v>
      </c>
      <c r="G8" s="97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20" t="s">
        <v>14</v>
      </c>
      <c r="M8" s="121" t="s">
        <v>48</v>
      </c>
      <c r="N8" s="122"/>
      <c r="O8" s="120" t="s">
        <v>15</v>
      </c>
      <c r="P8" s="120" t="s">
        <v>16</v>
      </c>
      <c r="Q8" s="97" t="s">
        <v>17</v>
      </c>
      <c r="R8" s="120" t="s">
        <v>18</v>
      </c>
      <c r="S8" s="97" t="s">
        <v>19</v>
      </c>
      <c r="T8" s="97" t="s">
        <v>20</v>
      </c>
      <c r="U8" s="97" t="s">
        <v>58</v>
      </c>
      <c r="W8" s="112"/>
      <c r="X8" s="112"/>
      <c r="Y8" s="11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99"/>
      <c r="C9" s="114"/>
      <c r="D9" s="117"/>
      <c r="E9" s="118"/>
      <c r="F9" s="99"/>
      <c r="G9" s="99"/>
      <c r="H9" s="119"/>
      <c r="I9" s="119"/>
      <c r="J9" s="119"/>
      <c r="K9" s="119"/>
      <c r="L9" s="120"/>
      <c r="M9" s="95" t="s">
        <v>49</v>
      </c>
      <c r="N9" s="95" t="s">
        <v>50</v>
      </c>
      <c r="O9" s="120"/>
      <c r="P9" s="120"/>
      <c r="Q9" s="98"/>
      <c r="R9" s="120"/>
      <c r="S9" s="99"/>
      <c r="T9" s="98"/>
      <c r="U9" s="98"/>
      <c r="V9" s="90"/>
      <c r="W9" s="67" t="str">
        <f>+D5</f>
        <v>An toàn và bảo mật hệ thống thông tin</v>
      </c>
      <c r="X9" s="68" t="str">
        <f>+P5</f>
        <v>Nhóm: INT1303-05</v>
      </c>
      <c r="Y9" s="69">
        <f>+$AH$9+$AJ$9+$AF$9</f>
        <v>58</v>
      </c>
      <c r="Z9" s="63">
        <f>COUNTIF($S$10:$S$128,"Khiển trách")</f>
        <v>0</v>
      </c>
      <c r="AA9" s="63">
        <f>COUNTIF($S$10:$S$128,"Cảnh cáo")</f>
        <v>0</v>
      </c>
      <c r="AB9" s="63">
        <f>COUNTIF($S$10:$S$128,"Đình chỉ thi")</f>
        <v>0</v>
      </c>
      <c r="AC9" s="70">
        <f>+($Z$9+$AA$9+$AB$9)/$Y$9*100%</f>
        <v>0</v>
      </c>
      <c r="AD9" s="63">
        <f>SUM(COUNTIF($S$10:$S$126,"Vắng"),COUNTIF($S$10:$S$126,"Vắng có phép"))</f>
        <v>0</v>
      </c>
      <c r="AE9" s="71">
        <f>+$AD$9/$Y$9</f>
        <v>0</v>
      </c>
      <c r="AF9" s="72">
        <f>COUNTIF($V$10:$V$126,"Thi lại")</f>
        <v>0</v>
      </c>
      <c r="AG9" s="71">
        <f>+$AF$9/$Y$9</f>
        <v>0</v>
      </c>
      <c r="AH9" s="72">
        <f>COUNTIF($V$10:$V$127,"Học lại")</f>
        <v>58</v>
      </c>
      <c r="AI9" s="71">
        <f>+$AH$9/$Y$9</f>
        <v>1</v>
      </c>
      <c r="AJ9" s="63">
        <f>COUNTIF($V$11:$V$127,"Đạt")</f>
        <v>0</v>
      </c>
      <c r="AK9" s="70">
        <f>+$AJ$9/$Y$9</f>
        <v>0</v>
      </c>
      <c r="AL9" s="82"/>
    </row>
    <row r="10" spans="2:38" ht="14.25" customHeight="1">
      <c r="B10" s="121" t="s">
        <v>26</v>
      </c>
      <c r="C10" s="126"/>
      <c r="D10" s="126"/>
      <c r="E10" s="126"/>
      <c r="F10" s="126"/>
      <c r="G10" s="122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99"/>
      <c r="R10" s="14"/>
      <c r="S10" s="14"/>
      <c r="T10" s="99"/>
      <c r="U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668</v>
      </c>
      <c r="D11" s="17" t="s">
        <v>517</v>
      </c>
      <c r="E11" s="18" t="s">
        <v>84</v>
      </c>
      <c r="F11" s="19" t="s">
        <v>142</v>
      </c>
      <c r="G11" s="16" t="s">
        <v>94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8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669</v>
      </c>
      <c r="D12" s="28" t="s">
        <v>670</v>
      </c>
      <c r="E12" s="29" t="s">
        <v>671</v>
      </c>
      <c r="F12" s="30" t="s">
        <v>672</v>
      </c>
      <c r="G12" s="27" t="s">
        <v>108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673</v>
      </c>
      <c r="D13" s="28" t="s">
        <v>674</v>
      </c>
      <c r="E13" s="29" t="s">
        <v>675</v>
      </c>
      <c r="F13" s="30" t="s">
        <v>676</v>
      </c>
      <c r="G13" s="27" t="s">
        <v>128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677</v>
      </c>
      <c r="D14" s="28" t="s">
        <v>678</v>
      </c>
      <c r="E14" s="29" t="s">
        <v>679</v>
      </c>
      <c r="F14" s="30" t="s">
        <v>680</v>
      </c>
      <c r="G14" s="27" t="s">
        <v>108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681</v>
      </c>
      <c r="D15" s="28" t="s">
        <v>138</v>
      </c>
      <c r="E15" s="29" t="s">
        <v>111</v>
      </c>
      <c r="F15" s="30" t="s">
        <v>458</v>
      </c>
      <c r="G15" s="27" t="s">
        <v>103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682</v>
      </c>
      <c r="D16" s="28" t="s">
        <v>683</v>
      </c>
      <c r="E16" s="29" t="s">
        <v>111</v>
      </c>
      <c r="F16" s="30" t="s">
        <v>684</v>
      </c>
      <c r="G16" s="27" t="s">
        <v>94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685</v>
      </c>
      <c r="D17" s="28" t="s">
        <v>686</v>
      </c>
      <c r="E17" s="29" t="s">
        <v>534</v>
      </c>
      <c r="F17" s="30" t="s">
        <v>373</v>
      </c>
      <c r="G17" s="27" t="s">
        <v>113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687</v>
      </c>
      <c r="D18" s="28" t="s">
        <v>688</v>
      </c>
      <c r="E18" s="29" t="s">
        <v>534</v>
      </c>
      <c r="F18" s="30" t="s">
        <v>85</v>
      </c>
      <c r="G18" s="27" t="s">
        <v>128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689</v>
      </c>
      <c r="D19" s="28" t="s">
        <v>690</v>
      </c>
      <c r="E19" s="29" t="s">
        <v>122</v>
      </c>
      <c r="F19" s="30" t="s">
        <v>691</v>
      </c>
      <c r="G19" s="27" t="s">
        <v>86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692</v>
      </c>
      <c r="D20" s="28" t="s">
        <v>256</v>
      </c>
      <c r="E20" s="29" t="s">
        <v>693</v>
      </c>
      <c r="F20" s="30" t="s">
        <v>694</v>
      </c>
      <c r="G20" s="27" t="s">
        <v>113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695</v>
      </c>
      <c r="D21" s="28" t="s">
        <v>696</v>
      </c>
      <c r="E21" s="29" t="s">
        <v>543</v>
      </c>
      <c r="F21" s="30" t="s">
        <v>697</v>
      </c>
      <c r="G21" s="27" t="s">
        <v>128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698</v>
      </c>
      <c r="D22" s="28" t="s">
        <v>150</v>
      </c>
      <c r="E22" s="29" t="s">
        <v>543</v>
      </c>
      <c r="F22" s="30" t="s">
        <v>699</v>
      </c>
      <c r="G22" s="27" t="s">
        <v>86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700</v>
      </c>
      <c r="D23" s="28" t="s">
        <v>701</v>
      </c>
      <c r="E23" s="29" t="s">
        <v>322</v>
      </c>
      <c r="F23" s="30" t="s">
        <v>702</v>
      </c>
      <c r="G23" s="27" t="s">
        <v>108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703</v>
      </c>
      <c r="D24" s="28" t="s">
        <v>704</v>
      </c>
      <c r="E24" s="29" t="s">
        <v>339</v>
      </c>
      <c r="F24" s="30" t="s">
        <v>705</v>
      </c>
      <c r="G24" s="27" t="s">
        <v>113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706</v>
      </c>
      <c r="D25" s="28" t="s">
        <v>707</v>
      </c>
      <c r="E25" s="29" t="s">
        <v>135</v>
      </c>
      <c r="F25" s="30" t="s">
        <v>708</v>
      </c>
      <c r="G25" s="27" t="s">
        <v>143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709</v>
      </c>
      <c r="D26" s="28" t="s">
        <v>154</v>
      </c>
      <c r="E26" s="29" t="s">
        <v>710</v>
      </c>
      <c r="F26" s="30" t="s">
        <v>412</v>
      </c>
      <c r="G26" s="27" t="s">
        <v>143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711</v>
      </c>
      <c r="D27" s="28" t="s">
        <v>140</v>
      </c>
      <c r="E27" s="29" t="s">
        <v>141</v>
      </c>
      <c r="F27" s="30" t="s">
        <v>712</v>
      </c>
      <c r="G27" s="27" t="s">
        <v>128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713</v>
      </c>
      <c r="D28" s="28" t="s">
        <v>105</v>
      </c>
      <c r="E28" s="29" t="s">
        <v>714</v>
      </c>
      <c r="F28" s="30" t="s">
        <v>715</v>
      </c>
      <c r="G28" s="27" t="s">
        <v>148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716</v>
      </c>
      <c r="D29" s="28" t="s">
        <v>242</v>
      </c>
      <c r="E29" s="29" t="s">
        <v>568</v>
      </c>
      <c r="F29" s="30" t="s">
        <v>717</v>
      </c>
      <c r="G29" s="27" t="s">
        <v>148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718</v>
      </c>
      <c r="D30" s="28" t="s">
        <v>719</v>
      </c>
      <c r="E30" s="29" t="s">
        <v>352</v>
      </c>
      <c r="F30" s="30" t="s">
        <v>720</v>
      </c>
      <c r="G30" s="27" t="s">
        <v>148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721</v>
      </c>
      <c r="D31" s="28" t="s">
        <v>722</v>
      </c>
      <c r="E31" s="29" t="s">
        <v>159</v>
      </c>
      <c r="F31" s="30" t="s">
        <v>112</v>
      </c>
      <c r="G31" s="27" t="s">
        <v>148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723</v>
      </c>
      <c r="D32" s="28" t="s">
        <v>724</v>
      </c>
      <c r="E32" s="29" t="s">
        <v>163</v>
      </c>
      <c r="F32" s="30" t="s">
        <v>725</v>
      </c>
      <c r="G32" s="27" t="s">
        <v>148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726</v>
      </c>
      <c r="D33" s="28" t="s">
        <v>91</v>
      </c>
      <c r="E33" s="29" t="s">
        <v>163</v>
      </c>
      <c r="F33" s="30" t="s">
        <v>727</v>
      </c>
      <c r="G33" s="27" t="s">
        <v>148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728</v>
      </c>
      <c r="D34" s="28" t="s">
        <v>729</v>
      </c>
      <c r="E34" s="29" t="s">
        <v>730</v>
      </c>
      <c r="F34" s="30" t="s">
        <v>731</v>
      </c>
      <c r="G34" s="27" t="s">
        <v>86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732</v>
      </c>
      <c r="D35" s="28" t="s">
        <v>733</v>
      </c>
      <c r="E35" s="29" t="s">
        <v>734</v>
      </c>
      <c r="F35" s="30" t="s">
        <v>735</v>
      </c>
      <c r="G35" s="27" t="s">
        <v>94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736</v>
      </c>
      <c r="D36" s="28" t="s">
        <v>145</v>
      </c>
      <c r="E36" s="29" t="s">
        <v>167</v>
      </c>
      <c r="F36" s="30" t="s">
        <v>737</v>
      </c>
      <c r="G36" s="27" t="s">
        <v>143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738</v>
      </c>
      <c r="D37" s="28" t="s">
        <v>739</v>
      </c>
      <c r="E37" s="29" t="s">
        <v>175</v>
      </c>
      <c r="F37" s="30" t="s">
        <v>740</v>
      </c>
      <c r="G37" s="27" t="s">
        <v>148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741</v>
      </c>
      <c r="D38" s="28" t="s">
        <v>742</v>
      </c>
      <c r="E38" s="29" t="s">
        <v>175</v>
      </c>
      <c r="F38" s="30" t="s">
        <v>85</v>
      </c>
      <c r="G38" s="27" t="s">
        <v>103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743</v>
      </c>
      <c r="D39" s="28" t="s">
        <v>499</v>
      </c>
      <c r="E39" s="29" t="s">
        <v>179</v>
      </c>
      <c r="F39" s="30" t="s">
        <v>744</v>
      </c>
      <c r="G39" s="27" t="s">
        <v>148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745</v>
      </c>
      <c r="D40" s="28" t="s">
        <v>746</v>
      </c>
      <c r="E40" s="29" t="s">
        <v>382</v>
      </c>
      <c r="F40" s="30" t="s">
        <v>262</v>
      </c>
      <c r="G40" s="27" t="s">
        <v>143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747</v>
      </c>
      <c r="D41" s="28" t="s">
        <v>748</v>
      </c>
      <c r="E41" s="29" t="s">
        <v>386</v>
      </c>
      <c r="F41" s="30" t="s">
        <v>749</v>
      </c>
      <c r="G41" s="27" t="s">
        <v>103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750</v>
      </c>
      <c r="D42" s="28" t="s">
        <v>140</v>
      </c>
      <c r="E42" s="29" t="s">
        <v>751</v>
      </c>
      <c r="F42" s="30" t="s">
        <v>752</v>
      </c>
      <c r="G42" s="27" t="s">
        <v>94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753</v>
      </c>
      <c r="D43" s="28" t="s">
        <v>754</v>
      </c>
      <c r="E43" s="29" t="s">
        <v>755</v>
      </c>
      <c r="F43" s="30" t="s">
        <v>756</v>
      </c>
      <c r="G43" s="27" t="s">
        <v>94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757</v>
      </c>
      <c r="D44" s="28" t="s">
        <v>105</v>
      </c>
      <c r="E44" s="29" t="s">
        <v>205</v>
      </c>
      <c r="F44" s="30" t="s">
        <v>758</v>
      </c>
      <c r="G44" s="27" t="s">
        <v>113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759</v>
      </c>
      <c r="D45" s="28" t="s">
        <v>760</v>
      </c>
      <c r="E45" s="29" t="s">
        <v>209</v>
      </c>
      <c r="F45" s="30" t="s">
        <v>761</v>
      </c>
      <c r="G45" s="27" t="s">
        <v>128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762</v>
      </c>
      <c r="D46" s="28" t="s">
        <v>763</v>
      </c>
      <c r="E46" s="29" t="s">
        <v>470</v>
      </c>
      <c r="F46" s="30" t="s">
        <v>764</v>
      </c>
      <c r="G46" s="27" t="s">
        <v>113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765</v>
      </c>
      <c r="D47" s="28" t="s">
        <v>489</v>
      </c>
      <c r="E47" s="29" t="s">
        <v>474</v>
      </c>
      <c r="F47" s="30" t="s">
        <v>766</v>
      </c>
      <c r="G47" s="27" t="s">
        <v>148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767</v>
      </c>
      <c r="D48" s="28" t="s">
        <v>196</v>
      </c>
      <c r="E48" s="29" t="s">
        <v>768</v>
      </c>
      <c r="F48" s="30" t="s">
        <v>769</v>
      </c>
      <c r="G48" s="27" t="s">
        <v>86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770</v>
      </c>
      <c r="D49" s="28" t="s">
        <v>771</v>
      </c>
      <c r="E49" s="29" t="s">
        <v>772</v>
      </c>
      <c r="F49" s="30" t="s">
        <v>773</v>
      </c>
      <c r="G49" s="27" t="s">
        <v>113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774</v>
      </c>
      <c r="D50" s="28" t="s">
        <v>775</v>
      </c>
      <c r="E50" s="29" t="s">
        <v>776</v>
      </c>
      <c r="F50" s="30" t="s">
        <v>777</v>
      </c>
      <c r="G50" s="27" t="s">
        <v>143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778</v>
      </c>
      <c r="D51" s="28" t="s">
        <v>121</v>
      </c>
      <c r="E51" s="29" t="s">
        <v>779</v>
      </c>
      <c r="F51" s="30" t="s">
        <v>694</v>
      </c>
      <c r="G51" s="27" t="s">
        <v>143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780</v>
      </c>
      <c r="D52" s="28" t="s">
        <v>781</v>
      </c>
      <c r="E52" s="29" t="s">
        <v>782</v>
      </c>
      <c r="F52" s="30" t="s">
        <v>783</v>
      </c>
      <c r="G52" s="27" t="s">
        <v>94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784</v>
      </c>
      <c r="D53" s="28" t="s">
        <v>785</v>
      </c>
      <c r="E53" s="29" t="s">
        <v>223</v>
      </c>
      <c r="F53" s="30" t="s">
        <v>786</v>
      </c>
      <c r="G53" s="27" t="s">
        <v>103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787</v>
      </c>
      <c r="D54" s="28" t="s">
        <v>788</v>
      </c>
      <c r="E54" s="29" t="s">
        <v>405</v>
      </c>
      <c r="F54" s="30" t="s">
        <v>789</v>
      </c>
      <c r="G54" s="27" t="s">
        <v>143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790</v>
      </c>
      <c r="D55" s="28" t="s">
        <v>105</v>
      </c>
      <c r="E55" s="29" t="s">
        <v>408</v>
      </c>
      <c r="F55" s="30" t="s">
        <v>791</v>
      </c>
      <c r="G55" s="27" t="s">
        <v>128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792</v>
      </c>
      <c r="D56" s="28" t="s">
        <v>105</v>
      </c>
      <c r="E56" s="29" t="s">
        <v>243</v>
      </c>
      <c r="F56" s="30" t="s">
        <v>793</v>
      </c>
      <c r="G56" s="27" t="s">
        <v>103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794</v>
      </c>
      <c r="D57" s="28" t="s">
        <v>795</v>
      </c>
      <c r="E57" s="29" t="s">
        <v>796</v>
      </c>
      <c r="F57" s="30" t="s">
        <v>797</v>
      </c>
      <c r="G57" s="27" t="s">
        <v>94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798</v>
      </c>
      <c r="D58" s="28" t="s">
        <v>799</v>
      </c>
      <c r="E58" s="29" t="s">
        <v>250</v>
      </c>
      <c r="F58" s="30" t="s">
        <v>773</v>
      </c>
      <c r="G58" s="27" t="s">
        <v>143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800</v>
      </c>
      <c r="D59" s="28" t="s">
        <v>686</v>
      </c>
      <c r="E59" s="29" t="s">
        <v>250</v>
      </c>
      <c r="F59" s="30" t="s">
        <v>136</v>
      </c>
      <c r="G59" s="27" t="s">
        <v>108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801</v>
      </c>
      <c r="D60" s="28" t="s">
        <v>802</v>
      </c>
      <c r="E60" s="29" t="s">
        <v>803</v>
      </c>
      <c r="F60" s="30" t="s">
        <v>804</v>
      </c>
      <c r="G60" s="27" t="s">
        <v>128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805</v>
      </c>
      <c r="D61" s="28" t="s">
        <v>401</v>
      </c>
      <c r="E61" s="29" t="s">
        <v>803</v>
      </c>
      <c r="F61" s="30" t="s">
        <v>806</v>
      </c>
      <c r="G61" s="27" t="s">
        <v>128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807</v>
      </c>
      <c r="D62" s="28" t="s">
        <v>808</v>
      </c>
      <c r="E62" s="29" t="s">
        <v>809</v>
      </c>
      <c r="F62" s="30" t="s">
        <v>810</v>
      </c>
      <c r="G62" s="27" t="s">
        <v>94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811</v>
      </c>
      <c r="D63" s="28" t="s">
        <v>812</v>
      </c>
      <c r="E63" s="29" t="s">
        <v>809</v>
      </c>
      <c r="F63" s="30" t="s">
        <v>708</v>
      </c>
      <c r="G63" s="27" t="s">
        <v>94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813</v>
      </c>
      <c r="D64" s="28" t="s">
        <v>814</v>
      </c>
      <c r="E64" s="29" t="s">
        <v>419</v>
      </c>
      <c r="F64" s="30" t="s">
        <v>815</v>
      </c>
      <c r="G64" s="27" t="s">
        <v>128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816</v>
      </c>
      <c r="D65" s="28" t="s">
        <v>817</v>
      </c>
      <c r="E65" s="29" t="s">
        <v>419</v>
      </c>
      <c r="F65" s="30" t="s">
        <v>818</v>
      </c>
      <c r="G65" s="27" t="s">
        <v>86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819</v>
      </c>
      <c r="D66" s="28" t="s">
        <v>820</v>
      </c>
      <c r="E66" s="29" t="s">
        <v>821</v>
      </c>
      <c r="F66" s="30" t="s">
        <v>822</v>
      </c>
      <c r="G66" s="27" t="s">
        <v>128</v>
      </c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9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823</v>
      </c>
      <c r="D67" s="28" t="s">
        <v>824</v>
      </c>
      <c r="E67" s="29" t="s">
        <v>276</v>
      </c>
      <c r="F67" s="30" t="s">
        <v>431</v>
      </c>
      <c r="G67" s="27" t="s">
        <v>128</v>
      </c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3"/>
      <c r="V67" s="91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825</v>
      </c>
      <c r="D68" s="28" t="s">
        <v>826</v>
      </c>
      <c r="E68" s="29" t="s">
        <v>827</v>
      </c>
      <c r="F68" s="30" t="s">
        <v>828</v>
      </c>
      <c r="G68" s="27" t="s">
        <v>108</v>
      </c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9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7.5" customHeight="1">
      <c r="A69" s="2"/>
      <c r="B69" s="39"/>
      <c r="C69" s="4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 hidden="1">
      <c r="A70" s="2"/>
      <c r="B70" s="127" t="s">
        <v>28</v>
      </c>
      <c r="C70" s="127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hidden="1" customHeight="1">
      <c r="A71" s="2"/>
      <c r="B71" s="45" t="s">
        <v>29</v>
      </c>
      <c r="C71" s="45"/>
      <c r="D71" s="46">
        <f>+$Y$9</f>
        <v>58</v>
      </c>
      <c r="E71" s="47" t="s">
        <v>30</v>
      </c>
      <c r="F71" s="47"/>
      <c r="G71" s="103" t="s">
        <v>31</v>
      </c>
      <c r="H71" s="103"/>
      <c r="I71" s="103"/>
      <c r="J71" s="103"/>
      <c r="K71" s="103"/>
      <c r="L71" s="103"/>
      <c r="M71" s="103"/>
      <c r="N71" s="103"/>
      <c r="O71" s="103"/>
      <c r="P71" s="48">
        <f>$Y$9 -COUNTIF($T$10:$T$258,"Vắng") -COUNTIF($T$10:$T$258,"Vắng có phép") - COUNTIF($T$10:$T$258,"Đình chỉ thi") - COUNTIF($T$10:$T$258,"Không đủ ĐKDT")</f>
        <v>58</v>
      </c>
      <c r="Q71" s="48"/>
      <c r="R71" s="49"/>
      <c r="S71" s="50"/>
      <c r="T71" s="50" t="s">
        <v>30</v>
      </c>
      <c r="U71" s="3"/>
    </row>
    <row r="72" spans="1:38" ht="16.5" hidden="1" customHeight="1">
      <c r="A72" s="2"/>
      <c r="B72" s="45" t="s">
        <v>32</v>
      </c>
      <c r="C72" s="45"/>
      <c r="D72" s="46">
        <f>+$AJ$9</f>
        <v>0</v>
      </c>
      <c r="E72" s="47" t="s">
        <v>30</v>
      </c>
      <c r="F72" s="47"/>
      <c r="G72" s="103" t="s">
        <v>33</v>
      </c>
      <c r="H72" s="103"/>
      <c r="I72" s="103"/>
      <c r="J72" s="103"/>
      <c r="K72" s="103"/>
      <c r="L72" s="103"/>
      <c r="M72" s="103"/>
      <c r="N72" s="103"/>
      <c r="O72" s="103"/>
      <c r="P72" s="51">
        <f>COUNTIF($T$10:$T$134,"Vắng")</f>
        <v>0</v>
      </c>
      <c r="Q72" s="51"/>
      <c r="R72" s="52"/>
      <c r="S72" s="50"/>
      <c r="T72" s="50" t="s">
        <v>30</v>
      </c>
      <c r="U72" s="3"/>
    </row>
    <row r="73" spans="1:38" ht="16.5" hidden="1" customHeight="1">
      <c r="A73" s="2"/>
      <c r="B73" s="45" t="s">
        <v>54</v>
      </c>
      <c r="C73" s="45"/>
      <c r="D73" s="85">
        <f>COUNTIF(V11:V68,"Học lại")</f>
        <v>58</v>
      </c>
      <c r="E73" s="47" t="s">
        <v>30</v>
      </c>
      <c r="F73" s="47"/>
      <c r="G73" s="103" t="s">
        <v>55</v>
      </c>
      <c r="H73" s="103"/>
      <c r="I73" s="103"/>
      <c r="J73" s="103"/>
      <c r="K73" s="103"/>
      <c r="L73" s="103"/>
      <c r="M73" s="103"/>
      <c r="N73" s="103"/>
      <c r="O73" s="103"/>
      <c r="P73" s="48">
        <f>COUNTIF($T$10:$T$134,"Vắng có phép")</f>
        <v>0</v>
      </c>
      <c r="Q73" s="48"/>
      <c r="R73" s="49"/>
      <c r="S73" s="50"/>
      <c r="T73" s="50" t="s">
        <v>30</v>
      </c>
      <c r="U73" s="3"/>
    </row>
    <row r="74" spans="1:38" ht="3" hidden="1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idden="1">
      <c r="B75" s="86" t="s">
        <v>34</v>
      </c>
      <c r="C75" s="86"/>
      <c r="D75" s="87">
        <f>COUNTIF(V11:V68,"Thi lại")</f>
        <v>0</v>
      </c>
      <c r="E75" s="88" t="s">
        <v>30</v>
      </c>
      <c r="F75" s="3"/>
      <c r="G75" s="3"/>
      <c r="H75" s="3"/>
      <c r="I75" s="3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3"/>
    </row>
    <row r="76" spans="1:38" hidden="1">
      <c r="B76" s="86"/>
      <c r="C76" s="86"/>
      <c r="D76" s="87"/>
      <c r="E76" s="88"/>
      <c r="F76" s="3"/>
      <c r="G76" s="3"/>
      <c r="H76" s="3"/>
      <c r="I76" s="3"/>
      <c r="J76" s="102" t="s">
        <v>56</v>
      </c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3"/>
    </row>
    <row r="77" spans="1:38" hidden="1">
      <c r="A77" s="53"/>
      <c r="B77" s="123" t="s">
        <v>35</v>
      </c>
      <c r="C77" s="123"/>
      <c r="D77" s="123"/>
      <c r="E77" s="123"/>
      <c r="F77" s="123"/>
      <c r="G77" s="123"/>
      <c r="H77" s="123"/>
      <c r="I77" s="54"/>
      <c r="J77" s="124" t="s">
        <v>36</v>
      </c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3"/>
    </row>
    <row r="78" spans="1:38" ht="4.5" hidden="1" customHeight="1">
      <c r="A78" s="2"/>
      <c r="B78" s="39"/>
      <c r="C78" s="55"/>
      <c r="D78" s="55"/>
      <c r="E78" s="56"/>
      <c r="F78" s="56"/>
      <c r="G78" s="56"/>
      <c r="H78" s="57"/>
      <c r="I78" s="58"/>
      <c r="J78" s="58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38" s="2" customFormat="1" hidden="1">
      <c r="B79" s="123" t="s">
        <v>37</v>
      </c>
      <c r="C79" s="123"/>
      <c r="D79" s="125" t="s">
        <v>38</v>
      </c>
      <c r="E79" s="125"/>
      <c r="F79" s="125"/>
      <c r="G79" s="125"/>
      <c r="H79" s="125"/>
      <c r="I79" s="58"/>
      <c r="J79" s="58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idden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9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18" hidden="1" customHeight="1">
      <c r="A85" s="1"/>
      <c r="B85" s="129" t="s">
        <v>39</v>
      </c>
      <c r="C85" s="129"/>
      <c r="D85" s="129" t="s">
        <v>57</v>
      </c>
      <c r="E85" s="129"/>
      <c r="F85" s="129"/>
      <c r="G85" s="129"/>
      <c r="H85" s="129"/>
      <c r="I85" s="129"/>
      <c r="J85" s="129" t="s">
        <v>40</v>
      </c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4.5" hidden="1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36.75" hidden="1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ht="38.25" customHeight="1">
      <c r="B88" s="128" t="s">
        <v>52</v>
      </c>
      <c r="C88" s="123"/>
      <c r="D88" s="123"/>
      <c r="E88" s="123"/>
      <c r="F88" s="123"/>
      <c r="G88" s="123"/>
      <c r="H88" s="128" t="s">
        <v>53</v>
      </c>
      <c r="I88" s="128"/>
      <c r="J88" s="128"/>
      <c r="K88" s="128"/>
      <c r="L88" s="128"/>
      <c r="M88" s="128"/>
      <c r="N88" s="130" t="s">
        <v>59</v>
      </c>
      <c r="O88" s="130"/>
      <c r="P88" s="130"/>
      <c r="Q88" s="130"/>
      <c r="R88" s="130"/>
      <c r="S88" s="130"/>
      <c r="T88" s="130"/>
      <c r="U88" s="130"/>
    </row>
    <row r="89" spans="1:38">
      <c r="B89" s="39"/>
      <c r="C89" s="55"/>
      <c r="D89" s="55"/>
      <c r="E89" s="56"/>
      <c r="F89" s="56"/>
      <c r="G89" s="56"/>
      <c r="H89" s="57"/>
      <c r="I89" s="58"/>
      <c r="J89" s="58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38">
      <c r="B90" s="123" t="s">
        <v>37</v>
      </c>
      <c r="C90" s="123"/>
      <c r="D90" s="125" t="s">
        <v>38</v>
      </c>
      <c r="E90" s="125"/>
      <c r="F90" s="125"/>
      <c r="G90" s="125"/>
      <c r="H90" s="125"/>
      <c r="I90" s="58"/>
      <c r="J90" s="58"/>
      <c r="K90" s="44"/>
      <c r="L90" s="44"/>
      <c r="M90" s="44"/>
      <c r="N90" s="44"/>
      <c r="O90" s="44"/>
      <c r="P90" s="44"/>
      <c r="Q90" s="44"/>
      <c r="R90" s="44"/>
      <c r="S90" s="44"/>
      <c r="T90" s="44"/>
    </row>
    <row r="91" spans="1:38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6" spans="1:38">
      <c r="B96" s="96"/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 t="s">
        <v>60</v>
      </c>
      <c r="O96" s="96"/>
      <c r="P96" s="96"/>
      <c r="Q96" s="96"/>
      <c r="R96" s="96"/>
      <c r="S96" s="96"/>
      <c r="T96" s="96"/>
      <c r="U96" s="96"/>
    </row>
  </sheetData>
  <sheetProtection formatCells="0" formatColumns="0" formatRows="0" insertColumns="0" insertRows="0" insertHyperlinks="0" deleteColumns="0" deleteRows="0" sort="0" autoFilter="0" pivotTables="0"/>
  <autoFilter ref="A9:AL68">
    <filterColumn colId="3" showButton="0"/>
    <filterColumn colId="12"/>
  </autoFilter>
  <mergeCells count="61">
    <mergeCell ref="B90:C90"/>
    <mergeCell ref="D90:H90"/>
    <mergeCell ref="B96:D96"/>
    <mergeCell ref="E96:G96"/>
    <mergeCell ref="H96:M96"/>
    <mergeCell ref="N96:U96"/>
    <mergeCell ref="B85:C85"/>
    <mergeCell ref="D85:I85"/>
    <mergeCell ref="J85:T85"/>
    <mergeCell ref="B88:G88"/>
    <mergeCell ref="H88:M88"/>
    <mergeCell ref="N88:U88"/>
    <mergeCell ref="G73:O73"/>
    <mergeCell ref="J75:T75"/>
    <mergeCell ref="J76:T76"/>
    <mergeCell ref="B77:H77"/>
    <mergeCell ref="J77:T77"/>
    <mergeCell ref="B79:C79"/>
    <mergeCell ref="D79:H79"/>
    <mergeCell ref="T8:T10"/>
    <mergeCell ref="U8:U10"/>
    <mergeCell ref="B10:G10"/>
    <mergeCell ref="B70:C70"/>
    <mergeCell ref="G71:O71"/>
    <mergeCell ref="G72:O7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8">
    <cfRule type="cellIs" dxfId="13" priority="2" operator="greaterThan">
      <formula>10</formula>
    </cfRule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73 AL3:AL9 X3:AK4 W5:AK9 V11:W6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L93"/>
  <sheetViews>
    <sheetView workbookViewId="0">
      <pane ySplit="4" topLeftCell="A59" activePane="bottomLeft" state="frozen"/>
      <selection activeCell="T4" sqref="T1:T1048576"/>
      <selection pane="bottomLeft" activeCell="A66" sqref="A66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5" style="1" customWidth="1"/>
    <col min="15" max="15" width="8.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3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04" t="s">
        <v>0</v>
      </c>
      <c r="I1" s="104"/>
      <c r="J1" s="104"/>
      <c r="K1" s="104"/>
      <c r="L1" s="104" t="s">
        <v>69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10" t="s">
        <v>51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2:38" ht="25.5" customHeight="1">
      <c r="B3" s="106" t="s">
        <v>2</v>
      </c>
      <c r="C3" s="106"/>
      <c r="D3" s="106"/>
      <c r="E3" s="106"/>
      <c r="F3" s="106"/>
      <c r="G3" s="106"/>
      <c r="H3" s="111" t="s">
        <v>61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8" t="s">
        <v>3</v>
      </c>
      <c r="C5" s="108"/>
      <c r="D5" s="109" t="s">
        <v>62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0" t="s">
        <v>79</v>
      </c>
      <c r="Q5" s="100"/>
      <c r="R5" s="100"/>
      <c r="S5" s="100"/>
      <c r="T5" s="100"/>
      <c r="U5" s="100"/>
      <c r="W5" s="112" t="s">
        <v>47</v>
      </c>
      <c r="X5" s="112" t="s">
        <v>9</v>
      </c>
      <c r="Y5" s="112" t="s">
        <v>46</v>
      </c>
      <c r="Z5" s="112" t="s">
        <v>45</v>
      </c>
      <c r="AA5" s="112"/>
      <c r="AB5" s="112"/>
      <c r="AC5" s="112"/>
      <c r="AD5" s="112" t="s">
        <v>44</v>
      </c>
      <c r="AE5" s="112"/>
      <c r="AF5" s="112" t="s">
        <v>42</v>
      </c>
      <c r="AG5" s="112"/>
      <c r="AH5" s="112" t="s">
        <v>43</v>
      </c>
      <c r="AI5" s="112"/>
      <c r="AJ5" s="112" t="s">
        <v>41</v>
      </c>
      <c r="AK5" s="112"/>
      <c r="AL5" s="83"/>
    </row>
    <row r="6" spans="2:38" ht="17.25" customHeight="1">
      <c r="B6" s="107" t="s">
        <v>4</v>
      </c>
      <c r="C6" s="107"/>
      <c r="D6" s="8">
        <v>3</v>
      </c>
      <c r="G6" s="101" t="s">
        <v>64</v>
      </c>
      <c r="H6" s="101"/>
      <c r="I6" s="101"/>
      <c r="J6" s="101"/>
      <c r="K6" s="101"/>
      <c r="L6" s="101"/>
      <c r="M6" s="101"/>
      <c r="N6" s="101"/>
      <c r="O6" s="101"/>
      <c r="P6" s="101" t="s">
        <v>65</v>
      </c>
      <c r="Q6" s="101"/>
      <c r="R6" s="101"/>
      <c r="S6" s="101"/>
      <c r="T6" s="101"/>
      <c r="U6" s="101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83"/>
    </row>
    <row r="8" spans="2:38" ht="44.25" customHeight="1">
      <c r="B8" s="97" t="s">
        <v>5</v>
      </c>
      <c r="C8" s="113" t="s">
        <v>6</v>
      </c>
      <c r="D8" s="115" t="s">
        <v>7</v>
      </c>
      <c r="E8" s="116"/>
      <c r="F8" s="97" t="s">
        <v>8</v>
      </c>
      <c r="G8" s="97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20" t="s">
        <v>14</v>
      </c>
      <c r="M8" s="121" t="s">
        <v>48</v>
      </c>
      <c r="N8" s="122"/>
      <c r="O8" s="120" t="s">
        <v>15</v>
      </c>
      <c r="P8" s="120" t="s">
        <v>16</v>
      </c>
      <c r="Q8" s="97" t="s">
        <v>17</v>
      </c>
      <c r="R8" s="120" t="s">
        <v>18</v>
      </c>
      <c r="S8" s="97" t="s">
        <v>19</v>
      </c>
      <c r="T8" s="97" t="s">
        <v>20</v>
      </c>
      <c r="U8" s="97" t="s">
        <v>58</v>
      </c>
      <c r="W8" s="112"/>
      <c r="X8" s="112"/>
      <c r="Y8" s="11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99"/>
      <c r="C9" s="114"/>
      <c r="D9" s="117"/>
      <c r="E9" s="118"/>
      <c r="F9" s="99"/>
      <c r="G9" s="99"/>
      <c r="H9" s="119"/>
      <c r="I9" s="119"/>
      <c r="J9" s="119"/>
      <c r="K9" s="119"/>
      <c r="L9" s="120"/>
      <c r="M9" s="95" t="s">
        <v>49</v>
      </c>
      <c r="N9" s="95" t="s">
        <v>50</v>
      </c>
      <c r="O9" s="120"/>
      <c r="P9" s="120"/>
      <c r="Q9" s="98"/>
      <c r="R9" s="120"/>
      <c r="S9" s="99"/>
      <c r="T9" s="98"/>
      <c r="U9" s="98"/>
      <c r="V9" s="90"/>
      <c r="W9" s="67" t="str">
        <f>+D5</f>
        <v>An toàn và bảo mật hệ thống thông tin</v>
      </c>
      <c r="X9" s="68" t="str">
        <f>+P5</f>
        <v>Nhóm: INT1303-04</v>
      </c>
      <c r="Y9" s="69">
        <f>+$AH$9+$AJ$9+$AF$9</f>
        <v>55</v>
      </c>
      <c r="Z9" s="63">
        <f>COUNTIF($S$10:$S$125,"Khiển trách")</f>
        <v>0</v>
      </c>
      <c r="AA9" s="63">
        <f>COUNTIF($S$10:$S$125,"Cảnh cáo")</f>
        <v>0</v>
      </c>
      <c r="AB9" s="63">
        <f>COUNTIF($S$10:$S$125,"Đình chỉ thi")</f>
        <v>0</v>
      </c>
      <c r="AC9" s="70">
        <f>+($Z$9+$AA$9+$AB$9)/$Y$9*100%</f>
        <v>0</v>
      </c>
      <c r="AD9" s="63">
        <f>SUM(COUNTIF($S$10:$S$123,"Vắng"),COUNTIF($S$10:$S$123,"Vắng có phép"))</f>
        <v>0</v>
      </c>
      <c r="AE9" s="71">
        <f>+$AD$9/$Y$9</f>
        <v>0</v>
      </c>
      <c r="AF9" s="72">
        <f>COUNTIF($V$10:$V$123,"Thi lại")</f>
        <v>0</v>
      </c>
      <c r="AG9" s="71">
        <f>+$AF$9/$Y$9</f>
        <v>0</v>
      </c>
      <c r="AH9" s="72">
        <f>COUNTIF($V$10:$V$124,"Học lại")</f>
        <v>55</v>
      </c>
      <c r="AI9" s="71">
        <f>+$AH$9/$Y$9</f>
        <v>1</v>
      </c>
      <c r="AJ9" s="63">
        <f>COUNTIF($V$11:$V$124,"Đạt")</f>
        <v>0</v>
      </c>
      <c r="AK9" s="70">
        <f>+$AJ$9/$Y$9</f>
        <v>0</v>
      </c>
      <c r="AL9" s="82"/>
    </row>
    <row r="10" spans="2:38" ht="14.25" customHeight="1">
      <c r="B10" s="121" t="s">
        <v>26</v>
      </c>
      <c r="C10" s="126"/>
      <c r="D10" s="126"/>
      <c r="E10" s="126"/>
      <c r="F10" s="126"/>
      <c r="G10" s="122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99"/>
      <c r="R10" s="14"/>
      <c r="S10" s="14"/>
      <c r="T10" s="99"/>
      <c r="U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516</v>
      </c>
      <c r="D11" s="17" t="s">
        <v>517</v>
      </c>
      <c r="E11" s="18" t="s">
        <v>84</v>
      </c>
      <c r="F11" s="19" t="s">
        <v>518</v>
      </c>
      <c r="G11" s="16" t="s">
        <v>113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65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5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65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519</v>
      </c>
      <c r="D12" s="28" t="s">
        <v>520</v>
      </c>
      <c r="E12" s="29" t="s">
        <v>84</v>
      </c>
      <c r="F12" s="30" t="s">
        <v>521</v>
      </c>
      <c r="G12" s="27" t="s">
        <v>113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522</v>
      </c>
      <c r="D13" s="28" t="s">
        <v>105</v>
      </c>
      <c r="E13" s="29" t="s">
        <v>523</v>
      </c>
      <c r="F13" s="30" t="s">
        <v>524</v>
      </c>
      <c r="G13" s="27" t="s">
        <v>128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6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5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525</v>
      </c>
      <c r="D14" s="28" t="s">
        <v>368</v>
      </c>
      <c r="E14" s="29" t="s">
        <v>106</v>
      </c>
      <c r="F14" s="30" t="s">
        <v>526</v>
      </c>
      <c r="G14" s="27" t="s">
        <v>143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527</v>
      </c>
      <c r="D15" s="28" t="s">
        <v>138</v>
      </c>
      <c r="E15" s="29" t="s">
        <v>111</v>
      </c>
      <c r="F15" s="30" t="s">
        <v>373</v>
      </c>
      <c r="G15" s="27" t="s">
        <v>103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528</v>
      </c>
      <c r="D16" s="28" t="s">
        <v>529</v>
      </c>
      <c r="E16" s="29" t="s">
        <v>530</v>
      </c>
      <c r="F16" s="30" t="s">
        <v>531</v>
      </c>
      <c r="G16" s="27" t="s">
        <v>94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532</v>
      </c>
      <c r="D17" s="28" t="s">
        <v>533</v>
      </c>
      <c r="E17" s="29" t="s">
        <v>534</v>
      </c>
      <c r="F17" s="30" t="s">
        <v>164</v>
      </c>
      <c r="G17" s="27" t="s">
        <v>128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535</v>
      </c>
      <c r="D18" s="28" t="s">
        <v>242</v>
      </c>
      <c r="E18" s="29" t="s">
        <v>122</v>
      </c>
      <c r="F18" s="30" t="s">
        <v>350</v>
      </c>
      <c r="G18" s="27" t="s">
        <v>113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536</v>
      </c>
      <c r="D19" s="28" t="s">
        <v>242</v>
      </c>
      <c r="E19" s="29" t="s">
        <v>126</v>
      </c>
      <c r="F19" s="30" t="s">
        <v>537</v>
      </c>
      <c r="G19" s="27" t="s">
        <v>143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538</v>
      </c>
      <c r="D20" s="28" t="s">
        <v>539</v>
      </c>
      <c r="E20" s="29" t="s">
        <v>540</v>
      </c>
      <c r="F20" s="30" t="s">
        <v>541</v>
      </c>
      <c r="G20" s="27" t="s">
        <v>143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542</v>
      </c>
      <c r="D21" s="28" t="s">
        <v>140</v>
      </c>
      <c r="E21" s="29" t="s">
        <v>543</v>
      </c>
      <c r="F21" s="30" t="s">
        <v>168</v>
      </c>
      <c r="G21" s="27" t="s">
        <v>108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544</v>
      </c>
      <c r="D22" s="28" t="s">
        <v>545</v>
      </c>
      <c r="E22" s="29" t="s">
        <v>316</v>
      </c>
      <c r="F22" s="30" t="s">
        <v>546</v>
      </c>
      <c r="G22" s="27" t="s">
        <v>143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547</v>
      </c>
      <c r="D23" s="28" t="s">
        <v>548</v>
      </c>
      <c r="E23" s="29" t="s">
        <v>316</v>
      </c>
      <c r="F23" s="30" t="s">
        <v>549</v>
      </c>
      <c r="G23" s="27" t="s">
        <v>143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550</v>
      </c>
      <c r="D24" s="28" t="s">
        <v>378</v>
      </c>
      <c r="E24" s="29" t="s">
        <v>316</v>
      </c>
      <c r="F24" s="30" t="s">
        <v>551</v>
      </c>
      <c r="G24" s="27" t="s">
        <v>143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552</v>
      </c>
      <c r="D25" s="28" t="s">
        <v>553</v>
      </c>
      <c r="E25" s="29" t="s">
        <v>554</v>
      </c>
      <c r="F25" s="30" t="s">
        <v>555</v>
      </c>
      <c r="G25" s="27" t="s">
        <v>113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556</v>
      </c>
      <c r="D26" s="28" t="s">
        <v>557</v>
      </c>
      <c r="E26" s="29" t="s">
        <v>558</v>
      </c>
      <c r="F26" s="30" t="s">
        <v>559</v>
      </c>
      <c r="G26" s="27" t="s">
        <v>103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560</v>
      </c>
      <c r="D27" s="28" t="s">
        <v>561</v>
      </c>
      <c r="E27" s="29" t="s">
        <v>558</v>
      </c>
      <c r="F27" s="30" t="s">
        <v>562</v>
      </c>
      <c r="G27" s="27" t="s">
        <v>94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563</v>
      </c>
      <c r="D28" s="28" t="s">
        <v>564</v>
      </c>
      <c r="E28" s="29" t="s">
        <v>135</v>
      </c>
      <c r="F28" s="30" t="s">
        <v>565</v>
      </c>
      <c r="G28" s="27" t="s">
        <v>143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566</v>
      </c>
      <c r="D29" s="28" t="s">
        <v>567</v>
      </c>
      <c r="E29" s="29" t="s">
        <v>568</v>
      </c>
      <c r="F29" s="30" t="s">
        <v>569</v>
      </c>
      <c r="G29" s="27" t="s">
        <v>103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570</v>
      </c>
      <c r="D30" s="28" t="s">
        <v>571</v>
      </c>
      <c r="E30" s="29" t="s">
        <v>352</v>
      </c>
      <c r="F30" s="30" t="s">
        <v>572</v>
      </c>
      <c r="G30" s="27" t="s">
        <v>128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573</v>
      </c>
      <c r="D31" s="28" t="s">
        <v>105</v>
      </c>
      <c r="E31" s="29" t="s">
        <v>352</v>
      </c>
      <c r="F31" s="30" t="s">
        <v>574</v>
      </c>
      <c r="G31" s="27" t="s">
        <v>113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575</v>
      </c>
      <c r="D32" s="28" t="s">
        <v>576</v>
      </c>
      <c r="E32" s="29" t="s">
        <v>352</v>
      </c>
      <c r="F32" s="30" t="s">
        <v>577</v>
      </c>
      <c r="G32" s="27" t="s">
        <v>148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578</v>
      </c>
      <c r="D33" s="28" t="s">
        <v>140</v>
      </c>
      <c r="E33" s="29" t="s">
        <v>159</v>
      </c>
      <c r="F33" s="30" t="s">
        <v>579</v>
      </c>
      <c r="G33" s="27" t="s">
        <v>128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580</v>
      </c>
      <c r="D34" s="28" t="s">
        <v>105</v>
      </c>
      <c r="E34" s="29" t="s">
        <v>167</v>
      </c>
      <c r="F34" s="30" t="s">
        <v>581</v>
      </c>
      <c r="G34" s="27" t="s">
        <v>113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582</v>
      </c>
      <c r="D35" s="28" t="s">
        <v>583</v>
      </c>
      <c r="E35" s="29" t="s">
        <v>584</v>
      </c>
      <c r="F35" s="30" t="s">
        <v>585</v>
      </c>
      <c r="G35" s="27" t="s">
        <v>103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586</v>
      </c>
      <c r="D36" s="28" t="s">
        <v>140</v>
      </c>
      <c r="E36" s="29" t="s">
        <v>587</v>
      </c>
      <c r="F36" s="30" t="s">
        <v>588</v>
      </c>
      <c r="G36" s="27" t="s">
        <v>113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589</v>
      </c>
      <c r="D37" s="28" t="s">
        <v>590</v>
      </c>
      <c r="E37" s="29" t="s">
        <v>191</v>
      </c>
      <c r="F37" s="30" t="s">
        <v>591</v>
      </c>
      <c r="G37" s="27" t="s">
        <v>148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592</v>
      </c>
      <c r="D38" s="28" t="s">
        <v>593</v>
      </c>
      <c r="E38" s="29" t="s">
        <v>594</v>
      </c>
      <c r="F38" s="30" t="s">
        <v>595</v>
      </c>
      <c r="G38" s="27" t="s">
        <v>113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596</v>
      </c>
      <c r="D39" s="28" t="s">
        <v>597</v>
      </c>
      <c r="E39" s="29" t="s">
        <v>201</v>
      </c>
      <c r="F39" s="30" t="s">
        <v>598</v>
      </c>
      <c r="G39" s="27" t="s">
        <v>128</v>
      </c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9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599</v>
      </c>
      <c r="D40" s="28" t="s">
        <v>392</v>
      </c>
      <c r="E40" s="29" t="s">
        <v>389</v>
      </c>
      <c r="F40" s="30" t="s">
        <v>600</v>
      </c>
      <c r="G40" s="27" t="s">
        <v>143</v>
      </c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9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601</v>
      </c>
      <c r="D41" s="28" t="s">
        <v>602</v>
      </c>
      <c r="E41" s="29" t="s">
        <v>389</v>
      </c>
      <c r="F41" s="30" t="s">
        <v>603</v>
      </c>
      <c r="G41" s="27" t="s">
        <v>113</v>
      </c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604</v>
      </c>
      <c r="D42" s="28" t="s">
        <v>605</v>
      </c>
      <c r="E42" s="29" t="s">
        <v>470</v>
      </c>
      <c r="F42" s="30" t="s">
        <v>156</v>
      </c>
      <c r="G42" s="27" t="s">
        <v>143</v>
      </c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9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606</v>
      </c>
      <c r="D43" s="28" t="s">
        <v>607</v>
      </c>
      <c r="E43" s="29" t="s">
        <v>470</v>
      </c>
      <c r="F43" s="30" t="s">
        <v>608</v>
      </c>
      <c r="G43" s="27" t="s">
        <v>108</v>
      </c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9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609</v>
      </c>
      <c r="D44" s="28" t="s">
        <v>610</v>
      </c>
      <c r="E44" s="29" t="s">
        <v>219</v>
      </c>
      <c r="F44" s="30" t="s">
        <v>611</v>
      </c>
      <c r="G44" s="27" t="s">
        <v>108</v>
      </c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9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612</v>
      </c>
      <c r="D45" s="28" t="s">
        <v>613</v>
      </c>
      <c r="E45" s="29" t="s">
        <v>219</v>
      </c>
      <c r="F45" s="30" t="s">
        <v>614</v>
      </c>
      <c r="G45" s="27" t="s">
        <v>108</v>
      </c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615</v>
      </c>
      <c r="D46" s="28" t="s">
        <v>182</v>
      </c>
      <c r="E46" s="29" t="s">
        <v>223</v>
      </c>
      <c r="F46" s="30" t="s">
        <v>616</v>
      </c>
      <c r="G46" s="27" t="s">
        <v>86</v>
      </c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9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617</v>
      </c>
      <c r="D47" s="28" t="s">
        <v>618</v>
      </c>
      <c r="E47" s="29" t="s">
        <v>405</v>
      </c>
      <c r="F47" s="30" t="s">
        <v>619</v>
      </c>
      <c r="G47" s="27" t="s">
        <v>103</v>
      </c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9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620</v>
      </c>
      <c r="D48" s="28" t="s">
        <v>100</v>
      </c>
      <c r="E48" s="29" t="s">
        <v>408</v>
      </c>
      <c r="F48" s="30" t="s">
        <v>621</v>
      </c>
      <c r="G48" s="27" t="s">
        <v>103</v>
      </c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9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622</v>
      </c>
      <c r="D49" s="28" t="s">
        <v>623</v>
      </c>
      <c r="E49" s="29" t="s">
        <v>229</v>
      </c>
      <c r="F49" s="30" t="s">
        <v>624</v>
      </c>
      <c r="G49" s="27" t="s">
        <v>113</v>
      </c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9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625</v>
      </c>
      <c r="D50" s="28" t="s">
        <v>140</v>
      </c>
      <c r="E50" s="29" t="s">
        <v>236</v>
      </c>
      <c r="F50" s="30" t="s">
        <v>626</v>
      </c>
      <c r="G50" s="27" t="s">
        <v>108</v>
      </c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9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627</v>
      </c>
      <c r="D51" s="28" t="s">
        <v>628</v>
      </c>
      <c r="E51" s="29" t="s">
        <v>629</v>
      </c>
      <c r="F51" s="30" t="s">
        <v>630</v>
      </c>
      <c r="G51" s="27" t="s">
        <v>103</v>
      </c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631</v>
      </c>
      <c r="D52" s="28" t="s">
        <v>632</v>
      </c>
      <c r="E52" s="29" t="s">
        <v>243</v>
      </c>
      <c r="F52" s="30" t="s">
        <v>202</v>
      </c>
      <c r="G52" s="27" t="s">
        <v>128</v>
      </c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633</v>
      </c>
      <c r="D53" s="28" t="s">
        <v>121</v>
      </c>
      <c r="E53" s="29" t="s">
        <v>634</v>
      </c>
      <c r="F53" s="30" t="s">
        <v>635</v>
      </c>
      <c r="G53" s="27" t="s">
        <v>128</v>
      </c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636</v>
      </c>
      <c r="D54" s="28" t="s">
        <v>422</v>
      </c>
      <c r="E54" s="29" t="s">
        <v>250</v>
      </c>
      <c r="F54" s="30" t="s">
        <v>637</v>
      </c>
      <c r="G54" s="27" t="s">
        <v>94</v>
      </c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9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638</v>
      </c>
      <c r="D55" s="28" t="s">
        <v>639</v>
      </c>
      <c r="E55" s="29" t="s">
        <v>640</v>
      </c>
      <c r="F55" s="30" t="s">
        <v>213</v>
      </c>
      <c r="G55" s="27" t="s">
        <v>148</v>
      </c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641</v>
      </c>
      <c r="D56" s="28" t="s">
        <v>642</v>
      </c>
      <c r="E56" s="29" t="s">
        <v>261</v>
      </c>
      <c r="F56" s="30" t="s">
        <v>643</v>
      </c>
      <c r="G56" s="27" t="s">
        <v>128</v>
      </c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9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644</v>
      </c>
      <c r="D57" s="28" t="s">
        <v>645</v>
      </c>
      <c r="E57" s="29" t="s">
        <v>646</v>
      </c>
      <c r="F57" s="30" t="s">
        <v>202</v>
      </c>
      <c r="G57" s="27" t="s">
        <v>94</v>
      </c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9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647</v>
      </c>
      <c r="D58" s="28" t="s">
        <v>648</v>
      </c>
      <c r="E58" s="29" t="s">
        <v>649</v>
      </c>
      <c r="F58" s="30" t="s">
        <v>650</v>
      </c>
      <c r="G58" s="27" t="s">
        <v>113</v>
      </c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651</v>
      </c>
      <c r="D59" s="28" t="s">
        <v>652</v>
      </c>
      <c r="E59" s="29" t="s">
        <v>653</v>
      </c>
      <c r="F59" s="30" t="s">
        <v>132</v>
      </c>
      <c r="G59" s="27" t="s">
        <v>148</v>
      </c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9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654</v>
      </c>
      <c r="D60" s="28" t="s">
        <v>655</v>
      </c>
      <c r="E60" s="29" t="s">
        <v>656</v>
      </c>
      <c r="F60" s="30" t="s">
        <v>657</v>
      </c>
      <c r="G60" s="27" t="s">
        <v>143</v>
      </c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9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658</v>
      </c>
      <c r="D61" s="28" t="s">
        <v>659</v>
      </c>
      <c r="E61" s="29" t="s">
        <v>419</v>
      </c>
      <c r="F61" s="30" t="s">
        <v>660</v>
      </c>
      <c r="G61" s="27" t="s">
        <v>128</v>
      </c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9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661</v>
      </c>
      <c r="D62" s="28" t="s">
        <v>662</v>
      </c>
      <c r="E62" s="29" t="s">
        <v>276</v>
      </c>
      <c r="F62" s="30" t="s">
        <v>119</v>
      </c>
      <c r="G62" s="27" t="s">
        <v>86</v>
      </c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663</v>
      </c>
      <c r="D63" s="28" t="s">
        <v>664</v>
      </c>
      <c r="E63" s="29" t="s">
        <v>280</v>
      </c>
      <c r="F63" s="30" t="s">
        <v>551</v>
      </c>
      <c r="G63" s="27" t="s">
        <v>103</v>
      </c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665</v>
      </c>
      <c r="D64" s="28" t="s">
        <v>140</v>
      </c>
      <c r="E64" s="29" t="s">
        <v>508</v>
      </c>
      <c r="F64" s="30" t="s">
        <v>340</v>
      </c>
      <c r="G64" s="27" t="s">
        <v>86</v>
      </c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93"/>
      <c r="V64" s="91" t="str">
        <f t="shared" si="2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666</v>
      </c>
      <c r="D65" s="28" t="s">
        <v>392</v>
      </c>
      <c r="E65" s="29" t="s">
        <v>291</v>
      </c>
      <c r="F65" s="30" t="s">
        <v>667</v>
      </c>
      <c r="G65" s="27" t="s">
        <v>86</v>
      </c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7.5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t="16.5" hidden="1">
      <c r="A67" s="2"/>
      <c r="B67" s="127" t="s">
        <v>28</v>
      </c>
      <c r="C67" s="127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t="16.5" hidden="1" customHeight="1">
      <c r="A68" s="2"/>
      <c r="B68" s="45" t="s">
        <v>29</v>
      </c>
      <c r="C68" s="45"/>
      <c r="D68" s="46">
        <f>+$Y$9</f>
        <v>55</v>
      </c>
      <c r="E68" s="47" t="s">
        <v>30</v>
      </c>
      <c r="F68" s="47"/>
      <c r="G68" s="103" t="s">
        <v>31</v>
      </c>
      <c r="H68" s="103"/>
      <c r="I68" s="103"/>
      <c r="J68" s="103"/>
      <c r="K68" s="103"/>
      <c r="L68" s="103"/>
      <c r="M68" s="103"/>
      <c r="N68" s="103"/>
      <c r="O68" s="103"/>
      <c r="P68" s="48">
        <f>$Y$9 -COUNTIF($T$10:$T$255,"Vắng") -COUNTIF($T$10:$T$255,"Vắng có phép") - COUNTIF($T$10:$T$255,"Đình chỉ thi") - COUNTIF($T$10:$T$255,"Không đủ ĐKDT")</f>
        <v>55</v>
      </c>
      <c r="Q68" s="48"/>
      <c r="R68" s="49"/>
      <c r="S68" s="50"/>
      <c r="T68" s="50" t="s">
        <v>30</v>
      </c>
      <c r="U68" s="3"/>
    </row>
    <row r="69" spans="1:38" ht="16.5" hidden="1" customHeight="1">
      <c r="A69" s="2"/>
      <c r="B69" s="45" t="s">
        <v>32</v>
      </c>
      <c r="C69" s="45"/>
      <c r="D69" s="46">
        <f>+$AJ$9</f>
        <v>0</v>
      </c>
      <c r="E69" s="47" t="s">
        <v>30</v>
      </c>
      <c r="F69" s="47"/>
      <c r="G69" s="103" t="s">
        <v>33</v>
      </c>
      <c r="H69" s="103"/>
      <c r="I69" s="103"/>
      <c r="J69" s="103"/>
      <c r="K69" s="103"/>
      <c r="L69" s="103"/>
      <c r="M69" s="103"/>
      <c r="N69" s="103"/>
      <c r="O69" s="103"/>
      <c r="P69" s="51">
        <f>COUNTIF($T$10:$T$131,"Vắng")</f>
        <v>0</v>
      </c>
      <c r="Q69" s="51"/>
      <c r="R69" s="52"/>
      <c r="S69" s="50"/>
      <c r="T69" s="50" t="s">
        <v>30</v>
      </c>
      <c r="U69" s="3"/>
    </row>
    <row r="70" spans="1:38" ht="16.5" hidden="1" customHeight="1">
      <c r="A70" s="2"/>
      <c r="B70" s="45" t="s">
        <v>54</v>
      </c>
      <c r="C70" s="45"/>
      <c r="D70" s="85">
        <f>COUNTIF(V11:V65,"Học lại")</f>
        <v>55</v>
      </c>
      <c r="E70" s="47" t="s">
        <v>30</v>
      </c>
      <c r="F70" s="47"/>
      <c r="G70" s="103" t="s">
        <v>55</v>
      </c>
      <c r="H70" s="103"/>
      <c r="I70" s="103"/>
      <c r="J70" s="103"/>
      <c r="K70" s="103"/>
      <c r="L70" s="103"/>
      <c r="M70" s="103"/>
      <c r="N70" s="103"/>
      <c r="O70" s="103"/>
      <c r="P70" s="48">
        <f>COUNTIF($T$10:$T$131,"Vắng có phép")</f>
        <v>0</v>
      </c>
      <c r="Q70" s="48"/>
      <c r="R70" s="49"/>
      <c r="S70" s="50"/>
      <c r="T70" s="50" t="s">
        <v>30</v>
      </c>
      <c r="U70" s="3"/>
    </row>
    <row r="71" spans="1:38" ht="3" hidden="1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idden="1">
      <c r="B72" s="86" t="s">
        <v>34</v>
      </c>
      <c r="C72" s="86"/>
      <c r="D72" s="87">
        <f>COUNTIF(V11:V65,"Thi lại")</f>
        <v>0</v>
      </c>
      <c r="E72" s="88" t="s">
        <v>30</v>
      </c>
      <c r="F72" s="3"/>
      <c r="G72" s="3"/>
      <c r="H72" s="3"/>
      <c r="I72" s="3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3"/>
    </row>
    <row r="73" spans="1:38" hidden="1">
      <c r="B73" s="86"/>
      <c r="C73" s="86"/>
      <c r="D73" s="87"/>
      <c r="E73" s="88"/>
      <c r="F73" s="3"/>
      <c r="G73" s="3"/>
      <c r="H73" s="3"/>
      <c r="I73" s="3"/>
      <c r="J73" s="102" t="s">
        <v>56</v>
      </c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3"/>
    </row>
    <row r="74" spans="1:38" hidden="1">
      <c r="A74" s="53"/>
      <c r="B74" s="123" t="s">
        <v>35</v>
      </c>
      <c r="C74" s="123"/>
      <c r="D74" s="123"/>
      <c r="E74" s="123"/>
      <c r="F74" s="123"/>
      <c r="G74" s="123"/>
      <c r="H74" s="123"/>
      <c r="I74" s="54"/>
      <c r="J74" s="124" t="s">
        <v>36</v>
      </c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3"/>
    </row>
    <row r="75" spans="1:38" ht="4.5" hidden="1" customHeight="1">
      <c r="A75" s="2"/>
      <c r="B75" s="39"/>
      <c r="C75" s="55"/>
      <c r="D75" s="55"/>
      <c r="E75" s="56"/>
      <c r="F75" s="56"/>
      <c r="G75" s="56"/>
      <c r="H75" s="57"/>
      <c r="I75" s="58"/>
      <c r="J75" s="58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38" s="2" customFormat="1" hidden="1">
      <c r="B76" s="123" t="s">
        <v>37</v>
      </c>
      <c r="C76" s="123"/>
      <c r="D76" s="125" t="s">
        <v>38</v>
      </c>
      <c r="E76" s="125"/>
      <c r="F76" s="125"/>
      <c r="G76" s="125"/>
      <c r="H76" s="125"/>
      <c r="I76" s="58"/>
      <c r="J76" s="58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idden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idden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idden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9.7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3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18" hidden="1" customHeight="1">
      <c r="A82" s="1"/>
      <c r="B82" s="129" t="s">
        <v>39</v>
      </c>
      <c r="C82" s="129"/>
      <c r="D82" s="129" t="s">
        <v>57</v>
      </c>
      <c r="E82" s="129"/>
      <c r="F82" s="129"/>
      <c r="G82" s="129"/>
      <c r="H82" s="129"/>
      <c r="I82" s="129"/>
      <c r="J82" s="129" t="s">
        <v>40</v>
      </c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4.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6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ht="38.25" customHeight="1">
      <c r="B85" s="128" t="s">
        <v>52</v>
      </c>
      <c r="C85" s="123"/>
      <c r="D85" s="123"/>
      <c r="E85" s="123"/>
      <c r="F85" s="123"/>
      <c r="G85" s="123"/>
      <c r="H85" s="128" t="s">
        <v>53</v>
      </c>
      <c r="I85" s="128"/>
      <c r="J85" s="128"/>
      <c r="K85" s="128"/>
      <c r="L85" s="128"/>
      <c r="M85" s="128"/>
      <c r="N85" s="130" t="s">
        <v>59</v>
      </c>
      <c r="O85" s="130"/>
      <c r="P85" s="130"/>
      <c r="Q85" s="130"/>
      <c r="R85" s="130"/>
      <c r="S85" s="130"/>
      <c r="T85" s="130"/>
      <c r="U85" s="130"/>
    </row>
    <row r="86" spans="1:38">
      <c r="B86" s="39"/>
      <c r="C86" s="55"/>
      <c r="D86" s="55"/>
      <c r="E86" s="56"/>
      <c r="F86" s="56"/>
      <c r="G86" s="56"/>
      <c r="H86" s="57"/>
      <c r="I86" s="58"/>
      <c r="J86" s="58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38">
      <c r="B87" s="123" t="s">
        <v>37</v>
      </c>
      <c r="C87" s="123"/>
      <c r="D87" s="125" t="s">
        <v>38</v>
      </c>
      <c r="E87" s="125"/>
      <c r="F87" s="125"/>
      <c r="G87" s="125"/>
      <c r="H87" s="125"/>
      <c r="I87" s="58"/>
      <c r="J87" s="58"/>
      <c r="K87" s="44"/>
      <c r="L87" s="44"/>
      <c r="M87" s="44"/>
      <c r="N87" s="44"/>
      <c r="O87" s="44"/>
      <c r="P87" s="44"/>
      <c r="Q87" s="44"/>
      <c r="R87" s="44"/>
      <c r="S87" s="44"/>
      <c r="T87" s="44"/>
    </row>
    <row r="88" spans="1:38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93" spans="1:38">
      <c r="B93" s="96"/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 t="s">
        <v>60</v>
      </c>
      <c r="O93" s="96"/>
      <c r="P93" s="96"/>
      <c r="Q93" s="96"/>
      <c r="R93" s="96"/>
      <c r="S93" s="96"/>
      <c r="T93" s="96"/>
      <c r="U93" s="96"/>
    </row>
  </sheetData>
  <sheetProtection formatCells="0" formatColumns="0" formatRows="0" insertColumns="0" insertRows="0" insertHyperlinks="0" deleteColumns="0" deleteRows="0" sort="0" autoFilter="0" pivotTables="0"/>
  <autoFilter ref="A9:AL65">
    <filterColumn colId="3" showButton="0"/>
    <filterColumn colId="12"/>
  </autoFilter>
  <mergeCells count="61">
    <mergeCell ref="B87:C87"/>
    <mergeCell ref="D87:H87"/>
    <mergeCell ref="B93:D93"/>
    <mergeCell ref="E93:G93"/>
    <mergeCell ref="H93:M93"/>
    <mergeCell ref="N93:U93"/>
    <mergeCell ref="B82:C82"/>
    <mergeCell ref="D82:I82"/>
    <mergeCell ref="J82:T82"/>
    <mergeCell ref="B85:G85"/>
    <mergeCell ref="H85:M85"/>
    <mergeCell ref="N85:U85"/>
    <mergeCell ref="G70:O70"/>
    <mergeCell ref="J72:T72"/>
    <mergeCell ref="J73:T73"/>
    <mergeCell ref="B74:H74"/>
    <mergeCell ref="J74:T74"/>
    <mergeCell ref="B76:C76"/>
    <mergeCell ref="D76:H76"/>
    <mergeCell ref="T8:T10"/>
    <mergeCell ref="U8:U10"/>
    <mergeCell ref="B10:G10"/>
    <mergeCell ref="B67:C67"/>
    <mergeCell ref="G68:O68"/>
    <mergeCell ref="G69:O69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65">
    <cfRule type="cellIs" dxfId="15" priority="2" operator="greaterThan">
      <formula>10</formula>
    </cfRule>
  </conditionalFormatting>
  <conditionalFormatting sqref="C1:C1048576">
    <cfRule type="duplicateValues" dxfId="14" priority="1"/>
  </conditionalFormatting>
  <dataValidations count="1">
    <dataValidation allowBlank="1" showInputMessage="1" showErrorMessage="1" errorTitle="Không xóa dữ liệu" error="Không xóa dữ liệu" prompt="Không xóa dữ liệu" sqref="D70 AL3:AL9 X3:AK4 W5:AK9 V11:W65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L66"/>
  <sheetViews>
    <sheetView workbookViewId="0">
      <pane ySplit="4" topLeftCell="A32" activePane="bottomLeft" state="frozen"/>
      <selection activeCell="T4" sqref="T1:T1048576"/>
      <selection pane="bottomLeft" activeCell="A39" sqref="A39:XFD100"/>
    </sheetView>
  </sheetViews>
  <sheetFormatPr defaultRowHeight="15.75"/>
  <cols>
    <col min="1" max="1" width="0.125" style="1" customWidth="1"/>
    <col min="2" max="2" width="4" style="1" customWidth="1"/>
    <col min="3" max="3" width="10.625" style="1" customWidth="1"/>
    <col min="4" max="4" width="12.875" style="1" customWidth="1"/>
    <col min="5" max="5" width="7.3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customWidth="1"/>
    <col min="13" max="13" width="4.875" style="1" customWidth="1"/>
    <col min="14" max="14" width="10.5" style="1" customWidth="1"/>
    <col min="15" max="15" width="8.25" style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3" style="1" customWidth="1"/>
    <col min="21" max="21" width="5.875" style="1" hidden="1" customWidth="1"/>
    <col min="22" max="22" width="6.5" style="62" customWidth="1"/>
    <col min="23" max="38" width="9" style="61"/>
    <col min="39" max="16384" width="9" style="1"/>
  </cols>
  <sheetData>
    <row r="1" spans="2:38" ht="26.25">
      <c r="H1" s="104" t="s">
        <v>0</v>
      </c>
      <c r="I1" s="104"/>
      <c r="J1" s="104"/>
      <c r="K1" s="104"/>
      <c r="L1" s="104" t="s">
        <v>73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10" t="s">
        <v>51</v>
      </c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2:38" ht="25.5" customHeight="1">
      <c r="B3" s="106" t="s">
        <v>2</v>
      </c>
      <c r="C3" s="106"/>
      <c r="D3" s="106"/>
      <c r="E3" s="106"/>
      <c r="F3" s="106"/>
      <c r="G3" s="106"/>
      <c r="H3" s="111" t="s">
        <v>61</v>
      </c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8" t="s">
        <v>3</v>
      </c>
      <c r="C5" s="108"/>
      <c r="D5" s="109" t="s">
        <v>62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0" t="s">
        <v>80</v>
      </c>
      <c r="Q5" s="100"/>
      <c r="R5" s="100"/>
      <c r="S5" s="100"/>
      <c r="T5" s="100"/>
      <c r="U5" s="100"/>
      <c r="W5" s="112" t="s">
        <v>47</v>
      </c>
      <c r="X5" s="112" t="s">
        <v>9</v>
      </c>
      <c r="Y5" s="112" t="s">
        <v>46</v>
      </c>
      <c r="Z5" s="112" t="s">
        <v>45</v>
      </c>
      <c r="AA5" s="112"/>
      <c r="AB5" s="112"/>
      <c r="AC5" s="112"/>
      <c r="AD5" s="112" t="s">
        <v>44</v>
      </c>
      <c r="AE5" s="112"/>
      <c r="AF5" s="112" t="s">
        <v>42</v>
      </c>
      <c r="AG5" s="112"/>
      <c r="AH5" s="112" t="s">
        <v>43</v>
      </c>
      <c r="AI5" s="112"/>
      <c r="AJ5" s="112" t="s">
        <v>41</v>
      </c>
      <c r="AK5" s="112"/>
      <c r="AL5" s="83"/>
    </row>
    <row r="6" spans="2:38" ht="17.25" customHeight="1">
      <c r="B6" s="107" t="s">
        <v>4</v>
      </c>
      <c r="C6" s="107"/>
      <c r="D6" s="8">
        <v>3</v>
      </c>
      <c r="G6" s="101" t="s">
        <v>64</v>
      </c>
      <c r="H6" s="101"/>
      <c r="I6" s="101"/>
      <c r="J6" s="101"/>
      <c r="K6" s="101"/>
      <c r="L6" s="101"/>
      <c r="M6" s="101"/>
      <c r="N6" s="101"/>
      <c r="O6" s="101"/>
      <c r="P6" s="101" t="s">
        <v>65</v>
      </c>
      <c r="Q6" s="101"/>
      <c r="R6" s="101"/>
      <c r="S6" s="101"/>
      <c r="T6" s="101"/>
      <c r="U6" s="101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83"/>
    </row>
    <row r="8" spans="2:38" ht="44.25" customHeight="1">
      <c r="B8" s="97" t="s">
        <v>5</v>
      </c>
      <c r="C8" s="113" t="s">
        <v>6</v>
      </c>
      <c r="D8" s="115" t="s">
        <v>7</v>
      </c>
      <c r="E8" s="116"/>
      <c r="F8" s="97" t="s">
        <v>8</v>
      </c>
      <c r="G8" s="97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20" t="s">
        <v>14</v>
      </c>
      <c r="M8" s="121" t="s">
        <v>48</v>
      </c>
      <c r="N8" s="122"/>
      <c r="O8" s="120" t="s">
        <v>15</v>
      </c>
      <c r="P8" s="120" t="s">
        <v>16</v>
      </c>
      <c r="Q8" s="97" t="s">
        <v>17</v>
      </c>
      <c r="R8" s="120" t="s">
        <v>18</v>
      </c>
      <c r="S8" s="97" t="s">
        <v>19</v>
      </c>
      <c r="T8" s="97" t="s">
        <v>20</v>
      </c>
      <c r="U8" s="97" t="s">
        <v>58</v>
      </c>
      <c r="W8" s="112"/>
      <c r="X8" s="112"/>
      <c r="Y8" s="11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99"/>
      <c r="C9" s="114"/>
      <c r="D9" s="117"/>
      <c r="E9" s="118"/>
      <c r="F9" s="99"/>
      <c r="G9" s="99"/>
      <c r="H9" s="119"/>
      <c r="I9" s="119"/>
      <c r="J9" s="119"/>
      <c r="K9" s="119"/>
      <c r="L9" s="120"/>
      <c r="M9" s="95" t="s">
        <v>49</v>
      </c>
      <c r="N9" s="95" t="s">
        <v>50</v>
      </c>
      <c r="O9" s="120"/>
      <c r="P9" s="120"/>
      <c r="Q9" s="98"/>
      <c r="R9" s="120"/>
      <c r="S9" s="99"/>
      <c r="T9" s="98"/>
      <c r="U9" s="98"/>
      <c r="V9" s="90"/>
      <c r="W9" s="67" t="str">
        <f>+D5</f>
        <v>An toàn và bảo mật hệ thống thông tin</v>
      </c>
      <c r="X9" s="68" t="str">
        <f>+P5</f>
        <v>Nhóm: INT1303-03</v>
      </c>
      <c r="Y9" s="69">
        <f>+$AH$9+$AJ$9+$AF$9</f>
        <v>28</v>
      </c>
      <c r="Z9" s="63">
        <f>COUNTIF($S$10:$S$98,"Khiển trách")</f>
        <v>0</v>
      </c>
      <c r="AA9" s="63">
        <f>COUNTIF($S$10:$S$98,"Cảnh cáo")</f>
        <v>0</v>
      </c>
      <c r="AB9" s="63">
        <f>COUNTIF($S$10:$S$98,"Đình chỉ thi")</f>
        <v>0</v>
      </c>
      <c r="AC9" s="70">
        <f>+($Z$9+$AA$9+$AB$9)/$Y$9*100%</f>
        <v>0</v>
      </c>
      <c r="AD9" s="63">
        <f>SUM(COUNTIF($S$10:$S$96,"Vắng"),COUNTIF($S$10:$S$96,"Vắng có phép"))</f>
        <v>0</v>
      </c>
      <c r="AE9" s="71">
        <f>+$AD$9/$Y$9</f>
        <v>0</v>
      </c>
      <c r="AF9" s="72">
        <f>COUNTIF($V$10:$V$96,"Thi lại")</f>
        <v>0</v>
      </c>
      <c r="AG9" s="71">
        <f>+$AF$9/$Y$9</f>
        <v>0</v>
      </c>
      <c r="AH9" s="72">
        <f>COUNTIF($V$10:$V$97,"Học lại")</f>
        <v>28</v>
      </c>
      <c r="AI9" s="71">
        <f>+$AH$9/$Y$9</f>
        <v>1</v>
      </c>
      <c r="AJ9" s="63">
        <f>COUNTIF($V$11:$V$97,"Đạt")</f>
        <v>0</v>
      </c>
      <c r="AK9" s="70">
        <f>+$AJ$9/$Y$9</f>
        <v>0</v>
      </c>
      <c r="AL9" s="82"/>
    </row>
    <row r="10" spans="2:38" ht="14.25" customHeight="1">
      <c r="B10" s="121" t="s">
        <v>26</v>
      </c>
      <c r="C10" s="126"/>
      <c r="D10" s="126"/>
      <c r="E10" s="126"/>
      <c r="F10" s="126"/>
      <c r="G10" s="122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99"/>
      <c r="R10" s="14"/>
      <c r="S10" s="14"/>
      <c r="T10" s="99"/>
      <c r="U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15">
        <v>1</v>
      </c>
      <c r="C11" s="16" t="s">
        <v>432</v>
      </c>
      <c r="D11" s="17" t="s">
        <v>433</v>
      </c>
      <c r="E11" s="18" t="s">
        <v>300</v>
      </c>
      <c r="F11" s="19" t="s">
        <v>434</v>
      </c>
      <c r="G11" s="16" t="s">
        <v>86</v>
      </c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38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38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2"/>
      <c r="V11" s="91" t="str">
        <f t="shared" ref="V11:V3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75" customHeight="1">
      <c r="B12" s="26">
        <v>2</v>
      </c>
      <c r="C12" s="27" t="s">
        <v>435</v>
      </c>
      <c r="D12" s="28" t="s">
        <v>436</v>
      </c>
      <c r="E12" s="29" t="s">
        <v>437</v>
      </c>
      <c r="F12" s="30" t="s">
        <v>373</v>
      </c>
      <c r="G12" s="27" t="s">
        <v>108</v>
      </c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93"/>
      <c r="V12" s="91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75" customHeight="1">
      <c r="B13" s="26">
        <v>3</v>
      </c>
      <c r="C13" s="27" t="s">
        <v>438</v>
      </c>
      <c r="D13" s="28" t="s">
        <v>439</v>
      </c>
      <c r="E13" s="29" t="s">
        <v>440</v>
      </c>
      <c r="F13" s="30" t="s">
        <v>441</v>
      </c>
      <c r="G13" s="27" t="s">
        <v>148</v>
      </c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3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38" si="4">+IF(OR($H13=0,$I13=0,$J13=0,$K13=0),"Không đủ ĐKDT","")</f>
        <v/>
      </c>
      <c r="U13" s="93"/>
      <c r="V13" s="91" t="str">
        <f t="shared" si="2"/>
        <v>Học lại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75" customHeight="1">
      <c r="B14" s="26">
        <v>4</v>
      </c>
      <c r="C14" s="27" t="s">
        <v>442</v>
      </c>
      <c r="D14" s="28" t="s">
        <v>443</v>
      </c>
      <c r="E14" s="29" t="s">
        <v>440</v>
      </c>
      <c r="F14" s="30" t="s">
        <v>444</v>
      </c>
      <c r="G14" s="27" t="s">
        <v>143</v>
      </c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9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445</v>
      </c>
      <c r="D15" s="28" t="s">
        <v>446</v>
      </c>
      <c r="E15" s="29" t="s">
        <v>447</v>
      </c>
      <c r="F15" s="30" t="s">
        <v>448</v>
      </c>
      <c r="G15" s="27" t="s">
        <v>103</v>
      </c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9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449</v>
      </c>
      <c r="D16" s="28" t="s">
        <v>91</v>
      </c>
      <c r="E16" s="29" t="s">
        <v>135</v>
      </c>
      <c r="F16" s="30" t="s">
        <v>450</v>
      </c>
      <c r="G16" s="27" t="s">
        <v>103</v>
      </c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9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451</v>
      </c>
      <c r="D17" s="28" t="s">
        <v>452</v>
      </c>
      <c r="E17" s="29" t="s">
        <v>352</v>
      </c>
      <c r="F17" s="30" t="s">
        <v>453</v>
      </c>
      <c r="G17" s="27" t="s">
        <v>113</v>
      </c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9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454</v>
      </c>
      <c r="D18" s="28" t="s">
        <v>455</v>
      </c>
      <c r="E18" s="29" t="s">
        <v>163</v>
      </c>
      <c r="F18" s="30" t="s">
        <v>456</v>
      </c>
      <c r="G18" s="27" t="s">
        <v>108</v>
      </c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9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457</v>
      </c>
      <c r="D19" s="28" t="s">
        <v>140</v>
      </c>
      <c r="E19" s="29" t="s">
        <v>361</v>
      </c>
      <c r="F19" s="30" t="s">
        <v>458</v>
      </c>
      <c r="G19" s="27" t="s">
        <v>94</v>
      </c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9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459</v>
      </c>
      <c r="D20" s="28" t="s">
        <v>436</v>
      </c>
      <c r="E20" s="29" t="s">
        <v>167</v>
      </c>
      <c r="F20" s="30" t="s">
        <v>460</v>
      </c>
      <c r="G20" s="27" t="s">
        <v>148</v>
      </c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3"/>
      <c r="V20" s="91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461</v>
      </c>
      <c r="D21" s="28" t="s">
        <v>462</v>
      </c>
      <c r="E21" s="29" t="s">
        <v>386</v>
      </c>
      <c r="F21" s="30" t="s">
        <v>463</v>
      </c>
      <c r="G21" s="27" t="s">
        <v>113</v>
      </c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9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464</v>
      </c>
      <c r="D22" s="28" t="s">
        <v>105</v>
      </c>
      <c r="E22" s="29" t="s">
        <v>205</v>
      </c>
      <c r="F22" s="30" t="s">
        <v>465</v>
      </c>
      <c r="G22" s="27" t="s">
        <v>108</v>
      </c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9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466</v>
      </c>
      <c r="D23" s="28" t="s">
        <v>100</v>
      </c>
      <c r="E23" s="29" t="s">
        <v>209</v>
      </c>
      <c r="F23" s="30" t="s">
        <v>467</v>
      </c>
      <c r="G23" s="27" t="s">
        <v>94</v>
      </c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468</v>
      </c>
      <c r="D24" s="28" t="s">
        <v>469</v>
      </c>
      <c r="E24" s="29" t="s">
        <v>470</v>
      </c>
      <c r="F24" s="30" t="s">
        <v>471</v>
      </c>
      <c r="G24" s="27" t="s">
        <v>113</v>
      </c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472</v>
      </c>
      <c r="D25" s="28" t="s">
        <v>473</v>
      </c>
      <c r="E25" s="29" t="s">
        <v>474</v>
      </c>
      <c r="F25" s="30" t="s">
        <v>475</v>
      </c>
      <c r="G25" s="27" t="s">
        <v>113</v>
      </c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9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476</v>
      </c>
      <c r="D26" s="28" t="s">
        <v>477</v>
      </c>
      <c r="E26" s="29" t="s">
        <v>215</v>
      </c>
      <c r="F26" s="30" t="s">
        <v>210</v>
      </c>
      <c r="G26" s="27" t="s">
        <v>108</v>
      </c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9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478</v>
      </c>
      <c r="D27" s="28" t="s">
        <v>479</v>
      </c>
      <c r="E27" s="29" t="s">
        <v>219</v>
      </c>
      <c r="F27" s="30" t="s">
        <v>480</v>
      </c>
      <c r="G27" s="27" t="s">
        <v>108</v>
      </c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481</v>
      </c>
      <c r="D28" s="28" t="s">
        <v>482</v>
      </c>
      <c r="E28" s="29" t="s">
        <v>483</v>
      </c>
      <c r="F28" s="30" t="s">
        <v>484</v>
      </c>
      <c r="G28" s="27" t="s">
        <v>148</v>
      </c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9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485</v>
      </c>
      <c r="D29" s="28" t="s">
        <v>486</v>
      </c>
      <c r="E29" s="29" t="s">
        <v>487</v>
      </c>
      <c r="F29" s="30" t="s">
        <v>336</v>
      </c>
      <c r="G29" s="27" t="s">
        <v>148</v>
      </c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9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488</v>
      </c>
      <c r="D30" s="28" t="s">
        <v>489</v>
      </c>
      <c r="E30" s="29" t="s">
        <v>490</v>
      </c>
      <c r="F30" s="30" t="s">
        <v>491</v>
      </c>
      <c r="G30" s="27" t="s">
        <v>108</v>
      </c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9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492</v>
      </c>
      <c r="D31" s="28" t="s">
        <v>493</v>
      </c>
      <c r="E31" s="29" t="s">
        <v>494</v>
      </c>
      <c r="F31" s="30" t="s">
        <v>495</v>
      </c>
      <c r="G31" s="27" t="s">
        <v>128</v>
      </c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496</v>
      </c>
      <c r="D32" s="28" t="s">
        <v>91</v>
      </c>
      <c r="E32" s="29" t="s">
        <v>419</v>
      </c>
      <c r="F32" s="30" t="s">
        <v>497</v>
      </c>
      <c r="G32" s="27" t="s">
        <v>143</v>
      </c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9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18.75" customHeight="1">
      <c r="B33" s="26">
        <v>23</v>
      </c>
      <c r="C33" s="27" t="s">
        <v>498</v>
      </c>
      <c r="D33" s="28" t="s">
        <v>499</v>
      </c>
      <c r="E33" s="29" t="s">
        <v>419</v>
      </c>
      <c r="F33" s="30" t="s">
        <v>500</v>
      </c>
      <c r="G33" s="27" t="s">
        <v>128</v>
      </c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9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18.75" customHeight="1">
      <c r="B34" s="26">
        <v>24</v>
      </c>
      <c r="C34" s="27" t="s">
        <v>501</v>
      </c>
      <c r="D34" s="28" t="s">
        <v>436</v>
      </c>
      <c r="E34" s="29" t="s">
        <v>272</v>
      </c>
      <c r="F34" s="30" t="s">
        <v>502</v>
      </c>
      <c r="G34" s="27" t="s">
        <v>108</v>
      </c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9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18.75" customHeight="1">
      <c r="B35" s="26">
        <v>25</v>
      </c>
      <c r="C35" s="27" t="s">
        <v>503</v>
      </c>
      <c r="D35" s="28" t="s">
        <v>504</v>
      </c>
      <c r="E35" s="29" t="s">
        <v>280</v>
      </c>
      <c r="F35" s="30" t="s">
        <v>505</v>
      </c>
      <c r="G35" s="27" t="s">
        <v>506</v>
      </c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1:38" ht="18.75" customHeight="1">
      <c r="B36" s="26">
        <v>26</v>
      </c>
      <c r="C36" s="27" t="s">
        <v>507</v>
      </c>
      <c r="D36" s="28" t="s">
        <v>182</v>
      </c>
      <c r="E36" s="29" t="s">
        <v>508</v>
      </c>
      <c r="F36" s="30" t="s">
        <v>509</v>
      </c>
      <c r="G36" s="27" t="s">
        <v>94</v>
      </c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9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1:38" ht="18.75" customHeight="1">
      <c r="B37" s="26">
        <v>27</v>
      </c>
      <c r="C37" s="27" t="s">
        <v>510</v>
      </c>
      <c r="D37" s="28" t="s">
        <v>368</v>
      </c>
      <c r="E37" s="29" t="s">
        <v>511</v>
      </c>
      <c r="F37" s="30" t="s">
        <v>512</v>
      </c>
      <c r="G37" s="27" t="s">
        <v>113</v>
      </c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1:38" ht="18.75" customHeight="1">
      <c r="B38" s="26">
        <v>28</v>
      </c>
      <c r="C38" s="27" t="s">
        <v>513</v>
      </c>
      <c r="D38" s="28" t="s">
        <v>514</v>
      </c>
      <c r="E38" s="29" t="s">
        <v>287</v>
      </c>
      <c r="F38" s="30" t="s">
        <v>515</v>
      </c>
      <c r="G38" s="27" t="s">
        <v>113</v>
      </c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9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1:38" ht="7.5" customHeight="1">
      <c r="A39" s="2"/>
      <c r="B39" s="39"/>
      <c r="C39" s="40"/>
      <c r="D39" s="40"/>
      <c r="E39" s="41"/>
      <c r="F39" s="41"/>
      <c r="G39" s="41"/>
      <c r="H39" s="42"/>
      <c r="I39" s="43"/>
      <c r="J39" s="43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3"/>
    </row>
    <row r="40" spans="1:38" ht="16.5" hidden="1">
      <c r="A40" s="2"/>
      <c r="B40" s="127" t="s">
        <v>28</v>
      </c>
      <c r="C40" s="127"/>
      <c r="D40" s="40"/>
      <c r="E40" s="41"/>
      <c r="F40" s="41"/>
      <c r="G40" s="41"/>
      <c r="H40" s="42"/>
      <c r="I40" s="43"/>
      <c r="J40" s="43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3"/>
    </row>
    <row r="41" spans="1:38" ht="16.5" hidden="1" customHeight="1">
      <c r="A41" s="2"/>
      <c r="B41" s="45" t="s">
        <v>29</v>
      </c>
      <c r="C41" s="45"/>
      <c r="D41" s="46">
        <f>+$Y$9</f>
        <v>28</v>
      </c>
      <c r="E41" s="47" t="s">
        <v>30</v>
      </c>
      <c r="F41" s="47"/>
      <c r="G41" s="103" t="s">
        <v>31</v>
      </c>
      <c r="H41" s="103"/>
      <c r="I41" s="103"/>
      <c r="J41" s="103"/>
      <c r="K41" s="103"/>
      <c r="L41" s="103"/>
      <c r="M41" s="103"/>
      <c r="N41" s="103"/>
      <c r="O41" s="103"/>
      <c r="P41" s="48">
        <f>$Y$9 -COUNTIF($T$10:$T$228,"Vắng") -COUNTIF($T$10:$T$228,"Vắng có phép") - COUNTIF($T$10:$T$228,"Đình chỉ thi") - COUNTIF($T$10:$T$228,"Không đủ ĐKDT")</f>
        <v>28</v>
      </c>
      <c r="Q41" s="48"/>
      <c r="R41" s="49"/>
      <c r="S41" s="50"/>
      <c r="T41" s="50" t="s">
        <v>30</v>
      </c>
      <c r="U41" s="3"/>
    </row>
    <row r="42" spans="1:38" ht="16.5" hidden="1" customHeight="1">
      <c r="A42" s="2"/>
      <c r="B42" s="45" t="s">
        <v>32</v>
      </c>
      <c r="C42" s="45"/>
      <c r="D42" s="46">
        <f>+$AJ$9</f>
        <v>0</v>
      </c>
      <c r="E42" s="47" t="s">
        <v>30</v>
      </c>
      <c r="F42" s="47"/>
      <c r="G42" s="103" t="s">
        <v>33</v>
      </c>
      <c r="H42" s="103"/>
      <c r="I42" s="103"/>
      <c r="J42" s="103"/>
      <c r="K42" s="103"/>
      <c r="L42" s="103"/>
      <c r="M42" s="103"/>
      <c r="N42" s="103"/>
      <c r="O42" s="103"/>
      <c r="P42" s="51">
        <f>COUNTIF($T$10:$T$104,"Vắng")</f>
        <v>0</v>
      </c>
      <c r="Q42" s="51"/>
      <c r="R42" s="52"/>
      <c r="S42" s="50"/>
      <c r="T42" s="50" t="s">
        <v>30</v>
      </c>
      <c r="U42" s="3"/>
    </row>
    <row r="43" spans="1:38" ht="16.5" hidden="1" customHeight="1">
      <c r="A43" s="2"/>
      <c r="B43" s="45" t="s">
        <v>54</v>
      </c>
      <c r="C43" s="45"/>
      <c r="D43" s="85">
        <f>COUNTIF(V11:V38,"Học lại")</f>
        <v>28</v>
      </c>
      <c r="E43" s="47" t="s">
        <v>30</v>
      </c>
      <c r="F43" s="47"/>
      <c r="G43" s="103" t="s">
        <v>55</v>
      </c>
      <c r="H43" s="103"/>
      <c r="I43" s="103"/>
      <c r="J43" s="103"/>
      <c r="K43" s="103"/>
      <c r="L43" s="103"/>
      <c r="M43" s="103"/>
      <c r="N43" s="103"/>
      <c r="O43" s="103"/>
      <c r="P43" s="48">
        <f>COUNTIF($T$10:$T$104,"Vắng có phép")</f>
        <v>0</v>
      </c>
      <c r="Q43" s="48"/>
      <c r="R43" s="49"/>
      <c r="S43" s="50"/>
      <c r="T43" s="50" t="s">
        <v>30</v>
      </c>
      <c r="U43" s="3"/>
    </row>
    <row r="44" spans="1:38" ht="3" hidden="1" customHeight="1">
      <c r="A44" s="2"/>
      <c r="B44" s="39"/>
      <c r="C44" s="40"/>
      <c r="D44" s="40"/>
      <c r="E44" s="41"/>
      <c r="F44" s="41"/>
      <c r="G44" s="41"/>
      <c r="H44" s="42"/>
      <c r="I44" s="43"/>
      <c r="J44" s="43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3"/>
    </row>
    <row r="45" spans="1:38" hidden="1">
      <c r="B45" s="86" t="s">
        <v>34</v>
      </c>
      <c r="C45" s="86"/>
      <c r="D45" s="87">
        <f>COUNTIF(V11:V38,"Thi lại")</f>
        <v>0</v>
      </c>
      <c r="E45" s="88" t="s">
        <v>30</v>
      </c>
      <c r="F45" s="3"/>
      <c r="G45" s="3"/>
      <c r="H45" s="3"/>
      <c r="I45" s="3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3"/>
    </row>
    <row r="46" spans="1:38" hidden="1">
      <c r="B46" s="86"/>
      <c r="C46" s="86"/>
      <c r="D46" s="87"/>
      <c r="E46" s="88"/>
      <c r="F46" s="3"/>
      <c r="G46" s="3"/>
      <c r="H46" s="3"/>
      <c r="I46" s="3"/>
      <c r="J46" s="102" t="s">
        <v>56</v>
      </c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3"/>
    </row>
    <row r="47" spans="1:38" hidden="1">
      <c r="A47" s="53"/>
      <c r="B47" s="123" t="s">
        <v>35</v>
      </c>
      <c r="C47" s="123"/>
      <c r="D47" s="123"/>
      <c r="E47" s="123"/>
      <c r="F47" s="123"/>
      <c r="G47" s="123"/>
      <c r="H47" s="123"/>
      <c r="I47" s="54"/>
      <c r="J47" s="124" t="s">
        <v>36</v>
      </c>
      <c r="K47" s="124"/>
      <c r="L47" s="124"/>
      <c r="M47" s="124"/>
      <c r="N47" s="124"/>
      <c r="O47" s="124"/>
      <c r="P47" s="124"/>
      <c r="Q47" s="124"/>
      <c r="R47" s="124"/>
      <c r="S47" s="124"/>
      <c r="T47" s="124"/>
      <c r="U47" s="3"/>
    </row>
    <row r="48" spans="1:38" ht="4.5" hidden="1" customHeight="1">
      <c r="A48" s="2"/>
      <c r="B48" s="39"/>
      <c r="C48" s="55"/>
      <c r="D48" s="55"/>
      <c r="E48" s="56"/>
      <c r="F48" s="56"/>
      <c r="G48" s="56"/>
      <c r="H48" s="57"/>
      <c r="I48" s="58"/>
      <c r="J48" s="58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38" s="2" customFormat="1" hidden="1">
      <c r="B49" s="123" t="s">
        <v>37</v>
      </c>
      <c r="C49" s="123"/>
      <c r="D49" s="125" t="s">
        <v>38</v>
      </c>
      <c r="E49" s="125"/>
      <c r="F49" s="125"/>
      <c r="G49" s="125"/>
      <c r="H49" s="125"/>
      <c r="I49" s="58"/>
      <c r="J49" s="58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3"/>
      <c r="V49" s="62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s="2" customFormat="1" hidden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62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s="2" customFormat="1" hidden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62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 hidden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62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 ht="9.75" hidden="1" customHeigh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62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s="2" customFormat="1" ht="3.75" hidden="1" customHeigh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62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1:38" s="2" customFormat="1" ht="18" hidden="1" customHeight="1">
      <c r="A55" s="1"/>
      <c r="B55" s="129" t="s">
        <v>39</v>
      </c>
      <c r="C55" s="129"/>
      <c r="D55" s="129" t="s">
        <v>57</v>
      </c>
      <c r="E55" s="129"/>
      <c r="F55" s="129"/>
      <c r="G55" s="129"/>
      <c r="H55" s="129"/>
      <c r="I55" s="129"/>
      <c r="J55" s="129" t="s">
        <v>40</v>
      </c>
      <c r="K55" s="129"/>
      <c r="L55" s="129"/>
      <c r="M55" s="129"/>
      <c r="N55" s="129"/>
      <c r="O55" s="129"/>
      <c r="P55" s="129"/>
      <c r="Q55" s="129"/>
      <c r="R55" s="129"/>
      <c r="S55" s="129"/>
      <c r="T55" s="129"/>
      <c r="U55" s="3"/>
      <c r="V55" s="62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s="2" customFormat="1" ht="4.5" hidden="1" customHeigh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62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38" s="2" customFormat="1" ht="36.75" hidden="1" customHeight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62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ht="38.25" customHeight="1">
      <c r="B58" s="128" t="s">
        <v>52</v>
      </c>
      <c r="C58" s="123"/>
      <c r="D58" s="123"/>
      <c r="E58" s="123"/>
      <c r="F58" s="123"/>
      <c r="G58" s="123"/>
      <c r="H58" s="128" t="s">
        <v>53</v>
      </c>
      <c r="I58" s="128"/>
      <c r="J58" s="128"/>
      <c r="K58" s="128"/>
      <c r="L58" s="128"/>
      <c r="M58" s="128"/>
      <c r="N58" s="130" t="s">
        <v>59</v>
      </c>
      <c r="O58" s="130"/>
      <c r="P58" s="130"/>
      <c r="Q58" s="130"/>
      <c r="R58" s="130"/>
      <c r="S58" s="130"/>
      <c r="T58" s="130"/>
      <c r="U58" s="130"/>
    </row>
    <row r="59" spans="1:38">
      <c r="B59" s="39"/>
      <c r="C59" s="55"/>
      <c r="D59" s="55"/>
      <c r="E59" s="56"/>
      <c r="F59" s="56"/>
      <c r="G59" s="56"/>
      <c r="H59" s="57"/>
      <c r="I59" s="58"/>
      <c r="J59" s="58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38">
      <c r="B60" s="123" t="s">
        <v>37</v>
      </c>
      <c r="C60" s="123"/>
      <c r="D60" s="125" t="s">
        <v>38</v>
      </c>
      <c r="E60" s="125"/>
      <c r="F60" s="125"/>
      <c r="G60" s="125"/>
      <c r="H60" s="125"/>
      <c r="I60" s="58"/>
      <c r="J60" s="58"/>
      <c r="K60" s="44"/>
      <c r="L60" s="44"/>
      <c r="M60" s="44"/>
      <c r="N60" s="44"/>
      <c r="O60" s="44"/>
      <c r="P60" s="44"/>
      <c r="Q60" s="44"/>
      <c r="R60" s="44"/>
      <c r="S60" s="44"/>
      <c r="T60" s="44"/>
    </row>
    <row r="61" spans="1:38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6" spans="2:21"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 t="s">
        <v>60</v>
      </c>
      <c r="O66" s="96"/>
      <c r="P66" s="96"/>
      <c r="Q66" s="96"/>
      <c r="R66" s="96"/>
      <c r="S66" s="96"/>
      <c r="T66" s="96"/>
      <c r="U66" s="96"/>
    </row>
  </sheetData>
  <sheetProtection formatCells="0" formatColumns="0" formatRows="0" insertColumns="0" insertRows="0" insertHyperlinks="0" deleteColumns="0" deleteRows="0" sort="0" autoFilter="0" pivotTables="0"/>
  <autoFilter ref="A9:AL38">
    <filterColumn colId="3" showButton="0"/>
    <filterColumn colId="12"/>
  </autoFilter>
  <mergeCells count="61">
    <mergeCell ref="B60:C60"/>
    <mergeCell ref="D60:H60"/>
    <mergeCell ref="B66:D66"/>
    <mergeCell ref="E66:G66"/>
    <mergeCell ref="H66:M66"/>
    <mergeCell ref="N66:U66"/>
    <mergeCell ref="B55:C55"/>
    <mergeCell ref="D55:I55"/>
    <mergeCell ref="J55:T55"/>
    <mergeCell ref="B58:G58"/>
    <mergeCell ref="H58:M58"/>
    <mergeCell ref="N58:U58"/>
    <mergeCell ref="G43:O43"/>
    <mergeCell ref="J45:T45"/>
    <mergeCell ref="J46:T46"/>
    <mergeCell ref="B47:H47"/>
    <mergeCell ref="J47:T47"/>
    <mergeCell ref="B49:C49"/>
    <mergeCell ref="D49:H49"/>
    <mergeCell ref="T8:T10"/>
    <mergeCell ref="U8:U10"/>
    <mergeCell ref="B10:G10"/>
    <mergeCell ref="B40:C40"/>
    <mergeCell ref="G41:O41"/>
    <mergeCell ref="G42:O42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38">
    <cfRule type="cellIs" dxfId="17" priority="2" operator="greaterThan">
      <formula>10</formula>
    </cfRule>
  </conditionalFormatting>
  <conditionalFormatting sqref="C1:C1048576">
    <cfRule type="duplicateValues" dxfId="16" priority="1"/>
  </conditionalFormatting>
  <dataValidations count="1">
    <dataValidation allowBlank="1" showInputMessage="1" showErrorMessage="1" errorTitle="Không xóa dữ liệu" error="Không xóa dữ liệu" prompt="Không xóa dữ liệu" sqref="D43 AL3:AL9 X3:AK4 W5:AK9 V11:W3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Nhom(11)</vt:lpstr>
      <vt:lpstr>Nhom(10)</vt:lpstr>
      <vt:lpstr>Nhom(9)</vt:lpstr>
      <vt:lpstr>Nhom(8)</vt:lpstr>
      <vt:lpstr>Nhom(7)</vt:lpstr>
      <vt:lpstr>Nhom(6)</vt:lpstr>
      <vt:lpstr>Nhom(5)</vt:lpstr>
      <vt:lpstr>Nhom(4)</vt:lpstr>
      <vt:lpstr>Nhom(3)</vt:lpstr>
      <vt:lpstr>Nhom(2)</vt:lpstr>
      <vt:lpstr>Nhom(1)</vt:lpstr>
      <vt:lpstr>'Nhom(1)'!Print_Titles</vt:lpstr>
      <vt:lpstr>'Nhom(10)'!Print_Titles</vt:lpstr>
      <vt:lpstr>'Nhom(11)'!Print_Titles</vt:lpstr>
      <vt:lpstr>'Nhom(2)'!Print_Titles</vt:lpstr>
      <vt:lpstr>'Nhom(3)'!Print_Titles</vt:lpstr>
      <vt:lpstr>'Nhom(4)'!Print_Titles</vt:lpstr>
      <vt:lpstr>'Nhom(5)'!Print_Titles</vt:lpstr>
      <vt:lpstr>'Nhom(6)'!Print_Titles</vt:lpstr>
      <vt:lpstr>'Nhom(7)'!Print_Titles</vt:lpstr>
      <vt:lpstr>'Nhom(8)'!Print_Titles</vt:lpstr>
      <vt:lpstr>'Nhom(9)'!Print_Titles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2017-05-17T03:21:42Z</cp:lastPrinted>
  <dcterms:created xsi:type="dcterms:W3CDTF">2015-04-17T02:48:53Z</dcterms:created>
  <dcterms:modified xsi:type="dcterms:W3CDTF">2017-05-17T03:26:50Z</dcterms:modified>
</cp:coreProperties>
</file>