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60" windowWidth="14940" windowHeight="7365" tabRatio="945" firstSheet="12" activeTab="17"/>
  </bookViews>
  <sheets>
    <sheet name="Nhom (1)" sheetId="40" r:id="rId1"/>
    <sheet name="Nhom (2)" sheetId="41" r:id="rId2"/>
    <sheet name="Nhom (3)" sheetId="42" r:id="rId3"/>
    <sheet name="Nhom (4)" sheetId="43" r:id="rId4"/>
    <sheet name="Nhom (5)" sheetId="25" r:id="rId5"/>
    <sheet name="Nhom (6)" sheetId="18" r:id="rId6"/>
    <sheet name="Nhom (7)" sheetId="19" r:id="rId7"/>
    <sheet name="Nhom (8)" sheetId="20" r:id="rId8"/>
    <sheet name="Nhom (9)" sheetId="21" r:id="rId9"/>
    <sheet name="Nhom (10)" sheetId="22" r:id="rId10"/>
    <sheet name="Nhom (11)" sheetId="23" r:id="rId11"/>
    <sheet name="Nhom (12)" sheetId="24" r:id="rId12"/>
    <sheet name="Nhom (13)" sheetId="1" r:id="rId13"/>
    <sheet name="Nhom (14)" sheetId="3" r:id="rId14"/>
    <sheet name="Nhom (15)" sheetId="4" r:id="rId15"/>
    <sheet name="Nhom (16)" sheetId="5" r:id="rId16"/>
    <sheet name="Nhom (17)" sheetId="6" r:id="rId17"/>
    <sheet name="Nhom (18)" sheetId="7" r:id="rId18"/>
    <sheet name="Nhom (19)" sheetId="8" r:id="rId19"/>
    <sheet name="Nhom (20)" sheetId="9" r:id="rId20"/>
    <sheet name="Nhom (21)" sheetId="44" r:id="rId21"/>
    <sheet name="Nhom (22)" sheetId="45" r:id="rId22"/>
    <sheet name="Nhom (23)" sheetId="46" r:id="rId23"/>
    <sheet name="Nhom (24)" sheetId="47" r:id="rId24"/>
    <sheet name="Nhom (25)" sheetId="30" r:id="rId25"/>
    <sheet name="Nhom (26)" sheetId="31" r:id="rId26"/>
    <sheet name="Nhom (27)" sheetId="32" r:id="rId27"/>
    <sheet name="Nhom (28)" sheetId="33" r:id="rId28"/>
    <sheet name="Nhom (29)" sheetId="26" r:id="rId29"/>
    <sheet name="Nhom (30)" sheetId="27" r:id="rId30"/>
    <sheet name="Nhom (31)" sheetId="28" r:id="rId31"/>
    <sheet name="Nhom (32)" sheetId="29" r:id="rId32"/>
    <sheet name="Nhom (33)" sheetId="10" r:id="rId33"/>
    <sheet name="Nhom (34)" sheetId="11" r:id="rId34"/>
    <sheet name="Nhom (35)" sheetId="12" r:id="rId35"/>
    <sheet name="Nhom (36)" sheetId="13" r:id="rId36"/>
    <sheet name="Nhom (37)" sheetId="14" r:id="rId37"/>
    <sheet name="Nhom (38)" sheetId="15" r:id="rId38"/>
    <sheet name="Nhom (39)" sheetId="16" r:id="rId39"/>
    <sheet name="Nhom (40)" sheetId="17" r:id="rId40"/>
    <sheet name="Nhom (41)" sheetId="34" r:id="rId41"/>
    <sheet name="Nhom (42)" sheetId="35" r:id="rId42"/>
    <sheet name="Nhom (43)" sheetId="36" r:id="rId43"/>
    <sheet name="Nhom (44)" sheetId="37" r:id="rId44"/>
    <sheet name="Nhom (45)" sheetId="38" r:id="rId45"/>
    <sheet name="Nhom (46)" sheetId="39" r:id="rId46"/>
  </sheets>
  <definedNames>
    <definedName name="_xlnm._FilterDatabase" localSheetId="0" hidden="1">'Nhom (1)'!$A$9:$AL$160</definedName>
    <definedName name="_xlnm._FilterDatabase" localSheetId="9" hidden="1">'Nhom (10)'!$A$9:$AL$160</definedName>
    <definedName name="_xlnm._FilterDatabase" localSheetId="10" hidden="1">'Nhom (11)'!$A$9:$AL$160</definedName>
    <definedName name="_xlnm._FilterDatabase" localSheetId="11" hidden="1">'Nhom (12)'!$A$9:$AL$160</definedName>
    <definedName name="_xlnm._FilterDatabase" localSheetId="12" hidden="1">'Nhom (13)'!$A$9:$AL$160</definedName>
    <definedName name="_xlnm._FilterDatabase" localSheetId="13" hidden="1">'Nhom (14)'!$A$9:$AL$160</definedName>
    <definedName name="_xlnm._FilterDatabase" localSheetId="14" hidden="1">'Nhom (15)'!$A$9:$AL$160</definedName>
    <definedName name="_xlnm._FilterDatabase" localSheetId="15" hidden="1">'Nhom (16)'!$A$9:$AL$160</definedName>
    <definedName name="_xlnm._FilterDatabase" localSheetId="16" hidden="1">'Nhom (17)'!$A$9:$AL$160</definedName>
    <definedName name="_xlnm._FilterDatabase" localSheetId="17" hidden="1">'Nhom (18)'!$A$9:$AL$160</definedName>
    <definedName name="_xlnm._FilterDatabase" localSheetId="18" hidden="1">'Nhom (19)'!$A$9:$AL$160</definedName>
    <definedName name="_xlnm._FilterDatabase" localSheetId="1" hidden="1">'Nhom (2)'!$A$9:$AL$160</definedName>
    <definedName name="_xlnm._FilterDatabase" localSheetId="19" hidden="1">'Nhom (20)'!$A$9:$AL$160</definedName>
    <definedName name="_xlnm._FilterDatabase" localSheetId="20" hidden="1">'Nhom (21)'!$A$9:$AL$160</definedName>
    <definedName name="_xlnm._FilterDatabase" localSheetId="21" hidden="1">'Nhom (22)'!$A$9:$AL$160</definedName>
    <definedName name="_xlnm._FilterDatabase" localSheetId="22" hidden="1">'Nhom (23)'!$A$9:$AL$160</definedName>
    <definedName name="_xlnm._FilterDatabase" localSheetId="23" hidden="1">'Nhom (24)'!$A$9:$AL$160</definedName>
    <definedName name="_xlnm._FilterDatabase" localSheetId="24" hidden="1">'Nhom (25)'!$A$9:$AL$160</definedName>
    <definedName name="_xlnm._FilterDatabase" localSheetId="25" hidden="1">'Nhom (26)'!$A$9:$AL$160</definedName>
    <definedName name="_xlnm._FilterDatabase" localSheetId="26" hidden="1">'Nhom (27)'!$A$9:$AL$160</definedName>
    <definedName name="_xlnm._FilterDatabase" localSheetId="27" hidden="1">'Nhom (28)'!$A$9:$AL$160</definedName>
    <definedName name="_xlnm._FilterDatabase" localSheetId="28" hidden="1">'Nhom (29)'!$A$9:$AL$160</definedName>
    <definedName name="_xlnm._FilterDatabase" localSheetId="2" hidden="1">'Nhom (3)'!$A$9:$AL$160</definedName>
    <definedName name="_xlnm._FilterDatabase" localSheetId="29" hidden="1">'Nhom (30)'!$A$9:$AL$160</definedName>
    <definedName name="_xlnm._FilterDatabase" localSheetId="30" hidden="1">'Nhom (31)'!$A$9:$AL$160</definedName>
    <definedName name="_xlnm._FilterDatabase" localSheetId="31" hidden="1">'Nhom (32)'!$A$9:$AL$160</definedName>
    <definedName name="_xlnm._FilterDatabase" localSheetId="32" hidden="1">'Nhom (33)'!$A$9:$AL$160</definedName>
    <definedName name="_xlnm._FilterDatabase" localSheetId="33" hidden="1">'Nhom (34)'!$A$9:$AL$160</definedName>
    <definedName name="_xlnm._FilterDatabase" localSheetId="34" hidden="1">'Nhom (35)'!$A$9:$AL$160</definedName>
    <definedName name="_xlnm._FilterDatabase" localSheetId="35" hidden="1">'Nhom (36)'!$A$9:$AL$160</definedName>
    <definedName name="_xlnm._FilterDatabase" localSheetId="36" hidden="1">'Nhom (37)'!$A$9:$AL$160</definedName>
    <definedName name="_xlnm._FilterDatabase" localSheetId="37" hidden="1">'Nhom (38)'!$A$9:$AL$160</definedName>
    <definedName name="_xlnm._FilterDatabase" localSheetId="38" hidden="1">'Nhom (39)'!$A$9:$AL$160</definedName>
    <definedName name="_xlnm._FilterDatabase" localSheetId="3" hidden="1">'Nhom (4)'!$A$9:$AL$160</definedName>
    <definedName name="_xlnm._FilterDatabase" localSheetId="39" hidden="1">'Nhom (40)'!$A$9:$AL$160</definedName>
    <definedName name="_xlnm._FilterDatabase" localSheetId="40" hidden="1">'Nhom (41)'!$A$9:$AL$160</definedName>
    <definedName name="_xlnm._FilterDatabase" localSheetId="41" hidden="1">'Nhom (42)'!$A$9:$AL$160</definedName>
    <definedName name="_xlnm._FilterDatabase" localSheetId="42" hidden="1">'Nhom (43)'!$A$9:$AL$160</definedName>
    <definedName name="_xlnm._FilterDatabase" localSheetId="43" hidden="1">'Nhom (44)'!$A$9:$AL$160</definedName>
    <definedName name="_xlnm._FilterDatabase" localSheetId="44" hidden="1">'Nhom (45)'!$A$9:$AL$160</definedName>
    <definedName name="_xlnm._FilterDatabase" localSheetId="45" hidden="1">'Nhom (46)'!$A$9:$AL$160</definedName>
    <definedName name="_xlnm._FilterDatabase" localSheetId="4" hidden="1">'Nhom (5)'!$A$9:$AL$160</definedName>
    <definedName name="_xlnm._FilterDatabase" localSheetId="5" hidden="1">'Nhom (6)'!$A$9:$AL$160</definedName>
    <definedName name="_xlnm._FilterDatabase" localSheetId="6" hidden="1">'Nhom (7)'!$A$9:$AL$160</definedName>
    <definedName name="_xlnm._FilterDatabase" localSheetId="7" hidden="1">'Nhom (8)'!$A$9:$AL$160</definedName>
    <definedName name="_xlnm._FilterDatabase" localSheetId="8" hidden="1">'Nhom (9)'!$A$9:$AL$160</definedName>
    <definedName name="_xlnm.Print_Titles" localSheetId="0">'Nhom (1)'!$5:$10</definedName>
    <definedName name="_xlnm.Print_Titles" localSheetId="9">'Nhom (10)'!$5:$10</definedName>
    <definedName name="_xlnm.Print_Titles" localSheetId="10">'Nhom (11)'!$5:$10</definedName>
    <definedName name="_xlnm.Print_Titles" localSheetId="11">'Nhom (12)'!$5:$10</definedName>
    <definedName name="_xlnm.Print_Titles" localSheetId="12">'Nhom (13)'!$5:$10</definedName>
    <definedName name="_xlnm.Print_Titles" localSheetId="13">'Nhom (14)'!$5:$10</definedName>
    <definedName name="_xlnm.Print_Titles" localSheetId="14">'Nhom (15)'!$5:$10</definedName>
    <definedName name="_xlnm.Print_Titles" localSheetId="15">'Nhom (16)'!$5:$10</definedName>
    <definedName name="_xlnm.Print_Titles" localSheetId="16">'Nhom (17)'!$5:$10</definedName>
    <definedName name="_xlnm.Print_Titles" localSheetId="17">'Nhom (18)'!$5:$10</definedName>
    <definedName name="_xlnm.Print_Titles" localSheetId="18">'Nhom (19)'!$5:$10</definedName>
    <definedName name="_xlnm.Print_Titles" localSheetId="1">'Nhom (2)'!$5:$10</definedName>
    <definedName name="_xlnm.Print_Titles" localSheetId="19">'Nhom (20)'!$5:$10</definedName>
    <definedName name="_xlnm.Print_Titles" localSheetId="20">'Nhom (21)'!$5:$10</definedName>
    <definedName name="_xlnm.Print_Titles" localSheetId="21">'Nhom (22)'!$5:$10</definedName>
    <definedName name="_xlnm.Print_Titles" localSheetId="22">'Nhom (23)'!$5:$10</definedName>
    <definedName name="_xlnm.Print_Titles" localSheetId="23">'Nhom (24)'!$5:$10</definedName>
    <definedName name="_xlnm.Print_Titles" localSheetId="24">'Nhom (25)'!$5:$10</definedName>
    <definedName name="_xlnm.Print_Titles" localSheetId="25">'Nhom (26)'!$5:$10</definedName>
    <definedName name="_xlnm.Print_Titles" localSheetId="26">'Nhom (27)'!$5:$10</definedName>
    <definedName name="_xlnm.Print_Titles" localSheetId="27">'Nhom (28)'!$5:$10</definedName>
    <definedName name="_xlnm.Print_Titles" localSheetId="28">'Nhom (29)'!$5:$10</definedName>
    <definedName name="_xlnm.Print_Titles" localSheetId="2">'Nhom (3)'!$5:$10</definedName>
    <definedName name="_xlnm.Print_Titles" localSheetId="29">'Nhom (30)'!$5:$10</definedName>
    <definedName name="_xlnm.Print_Titles" localSheetId="30">'Nhom (31)'!$5:$10</definedName>
    <definedName name="_xlnm.Print_Titles" localSheetId="31">'Nhom (32)'!$5:$10</definedName>
    <definedName name="_xlnm.Print_Titles" localSheetId="32">'Nhom (33)'!$5:$10</definedName>
    <definedName name="_xlnm.Print_Titles" localSheetId="33">'Nhom (34)'!$5:$10</definedName>
    <definedName name="_xlnm.Print_Titles" localSheetId="34">'Nhom (35)'!$5:$10</definedName>
    <definedName name="_xlnm.Print_Titles" localSheetId="35">'Nhom (36)'!$5:$10</definedName>
    <definedName name="_xlnm.Print_Titles" localSheetId="36">'Nhom (37)'!$5:$10</definedName>
    <definedName name="_xlnm.Print_Titles" localSheetId="37">'Nhom (38)'!$5:$10</definedName>
    <definedName name="_xlnm.Print_Titles" localSheetId="38">'Nhom (39)'!$5:$10</definedName>
    <definedName name="_xlnm.Print_Titles" localSheetId="3">'Nhom (4)'!$5:$10</definedName>
    <definedName name="_xlnm.Print_Titles" localSheetId="39">'Nhom (40)'!$5:$10</definedName>
    <definedName name="_xlnm.Print_Titles" localSheetId="40">'Nhom (41)'!$5:$10</definedName>
    <definedName name="_xlnm.Print_Titles" localSheetId="41">'Nhom (42)'!$5:$10</definedName>
    <definedName name="_xlnm.Print_Titles" localSheetId="42">'Nhom (43)'!$5:$10</definedName>
    <definedName name="_xlnm.Print_Titles" localSheetId="43">'Nhom (44)'!$5:$10</definedName>
    <definedName name="_xlnm.Print_Titles" localSheetId="44">'Nhom (45)'!$5:$10</definedName>
    <definedName name="_xlnm.Print_Titles" localSheetId="45">'Nhom (46)'!$5:$10</definedName>
    <definedName name="_xlnm.Print_Titles" localSheetId="4">'Nhom (5)'!$5:$10</definedName>
    <definedName name="_xlnm.Print_Titles" localSheetId="5">'Nhom (6)'!$5:$10</definedName>
    <definedName name="_xlnm.Print_Titles" localSheetId="6">'Nhom (7)'!$5:$10</definedName>
    <definedName name="_xlnm.Print_Titles" localSheetId="7">'Nhom (8)'!$5:$10</definedName>
    <definedName name="_xlnm.Print_Titles" localSheetId="8">'Nhom (9)'!$5:$10</definedName>
  </definedNames>
  <calcPr calcId="124519"/>
</workbook>
</file>

<file path=xl/calcChain.xml><?xml version="1.0" encoding="utf-8"?>
<calcChain xmlns="http://schemas.openxmlformats.org/spreadsheetml/2006/main">
  <c r="T160" i="47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V57" s="1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Q33"/>
  <c r="R33" s="1"/>
  <c r="T32"/>
  <c r="T31"/>
  <c r="Q31"/>
  <c r="R31" s="1"/>
  <c r="T30"/>
  <c r="T29"/>
  <c r="Q29"/>
  <c r="R29" s="1"/>
  <c r="T28"/>
  <c r="T27"/>
  <c r="Q27"/>
  <c r="R27" s="1"/>
  <c r="T26"/>
  <c r="T25"/>
  <c r="Q25"/>
  <c r="R25" s="1"/>
  <c r="T24"/>
  <c r="T23"/>
  <c r="Q23"/>
  <c r="R23" s="1"/>
  <c r="T22"/>
  <c r="T21"/>
  <c r="Q21"/>
  <c r="R21" s="1"/>
  <c r="T20"/>
  <c r="T19"/>
  <c r="Q19"/>
  <c r="R19" s="1"/>
  <c r="T18"/>
  <c r="T17"/>
  <c r="Q17"/>
  <c r="R17" s="1"/>
  <c r="T16"/>
  <c r="T15"/>
  <c r="Q15"/>
  <c r="R15" s="1"/>
  <c r="T14"/>
  <c r="T13"/>
  <c r="Q13"/>
  <c r="R13" s="1"/>
  <c r="T12"/>
  <c r="T11"/>
  <c r="Q11"/>
  <c r="R11" s="1"/>
  <c r="P10"/>
  <c r="X9"/>
  <c r="W9"/>
  <c r="T160" i="46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V66" s="1"/>
  <c r="T65"/>
  <c r="T64"/>
  <c r="V64" s="1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Q21"/>
  <c r="R21" s="1"/>
  <c r="T20"/>
  <c r="T19"/>
  <c r="Q19"/>
  <c r="R19" s="1"/>
  <c r="T18"/>
  <c r="T17"/>
  <c r="Q17"/>
  <c r="R17" s="1"/>
  <c r="T16"/>
  <c r="T15"/>
  <c r="Q15"/>
  <c r="R15" s="1"/>
  <c r="T14"/>
  <c r="T13"/>
  <c r="Q13"/>
  <c r="R13" s="1"/>
  <c r="T12"/>
  <c r="T11"/>
  <c r="Q11"/>
  <c r="R11" s="1"/>
  <c r="P10"/>
  <c r="Q33" s="1"/>
  <c r="X9"/>
  <c r="W9"/>
  <c r="T160" i="45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V49" s="1"/>
  <c r="T48"/>
  <c r="T47"/>
  <c r="V47" s="1"/>
  <c r="T46"/>
  <c r="V46" s="1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V24" s="1"/>
  <c r="T23"/>
  <c r="T22"/>
  <c r="T21"/>
  <c r="V21" s="1"/>
  <c r="T20"/>
  <c r="T19"/>
  <c r="Q19"/>
  <c r="R19" s="1"/>
  <c r="T18"/>
  <c r="T17"/>
  <c r="Q17"/>
  <c r="R17" s="1"/>
  <c r="T16"/>
  <c r="T15"/>
  <c r="V15" s="1"/>
  <c r="Q15"/>
  <c r="R15" s="1"/>
  <c r="T14"/>
  <c r="T13"/>
  <c r="Q13"/>
  <c r="R13" s="1"/>
  <c r="T12"/>
  <c r="T11"/>
  <c r="Q11"/>
  <c r="R11" s="1"/>
  <c r="P10"/>
  <c r="Q33" s="1"/>
  <c r="X9"/>
  <c r="W9"/>
  <c r="T160" i="44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V61" s="1"/>
  <c r="T60"/>
  <c r="T59"/>
  <c r="T58"/>
  <c r="T57"/>
  <c r="T56"/>
  <c r="T55"/>
  <c r="T54"/>
  <c r="T53"/>
  <c r="T52"/>
  <c r="T51"/>
  <c r="T50"/>
  <c r="T49"/>
  <c r="T48"/>
  <c r="T47"/>
  <c r="T46"/>
  <c r="V46" s="1"/>
  <c r="T45"/>
  <c r="T44"/>
  <c r="T43"/>
  <c r="T42"/>
  <c r="T41"/>
  <c r="T40"/>
  <c r="T39"/>
  <c r="T38"/>
  <c r="T37"/>
  <c r="T36"/>
  <c r="T35"/>
  <c r="T34"/>
  <c r="T33"/>
  <c r="Q33"/>
  <c r="R33" s="1"/>
  <c r="T32"/>
  <c r="T31"/>
  <c r="V31" s="1"/>
  <c r="Q31"/>
  <c r="R31" s="1"/>
  <c r="T30"/>
  <c r="T29"/>
  <c r="Q29"/>
  <c r="R29" s="1"/>
  <c r="T28"/>
  <c r="T27"/>
  <c r="V27" s="1"/>
  <c r="Q27"/>
  <c r="R27" s="1"/>
  <c r="T26"/>
  <c r="T25"/>
  <c r="Q25"/>
  <c r="R25" s="1"/>
  <c r="T24"/>
  <c r="T23"/>
  <c r="Q23"/>
  <c r="R23" s="1"/>
  <c r="T22"/>
  <c r="T21"/>
  <c r="Q21"/>
  <c r="R21" s="1"/>
  <c r="T20"/>
  <c r="T19"/>
  <c r="Q19"/>
  <c r="R19" s="1"/>
  <c r="T18"/>
  <c r="T17"/>
  <c r="Q17"/>
  <c r="R17" s="1"/>
  <c r="T16"/>
  <c r="T15"/>
  <c r="Q15"/>
  <c r="R15" s="1"/>
  <c r="T14"/>
  <c r="T13"/>
  <c r="Q13"/>
  <c r="R13" s="1"/>
  <c r="T12"/>
  <c r="T11"/>
  <c r="Q11"/>
  <c r="R11" s="1"/>
  <c r="P10"/>
  <c r="X9"/>
  <c r="W9"/>
  <c r="T160" i="43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Q19"/>
  <c r="R19" s="1"/>
  <c r="T18"/>
  <c r="T17"/>
  <c r="Q17"/>
  <c r="R17" s="1"/>
  <c r="T16"/>
  <c r="T15"/>
  <c r="Q15"/>
  <c r="R15" s="1"/>
  <c r="T14"/>
  <c r="T13"/>
  <c r="Q13"/>
  <c r="R13" s="1"/>
  <c r="T12"/>
  <c r="T11"/>
  <c r="Q11"/>
  <c r="R11" s="1"/>
  <c r="P10"/>
  <c r="Q33" s="1"/>
  <c r="X9"/>
  <c r="W9"/>
  <c r="T160" i="42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V40" s="1"/>
  <c r="T39"/>
  <c r="T38"/>
  <c r="T37"/>
  <c r="T36"/>
  <c r="T35"/>
  <c r="T33"/>
  <c r="Q33"/>
  <c r="R33" s="1"/>
  <c r="T32"/>
  <c r="T31"/>
  <c r="Q31"/>
  <c r="R31" s="1"/>
  <c r="T30"/>
  <c r="T29"/>
  <c r="Q29"/>
  <c r="R29" s="1"/>
  <c r="T28"/>
  <c r="T27"/>
  <c r="Q27"/>
  <c r="R27" s="1"/>
  <c r="T26"/>
  <c r="T25"/>
  <c r="Q25"/>
  <c r="R25" s="1"/>
  <c r="T24"/>
  <c r="T23"/>
  <c r="Q23"/>
  <c r="R23" s="1"/>
  <c r="T22"/>
  <c r="T21"/>
  <c r="Q21"/>
  <c r="R21" s="1"/>
  <c r="T20"/>
  <c r="T19"/>
  <c r="Q19"/>
  <c r="R19" s="1"/>
  <c r="T18"/>
  <c r="T17"/>
  <c r="Q17"/>
  <c r="R17" s="1"/>
  <c r="T16"/>
  <c r="T15"/>
  <c r="Q15"/>
  <c r="R15" s="1"/>
  <c r="T14"/>
  <c r="T13"/>
  <c r="Q13"/>
  <c r="R13" s="1"/>
  <c r="T12"/>
  <c r="T11"/>
  <c r="Q11"/>
  <c r="R11" s="1"/>
  <c r="P10"/>
  <c r="X9"/>
  <c r="W9"/>
  <c r="T160" i="41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V63" s="1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V45" s="1"/>
  <c r="T44"/>
  <c r="T43"/>
  <c r="T42"/>
  <c r="V42" s="1"/>
  <c r="T41"/>
  <c r="T40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V14" s="1"/>
  <c r="T13"/>
  <c r="T12"/>
  <c r="T11"/>
  <c r="P10"/>
  <c r="Q80" s="1"/>
  <c r="X9"/>
  <c r="W9"/>
  <c r="T160" i="4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3"/>
  <c r="T62"/>
  <c r="T61"/>
  <c r="T60"/>
  <c r="T59"/>
  <c r="T58"/>
  <c r="T57"/>
  <c r="T56"/>
  <c r="T55"/>
  <c r="T54"/>
  <c r="T53"/>
  <c r="T52"/>
  <c r="T51"/>
  <c r="V51" s="1"/>
  <c r="T50"/>
  <c r="T49"/>
  <c r="T48"/>
  <c r="T47"/>
  <c r="T46"/>
  <c r="T45"/>
  <c r="T44"/>
  <c r="T43"/>
  <c r="V43" s="1"/>
  <c r="T42"/>
  <c r="T41"/>
  <c r="T40"/>
  <c r="T39"/>
  <c r="T38"/>
  <c r="T37"/>
  <c r="T36"/>
  <c r="T35"/>
  <c r="T34"/>
  <c r="T33"/>
  <c r="V33" s="1"/>
  <c r="T32"/>
  <c r="V32" s="1"/>
  <c r="T31"/>
  <c r="T30"/>
  <c r="V30" s="1"/>
  <c r="T28"/>
  <c r="T26"/>
  <c r="T25"/>
  <c r="T24"/>
  <c r="T23"/>
  <c r="T22"/>
  <c r="T21"/>
  <c r="T20"/>
  <c r="T19"/>
  <c r="T18"/>
  <c r="T17"/>
  <c r="T16"/>
  <c r="T15"/>
  <c r="T14"/>
  <c r="T13"/>
  <c r="T12"/>
  <c r="T11"/>
  <c r="P10"/>
  <c r="X9"/>
  <c r="W9"/>
  <c r="T160" i="39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V66" s="1"/>
  <c r="T65"/>
  <c r="V65" s="1"/>
  <c r="T64"/>
  <c r="V64" s="1"/>
  <c r="T63"/>
  <c r="V63" s="1"/>
  <c r="T62"/>
  <c r="V62" s="1"/>
  <c r="T61"/>
  <c r="V61" s="1"/>
  <c r="T60"/>
  <c r="V60" s="1"/>
  <c r="T59"/>
  <c r="V59" s="1"/>
  <c r="T58"/>
  <c r="V58" s="1"/>
  <c r="T57"/>
  <c r="V57" s="1"/>
  <c r="T56"/>
  <c r="V56" s="1"/>
  <c r="T55"/>
  <c r="V55" s="1"/>
  <c r="T54"/>
  <c r="V54" s="1"/>
  <c r="T53"/>
  <c r="V53" s="1"/>
  <c r="T52"/>
  <c r="V52" s="1"/>
  <c r="T51"/>
  <c r="V51" s="1"/>
  <c r="T50"/>
  <c r="V50" s="1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V32" s="1"/>
  <c r="T31"/>
  <c r="T30"/>
  <c r="T29"/>
  <c r="T28"/>
  <c r="T27"/>
  <c r="T26"/>
  <c r="T25"/>
  <c r="T24"/>
  <c r="T23"/>
  <c r="T22"/>
  <c r="T21"/>
  <c r="Q21"/>
  <c r="R21" s="1"/>
  <c r="T20"/>
  <c r="T19"/>
  <c r="Q19"/>
  <c r="R19" s="1"/>
  <c r="T18"/>
  <c r="T17"/>
  <c r="V17" s="1"/>
  <c r="Q17"/>
  <c r="R17" s="1"/>
  <c r="T16"/>
  <c r="T15"/>
  <c r="Q15"/>
  <c r="R15" s="1"/>
  <c r="T14"/>
  <c r="T13"/>
  <c r="Q13"/>
  <c r="R13" s="1"/>
  <c r="T12"/>
  <c r="T11"/>
  <c r="Q11"/>
  <c r="R11" s="1"/>
  <c r="P10"/>
  <c r="Q33" s="1"/>
  <c r="X9"/>
  <c r="W9"/>
  <c r="T160" i="38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V66" s="1"/>
  <c r="T65"/>
  <c r="V65" s="1"/>
  <c r="T64"/>
  <c r="V64" s="1"/>
  <c r="T63"/>
  <c r="V63" s="1"/>
  <c r="V62"/>
  <c r="T62"/>
  <c r="T61"/>
  <c r="V61" s="1"/>
  <c r="T60"/>
  <c r="V60" s="1"/>
  <c r="T59"/>
  <c r="V59" s="1"/>
  <c r="V58"/>
  <c r="T58"/>
  <c r="T57"/>
  <c r="V57" s="1"/>
  <c r="T56"/>
  <c r="V56" s="1"/>
  <c r="T55"/>
  <c r="V55" s="1"/>
  <c r="V54"/>
  <c r="T54"/>
  <c r="T53"/>
  <c r="V53" s="1"/>
  <c r="T52"/>
  <c r="V52" s="1"/>
  <c r="T51"/>
  <c r="V51" s="1"/>
  <c r="V50"/>
  <c r="T50"/>
  <c r="T49"/>
  <c r="V49" s="1"/>
  <c r="T48"/>
  <c r="V48" s="1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80" s="1"/>
  <c r="X9"/>
  <c r="W9"/>
  <c r="T160" i="37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V65" s="1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V13" s="1"/>
  <c r="T12"/>
  <c r="T11"/>
  <c r="P10"/>
  <c r="Q66" s="1"/>
  <c r="X9"/>
  <c r="W9"/>
  <c r="T160" i="36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V61" s="1"/>
  <c r="T60"/>
  <c r="T59"/>
  <c r="T58"/>
  <c r="T57"/>
  <c r="T56"/>
  <c r="T55"/>
  <c r="T54"/>
  <c r="T53"/>
  <c r="T52"/>
  <c r="T51"/>
  <c r="T50"/>
  <c r="T49"/>
  <c r="T47"/>
  <c r="T46"/>
  <c r="T45"/>
  <c r="T44"/>
  <c r="T43"/>
  <c r="T42"/>
  <c r="T41"/>
  <c r="T40"/>
  <c r="V40" s="1"/>
  <c r="T39"/>
  <c r="T38"/>
  <c r="T37"/>
  <c r="T36"/>
  <c r="T35"/>
  <c r="T34"/>
  <c r="T33"/>
  <c r="T32"/>
  <c r="T31"/>
  <c r="T30"/>
  <c r="T29"/>
  <c r="T28"/>
  <c r="T27"/>
  <c r="T26"/>
  <c r="T25"/>
  <c r="Q25"/>
  <c r="R25" s="1"/>
  <c r="T24"/>
  <c r="T23"/>
  <c r="Q23"/>
  <c r="R23" s="1"/>
  <c r="T22"/>
  <c r="T21"/>
  <c r="Q21"/>
  <c r="R21" s="1"/>
  <c r="T20"/>
  <c r="T19"/>
  <c r="Q19"/>
  <c r="R19" s="1"/>
  <c r="T18"/>
  <c r="T17"/>
  <c r="Q17"/>
  <c r="R17" s="1"/>
  <c r="T16"/>
  <c r="T15"/>
  <c r="Q15"/>
  <c r="R15" s="1"/>
  <c r="T14"/>
  <c r="T13"/>
  <c r="Q13"/>
  <c r="R13" s="1"/>
  <c r="T12"/>
  <c r="T11"/>
  <c r="Q11"/>
  <c r="R11" s="1"/>
  <c r="P10"/>
  <c r="Q33" s="1"/>
  <c r="X9"/>
  <c r="W9"/>
  <c r="T160" i="35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V61" s="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V33" s="1"/>
  <c r="Q33"/>
  <c r="R33" s="1"/>
  <c r="T32"/>
  <c r="T31"/>
  <c r="Q31"/>
  <c r="R31" s="1"/>
  <c r="T30"/>
  <c r="T29"/>
  <c r="Q29"/>
  <c r="R29" s="1"/>
  <c r="T28"/>
  <c r="T27"/>
  <c r="Q27"/>
  <c r="R27" s="1"/>
  <c r="T26"/>
  <c r="T25"/>
  <c r="Q25"/>
  <c r="R25" s="1"/>
  <c r="T24"/>
  <c r="T23"/>
  <c r="Q23"/>
  <c r="R23" s="1"/>
  <c r="T22"/>
  <c r="T21"/>
  <c r="Q21"/>
  <c r="R21" s="1"/>
  <c r="T20"/>
  <c r="Q19"/>
  <c r="R19" s="1"/>
  <c r="T18"/>
  <c r="T17"/>
  <c r="Q17"/>
  <c r="R17" s="1"/>
  <c r="T16"/>
  <c r="T15"/>
  <c r="Q15"/>
  <c r="R15" s="1"/>
  <c r="T14"/>
  <c r="T13"/>
  <c r="Q13"/>
  <c r="R13" s="1"/>
  <c r="T12"/>
  <c r="T11"/>
  <c r="Q11"/>
  <c r="R11" s="1"/>
  <c r="P10"/>
  <c r="X9"/>
  <c r="W9"/>
  <c r="T160" i="34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V66" s="1"/>
  <c r="T65"/>
  <c r="V65" s="1"/>
  <c r="T64"/>
  <c r="V64" s="1"/>
  <c r="V63"/>
  <c r="T63"/>
  <c r="T62"/>
  <c r="V62" s="1"/>
  <c r="T61"/>
  <c r="V61" s="1"/>
  <c r="T60"/>
  <c r="T59"/>
  <c r="T58"/>
  <c r="T57"/>
  <c r="T56"/>
  <c r="T55"/>
  <c r="V55" s="1"/>
  <c r="T53"/>
  <c r="T52"/>
  <c r="T51"/>
  <c r="T50"/>
  <c r="T49"/>
  <c r="T48"/>
  <c r="V48" s="1"/>
  <c r="T47"/>
  <c r="T46"/>
  <c r="T45"/>
  <c r="T44"/>
  <c r="V44" s="1"/>
  <c r="T43"/>
  <c r="V43" s="1"/>
  <c r="T42"/>
  <c r="T41"/>
  <c r="T40"/>
  <c r="T39"/>
  <c r="T38"/>
  <c r="T37"/>
  <c r="T36"/>
  <c r="T35"/>
  <c r="T34"/>
  <c r="T33"/>
  <c r="T32"/>
  <c r="T31"/>
  <c r="T30"/>
  <c r="T29"/>
  <c r="T28"/>
  <c r="V28" s="1"/>
  <c r="T27"/>
  <c r="T26"/>
  <c r="T25"/>
  <c r="Q25"/>
  <c r="S25" s="1"/>
  <c r="T24"/>
  <c r="V23"/>
  <c r="T23"/>
  <c r="Q23"/>
  <c r="S23" s="1"/>
  <c r="T22"/>
  <c r="T21"/>
  <c r="Q21"/>
  <c r="S21" s="1"/>
  <c r="T20"/>
  <c r="T19"/>
  <c r="Q19"/>
  <c r="S19" s="1"/>
  <c r="T18"/>
  <c r="V17"/>
  <c r="T17"/>
  <c r="Q17"/>
  <c r="S17" s="1"/>
  <c r="T16"/>
  <c r="T15"/>
  <c r="Q15"/>
  <c r="S15" s="1"/>
  <c r="T14"/>
  <c r="T13"/>
  <c r="V13" s="1"/>
  <c r="Q13"/>
  <c r="S13" s="1"/>
  <c r="T12"/>
  <c r="T11"/>
  <c r="Q11"/>
  <c r="S11" s="1"/>
  <c r="P10"/>
  <c r="X9"/>
  <c r="W9"/>
  <c r="T160" i="33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Q17"/>
  <c r="R17" s="1"/>
  <c r="T16"/>
  <c r="T15"/>
  <c r="Q15"/>
  <c r="R15" s="1"/>
  <c r="T14"/>
  <c r="T13"/>
  <c r="Q13"/>
  <c r="R13" s="1"/>
  <c r="T12"/>
  <c r="T11"/>
  <c r="Q11"/>
  <c r="R11" s="1"/>
  <c r="P10"/>
  <c r="Q33" s="1"/>
  <c r="X9"/>
  <c r="W9"/>
  <c r="T160" i="32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V27" s="1"/>
  <c r="T26"/>
  <c r="T25"/>
  <c r="T24"/>
  <c r="T23"/>
  <c r="T22"/>
  <c r="T21"/>
  <c r="T20"/>
  <c r="T19"/>
  <c r="V19" s="1"/>
  <c r="T18"/>
  <c r="T17"/>
  <c r="T16"/>
  <c r="T15"/>
  <c r="T14"/>
  <c r="T13"/>
  <c r="T12"/>
  <c r="T11"/>
  <c r="P10"/>
  <c r="Q33" s="1"/>
  <c r="X9"/>
  <c r="W9"/>
  <c r="T160" i="31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V62" s="1"/>
  <c r="T61"/>
  <c r="T60"/>
  <c r="V60" s="1"/>
  <c r="T59"/>
  <c r="T58"/>
  <c r="T57"/>
  <c r="T56"/>
  <c r="T55"/>
  <c r="T54"/>
  <c r="T53"/>
  <c r="V53" s="1"/>
  <c r="T52"/>
  <c r="T51"/>
  <c r="T50"/>
  <c r="T49"/>
  <c r="T48"/>
  <c r="T47"/>
  <c r="T46"/>
  <c r="T45"/>
  <c r="T44"/>
  <c r="T43"/>
  <c r="T42"/>
  <c r="T41"/>
  <c r="T40"/>
  <c r="V40" s="1"/>
  <c r="T39"/>
  <c r="T38"/>
  <c r="T37"/>
  <c r="T36"/>
  <c r="T35"/>
  <c r="V35" s="1"/>
  <c r="T34"/>
  <c r="T33"/>
  <c r="T32"/>
  <c r="V32" s="1"/>
  <c r="T31"/>
  <c r="T30"/>
  <c r="T29"/>
  <c r="T28"/>
  <c r="T27"/>
  <c r="T26"/>
  <c r="T25"/>
  <c r="T24"/>
  <c r="T23"/>
  <c r="T22"/>
  <c r="V22" s="1"/>
  <c r="T21"/>
  <c r="T20"/>
  <c r="T19"/>
  <c r="V19" s="1"/>
  <c r="Q19"/>
  <c r="R19" s="1"/>
  <c r="T18"/>
  <c r="T17"/>
  <c r="Q17"/>
  <c r="R17" s="1"/>
  <c r="T16"/>
  <c r="T15"/>
  <c r="Q15"/>
  <c r="R15" s="1"/>
  <c r="T14"/>
  <c r="T13"/>
  <c r="V13" s="1"/>
  <c r="Q13"/>
  <c r="R13" s="1"/>
  <c r="T12"/>
  <c r="T11"/>
  <c r="V11" s="1"/>
  <c r="Q11"/>
  <c r="R11" s="1"/>
  <c r="P10"/>
  <c r="Q33" s="1"/>
  <c r="X9"/>
  <c r="W9"/>
  <c r="T160" i="3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V19" s="1"/>
  <c r="Q19"/>
  <c r="R19" s="1"/>
  <c r="T18"/>
  <c r="T17"/>
  <c r="Q17"/>
  <c r="R17" s="1"/>
  <c r="T16"/>
  <c r="T15"/>
  <c r="Q15"/>
  <c r="R15" s="1"/>
  <c r="T14"/>
  <c r="V14" s="1"/>
  <c r="T13"/>
  <c r="Q13"/>
  <c r="R13" s="1"/>
  <c r="T12"/>
  <c r="T11"/>
  <c r="Q11"/>
  <c r="R11" s="1"/>
  <c r="P10"/>
  <c r="Q33" s="1"/>
  <c r="X9"/>
  <c r="W9"/>
  <c r="T160" i="29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7"/>
  <c r="T36"/>
  <c r="T35"/>
  <c r="T34"/>
  <c r="T33"/>
  <c r="V33" s="1"/>
  <c r="Q33"/>
  <c r="R33" s="1"/>
  <c r="T32"/>
  <c r="T31"/>
  <c r="V31" s="1"/>
  <c r="Q31"/>
  <c r="R31" s="1"/>
  <c r="T30"/>
  <c r="T29"/>
  <c r="V29" s="1"/>
  <c r="Q29"/>
  <c r="R29" s="1"/>
  <c r="T28"/>
  <c r="V28" s="1"/>
  <c r="T27"/>
  <c r="Q27"/>
  <c r="R27" s="1"/>
  <c r="T26"/>
  <c r="T25"/>
  <c r="V25" s="1"/>
  <c r="Q25"/>
  <c r="R25" s="1"/>
  <c r="T24"/>
  <c r="T23"/>
  <c r="Q23"/>
  <c r="R23" s="1"/>
  <c r="T22"/>
  <c r="T21"/>
  <c r="Q21"/>
  <c r="R21" s="1"/>
  <c r="T20"/>
  <c r="V20" s="1"/>
  <c r="T19"/>
  <c r="Q19"/>
  <c r="R19" s="1"/>
  <c r="T18"/>
  <c r="T17"/>
  <c r="Q17"/>
  <c r="R17" s="1"/>
  <c r="T16"/>
  <c r="T15"/>
  <c r="Q15"/>
  <c r="R15" s="1"/>
  <c r="T14"/>
  <c r="T13"/>
  <c r="Q13"/>
  <c r="R13" s="1"/>
  <c r="T12"/>
  <c r="T11"/>
  <c r="Q11"/>
  <c r="R11" s="1"/>
  <c r="P10"/>
  <c r="X9"/>
  <c r="W9"/>
  <c r="T160" i="28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Q21"/>
  <c r="R21" s="1"/>
  <c r="T20"/>
  <c r="V20" s="1"/>
  <c r="Q19"/>
  <c r="R19" s="1"/>
  <c r="T18"/>
  <c r="T17"/>
  <c r="Q17"/>
  <c r="R17" s="1"/>
  <c r="T16"/>
  <c r="V16" s="1"/>
  <c r="T15"/>
  <c r="V15" s="1"/>
  <c r="Q15"/>
  <c r="R15" s="1"/>
  <c r="T14"/>
  <c r="T13"/>
  <c r="Q13"/>
  <c r="R13" s="1"/>
  <c r="T12"/>
  <c r="T11"/>
  <c r="Q11"/>
  <c r="R11" s="1"/>
  <c r="P10"/>
  <c r="Q33" s="1"/>
  <c r="X9"/>
  <c r="W9"/>
  <c r="T160" i="27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V47" s="1"/>
  <c r="T46"/>
  <c r="T45"/>
  <c r="T44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V24" s="1"/>
  <c r="T23"/>
  <c r="T21"/>
  <c r="T20"/>
  <c r="T19"/>
  <c r="T18"/>
  <c r="T17"/>
  <c r="T16"/>
  <c r="T15"/>
  <c r="Q15"/>
  <c r="R15" s="1"/>
  <c r="T14"/>
  <c r="T13"/>
  <c r="Q13"/>
  <c r="R13" s="1"/>
  <c r="T12"/>
  <c r="T11"/>
  <c r="Q11"/>
  <c r="R11" s="1"/>
  <c r="P10"/>
  <c r="Q33" s="1"/>
  <c r="X9"/>
  <c r="W9"/>
  <c r="T160" i="26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V28" s="1"/>
  <c r="T27"/>
  <c r="T26"/>
  <c r="T25"/>
  <c r="T24"/>
  <c r="T23"/>
  <c r="T22"/>
  <c r="T21"/>
  <c r="T20"/>
  <c r="T19"/>
  <c r="V19" s="1"/>
  <c r="T18"/>
  <c r="T17"/>
  <c r="T16"/>
  <c r="T15"/>
  <c r="T14"/>
  <c r="T13"/>
  <c r="T12"/>
  <c r="T11"/>
  <c r="P10"/>
  <c r="Q33" s="1"/>
  <c r="X9"/>
  <c r="W9"/>
  <c r="T160" i="25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V44" s="1"/>
  <c r="T43"/>
  <c r="T42"/>
  <c r="T41"/>
  <c r="T40"/>
  <c r="T39"/>
  <c r="T38"/>
  <c r="T37"/>
  <c r="T36"/>
  <c r="T35"/>
  <c r="T34"/>
  <c r="T33"/>
  <c r="T32"/>
  <c r="T31"/>
  <c r="T30"/>
  <c r="T28"/>
  <c r="T27"/>
  <c r="T26"/>
  <c r="T25"/>
  <c r="T24"/>
  <c r="T22"/>
  <c r="T21"/>
  <c r="T20"/>
  <c r="T19"/>
  <c r="Q19"/>
  <c r="R19" s="1"/>
  <c r="T18"/>
  <c r="T17"/>
  <c r="V17" s="1"/>
  <c r="Q17"/>
  <c r="R17" s="1"/>
  <c r="T16"/>
  <c r="T15"/>
  <c r="Q15"/>
  <c r="R15" s="1"/>
  <c r="T14"/>
  <c r="T13"/>
  <c r="V13" s="1"/>
  <c r="Q13"/>
  <c r="R13" s="1"/>
  <c r="T12"/>
  <c r="T11"/>
  <c r="Q11"/>
  <c r="R11" s="1"/>
  <c r="P10"/>
  <c r="Q33" s="1"/>
  <c r="V33" s="1"/>
  <c r="X9"/>
  <c r="W9"/>
  <c r="T160" i="24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V38" s="1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V18" s="1"/>
  <c r="T17"/>
  <c r="T16"/>
  <c r="V16" s="1"/>
  <c r="T15"/>
  <c r="T14"/>
  <c r="T13"/>
  <c r="T12"/>
  <c r="T11"/>
  <c r="P10"/>
  <c r="X9"/>
  <c r="W9"/>
  <c r="T160" i="23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Q19"/>
  <c r="R19" s="1"/>
  <c r="T18"/>
  <c r="T17"/>
  <c r="Q17"/>
  <c r="R17" s="1"/>
  <c r="T16"/>
  <c r="T15"/>
  <c r="Q15"/>
  <c r="R15" s="1"/>
  <c r="T14"/>
  <c r="T13"/>
  <c r="Q13"/>
  <c r="R13" s="1"/>
  <c r="T12"/>
  <c r="T11"/>
  <c r="V11" s="1"/>
  <c r="Q11"/>
  <c r="R11" s="1"/>
  <c r="P10"/>
  <c r="Q33" s="1"/>
  <c r="X9"/>
  <c r="W9"/>
  <c r="T160" i="22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Q33"/>
  <c r="R33" s="1"/>
  <c r="T32"/>
  <c r="T31"/>
  <c r="V31" s="1"/>
  <c r="Q31"/>
  <c r="R31" s="1"/>
  <c r="T30"/>
  <c r="T29"/>
  <c r="Q29"/>
  <c r="R29" s="1"/>
  <c r="T28"/>
  <c r="T27"/>
  <c r="Q27"/>
  <c r="R27" s="1"/>
  <c r="T26"/>
  <c r="T25"/>
  <c r="Q25"/>
  <c r="R25" s="1"/>
  <c r="T24"/>
  <c r="T23"/>
  <c r="V23" s="1"/>
  <c r="Q23"/>
  <c r="R23" s="1"/>
  <c r="T22"/>
  <c r="T21"/>
  <c r="Q21"/>
  <c r="R21" s="1"/>
  <c r="T20"/>
  <c r="T19"/>
  <c r="Q19"/>
  <c r="R19" s="1"/>
  <c r="T18"/>
  <c r="V18" s="1"/>
  <c r="T17"/>
  <c r="Q17"/>
  <c r="R17" s="1"/>
  <c r="T16"/>
  <c r="T15"/>
  <c r="Q15"/>
  <c r="R15" s="1"/>
  <c r="T14"/>
  <c r="T13"/>
  <c r="Q13"/>
  <c r="R13" s="1"/>
  <c r="T12"/>
  <c r="T11"/>
  <c r="Q11"/>
  <c r="R11" s="1"/>
  <c r="P10"/>
  <c r="X9"/>
  <c r="W9"/>
  <c r="T160" i="21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V33" s="1"/>
  <c r="Q33"/>
  <c r="R33" s="1"/>
  <c r="T32"/>
  <c r="T31"/>
  <c r="V31" s="1"/>
  <c r="Q31"/>
  <c r="R31" s="1"/>
  <c r="T30"/>
  <c r="T29"/>
  <c r="V29" s="1"/>
  <c r="Q29"/>
  <c r="R29" s="1"/>
  <c r="T28"/>
  <c r="T27"/>
  <c r="V27" s="1"/>
  <c r="Q27"/>
  <c r="R27" s="1"/>
  <c r="T26"/>
  <c r="T25"/>
  <c r="Q25"/>
  <c r="R25" s="1"/>
  <c r="T24"/>
  <c r="T23"/>
  <c r="Q23"/>
  <c r="R23" s="1"/>
  <c r="T22"/>
  <c r="T21"/>
  <c r="Q21"/>
  <c r="R21" s="1"/>
  <c r="T20"/>
  <c r="T19"/>
  <c r="Q19"/>
  <c r="R19" s="1"/>
  <c r="T18"/>
  <c r="T17"/>
  <c r="Q17"/>
  <c r="R17" s="1"/>
  <c r="T16"/>
  <c r="T15"/>
  <c r="Q15"/>
  <c r="R15" s="1"/>
  <c r="T14"/>
  <c r="T13"/>
  <c r="Q13"/>
  <c r="R13" s="1"/>
  <c r="T12"/>
  <c r="T11"/>
  <c r="Q11"/>
  <c r="R11" s="1"/>
  <c r="P10"/>
  <c r="X9"/>
  <c r="W9"/>
  <c r="T160" i="2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V39" s="1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33" s="1"/>
  <c r="X9"/>
  <c r="W9"/>
  <c r="T160" i="19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Q33"/>
  <c r="R33" s="1"/>
  <c r="T32"/>
  <c r="T31"/>
  <c r="V31" s="1"/>
  <c r="Q31"/>
  <c r="R31" s="1"/>
  <c r="T30"/>
  <c r="T29"/>
  <c r="Q29"/>
  <c r="R29" s="1"/>
  <c r="T28"/>
  <c r="T27"/>
  <c r="Q27"/>
  <c r="R27" s="1"/>
  <c r="T26"/>
  <c r="T25"/>
  <c r="Q25"/>
  <c r="R25" s="1"/>
  <c r="T24"/>
  <c r="T23"/>
  <c r="Q23"/>
  <c r="R23" s="1"/>
  <c r="T22"/>
  <c r="T21"/>
  <c r="Q21"/>
  <c r="R21" s="1"/>
  <c r="T20"/>
  <c r="T19"/>
  <c r="Q19"/>
  <c r="R19" s="1"/>
  <c r="T18"/>
  <c r="T17"/>
  <c r="Q17"/>
  <c r="R17" s="1"/>
  <c r="T16"/>
  <c r="T15"/>
  <c r="Q15"/>
  <c r="R15" s="1"/>
  <c r="T14"/>
  <c r="T13"/>
  <c r="Q13"/>
  <c r="R13" s="1"/>
  <c r="T12"/>
  <c r="T11"/>
  <c r="Q11"/>
  <c r="R11" s="1"/>
  <c r="P10"/>
  <c r="X9"/>
  <c r="W9"/>
  <c r="T160" i="18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33" s="1"/>
  <c r="X9"/>
  <c r="W9"/>
  <c r="T160" i="17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78" s="1"/>
  <c r="X9"/>
  <c r="W9"/>
  <c r="T160" i="16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5"/>
  <c r="T14"/>
  <c r="T13"/>
  <c r="T12"/>
  <c r="T11"/>
  <c r="P10"/>
  <c r="Q33" s="1"/>
  <c r="X9"/>
  <c r="W9"/>
  <c r="T160" i="15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33" s="1"/>
  <c r="X9"/>
  <c r="W9"/>
  <c r="T160" i="14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33" s="1"/>
  <c r="X9"/>
  <c r="W9"/>
  <c r="T160" i="13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Q11"/>
  <c r="R11" s="1"/>
  <c r="P10"/>
  <c r="Q33" s="1"/>
  <c r="X9"/>
  <c r="W9"/>
  <c r="T160" i="12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59"/>
  <c r="T58"/>
  <c r="T57"/>
  <c r="T56"/>
  <c r="T55"/>
  <c r="T54"/>
  <c r="T53"/>
  <c r="T52"/>
  <c r="T51"/>
  <c r="T49"/>
  <c r="T48"/>
  <c r="T47"/>
  <c r="T46"/>
  <c r="T45"/>
  <c r="T44"/>
  <c r="T43"/>
  <c r="T42"/>
  <c r="T41"/>
  <c r="T40"/>
  <c r="T39"/>
  <c r="T38"/>
  <c r="T37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3"/>
  <c r="T12"/>
  <c r="T11"/>
  <c r="P10"/>
  <c r="Q33" s="1"/>
  <c r="X9"/>
  <c r="W9"/>
  <c r="T160" i="11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33" s="1"/>
  <c r="X9"/>
  <c r="W9"/>
  <c r="T160" i="1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5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3"/>
  <c r="T32"/>
  <c r="T31"/>
  <c r="T30"/>
  <c r="T29"/>
  <c r="T28"/>
  <c r="T27"/>
  <c r="T24"/>
  <c r="T23"/>
  <c r="T22"/>
  <c r="T21"/>
  <c r="T20"/>
  <c r="T19"/>
  <c r="T18"/>
  <c r="T17"/>
  <c r="T16"/>
  <c r="T15"/>
  <c r="T14"/>
  <c r="T13"/>
  <c r="T12"/>
  <c r="T11"/>
  <c r="P10"/>
  <c r="Q33" s="1"/>
  <c r="X9"/>
  <c r="W9"/>
  <c r="T160" i="9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33" s="1"/>
  <c r="X9"/>
  <c r="W9"/>
  <c r="T160" i="8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31" s="1"/>
  <c r="R31" s="1"/>
  <c r="X9"/>
  <c r="W9"/>
  <c r="T160" i="7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X9"/>
  <c r="W9"/>
  <c r="T160" i="6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72" s="1"/>
  <c r="X9"/>
  <c r="W9"/>
  <c r="T160" i="5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7"/>
  <c r="T36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33" s="1"/>
  <c r="R33" s="1"/>
  <c r="X9"/>
  <c r="W9"/>
  <c r="T160" i="4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7"/>
  <c r="T26"/>
  <c r="T25"/>
  <c r="T24"/>
  <c r="T23"/>
  <c r="T22"/>
  <c r="T21"/>
  <c r="T20"/>
  <c r="T19"/>
  <c r="T18"/>
  <c r="T17"/>
  <c r="T16"/>
  <c r="T15"/>
  <c r="T14"/>
  <c r="T13"/>
  <c r="T11"/>
  <c r="P10"/>
  <c r="Q33" s="1"/>
  <c r="X9"/>
  <c r="W9"/>
  <c r="T160" i="3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P10"/>
  <c r="Q31" s="1"/>
  <c r="R31" s="1"/>
  <c r="X9"/>
  <c r="W9"/>
  <c r="V25" i="36" l="1"/>
  <c r="V31" i="35"/>
  <c r="V19" i="43"/>
  <c r="V21" i="28"/>
  <c r="V66" i="37"/>
  <c r="V33" i="36"/>
  <c r="V11"/>
  <c r="V13"/>
  <c r="V15"/>
  <c r="V17"/>
  <c r="V19"/>
  <c r="V21"/>
  <c r="V23"/>
  <c r="V11" i="35"/>
  <c r="V13"/>
  <c r="V15"/>
  <c r="V17"/>
  <c r="V19"/>
  <c r="V21"/>
  <c r="V23"/>
  <c r="V25"/>
  <c r="V27"/>
  <c r="V29"/>
  <c r="V11" i="34"/>
  <c r="V15"/>
  <c r="V19"/>
  <c r="V21"/>
  <c r="V25"/>
  <c r="V33" i="47"/>
  <c r="V11"/>
  <c r="V13"/>
  <c r="V15"/>
  <c r="V17"/>
  <c r="V19"/>
  <c r="V21"/>
  <c r="V23"/>
  <c r="V25"/>
  <c r="V27"/>
  <c r="V29"/>
  <c r="V31"/>
  <c r="V21" i="46"/>
  <c r="V33"/>
  <c r="V11"/>
  <c r="V13"/>
  <c r="V15"/>
  <c r="V17"/>
  <c r="V19"/>
  <c r="V19" i="45"/>
  <c r="V11"/>
  <c r="V13"/>
  <c r="V17"/>
  <c r="V33"/>
  <c r="V29" i="44"/>
  <c r="V33"/>
  <c r="V11"/>
  <c r="V13"/>
  <c r="V15"/>
  <c r="V17"/>
  <c r="V19"/>
  <c r="V21"/>
  <c r="V23"/>
  <c r="V25"/>
  <c r="V11" i="43"/>
  <c r="V13"/>
  <c r="V15"/>
  <c r="V17"/>
  <c r="V33"/>
  <c r="V11" i="42"/>
  <c r="V13"/>
  <c r="V15"/>
  <c r="V17"/>
  <c r="V19"/>
  <c r="V21"/>
  <c r="V23"/>
  <c r="V25"/>
  <c r="V27"/>
  <c r="V29"/>
  <c r="V31"/>
  <c r="V33"/>
  <c r="S11" i="47"/>
  <c r="S13"/>
  <c r="S15"/>
  <c r="S17"/>
  <c r="S19"/>
  <c r="S21"/>
  <c r="S23"/>
  <c r="S25"/>
  <c r="S27"/>
  <c r="S29"/>
  <c r="S31"/>
  <c r="S33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Q136"/>
  <c r="V136" s="1"/>
  <c r="Q134"/>
  <c r="Q132"/>
  <c r="V132" s="1"/>
  <c r="Q130"/>
  <c r="Q128"/>
  <c r="V128" s="1"/>
  <c r="Q126"/>
  <c r="Q124"/>
  <c r="V124" s="1"/>
  <c r="Q122"/>
  <c r="Q120"/>
  <c r="V120" s="1"/>
  <c r="Q118"/>
  <c r="Q116"/>
  <c r="V116" s="1"/>
  <c r="Q114"/>
  <c r="Q112"/>
  <c r="V112" s="1"/>
  <c r="Q110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V105" s="1"/>
  <c r="Q103"/>
  <c r="Q101"/>
  <c r="V101" s="1"/>
  <c r="Q99"/>
  <c r="Q97"/>
  <c r="V97" s="1"/>
  <c r="Q95"/>
  <c r="Q93"/>
  <c r="V93" s="1"/>
  <c r="Q91"/>
  <c r="Q89"/>
  <c r="V89" s="1"/>
  <c r="Q87"/>
  <c r="Q85"/>
  <c r="V85" s="1"/>
  <c r="Q83"/>
  <c r="Q81"/>
  <c r="V81" s="1"/>
  <c r="Q79"/>
  <c r="Q77"/>
  <c r="V77" s="1"/>
  <c r="Q75"/>
  <c r="Q73"/>
  <c r="V73" s="1"/>
  <c r="Q71"/>
  <c r="Q69"/>
  <c r="Q67"/>
  <c r="Q65"/>
  <c r="V65" s="1"/>
  <c r="Q63"/>
  <c r="V63" s="1"/>
  <c r="Q61"/>
  <c r="V61" s="1"/>
  <c r="Q59"/>
  <c r="V59" s="1"/>
  <c r="Q57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7"/>
  <c r="V69"/>
  <c r="V71"/>
  <c r="V75"/>
  <c r="V79"/>
  <c r="V83"/>
  <c r="V87"/>
  <c r="V91"/>
  <c r="V95"/>
  <c r="V99"/>
  <c r="V103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33" i="46"/>
  <c r="S33"/>
  <c r="S11"/>
  <c r="S13"/>
  <c r="S15"/>
  <c r="S17"/>
  <c r="S19"/>
  <c r="S2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Q64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V99" s="1"/>
  <c r="Q97"/>
  <c r="Q95"/>
  <c r="V95" s="1"/>
  <c r="Q93"/>
  <c r="Q91"/>
  <c r="V91" s="1"/>
  <c r="Q89"/>
  <c r="Q87"/>
  <c r="V87" s="1"/>
  <c r="Q85"/>
  <c r="Q83"/>
  <c r="V83" s="1"/>
  <c r="Q81"/>
  <c r="Q79"/>
  <c r="V79" s="1"/>
  <c r="Q77"/>
  <c r="Q75"/>
  <c r="V75" s="1"/>
  <c r="Q73"/>
  <c r="Q71"/>
  <c r="V71" s="1"/>
  <c r="Q69"/>
  <c r="Q67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7"/>
  <c r="V69"/>
  <c r="V73"/>
  <c r="V77"/>
  <c r="V81"/>
  <c r="V85"/>
  <c r="V89"/>
  <c r="V93"/>
  <c r="V97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33" i="45"/>
  <c r="S33"/>
  <c r="S11"/>
  <c r="S13"/>
  <c r="S15"/>
  <c r="S17"/>
  <c r="S19"/>
  <c r="Q2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V99" s="1"/>
  <c r="Q97"/>
  <c r="Q95"/>
  <c r="V95" s="1"/>
  <c r="Q93"/>
  <c r="Q91"/>
  <c r="V91" s="1"/>
  <c r="Q89"/>
  <c r="Q87"/>
  <c r="V87" s="1"/>
  <c r="Q85"/>
  <c r="Q83"/>
  <c r="V83" s="1"/>
  <c r="Q81"/>
  <c r="Q79"/>
  <c r="V79" s="1"/>
  <c r="Q77"/>
  <c r="Q75"/>
  <c r="V75" s="1"/>
  <c r="Q73"/>
  <c r="Q71"/>
  <c r="V71" s="1"/>
  <c r="Q69"/>
  <c r="Q67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Q47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Q26"/>
  <c r="V26" s="1"/>
  <c r="Q28"/>
  <c r="V28" s="1"/>
  <c r="Q30"/>
  <c r="V30" s="1"/>
  <c r="Q32"/>
  <c r="V32" s="1"/>
  <c r="Q34"/>
  <c r="V34" s="1"/>
  <c r="V67"/>
  <c r="V69"/>
  <c r="V73"/>
  <c r="V77"/>
  <c r="V81"/>
  <c r="V85"/>
  <c r="V89"/>
  <c r="V93"/>
  <c r="V97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S11" i="44"/>
  <c r="S13"/>
  <c r="S15"/>
  <c r="S17"/>
  <c r="S19"/>
  <c r="S21"/>
  <c r="S23"/>
  <c r="S25"/>
  <c r="S27"/>
  <c r="S29"/>
  <c r="S31"/>
  <c r="S33"/>
  <c r="Q160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72"/>
  <c r="Q70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Q44"/>
  <c r="V44" s="1"/>
  <c r="Q42"/>
  <c r="V42" s="1"/>
  <c r="Q40"/>
  <c r="V40" s="1"/>
  <c r="Q38"/>
  <c r="V38" s="1"/>
  <c r="Q36"/>
  <c r="V36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Q35"/>
  <c r="V35" s="1"/>
  <c r="Q37"/>
  <c r="V37" s="1"/>
  <c r="Q39"/>
  <c r="V39" s="1"/>
  <c r="Q41"/>
  <c r="V41" s="1"/>
  <c r="Q43"/>
  <c r="V43" s="1"/>
  <c r="Q45"/>
  <c r="V45" s="1"/>
  <c r="Q47"/>
  <c r="V47" s="1"/>
  <c r="Q49"/>
  <c r="V49" s="1"/>
  <c r="Q51"/>
  <c r="V51" s="1"/>
  <c r="Q53"/>
  <c r="V53" s="1"/>
  <c r="Q55"/>
  <c r="V55" s="1"/>
  <c r="Q57"/>
  <c r="V57" s="1"/>
  <c r="Q59"/>
  <c r="V59" s="1"/>
  <c r="Q61"/>
  <c r="Q63"/>
  <c r="V63" s="1"/>
  <c r="Q65"/>
  <c r="V65" s="1"/>
  <c r="Q67"/>
  <c r="Q69"/>
  <c r="Q71"/>
  <c r="Q73"/>
  <c r="Q75"/>
  <c r="Q77"/>
  <c r="Q79"/>
  <c r="Q81"/>
  <c r="Q83"/>
  <c r="Q85"/>
  <c r="Q87"/>
  <c r="Q89"/>
  <c r="Q91"/>
  <c r="Q93"/>
  <c r="Q95"/>
  <c r="Q97"/>
  <c r="Q99"/>
  <c r="Q101"/>
  <c r="Q103"/>
  <c r="Q105"/>
  <c r="Q107"/>
  <c r="Q109"/>
  <c r="Q111"/>
  <c r="Q113"/>
  <c r="Q115"/>
  <c r="Q117"/>
  <c r="Q119"/>
  <c r="Q121"/>
  <c r="Q123"/>
  <c r="Q125"/>
  <c r="Q127"/>
  <c r="Q129"/>
  <c r="Q131"/>
  <c r="Q133"/>
  <c r="Q135"/>
  <c r="Q137"/>
  <c r="Q139"/>
  <c r="Q141"/>
  <c r="Q143"/>
  <c r="Q145"/>
  <c r="Q147"/>
  <c r="Q149"/>
  <c r="Q151"/>
  <c r="Q153"/>
  <c r="Q155"/>
  <c r="Q157"/>
  <c r="Q159"/>
  <c r="R33" i="43"/>
  <c r="S33"/>
  <c r="S11"/>
  <c r="S13"/>
  <c r="S15"/>
  <c r="S17"/>
  <c r="S19"/>
  <c r="Q21"/>
  <c r="V21" s="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V95" s="1"/>
  <c r="Q93"/>
  <c r="Q91"/>
  <c r="V91" s="1"/>
  <c r="Q89"/>
  <c r="Q87"/>
  <c r="V87" s="1"/>
  <c r="Q85"/>
  <c r="Q83"/>
  <c r="V83" s="1"/>
  <c r="Q81"/>
  <c r="Q79"/>
  <c r="V79" s="1"/>
  <c r="Q77"/>
  <c r="Q75"/>
  <c r="V75" s="1"/>
  <c r="Q73"/>
  <c r="Q71"/>
  <c r="V71" s="1"/>
  <c r="Q69"/>
  <c r="Q67"/>
  <c r="V67" s="1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9"/>
  <c r="V73"/>
  <c r="V77"/>
  <c r="V81"/>
  <c r="V85"/>
  <c r="V89"/>
  <c r="V93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S11" i="42"/>
  <c r="S13"/>
  <c r="S15"/>
  <c r="S17"/>
  <c r="S19"/>
  <c r="S21"/>
  <c r="S23"/>
  <c r="S25"/>
  <c r="S27"/>
  <c r="S29"/>
  <c r="S31"/>
  <c r="S33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Q136"/>
  <c r="V136" s="1"/>
  <c r="Q134"/>
  <c r="Q132"/>
  <c r="V132" s="1"/>
  <c r="Q130"/>
  <c r="Q128"/>
  <c r="V128" s="1"/>
  <c r="Q126"/>
  <c r="Q124"/>
  <c r="V124" s="1"/>
  <c r="Q122"/>
  <c r="Q120"/>
  <c r="V120" s="1"/>
  <c r="Q118"/>
  <c r="Q116"/>
  <c r="V116" s="1"/>
  <c r="Q114"/>
  <c r="Q112"/>
  <c r="V112" s="1"/>
  <c r="Q110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Q35"/>
  <c r="V35" s="1"/>
  <c r="Q37"/>
  <c r="V37" s="1"/>
  <c r="Q39"/>
  <c r="V39" s="1"/>
  <c r="Q41"/>
  <c r="V41" s="1"/>
  <c r="Q43"/>
  <c r="V43" s="1"/>
  <c r="Q45"/>
  <c r="V45" s="1"/>
  <c r="Q47"/>
  <c r="V47" s="1"/>
  <c r="Q49"/>
  <c r="V49" s="1"/>
  <c r="Q51"/>
  <c r="V51" s="1"/>
  <c r="Q53"/>
  <c r="V53" s="1"/>
  <c r="Q55"/>
  <c r="V55" s="1"/>
  <c r="Q57"/>
  <c r="V57" s="1"/>
  <c r="Q59"/>
  <c r="V59" s="1"/>
  <c r="Q61"/>
  <c r="V61" s="1"/>
  <c r="Q63"/>
  <c r="V63" s="1"/>
  <c r="Q65"/>
  <c r="V65" s="1"/>
  <c r="Q67"/>
  <c r="Q69"/>
  <c r="Q71"/>
  <c r="Q73"/>
  <c r="Q75"/>
  <c r="Q77"/>
  <c r="Q79"/>
  <c r="Q81"/>
  <c r="Q83"/>
  <c r="Q85"/>
  <c r="Q87"/>
  <c r="R80" i="41"/>
  <c r="V80"/>
  <c r="S80"/>
  <c r="Q11"/>
  <c r="V11" s="1"/>
  <c r="Q13"/>
  <c r="V13" s="1"/>
  <c r="Q15"/>
  <c r="V15" s="1"/>
  <c r="Q17"/>
  <c r="V17" s="1"/>
  <c r="Q19"/>
  <c r="V19" s="1"/>
  <c r="Q21"/>
  <c r="V21" s="1"/>
  <c r="Q23"/>
  <c r="V23" s="1"/>
  <c r="Q25"/>
  <c r="V25" s="1"/>
  <c r="Q27"/>
  <c r="V27" s="1"/>
  <c r="Q29"/>
  <c r="V29" s="1"/>
  <c r="Q31"/>
  <c r="V31" s="1"/>
  <c r="Q33"/>
  <c r="V33" s="1"/>
  <c r="Q36"/>
  <c r="V36" s="1"/>
  <c r="Q38"/>
  <c r="V38" s="1"/>
  <c r="Q40"/>
  <c r="V40" s="1"/>
  <c r="Q42"/>
  <c r="Q44"/>
  <c r="V44" s="1"/>
  <c r="Q46"/>
  <c r="V46" s="1"/>
  <c r="Q48"/>
  <c r="V48" s="1"/>
  <c r="Q50"/>
  <c r="V50" s="1"/>
  <c r="Q52"/>
  <c r="V52" s="1"/>
  <c r="Q54"/>
  <c r="V54" s="1"/>
  <c r="Q56"/>
  <c r="V56" s="1"/>
  <c r="Q58"/>
  <c r="V58" s="1"/>
  <c r="Q60"/>
  <c r="V60" s="1"/>
  <c r="Q62"/>
  <c r="V62" s="1"/>
  <c r="Q64"/>
  <c r="V64" s="1"/>
  <c r="Q66"/>
  <c r="V66" s="1"/>
  <c r="Q68"/>
  <c r="Q70"/>
  <c r="Q72"/>
  <c r="Q74"/>
  <c r="Q76"/>
  <c r="Q78"/>
  <c r="Q160"/>
  <c r="V160" s="1"/>
  <c r="Q158"/>
  <c r="Q156"/>
  <c r="V156" s="1"/>
  <c r="Q154"/>
  <c r="Q152"/>
  <c r="V152" s="1"/>
  <c r="Q150"/>
  <c r="Q148"/>
  <c r="V148" s="1"/>
  <c r="Q146"/>
  <c r="Q144"/>
  <c r="V144" s="1"/>
  <c r="Q142"/>
  <c r="Q140"/>
  <c r="V140" s="1"/>
  <c r="Q138"/>
  <c r="Q136"/>
  <c r="V136" s="1"/>
  <c r="Q134"/>
  <c r="Q132"/>
  <c r="V132" s="1"/>
  <c r="Q130"/>
  <c r="Q128"/>
  <c r="V128" s="1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V65" s="1"/>
  <c r="Q63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Q43"/>
  <c r="V43" s="1"/>
  <c r="Q41"/>
  <c r="V41" s="1"/>
  <c r="Q39"/>
  <c r="V39" s="1"/>
  <c r="Q37"/>
  <c r="V37" s="1"/>
  <c r="Q35"/>
  <c r="V35" s="1"/>
  <c r="P165"/>
  <c r="P164"/>
  <c r="Q12"/>
  <c r="V12" s="1"/>
  <c r="Q14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7"/>
  <c r="V69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Q160" i="40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72"/>
  <c r="Q70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V99" s="1"/>
  <c r="Q97"/>
  <c r="Q95"/>
  <c r="Q93"/>
  <c r="Q91"/>
  <c r="V91" s="1"/>
  <c r="Q89"/>
  <c r="Q87"/>
  <c r="V87" s="1"/>
  <c r="Q85"/>
  <c r="Q83"/>
  <c r="V83" s="1"/>
  <c r="Q81"/>
  <c r="Q79"/>
  <c r="V79" s="1"/>
  <c r="Q77"/>
  <c r="Q75"/>
  <c r="V75" s="1"/>
  <c r="Q73"/>
  <c r="Q71"/>
  <c r="V71" s="1"/>
  <c r="Q69"/>
  <c r="Q67"/>
  <c r="V67" s="1"/>
  <c r="Q65"/>
  <c r="V65" s="1"/>
  <c r="Q63"/>
  <c r="V63" s="1"/>
  <c r="Q61"/>
  <c r="V61" s="1"/>
  <c r="Q59"/>
  <c r="V59" s="1"/>
  <c r="Q57"/>
  <c r="V57" s="1"/>
  <c r="Q55"/>
  <c r="V55" s="1"/>
  <c r="Q53"/>
  <c r="V53" s="1"/>
  <c r="Q51"/>
  <c r="Q49"/>
  <c r="V49" s="1"/>
  <c r="Q47"/>
  <c r="V47" s="1"/>
  <c r="Q45"/>
  <c r="V45" s="1"/>
  <c r="Q43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Q32"/>
  <c r="Q34"/>
  <c r="V34" s="1"/>
  <c r="V68"/>
  <c r="V70"/>
  <c r="V72"/>
  <c r="V74"/>
  <c r="V76"/>
  <c r="V78"/>
  <c r="V80"/>
  <c r="V82"/>
  <c r="V84"/>
  <c r="V86"/>
  <c r="V88"/>
  <c r="V90"/>
  <c r="V92"/>
  <c r="V94"/>
  <c r="V96"/>
  <c r="V98"/>
  <c r="V100"/>
  <c r="V102"/>
  <c r="V104"/>
  <c r="V106"/>
  <c r="V108"/>
  <c r="V110"/>
  <c r="V112"/>
  <c r="V114"/>
  <c r="V116"/>
  <c r="V118"/>
  <c r="V120"/>
  <c r="V122"/>
  <c r="V124"/>
  <c r="V126"/>
  <c r="V128"/>
  <c r="V130"/>
  <c r="V132"/>
  <c r="V134"/>
  <c r="V136"/>
  <c r="V138"/>
  <c r="V140"/>
  <c r="V142"/>
  <c r="V144"/>
  <c r="V146"/>
  <c r="V148"/>
  <c r="V150"/>
  <c r="V152"/>
  <c r="V154"/>
  <c r="V156"/>
  <c r="V158"/>
  <c r="V160"/>
  <c r="Q11"/>
  <c r="V11" s="1"/>
  <c r="Q13"/>
  <c r="V13" s="1"/>
  <c r="Q15"/>
  <c r="V15" s="1"/>
  <c r="Q17"/>
  <c r="V17" s="1"/>
  <c r="Q19"/>
  <c r="V19" s="1"/>
  <c r="Q21"/>
  <c r="V21" s="1"/>
  <c r="Q23"/>
  <c r="V23" s="1"/>
  <c r="Q25"/>
  <c r="V25" s="1"/>
  <c r="Q27"/>
  <c r="V27" s="1"/>
  <c r="Q29"/>
  <c r="V29" s="1"/>
  <c r="Q31"/>
  <c r="V31" s="1"/>
  <c r="Q33"/>
  <c r="Q36"/>
  <c r="V36" s="1"/>
  <c r="Q38"/>
  <c r="V38" s="1"/>
  <c r="V69"/>
  <c r="V73"/>
  <c r="V77"/>
  <c r="V81"/>
  <c r="V85"/>
  <c r="V89"/>
  <c r="V93"/>
  <c r="V97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V33" i="39"/>
  <c r="V11"/>
  <c r="V13"/>
  <c r="V15"/>
  <c r="V19"/>
  <c r="V21"/>
  <c r="R33"/>
  <c r="S33"/>
  <c r="S11"/>
  <c r="S13"/>
  <c r="S15"/>
  <c r="S17"/>
  <c r="S19"/>
  <c r="S2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Q64"/>
  <c r="Q62"/>
  <c r="Q60"/>
  <c r="Q58"/>
  <c r="Q56"/>
  <c r="Q54"/>
  <c r="Q52"/>
  <c r="Q50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V87" s="1"/>
  <c r="Q85"/>
  <c r="Q83"/>
  <c r="V83" s="1"/>
  <c r="Q81"/>
  <c r="Q79"/>
  <c r="V79" s="1"/>
  <c r="Q77"/>
  <c r="Q75"/>
  <c r="V75" s="1"/>
  <c r="Q73"/>
  <c r="Q71"/>
  <c r="V71" s="1"/>
  <c r="Q69"/>
  <c r="Q67"/>
  <c r="V67" s="1"/>
  <c r="Q65"/>
  <c r="Q63"/>
  <c r="Q61"/>
  <c r="Q59"/>
  <c r="Q57"/>
  <c r="Q55"/>
  <c r="Q53"/>
  <c r="Q5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Q34"/>
  <c r="V34" s="1"/>
  <c r="V69"/>
  <c r="V73"/>
  <c r="V77"/>
  <c r="V81"/>
  <c r="V85"/>
  <c r="V89"/>
  <c r="V91"/>
  <c r="V93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V80" i="38"/>
  <c r="R80"/>
  <c r="S80"/>
  <c r="Q11"/>
  <c r="V11" s="1"/>
  <c r="Q13"/>
  <c r="V13" s="1"/>
  <c r="Q15"/>
  <c r="V15" s="1"/>
  <c r="Q17"/>
  <c r="V17" s="1"/>
  <c r="Q19"/>
  <c r="V19" s="1"/>
  <c r="Q21"/>
  <c r="V21" s="1"/>
  <c r="Q23"/>
  <c r="V23" s="1"/>
  <c r="Q25"/>
  <c r="V25" s="1"/>
  <c r="Q27"/>
  <c r="V27" s="1"/>
  <c r="Q29"/>
  <c r="V29" s="1"/>
  <c r="Q31"/>
  <c r="V31" s="1"/>
  <c r="Q33"/>
  <c r="V33" s="1"/>
  <c r="Q36"/>
  <c r="V36" s="1"/>
  <c r="Q38"/>
  <c r="V38" s="1"/>
  <c r="Q40"/>
  <c r="V40" s="1"/>
  <c r="Q42"/>
  <c r="V42" s="1"/>
  <c r="Q44"/>
  <c r="V44" s="1"/>
  <c r="Q46"/>
  <c r="V46" s="1"/>
  <c r="Q48"/>
  <c r="Q50"/>
  <c r="Q52"/>
  <c r="Q54"/>
  <c r="Q56"/>
  <c r="Q58"/>
  <c r="Q60"/>
  <c r="Q62"/>
  <c r="Q64"/>
  <c r="Q66"/>
  <c r="Q68"/>
  <c r="Q70"/>
  <c r="Q72"/>
  <c r="Q74"/>
  <c r="Q76"/>
  <c r="Q78"/>
  <c r="V160"/>
  <c r="Q160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Q63"/>
  <c r="Q61"/>
  <c r="Q59"/>
  <c r="Q57"/>
  <c r="Q55"/>
  <c r="Q53"/>
  <c r="Q51"/>
  <c r="Q49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7"/>
  <c r="V69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66" i="37"/>
  <c r="S66"/>
  <c r="Q11"/>
  <c r="V11" s="1"/>
  <c r="Q13"/>
  <c r="Q15"/>
  <c r="V15" s="1"/>
  <c r="Q17"/>
  <c r="V17" s="1"/>
  <c r="Q19"/>
  <c r="V19" s="1"/>
  <c r="Q21"/>
  <c r="V21" s="1"/>
  <c r="Q23"/>
  <c r="V23" s="1"/>
  <c r="Q25"/>
  <c r="V25" s="1"/>
  <c r="Q27"/>
  <c r="V27" s="1"/>
  <c r="Q29"/>
  <c r="V29" s="1"/>
  <c r="Q31"/>
  <c r="V31" s="1"/>
  <c r="Q33"/>
  <c r="V33" s="1"/>
  <c r="Q36"/>
  <c r="V36" s="1"/>
  <c r="Q38"/>
  <c r="V38" s="1"/>
  <c r="Q40"/>
  <c r="V40" s="1"/>
  <c r="Q42"/>
  <c r="V42" s="1"/>
  <c r="Q44"/>
  <c r="V44" s="1"/>
  <c r="Q46"/>
  <c r="V46" s="1"/>
  <c r="Q48"/>
  <c r="V48" s="1"/>
  <c r="Q50"/>
  <c r="V50" s="1"/>
  <c r="Q52"/>
  <c r="V52" s="1"/>
  <c r="Q54"/>
  <c r="V54" s="1"/>
  <c r="Q56"/>
  <c r="V56" s="1"/>
  <c r="Q58"/>
  <c r="V58" s="1"/>
  <c r="Q60"/>
  <c r="V60" s="1"/>
  <c r="Q62"/>
  <c r="V62" s="1"/>
  <c r="Q64"/>
  <c r="V64" s="1"/>
  <c r="Q160"/>
  <c r="V160" s="1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72"/>
  <c r="Q70"/>
  <c r="Q68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7"/>
  <c r="V69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V17" i="33"/>
  <c r="V11"/>
  <c r="V13"/>
  <c r="V15"/>
  <c r="V33"/>
  <c r="V33" i="32"/>
  <c r="V27" i="29"/>
  <c r="V11"/>
  <c r="V13"/>
  <c r="V15"/>
  <c r="V17"/>
  <c r="V19"/>
  <c r="V21"/>
  <c r="V23"/>
  <c r="V33" i="28"/>
  <c r="V11"/>
  <c r="V13"/>
  <c r="V17"/>
  <c r="V19"/>
  <c r="V15" i="27"/>
  <c r="V11"/>
  <c r="V13"/>
  <c r="V33"/>
  <c r="V33" i="26"/>
  <c r="V15" i="31"/>
  <c r="V17"/>
  <c r="V33"/>
  <c r="V33" i="30"/>
  <c r="V11"/>
  <c r="V13"/>
  <c r="V15"/>
  <c r="V17"/>
  <c r="R33" i="36"/>
  <c r="S33"/>
  <c r="S11"/>
  <c r="S13"/>
  <c r="S15"/>
  <c r="S17"/>
  <c r="S19"/>
  <c r="S21"/>
  <c r="S23"/>
  <c r="S25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V95" s="1"/>
  <c r="Q93"/>
  <c r="Q91"/>
  <c r="V91" s="1"/>
  <c r="Q89"/>
  <c r="Q87"/>
  <c r="V87" s="1"/>
  <c r="Q85"/>
  <c r="Q83"/>
  <c r="V83" s="1"/>
  <c r="Q81"/>
  <c r="Q79"/>
  <c r="V79" s="1"/>
  <c r="Q77"/>
  <c r="Q75"/>
  <c r="V75" s="1"/>
  <c r="Q73"/>
  <c r="Q71"/>
  <c r="V71" s="1"/>
  <c r="Q69"/>
  <c r="Q67"/>
  <c r="Q65"/>
  <c r="V65" s="1"/>
  <c r="Q63"/>
  <c r="V63" s="1"/>
  <c r="Q61"/>
  <c r="Q59"/>
  <c r="V59" s="1"/>
  <c r="Q57"/>
  <c r="V57" s="1"/>
  <c r="Q55"/>
  <c r="V55" s="1"/>
  <c r="Q53"/>
  <c r="V53" s="1"/>
  <c r="Q51"/>
  <c r="V51" s="1"/>
  <c r="Q49"/>
  <c r="V49" s="1"/>
  <c r="Q47"/>
  <c r="V47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Q35"/>
  <c r="V35" s="1"/>
  <c r="Q37"/>
  <c r="V37" s="1"/>
  <c r="Q39"/>
  <c r="V39" s="1"/>
  <c r="Q41"/>
  <c r="V41" s="1"/>
  <c r="Q43"/>
  <c r="V43" s="1"/>
  <c r="Q45"/>
  <c r="V45" s="1"/>
  <c r="V67"/>
  <c r="V69"/>
  <c r="V73"/>
  <c r="V77"/>
  <c r="V81"/>
  <c r="V85"/>
  <c r="V89"/>
  <c r="V93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S11" i="35"/>
  <c r="S13"/>
  <c r="S15"/>
  <c r="S17"/>
  <c r="S19"/>
  <c r="S21"/>
  <c r="S23"/>
  <c r="S25"/>
  <c r="S27"/>
  <c r="S29"/>
  <c r="S31"/>
  <c r="S33"/>
  <c r="V138"/>
  <c r="V146"/>
  <c r="V154"/>
  <c r="Q160"/>
  <c r="V160" s="1"/>
  <c r="Q158"/>
  <c r="V158" s="1"/>
  <c r="Q156"/>
  <c r="V156" s="1"/>
  <c r="Q154"/>
  <c r="Q152"/>
  <c r="V152" s="1"/>
  <c r="Q150"/>
  <c r="V150" s="1"/>
  <c r="Q148"/>
  <c r="V148" s="1"/>
  <c r="Q146"/>
  <c r="Q144"/>
  <c r="V144" s="1"/>
  <c r="Q142"/>
  <c r="V142" s="1"/>
  <c r="Q140"/>
  <c r="V140" s="1"/>
  <c r="Q138"/>
  <c r="Q136"/>
  <c r="V136" s="1"/>
  <c r="Q134"/>
  <c r="V134" s="1"/>
  <c r="Q132"/>
  <c r="V132" s="1"/>
  <c r="Q130"/>
  <c r="Q128"/>
  <c r="V128" s="1"/>
  <c r="Q126"/>
  <c r="Q124"/>
  <c r="V124" s="1"/>
  <c r="Q122"/>
  <c r="Q120"/>
  <c r="V120" s="1"/>
  <c r="Q118"/>
  <c r="Q116"/>
  <c r="V116" s="1"/>
  <c r="Q114"/>
  <c r="Q112"/>
  <c r="V112" s="1"/>
  <c r="Q110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Q35"/>
  <c r="V35" s="1"/>
  <c r="Q37"/>
  <c r="V37" s="1"/>
  <c r="Q39"/>
  <c r="V39" s="1"/>
  <c r="Q41"/>
  <c r="V41" s="1"/>
  <c r="Q43"/>
  <c r="V43" s="1"/>
  <c r="Q45"/>
  <c r="V45" s="1"/>
  <c r="Q47"/>
  <c r="V47" s="1"/>
  <c r="Q49"/>
  <c r="V49" s="1"/>
  <c r="Q51"/>
  <c r="V51" s="1"/>
  <c r="Q53"/>
  <c r="V53" s="1"/>
  <c r="Q55"/>
  <c r="V55" s="1"/>
  <c r="Q57"/>
  <c r="V57" s="1"/>
  <c r="Q59"/>
  <c r="V59" s="1"/>
  <c r="Q61"/>
  <c r="Q63"/>
  <c r="V63" s="1"/>
  <c r="Q65"/>
  <c r="V65" s="1"/>
  <c r="Q67"/>
  <c r="Q69"/>
  <c r="Q71"/>
  <c r="Q73"/>
  <c r="Q160" i="34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72"/>
  <c r="Q70"/>
  <c r="Q68"/>
  <c r="Q66"/>
  <c r="Q64"/>
  <c r="Q62"/>
  <c r="Q60"/>
  <c r="V60" s="1"/>
  <c r="Q58"/>
  <c r="V58" s="1"/>
  <c r="Q56"/>
  <c r="V56" s="1"/>
  <c r="Q54"/>
  <c r="V54" s="1"/>
  <c r="Q52"/>
  <c r="V52" s="1"/>
  <c r="Q50"/>
  <c r="V50" s="1"/>
  <c r="Q48"/>
  <c r="Q46"/>
  <c r="V46" s="1"/>
  <c r="Q44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Q63"/>
  <c r="P165"/>
  <c r="P164"/>
  <c r="R11"/>
  <c r="Q12"/>
  <c r="V12" s="1"/>
  <c r="R13"/>
  <c r="Q14"/>
  <c r="V14" s="1"/>
  <c r="R15"/>
  <c r="Q16"/>
  <c r="V16" s="1"/>
  <c r="R17"/>
  <c r="Q18"/>
  <c r="V18" s="1"/>
  <c r="R19"/>
  <c r="Q20"/>
  <c r="V20" s="1"/>
  <c r="R21"/>
  <c r="Q22"/>
  <c r="V22" s="1"/>
  <c r="R23"/>
  <c r="Q24"/>
  <c r="V24" s="1"/>
  <c r="R25"/>
  <c r="Q26"/>
  <c r="V26" s="1"/>
  <c r="Q28"/>
  <c r="Q30"/>
  <c r="V30" s="1"/>
  <c r="Q32"/>
  <c r="V32" s="1"/>
  <c r="Q34"/>
  <c r="V34" s="1"/>
  <c r="Q35"/>
  <c r="V35" s="1"/>
  <c r="Q37"/>
  <c r="V37" s="1"/>
  <c r="Q39"/>
  <c r="V39" s="1"/>
  <c r="Q41"/>
  <c r="V41" s="1"/>
  <c r="Q43"/>
  <c r="Q45"/>
  <c r="V45" s="1"/>
  <c r="Q47"/>
  <c r="V47" s="1"/>
  <c r="Q49"/>
  <c r="V49" s="1"/>
  <c r="Q51"/>
  <c r="V51" s="1"/>
  <c r="Q53"/>
  <c r="V53" s="1"/>
  <c r="Q55"/>
  <c r="Q57"/>
  <c r="V57" s="1"/>
  <c r="Q59"/>
  <c r="V59" s="1"/>
  <c r="Q61"/>
  <c r="V68"/>
  <c r="V70"/>
  <c r="V72"/>
  <c r="V74"/>
  <c r="V76"/>
  <c r="V78"/>
  <c r="V80"/>
  <c r="V82"/>
  <c r="V84"/>
  <c r="V86"/>
  <c r="V88"/>
  <c r="V90"/>
  <c r="V92"/>
  <c r="V94"/>
  <c r="V96"/>
  <c r="V98"/>
  <c r="V100"/>
  <c r="V102"/>
  <c r="V104"/>
  <c r="V106"/>
  <c r="V108"/>
  <c r="V110"/>
  <c r="V112"/>
  <c r="V114"/>
  <c r="V116"/>
  <c r="V118"/>
  <c r="V120"/>
  <c r="V122"/>
  <c r="V124"/>
  <c r="V126"/>
  <c r="V128"/>
  <c r="V130"/>
  <c r="V132"/>
  <c r="V134"/>
  <c r="V136"/>
  <c r="V138"/>
  <c r="V140"/>
  <c r="V142"/>
  <c r="V144"/>
  <c r="V146"/>
  <c r="V148"/>
  <c r="V150"/>
  <c r="V152"/>
  <c r="V154"/>
  <c r="V156"/>
  <c r="V158"/>
  <c r="V160"/>
  <c r="Q27"/>
  <c r="V27" s="1"/>
  <c r="Q29"/>
  <c r="V29" s="1"/>
  <c r="Q31"/>
  <c r="V31" s="1"/>
  <c r="Q33"/>
  <c r="V33" s="1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33" i="33"/>
  <c r="S33"/>
  <c r="S11"/>
  <c r="S13"/>
  <c r="S15"/>
  <c r="S17"/>
  <c r="Q19"/>
  <c r="V19" s="1"/>
  <c r="Q21"/>
  <c r="V21" s="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V91" s="1"/>
  <c r="Q89"/>
  <c r="Q87"/>
  <c r="V87" s="1"/>
  <c r="Q85"/>
  <c r="Q83"/>
  <c r="V83" s="1"/>
  <c r="Q81"/>
  <c r="Q79"/>
  <c r="V79" s="1"/>
  <c r="Q77"/>
  <c r="Q75"/>
  <c r="V75" s="1"/>
  <c r="Q73"/>
  <c r="Q71"/>
  <c r="V71" s="1"/>
  <c r="Q69"/>
  <c r="Q67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7"/>
  <c r="V69"/>
  <c r="V73"/>
  <c r="V77"/>
  <c r="V81"/>
  <c r="V85"/>
  <c r="V89"/>
  <c r="V93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33" i="32"/>
  <c r="S33"/>
  <c r="Q11"/>
  <c r="V11" s="1"/>
  <c r="Q13"/>
  <c r="V13" s="1"/>
  <c r="Q15"/>
  <c r="V15" s="1"/>
  <c r="Q17"/>
  <c r="V17" s="1"/>
  <c r="Q19"/>
  <c r="Q21"/>
  <c r="V21" s="1"/>
  <c r="Q23"/>
  <c r="V23" s="1"/>
  <c r="Q25"/>
  <c r="V25" s="1"/>
  <c r="Q27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V128" s="1"/>
  <c r="Q126"/>
  <c r="V126" s="1"/>
  <c r="Q124"/>
  <c r="V124" s="1"/>
  <c r="Q122"/>
  <c r="V122" s="1"/>
  <c r="Q120"/>
  <c r="V120" s="1"/>
  <c r="Q118"/>
  <c r="V118" s="1"/>
  <c r="Q116"/>
  <c r="V116" s="1"/>
  <c r="Q114"/>
  <c r="V114" s="1"/>
  <c r="Q112"/>
  <c r="V112" s="1"/>
  <c r="Q110"/>
  <c r="V110" s="1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V105" s="1"/>
  <c r="Q103"/>
  <c r="Q101"/>
  <c r="V101" s="1"/>
  <c r="Q99"/>
  <c r="Q97"/>
  <c r="V97" s="1"/>
  <c r="Q95"/>
  <c r="Q93"/>
  <c r="V93" s="1"/>
  <c r="Q91"/>
  <c r="Q89"/>
  <c r="V89" s="1"/>
  <c r="Q87"/>
  <c r="Q85"/>
  <c r="V85" s="1"/>
  <c r="Q83"/>
  <c r="Q81"/>
  <c r="V81" s="1"/>
  <c r="Q79"/>
  <c r="Q77"/>
  <c r="Q75"/>
  <c r="Q73"/>
  <c r="Q71"/>
  <c r="Q69"/>
  <c r="Q67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7"/>
  <c r="V69"/>
  <c r="V71"/>
  <c r="V73"/>
  <c r="V75"/>
  <c r="V77"/>
  <c r="V79"/>
  <c r="V83"/>
  <c r="V87"/>
  <c r="V91"/>
  <c r="V95"/>
  <c r="V99"/>
  <c r="V103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33" i="31"/>
  <c r="S33"/>
  <c r="S11"/>
  <c r="S13"/>
  <c r="S15"/>
  <c r="S17"/>
  <c r="S19"/>
  <c r="Q21"/>
  <c r="V21" s="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V128" s="1"/>
  <c r="Q126"/>
  <c r="V126" s="1"/>
  <c r="Q124"/>
  <c r="V124" s="1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V64" s="1"/>
  <c r="Q62"/>
  <c r="Q60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V91" s="1"/>
  <c r="Q89"/>
  <c r="Q87"/>
  <c r="V87" s="1"/>
  <c r="Q85"/>
  <c r="Q83"/>
  <c r="V83" s="1"/>
  <c r="Q81"/>
  <c r="Q79"/>
  <c r="V79" s="1"/>
  <c r="Q77"/>
  <c r="Q75"/>
  <c r="V75" s="1"/>
  <c r="Q73"/>
  <c r="Q71"/>
  <c r="V71" s="1"/>
  <c r="Q69"/>
  <c r="Q67"/>
  <c r="Q65"/>
  <c r="V65" s="1"/>
  <c r="Q63"/>
  <c r="V63" s="1"/>
  <c r="Q61"/>
  <c r="V61" s="1"/>
  <c r="Q59"/>
  <c r="V59" s="1"/>
  <c r="Q57"/>
  <c r="V57" s="1"/>
  <c r="Q55"/>
  <c r="V55" s="1"/>
  <c r="Q53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P165"/>
  <c r="P164"/>
  <c r="Q12"/>
  <c r="V12" s="1"/>
  <c r="Q14"/>
  <c r="V14" s="1"/>
  <c r="Q16"/>
  <c r="V16" s="1"/>
  <c r="Q18"/>
  <c r="V18" s="1"/>
  <c r="Q20"/>
  <c r="V20" s="1"/>
  <c r="Q22"/>
  <c r="Q24"/>
  <c r="V24" s="1"/>
  <c r="Q26"/>
  <c r="V26" s="1"/>
  <c r="Q28"/>
  <c r="V28" s="1"/>
  <c r="Q30"/>
  <c r="V30" s="1"/>
  <c r="Q32"/>
  <c r="Q34"/>
  <c r="V34" s="1"/>
  <c r="V67"/>
  <c r="V69"/>
  <c r="V73"/>
  <c r="V77"/>
  <c r="V81"/>
  <c r="V85"/>
  <c r="V89"/>
  <c r="V93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33" i="30"/>
  <c r="S33"/>
  <c r="S11"/>
  <c r="S13"/>
  <c r="S15"/>
  <c r="S17"/>
  <c r="S19"/>
  <c r="Q21"/>
  <c r="V21" s="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V128" s="1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V107" s="1"/>
  <c r="Q105"/>
  <c r="Q103"/>
  <c r="V103" s="1"/>
  <c r="Q101"/>
  <c r="Q99"/>
  <c r="V99" s="1"/>
  <c r="Q97"/>
  <c r="Q95"/>
  <c r="V95" s="1"/>
  <c r="Q93"/>
  <c r="Q91"/>
  <c r="V91" s="1"/>
  <c r="Q89"/>
  <c r="Q87"/>
  <c r="V87" s="1"/>
  <c r="Q85"/>
  <c r="Q83"/>
  <c r="Q81"/>
  <c r="Q79"/>
  <c r="Q77"/>
  <c r="Q75"/>
  <c r="Q73"/>
  <c r="Q71"/>
  <c r="Q69"/>
  <c r="Q67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7"/>
  <c r="V69"/>
  <c r="V71"/>
  <c r="V73"/>
  <c r="V75"/>
  <c r="V77"/>
  <c r="V79"/>
  <c r="V81"/>
  <c r="V83"/>
  <c r="V85"/>
  <c r="V89"/>
  <c r="V93"/>
  <c r="V97"/>
  <c r="V101"/>
  <c r="V105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S11" i="29"/>
  <c r="S13"/>
  <c r="S15"/>
  <c r="S17"/>
  <c r="S19"/>
  <c r="S21"/>
  <c r="S23"/>
  <c r="S25"/>
  <c r="S27"/>
  <c r="S29"/>
  <c r="S31"/>
  <c r="S33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V128" s="1"/>
  <c r="Q126"/>
  <c r="Q124"/>
  <c r="V124" s="1"/>
  <c r="Q122"/>
  <c r="Q120"/>
  <c r="V120" s="1"/>
  <c r="Q118"/>
  <c r="Q116"/>
  <c r="V116" s="1"/>
  <c r="Q114"/>
  <c r="Q112"/>
  <c r="V112" s="1"/>
  <c r="Q110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V65" s="1"/>
  <c r="Q63"/>
  <c r="V63" s="1"/>
  <c r="Q61"/>
  <c r="V61" s="1"/>
  <c r="P165"/>
  <c r="P164"/>
  <c r="Q12"/>
  <c r="V12" s="1"/>
  <c r="Q14"/>
  <c r="V14" s="1"/>
  <c r="Q16"/>
  <c r="V16" s="1"/>
  <c r="Q18"/>
  <c r="V18" s="1"/>
  <c r="Q20"/>
  <c r="Q22"/>
  <c r="V22" s="1"/>
  <c r="Q24"/>
  <c r="V24" s="1"/>
  <c r="Q26"/>
  <c r="V26" s="1"/>
  <c r="Q28"/>
  <c r="Q30"/>
  <c r="V30" s="1"/>
  <c r="Q32"/>
  <c r="V32" s="1"/>
  <c r="Q34"/>
  <c r="V34" s="1"/>
  <c r="Q35"/>
  <c r="V35" s="1"/>
  <c r="Q37"/>
  <c r="V37" s="1"/>
  <c r="Q39"/>
  <c r="V39" s="1"/>
  <c r="Q41"/>
  <c r="V41" s="1"/>
  <c r="Q43"/>
  <c r="V43" s="1"/>
  <c r="Q45"/>
  <c r="V45" s="1"/>
  <c r="Q47"/>
  <c r="V47" s="1"/>
  <c r="Q49"/>
  <c r="V49" s="1"/>
  <c r="Q51"/>
  <c r="V51" s="1"/>
  <c r="Q53"/>
  <c r="V53" s="1"/>
  <c r="Q55"/>
  <c r="V55" s="1"/>
  <c r="Q57"/>
  <c r="V57" s="1"/>
  <c r="Q59"/>
  <c r="V59" s="1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33" i="28"/>
  <c r="S33"/>
  <c r="S11"/>
  <c r="S13"/>
  <c r="S15"/>
  <c r="S17"/>
  <c r="S19"/>
  <c r="S21"/>
  <c r="Q23"/>
  <c r="V23" s="1"/>
  <c r="Q25"/>
  <c r="V25" s="1"/>
  <c r="Q27"/>
  <c r="V27" s="1"/>
  <c r="Q29"/>
  <c r="V29" s="1"/>
  <c r="Q31"/>
  <c r="V31" s="1"/>
  <c r="V144"/>
  <c r="V152"/>
  <c r="V160"/>
  <c r="Q160"/>
  <c r="Q158"/>
  <c r="V158" s="1"/>
  <c r="Q156"/>
  <c r="V156" s="1"/>
  <c r="Q154"/>
  <c r="V154" s="1"/>
  <c r="Q152"/>
  <c r="Q150"/>
  <c r="V150" s="1"/>
  <c r="Q148"/>
  <c r="V148" s="1"/>
  <c r="Q146"/>
  <c r="V146" s="1"/>
  <c r="Q144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V128" s="1"/>
  <c r="Q126"/>
  <c r="V126" s="1"/>
  <c r="Q124"/>
  <c r="V124" s="1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V127" s="1"/>
  <c r="Q125"/>
  <c r="Q123"/>
  <c r="V123" s="1"/>
  <c r="Q121"/>
  <c r="Q119"/>
  <c r="V119" s="1"/>
  <c r="Q117"/>
  <c r="Q115"/>
  <c r="V115" s="1"/>
  <c r="Q113"/>
  <c r="Q111"/>
  <c r="V111" s="1"/>
  <c r="Q109"/>
  <c r="Q107"/>
  <c r="V107" s="1"/>
  <c r="Q105"/>
  <c r="Q103"/>
  <c r="V103" s="1"/>
  <c r="Q101"/>
  <c r="Q99"/>
  <c r="V99" s="1"/>
  <c r="Q97"/>
  <c r="Q95"/>
  <c r="V95" s="1"/>
  <c r="Q93"/>
  <c r="Q91"/>
  <c r="V91" s="1"/>
  <c r="Q89"/>
  <c r="Q87"/>
  <c r="V87" s="1"/>
  <c r="Q85"/>
  <c r="Q83"/>
  <c r="V83" s="1"/>
  <c r="Q81"/>
  <c r="Q79"/>
  <c r="Q77"/>
  <c r="Q75"/>
  <c r="Q73"/>
  <c r="Q71"/>
  <c r="Q69"/>
  <c r="Q67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Q18"/>
  <c r="V18" s="1"/>
  <c r="Q20"/>
  <c r="Q22"/>
  <c r="V22" s="1"/>
  <c r="Q24"/>
  <c r="V24" s="1"/>
  <c r="Q26"/>
  <c r="V26" s="1"/>
  <c r="Q28"/>
  <c r="V28" s="1"/>
  <c r="Q30"/>
  <c r="V30" s="1"/>
  <c r="Q32"/>
  <c r="V32" s="1"/>
  <c r="Q34"/>
  <c r="V34" s="1"/>
  <c r="V67"/>
  <c r="V69"/>
  <c r="V71"/>
  <c r="V73"/>
  <c r="V75"/>
  <c r="V77"/>
  <c r="V79"/>
  <c r="V81"/>
  <c r="V85"/>
  <c r="V89"/>
  <c r="V93"/>
  <c r="V97"/>
  <c r="V101"/>
  <c r="V105"/>
  <c r="V109"/>
  <c r="V113"/>
  <c r="V117"/>
  <c r="V121"/>
  <c r="V125"/>
  <c r="V129"/>
  <c r="V131"/>
  <c r="V133"/>
  <c r="V135"/>
  <c r="V137"/>
  <c r="V139"/>
  <c r="V141"/>
  <c r="V143"/>
  <c r="V145"/>
  <c r="V147"/>
  <c r="V149"/>
  <c r="V151"/>
  <c r="V153"/>
  <c r="V155"/>
  <c r="V157"/>
  <c r="V159"/>
  <c r="R33" i="27"/>
  <c r="S33"/>
  <c r="S11"/>
  <c r="S13"/>
  <c r="S15"/>
  <c r="Q17"/>
  <c r="V17" s="1"/>
  <c r="Q19"/>
  <c r="V19" s="1"/>
  <c r="Q21"/>
  <c r="V21" s="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V128" s="1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V103" s="1"/>
  <c r="Q101"/>
  <c r="Q99"/>
  <c r="V99" s="1"/>
  <c r="Q97"/>
  <c r="Q95"/>
  <c r="V95" s="1"/>
  <c r="Q93"/>
  <c r="Q91"/>
  <c r="V91" s="1"/>
  <c r="Q89"/>
  <c r="Q87"/>
  <c r="V87" s="1"/>
  <c r="Q85"/>
  <c r="Q83"/>
  <c r="V83" s="1"/>
  <c r="Q81"/>
  <c r="Q79"/>
  <c r="V79" s="1"/>
  <c r="Q77"/>
  <c r="Q75"/>
  <c r="V75" s="1"/>
  <c r="Q73"/>
  <c r="Q71"/>
  <c r="V71" s="1"/>
  <c r="Q69"/>
  <c r="Q67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Q26"/>
  <c r="V26" s="1"/>
  <c r="Q28"/>
  <c r="V28" s="1"/>
  <c r="Q30"/>
  <c r="V30" s="1"/>
  <c r="Q32"/>
  <c r="V32" s="1"/>
  <c r="Q34"/>
  <c r="V34" s="1"/>
  <c r="V67"/>
  <c r="V69"/>
  <c r="V73"/>
  <c r="V77"/>
  <c r="V81"/>
  <c r="V85"/>
  <c r="V89"/>
  <c r="V93"/>
  <c r="V97"/>
  <c r="V101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V19" i="23"/>
  <c r="V13"/>
  <c r="V15"/>
  <c r="V17"/>
  <c r="V33"/>
  <c r="V29" i="22"/>
  <c r="V33"/>
  <c r="V11"/>
  <c r="V13"/>
  <c r="V15"/>
  <c r="V17"/>
  <c r="V19"/>
  <c r="V21"/>
  <c r="V25"/>
  <c r="V27"/>
  <c r="V11" i="21"/>
  <c r="V13"/>
  <c r="V15"/>
  <c r="V17"/>
  <c r="V19"/>
  <c r="V21"/>
  <c r="V23"/>
  <c r="V25"/>
  <c r="V33" i="20"/>
  <c r="V29" i="19"/>
  <c r="V33"/>
  <c r="V11"/>
  <c r="V13"/>
  <c r="V15"/>
  <c r="V17"/>
  <c r="V19"/>
  <c r="V21"/>
  <c r="V23"/>
  <c r="V25"/>
  <c r="V27"/>
  <c r="V11" i="25"/>
  <c r="V15"/>
  <c r="V19"/>
  <c r="R33" i="26"/>
  <c r="S33"/>
  <c r="Q11"/>
  <c r="V11" s="1"/>
  <c r="Q13"/>
  <c r="V13" s="1"/>
  <c r="Q15"/>
  <c r="V15" s="1"/>
  <c r="Q17"/>
  <c r="V17" s="1"/>
  <c r="Q19"/>
  <c r="Q21"/>
  <c r="V21" s="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V128" s="1"/>
  <c r="Q126"/>
  <c r="V126" s="1"/>
  <c r="Q124"/>
  <c r="V124" s="1"/>
  <c r="Q122"/>
  <c r="V122" s="1"/>
  <c r="Q120"/>
  <c r="V120" s="1"/>
  <c r="Q118"/>
  <c r="V118" s="1"/>
  <c r="Q116"/>
  <c r="V116" s="1"/>
  <c r="Q114"/>
  <c r="V114" s="1"/>
  <c r="Q112"/>
  <c r="V112" s="1"/>
  <c r="Q110"/>
  <c r="V110" s="1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V105" s="1"/>
  <c r="Q103"/>
  <c r="Q101"/>
  <c r="V101" s="1"/>
  <c r="Q99"/>
  <c r="Q97"/>
  <c r="V97" s="1"/>
  <c r="Q95"/>
  <c r="Q93"/>
  <c r="V93" s="1"/>
  <c r="Q91"/>
  <c r="Q89"/>
  <c r="V89" s="1"/>
  <c r="Q87"/>
  <c r="Q85"/>
  <c r="V85" s="1"/>
  <c r="Q83"/>
  <c r="Q81"/>
  <c r="V81" s="1"/>
  <c r="Q79"/>
  <c r="Q77"/>
  <c r="V77" s="1"/>
  <c r="Q75"/>
  <c r="V75" s="1"/>
  <c r="Q73"/>
  <c r="Q71"/>
  <c r="V71" s="1"/>
  <c r="Q69"/>
  <c r="Q67"/>
  <c r="V67" s="1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Q30"/>
  <c r="V30" s="1"/>
  <c r="Q32"/>
  <c r="V32" s="1"/>
  <c r="Q34"/>
  <c r="V34" s="1"/>
  <c r="V69"/>
  <c r="V73"/>
  <c r="V79"/>
  <c r="V83"/>
  <c r="V87"/>
  <c r="V91"/>
  <c r="V95"/>
  <c r="V99"/>
  <c r="V103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33" i="25"/>
  <c r="S33"/>
  <c r="S11"/>
  <c r="S13"/>
  <c r="S15"/>
  <c r="S17"/>
  <c r="S19"/>
  <c r="Q21"/>
  <c r="V21" s="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V111" s="1"/>
  <c r="Q109"/>
  <c r="Q107"/>
  <c r="V107" s="1"/>
  <c r="Q105"/>
  <c r="Q103"/>
  <c r="V103" s="1"/>
  <c r="Q101"/>
  <c r="Q99"/>
  <c r="V99" s="1"/>
  <c r="Q97"/>
  <c r="Q95"/>
  <c r="V95" s="1"/>
  <c r="Q93"/>
  <c r="Q91"/>
  <c r="V91" s="1"/>
  <c r="Q89"/>
  <c r="Q87"/>
  <c r="V87" s="1"/>
  <c r="Q85"/>
  <c r="Q83"/>
  <c r="V83" s="1"/>
  <c r="Q81"/>
  <c r="Q79"/>
  <c r="V79" s="1"/>
  <c r="Q77"/>
  <c r="Q75"/>
  <c r="V75" s="1"/>
  <c r="Q73"/>
  <c r="Q71"/>
  <c r="Q69"/>
  <c r="Q67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7"/>
  <c r="V69"/>
  <c r="V71"/>
  <c r="V73"/>
  <c r="V77"/>
  <c r="V81"/>
  <c r="V85"/>
  <c r="V89"/>
  <c r="V93"/>
  <c r="V97"/>
  <c r="V101"/>
  <c r="V105"/>
  <c r="V109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Q160" i="24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72"/>
  <c r="Q70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Q36"/>
  <c r="V36" s="1"/>
  <c r="Q34"/>
  <c r="V34" s="1"/>
  <c r="Q32"/>
  <c r="V32" s="1"/>
  <c r="Q30"/>
  <c r="V30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P165"/>
  <c r="P164"/>
  <c r="Q12"/>
  <c r="V12" s="1"/>
  <c r="Q14"/>
  <c r="V14" s="1"/>
  <c r="Q16"/>
  <c r="Q18"/>
  <c r="Q20"/>
  <c r="V20" s="1"/>
  <c r="Q22"/>
  <c r="V22" s="1"/>
  <c r="Q24"/>
  <c r="V24" s="1"/>
  <c r="Q26"/>
  <c r="V26" s="1"/>
  <c r="Q28"/>
  <c r="V28" s="1"/>
  <c r="Q29"/>
  <c r="V29" s="1"/>
  <c r="Q31"/>
  <c r="V31" s="1"/>
  <c r="Q33"/>
  <c r="V33" s="1"/>
  <c r="Q35"/>
  <c r="V35" s="1"/>
  <c r="V68"/>
  <c r="V70"/>
  <c r="V72"/>
  <c r="V74"/>
  <c r="V76"/>
  <c r="V78"/>
  <c r="V80"/>
  <c r="V82"/>
  <c r="V84"/>
  <c r="V86"/>
  <c r="V88"/>
  <c r="V90"/>
  <c r="V92"/>
  <c r="V94"/>
  <c r="V96"/>
  <c r="V98"/>
  <c r="V100"/>
  <c r="V102"/>
  <c r="V104"/>
  <c r="V106"/>
  <c r="V108"/>
  <c r="V110"/>
  <c r="V112"/>
  <c r="V114"/>
  <c r="V116"/>
  <c r="V118"/>
  <c r="V120"/>
  <c r="V122"/>
  <c r="V124"/>
  <c r="V126"/>
  <c r="V128"/>
  <c r="V130"/>
  <c r="V132"/>
  <c r="V134"/>
  <c r="V136"/>
  <c r="V138"/>
  <c r="V140"/>
  <c r="V142"/>
  <c r="V144"/>
  <c r="V146"/>
  <c r="V148"/>
  <c r="V150"/>
  <c r="V152"/>
  <c r="V154"/>
  <c r="V156"/>
  <c r="V158"/>
  <c r="V160"/>
  <c r="Q11"/>
  <c r="V11" s="1"/>
  <c r="Q13"/>
  <c r="V13" s="1"/>
  <c r="Q15"/>
  <c r="V15" s="1"/>
  <c r="Q17"/>
  <c r="V17" s="1"/>
  <c r="Q19"/>
  <c r="V19" s="1"/>
  <c r="Q21"/>
  <c r="V21" s="1"/>
  <c r="Q23"/>
  <c r="V23" s="1"/>
  <c r="Q25"/>
  <c r="V25" s="1"/>
  <c r="Q27"/>
  <c r="V27" s="1"/>
  <c r="V67"/>
  <c r="V69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33" i="23"/>
  <c r="S33"/>
  <c r="S11"/>
  <c r="S13"/>
  <c r="S15"/>
  <c r="S17"/>
  <c r="S19"/>
  <c r="Q21"/>
  <c r="V21" s="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V103" s="1"/>
  <c r="Q101"/>
  <c r="Q99"/>
  <c r="V99" s="1"/>
  <c r="Q97"/>
  <c r="Q95"/>
  <c r="V95" s="1"/>
  <c r="Q93"/>
  <c r="Q91"/>
  <c r="V91" s="1"/>
  <c r="Q89"/>
  <c r="Q87"/>
  <c r="V87" s="1"/>
  <c r="Q85"/>
  <c r="Q83"/>
  <c r="V83" s="1"/>
  <c r="Q81"/>
  <c r="Q79"/>
  <c r="V79" s="1"/>
  <c r="Q77"/>
  <c r="Q75"/>
  <c r="Q73"/>
  <c r="Q71"/>
  <c r="Q69"/>
  <c r="Q67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V39" s="1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7"/>
  <c r="V69"/>
  <c r="V71"/>
  <c r="V73"/>
  <c r="V75"/>
  <c r="V77"/>
  <c r="V81"/>
  <c r="V85"/>
  <c r="V89"/>
  <c r="V93"/>
  <c r="V97"/>
  <c r="V101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S11" i="22"/>
  <c r="S13"/>
  <c r="S15"/>
  <c r="S17"/>
  <c r="S19"/>
  <c r="S21"/>
  <c r="S23"/>
  <c r="S25"/>
  <c r="S27"/>
  <c r="S29"/>
  <c r="S31"/>
  <c r="S33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V128" s="1"/>
  <c r="Q126"/>
  <c r="Q124"/>
  <c r="V124" s="1"/>
  <c r="Q122"/>
  <c r="Q120"/>
  <c r="V120" s="1"/>
  <c r="Q118"/>
  <c r="Q116"/>
  <c r="V116" s="1"/>
  <c r="Q114"/>
  <c r="Q112"/>
  <c r="V112" s="1"/>
  <c r="Q110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P165"/>
  <c r="P164"/>
  <c r="Q12"/>
  <c r="V12" s="1"/>
  <c r="Q14"/>
  <c r="V14" s="1"/>
  <c r="Q16"/>
  <c r="V16" s="1"/>
  <c r="Q18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Q35"/>
  <c r="V35" s="1"/>
  <c r="Q37"/>
  <c r="V37" s="1"/>
  <c r="Q39"/>
  <c r="V39" s="1"/>
  <c r="Q41"/>
  <c r="V41" s="1"/>
  <c r="Q43"/>
  <c r="V43" s="1"/>
  <c r="Q45"/>
  <c r="V45" s="1"/>
  <c r="Q47"/>
  <c r="V47" s="1"/>
  <c r="Q49"/>
  <c r="V49" s="1"/>
  <c r="Q51"/>
  <c r="V51" s="1"/>
  <c r="Q53"/>
  <c r="V53" s="1"/>
  <c r="Q55"/>
  <c r="V55" s="1"/>
  <c r="Q57"/>
  <c r="V57" s="1"/>
  <c r="Q59"/>
  <c r="V59" s="1"/>
  <c r="Q61"/>
  <c r="V61" s="1"/>
  <c r="Q63"/>
  <c r="V63" s="1"/>
  <c r="Q65"/>
  <c r="V65" s="1"/>
  <c r="Q67"/>
  <c r="Q69"/>
  <c r="Q71"/>
  <c r="Q73"/>
  <c r="Q75"/>
  <c r="Q77"/>
  <c r="Q79"/>
  <c r="Q81"/>
  <c r="Q83"/>
  <c r="Q85"/>
  <c r="Q87"/>
  <c r="Q89"/>
  <c r="Q91"/>
  <c r="Q93"/>
  <c r="Q95"/>
  <c r="Q97"/>
  <c r="Q99"/>
  <c r="Q101"/>
  <c r="Q103"/>
  <c r="Q105"/>
  <c r="Q107"/>
  <c r="Q109"/>
  <c r="Q111"/>
  <c r="Q113"/>
  <c r="Q115"/>
  <c r="Q117"/>
  <c r="Q119"/>
  <c r="Q121"/>
  <c r="Q123"/>
  <c r="Q125"/>
  <c r="Q127"/>
  <c r="Q129"/>
  <c r="Q131"/>
  <c r="Q133"/>
  <c r="Q135"/>
  <c r="Q137"/>
  <c r="Q139"/>
  <c r="Q141"/>
  <c r="Q143"/>
  <c r="V145"/>
  <c r="V147"/>
  <c r="V149"/>
  <c r="V151"/>
  <c r="V153"/>
  <c r="V155"/>
  <c r="V157"/>
  <c r="V159"/>
  <c r="S11" i="21"/>
  <c r="S13"/>
  <c r="S15"/>
  <c r="S17"/>
  <c r="S19"/>
  <c r="S21"/>
  <c r="S23"/>
  <c r="S25"/>
  <c r="S27"/>
  <c r="S29"/>
  <c r="S31"/>
  <c r="S33"/>
  <c r="V138"/>
  <c r="V146"/>
  <c r="V154"/>
  <c r="Q160"/>
  <c r="V160" s="1"/>
  <c r="Q158"/>
  <c r="V158" s="1"/>
  <c r="Q156"/>
  <c r="V156" s="1"/>
  <c r="Q154"/>
  <c r="Q152"/>
  <c r="V152" s="1"/>
  <c r="Q150"/>
  <c r="V150" s="1"/>
  <c r="Q148"/>
  <c r="V148" s="1"/>
  <c r="Q146"/>
  <c r="Q144"/>
  <c r="V144" s="1"/>
  <c r="Q142"/>
  <c r="V142" s="1"/>
  <c r="Q140"/>
  <c r="V140" s="1"/>
  <c r="Q138"/>
  <c r="Q136"/>
  <c r="V136" s="1"/>
  <c r="Q134"/>
  <c r="V134" s="1"/>
  <c r="Q132"/>
  <c r="V132" s="1"/>
  <c r="Q130"/>
  <c r="Q128"/>
  <c r="V128" s="1"/>
  <c r="Q126"/>
  <c r="Q124"/>
  <c r="V124" s="1"/>
  <c r="Q122"/>
  <c r="Q120"/>
  <c r="V120" s="1"/>
  <c r="Q118"/>
  <c r="Q116"/>
  <c r="V116" s="1"/>
  <c r="Q114"/>
  <c r="Q112"/>
  <c r="V112" s="1"/>
  <c r="Q110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Q35"/>
  <c r="V35" s="1"/>
  <c r="Q37"/>
  <c r="V37" s="1"/>
  <c r="Q39"/>
  <c r="V39" s="1"/>
  <c r="Q41"/>
  <c r="V41" s="1"/>
  <c r="Q43"/>
  <c r="V43" s="1"/>
  <c r="Q45"/>
  <c r="V45" s="1"/>
  <c r="Q47"/>
  <c r="V47" s="1"/>
  <c r="Q49"/>
  <c r="V49" s="1"/>
  <c r="Q51"/>
  <c r="V51" s="1"/>
  <c r="Q53"/>
  <c r="V53" s="1"/>
  <c r="Q55"/>
  <c r="V55" s="1"/>
  <c r="Q57"/>
  <c r="V57" s="1"/>
  <c r="Q59"/>
  <c r="V59" s="1"/>
  <c r="Q61"/>
  <c r="V61" s="1"/>
  <c r="Q63"/>
  <c r="V63" s="1"/>
  <c r="Q65"/>
  <c r="V65" s="1"/>
  <c r="Q67"/>
  <c r="Q69"/>
  <c r="Q71"/>
  <c r="Q73"/>
  <c r="Q75"/>
  <c r="Q77"/>
  <c r="V159"/>
  <c r="R33" i="20"/>
  <c r="S33"/>
  <c r="Q11"/>
  <c r="V11" s="1"/>
  <c r="Q13"/>
  <c r="V13" s="1"/>
  <c r="Q15"/>
  <c r="V15" s="1"/>
  <c r="Q17"/>
  <c r="V17" s="1"/>
  <c r="Q19"/>
  <c r="V19" s="1"/>
  <c r="Q21"/>
  <c r="V21" s="1"/>
  <c r="Q23"/>
  <c r="V23" s="1"/>
  <c r="Q25"/>
  <c r="V25" s="1"/>
  <c r="Q27"/>
  <c r="V27" s="1"/>
  <c r="Q29"/>
  <c r="V29" s="1"/>
  <c r="Q31"/>
  <c r="V31" s="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V136" s="1"/>
  <c r="Q134"/>
  <c r="V134" s="1"/>
  <c r="Q132"/>
  <c r="V132" s="1"/>
  <c r="Q130"/>
  <c r="V130" s="1"/>
  <c r="Q128"/>
  <c r="V128" s="1"/>
  <c r="Q126"/>
  <c r="V126" s="1"/>
  <c r="Q124"/>
  <c r="V124" s="1"/>
  <c r="Q122"/>
  <c r="V122" s="1"/>
  <c r="Q120"/>
  <c r="V120" s="1"/>
  <c r="Q118"/>
  <c r="V118" s="1"/>
  <c r="Q116"/>
  <c r="V116" s="1"/>
  <c r="Q114"/>
  <c r="V114" s="1"/>
  <c r="Q112"/>
  <c r="V112" s="1"/>
  <c r="Q110"/>
  <c r="V110" s="1"/>
  <c r="Q108"/>
  <c r="V108" s="1"/>
  <c r="Q106"/>
  <c r="V106" s="1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V67" s="1"/>
  <c r="Q65"/>
  <c r="V65" s="1"/>
  <c r="Q63"/>
  <c r="V63" s="1"/>
  <c r="Q61"/>
  <c r="V61" s="1"/>
  <c r="Q59"/>
  <c r="V59" s="1"/>
  <c r="Q57"/>
  <c r="V57" s="1"/>
  <c r="Q55"/>
  <c r="V55" s="1"/>
  <c r="Q53"/>
  <c r="V53" s="1"/>
  <c r="Q51"/>
  <c r="V51" s="1"/>
  <c r="Q49"/>
  <c r="V49" s="1"/>
  <c r="Q47"/>
  <c r="V47" s="1"/>
  <c r="Q45"/>
  <c r="V45" s="1"/>
  <c r="Q43"/>
  <c r="V43" s="1"/>
  <c r="Q41"/>
  <c r="V41" s="1"/>
  <c r="Q39"/>
  <c r="Q37"/>
  <c r="V37" s="1"/>
  <c r="Q35"/>
  <c r="V35" s="1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V69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S11" i="19"/>
  <c r="S13"/>
  <c r="S15"/>
  <c r="S17"/>
  <c r="S19"/>
  <c r="S21"/>
  <c r="S23"/>
  <c r="S25"/>
  <c r="S27"/>
  <c r="S29"/>
  <c r="S31"/>
  <c r="S33"/>
  <c r="Q160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72"/>
  <c r="Q70"/>
  <c r="Q68"/>
  <c r="Q66"/>
  <c r="V66" s="1"/>
  <c r="Q64"/>
  <c r="V64" s="1"/>
  <c r="Q62"/>
  <c r="V62" s="1"/>
  <c r="Q60"/>
  <c r="V60" s="1"/>
  <c r="Q58"/>
  <c r="V58" s="1"/>
  <c r="Q56"/>
  <c r="V56" s="1"/>
  <c r="Q54"/>
  <c r="V54" s="1"/>
  <c r="Q52"/>
  <c r="V52" s="1"/>
  <c r="Q50"/>
  <c r="V50" s="1"/>
  <c r="Q48"/>
  <c r="V48" s="1"/>
  <c r="Q46"/>
  <c r="V46" s="1"/>
  <c r="Q44"/>
  <c r="V44" s="1"/>
  <c r="Q42"/>
  <c r="V42" s="1"/>
  <c r="Q40"/>
  <c r="V40" s="1"/>
  <c r="Q38"/>
  <c r="V38" s="1"/>
  <c r="Q36"/>
  <c r="V36" s="1"/>
  <c r="Q159"/>
  <c r="Q157"/>
  <c r="Q155"/>
  <c r="Q153"/>
  <c r="Q151"/>
  <c r="Q149"/>
  <c r="Q147"/>
  <c r="Q145"/>
  <c r="Q143"/>
  <c r="P165"/>
  <c r="P164"/>
  <c r="Q12"/>
  <c r="V12" s="1"/>
  <c r="Q14"/>
  <c r="V14" s="1"/>
  <c r="Q16"/>
  <c r="V16" s="1"/>
  <c r="Q18"/>
  <c r="V18" s="1"/>
  <c r="Q20"/>
  <c r="V20" s="1"/>
  <c r="Q22"/>
  <c r="V22" s="1"/>
  <c r="Q24"/>
  <c r="V24" s="1"/>
  <c r="Q26"/>
  <c r="V26" s="1"/>
  <c r="Q28"/>
  <c r="V28" s="1"/>
  <c r="Q30"/>
  <c r="V30" s="1"/>
  <c r="Q32"/>
  <c r="V32" s="1"/>
  <c r="Q34"/>
  <c r="V34" s="1"/>
  <c r="Q35"/>
  <c r="V35" s="1"/>
  <c r="Q37"/>
  <c r="V37" s="1"/>
  <c r="Q39"/>
  <c r="V39" s="1"/>
  <c r="Q41"/>
  <c r="V41" s="1"/>
  <c r="Q43"/>
  <c r="V43" s="1"/>
  <c r="Q45"/>
  <c r="V45" s="1"/>
  <c r="Q47"/>
  <c r="V47" s="1"/>
  <c r="Q49"/>
  <c r="V49" s="1"/>
  <c r="Q51"/>
  <c r="V51" s="1"/>
  <c r="Q53"/>
  <c r="V53" s="1"/>
  <c r="Q55"/>
  <c r="V55" s="1"/>
  <c r="Q57"/>
  <c r="V57" s="1"/>
  <c r="Q59"/>
  <c r="V59" s="1"/>
  <c r="Q61"/>
  <c r="V61" s="1"/>
  <c r="Q63"/>
  <c r="V63" s="1"/>
  <c r="Q65"/>
  <c r="V65" s="1"/>
  <c r="Q67"/>
  <c r="Q69"/>
  <c r="Q71"/>
  <c r="Q73"/>
  <c r="Q75"/>
  <c r="Q77"/>
  <c r="Q79"/>
  <c r="Q81"/>
  <c r="Q83"/>
  <c r="Q85"/>
  <c r="Q87"/>
  <c r="Q89"/>
  <c r="Q91"/>
  <c r="Q93"/>
  <c r="Q95"/>
  <c r="Q97"/>
  <c r="Q99"/>
  <c r="Q101"/>
  <c r="Q103"/>
  <c r="Q105"/>
  <c r="Q107"/>
  <c r="Q109"/>
  <c r="Q111"/>
  <c r="Q113"/>
  <c r="Q115"/>
  <c r="Q117"/>
  <c r="Q119"/>
  <c r="Q121"/>
  <c r="Q123"/>
  <c r="Q125"/>
  <c r="Q127"/>
  <c r="Q129"/>
  <c r="Q131"/>
  <c r="Q133"/>
  <c r="Q135"/>
  <c r="Q137"/>
  <c r="Q139"/>
  <c r="Q141"/>
  <c r="V143"/>
  <c r="V145"/>
  <c r="V147"/>
  <c r="V149"/>
  <c r="V151"/>
  <c r="V153"/>
  <c r="V155"/>
  <c r="V157"/>
  <c r="V159"/>
  <c r="R33" i="18"/>
  <c r="S33"/>
  <c r="V33"/>
  <c r="Q11"/>
  <c r="V11" s="1"/>
  <c r="Q13"/>
  <c r="Q15"/>
  <c r="Q17"/>
  <c r="Q19"/>
  <c r="Q21"/>
  <c r="Q23"/>
  <c r="Q25"/>
  <c r="Q27"/>
  <c r="Q29"/>
  <c r="Q31"/>
  <c r="Q160"/>
  <c r="Q158"/>
  <c r="V158" s="1"/>
  <c r="Q156"/>
  <c r="Q154"/>
  <c r="V154" s="1"/>
  <c r="Q152"/>
  <c r="Q150"/>
  <c r="V150" s="1"/>
  <c r="Q148"/>
  <c r="Q146"/>
  <c r="V146" s="1"/>
  <c r="Q144"/>
  <c r="Q142"/>
  <c r="V142" s="1"/>
  <c r="Q140"/>
  <c r="Q138"/>
  <c r="V138" s="1"/>
  <c r="Q136"/>
  <c r="Q134"/>
  <c r="V134" s="1"/>
  <c r="Q132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Q62"/>
  <c r="V62" s="1"/>
  <c r="Q60"/>
  <c r="Q58"/>
  <c r="V58" s="1"/>
  <c r="Q56"/>
  <c r="Q54"/>
  <c r="V54" s="1"/>
  <c r="Q52"/>
  <c r="Q50"/>
  <c r="V50" s="1"/>
  <c r="Q48"/>
  <c r="Q46"/>
  <c r="V46" s="1"/>
  <c r="Q44"/>
  <c r="Q42"/>
  <c r="V42" s="1"/>
  <c r="Q40"/>
  <c r="Q38"/>
  <c r="V38" s="1"/>
  <c r="Q36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V99" s="1"/>
  <c r="Q97"/>
  <c r="Q95"/>
  <c r="V95" s="1"/>
  <c r="Q93"/>
  <c r="Q91"/>
  <c r="V91" s="1"/>
  <c r="Q89"/>
  <c r="Q87"/>
  <c r="V87" s="1"/>
  <c r="Q85"/>
  <c r="Q83"/>
  <c r="V83" s="1"/>
  <c r="Q81"/>
  <c r="Q79"/>
  <c r="V79" s="1"/>
  <c r="Q77"/>
  <c r="Q75"/>
  <c r="V75" s="1"/>
  <c r="Q73"/>
  <c r="Q71"/>
  <c r="V71" s="1"/>
  <c r="Q69"/>
  <c r="Q67"/>
  <c r="Q65"/>
  <c r="Q63"/>
  <c r="Q61"/>
  <c r="Q59"/>
  <c r="Q57"/>
  <c r="Q55"/>
  <c r="Q53"/>
  <c r="Q51"/>
  <c r="V51" s="1"/>
  <c r="Q49"/>
  <c r="Q47"/>
  <c r="V47" s="1"/>
  <c r="Q45"/>
  <c r="Q43"/>
  <c r="V43" s="1"/>
  <c r="Q41"/>
  <c r="Q39"/>
  <c r="V39" s="1"/>
  <c r="Q37"/>
  <c r="Q35"/>
  <c r="V35" s="1"/>
  <c r="P165"/>
  <c r="P164"/>
  <c r="Q12"/>
  <c r="Q14"/>
  <c r="Q16"/>
  <c r="Q18"/>
  <c r="Q20"/>
  <c r="Q22"/>
  <c r="Q24"/>
  <c r="Q26"/>
  <c r="Q28"/>
  <c r="Q30"/>
  <c r="Q32"/>
  <c r="Q34"/>
  <c r="V34" s="1"/>
  <c r="V37"/>
  <c r="V41"/>
  <c r="V45"/>
  <c r="V49"/>
  <c r="V53"/>
  <c r="V55"/>
  <c r="V57"/>
  <c r="V59"/>
  <c r="V61"/>
  <c r="V63"/>
  <c r="V65"/>
  <c r="V67"/>
  <c r="V69"/>
  <c r="V73"/>
  <c r="V77"/>
  <c r="V81"/>
  <c r="V85"/>
  <c r="V89"/>
  <c r="V93"/>
  <c r="V97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V33" i="11"/>
  <c r="Q13" i="3"/>
  <c r="R13" s="1"/>
  <c r="Q17"/>
  <c r="R17" s="1"/>
  <c r="Q21"/>
  <c r="R21" s="1"/>
  <c r="Q25"/>
  <c r="R25" s="1"/>
  <c r="Q29"/>
  <c r="R29" s="1"/>
  <c r="Q33"/>
  <c r="R33" s="1"/>
  <c r="Q11" i="4"/>
  <c r="R11" s="1"/>
  <c r="Q15"/>
  <c r="R15" s="1"/>
  <c r="Q19"/>
  <c r="R19" s="1"/>
  <c r="Q23"/>
  <c r="R23" s="1"/>
  <c r="Q11" i="5"/>
  <c r="R11" s="1"/>
  <c r="Q15"/>
  <c r="R15" s="1"/>
  <c r="Q19"/>
  <c r="R19" s="1"/>
  <c r="Q23"/>
  <c r="R23" s="1"/>
  <c r="Q27"/>
  <c r="R27" s="1"/>
  <c r="Q31"/>
  <c r="R31" s="1"/>
  <c r="Q13" i="8"/>
  <c r="R13" s="1"/>
  <c r="Q17"/>
  <c r="R17" s="1"/>
  <c r="Q21"/>
  <c r="R21" s="1"/>
  <c r="Q25"/>
  <c r="R25" s="1"/>
  <c r="Q29"/>
  <c r="R29" s="1"/>
  <c r="Q33"/>
  <c r="R33" s="1"/>
  <c r="Q11" i="9"/>
  <c r="R11" s="1"/>
  <c r="Q15"/>
  <c r="R15" s="1"/>
  <c r="Q19"/>
  <c r="R19" s="1"/>
  <c r="Q15" i="13"/>
  <c r="R15" s="1"/>
  <c r="Q19"/>
  <c r="R19" s="1"/>
  <c r="Q23"/>
  <c r="R23" s="1"/>
  <c r="Q27"/>
  <c r="R27" s="1"/>
  <c r="Q31"/>
  <c r="R31" s="1"/>
  <c r="Q11" i="14"/>
  <c r="R11" s="1"/>
  <c r="Q15"/>
  <c r="R15" s="1"/>
  <c r="Q11" i="3"/>
  <c r="R11" s="1"/>
  <c r="Q15"/>
  <c r="R15" s="1"/>
  <c r="Q19"/>
  <c r="R19" s="1"/>
  <c r="Q23"/>
  <c r="R23" s="1"/>
  <c r="Q27"/>
  <c r="R27" s="1"/>
  <c r="Q13" i="4"/>
  <c r="R13" s="1"/>
  <c r="Q17"/>
  <c r="R17" s="1"/>
  <c r="Q21"/>
  <c r="R21" s="1"/>
  <c r="V23"/>
  <c r="Q13" i="5"/>
  <c r="R13" s="1"/>
  <c r="Q17"/>
  <c r="R17" s="1"/>
  <c r="Q21"/>
  <c r="R21" s="1"/>
  <c r="Q25"/>
  <c r="R25" s="1"/>
  <c r="Q29"/>
  <c r="R29" s="1"/>
  <c r="Q11" i="8"/>
  <c r="R11" s="1"/>
  <c r="Q15"/>
  <c r="R15" s="1"/>
  <c r="Q19"/>
  <c r="R19" s="1"/>
  <c r="Q23"/>
  <c r="R23" s="1"/>
  <c r="Q27"/>
  <c r="R27" s="1"/>
  <c r="Q13" i="9"/>
  <c r="R13" s="1"/>
  <c r="Q17"/>
  <c r="R17" s="1"/>
  <c r="Q21"/>
  <c r="R21" s="1"/>
  <c r="Q13" i="13"/>
  <c r="R13" s="1"/>
  <c r="Q17"/>
  <c r="R17" s="1"/>
  <c r="Q21"/>
  <c r="R21" s="1"/>
  <c r="Q25"/>
  <c r="R25" s="1"/>
  <c r="Q29"/>
  <c r="R29" s="1"/>
  <c r="Q13" i="14"/>
  <c r="R13" s="1"/>
  <c r="Q17"/>
  <c r="R17" s="1"/>
  <c r="V78" i="17"/>
  <c r="R78"/>
  <c r="S78"/>
  <c r="Q11"/>
  <c r="Q13"/>
  <c r="Q15"/>
  <c r="Q17"/>
  <c r="Q19"/>
  <c r="Q21"/>
  <c r="Q23"/>
  <c r="Q25"/>
  <c r="Q27"/>
  <c r="Q29"/>
  <c r="Q31"/>
  <c r="Q33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160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159"/>
  <c r="Q157"/>
  <c r="V157" s="1"/>
  <c r="Q155"/>
  <c r="Q153"/>
  <c r="V153" s="1"/>
  <c r="Q151"/>
  <c r="Q149"/>
  <c r="V149" s="1"/>
  <c r="Q147"/>
  <c r="Q145"/>
  <c r="V145" s="1"/>
  <c r="Q143"/>
  <c r="Q141"/>
  <c r="V141" s="1"/>
  <c r="Q139"/>
  <c r="Q137"/>
  <c r="V137" s="1"/>
  <c r="Q135"/>
  <c r="Q133"/>
  <c r="V133" s="1"/>
  <c r="Q131"/>
  <c r="Q129"/>
  <c r="V129" s="1"/>
  <c r="Q127"/>
  <c r="Q125"/>
  <c r="V125" s="1"/>
  <c r="Q123"/>
  <c r="Q121"/>
  <c r="V121" s="1"/>
  <c r="Q119"/>
  <c r="Q117"/>
  <c r="V117" s="1"/>
  <c r="Q115"/>
  <c r="Q113"/>
  <c r="V113" s="1"/>
  <c r="Q111"/>
  <c r="Q109"/>
  <c r="V109" s="1"/>
  <c r="Q107"/>
  <c r="Q105"/>
  <c r="V105" s="1"/>
  <c r="Q103"/>
  <c r="Q101"/>
  <c r="V101" s="1"/>
  <c r="Q99"/>
  <c r="Q97"/>
  <c r="V97" s="1"/>
  <c r="Q95"/>
  <c r="Q93"/>
  <c r="V93" s="1"/>
  <c r="Q91"/>
  <c r="Q89"/>
  <c r="V89" s="1"/>
  <c r="Q87"/>
  <c r="Q85"/>
  <c r="V85" s="1"/>
  <c r="Q83"/>
  <c r="Q81"/>
  <c r="V81" s="1"/>
  <c r="Q79"/>
  <c r="Q77"/>
  <c r="V77" s="1"/>
  <c r="Q75"/>
  <c r="Q73"/>
  <c r="V73" s="1"/>
  <c r="Q71"/>
  <c r="Q69"/>
  <c r="V69" s="1"/>
  <c r="Q67"/>
  <c r="Q65"/>
  <c r="Q63"/>
  <c r="Q61"/>
  <c r="Q59"/>
  <c r="Q57"/>
  <c r="Q55"/>
  <c r="Q53"/>
  <c r="Q51"/>
  <c r="Q49"/>
  <c r="Q47"/>
  <c r="Q45"/>
  <c r="Q43"/>
  <c r="Q41"/>
  <c r="Q39"/>
  <c r="Q37"/>
  <c r="Q35"/>
  <c r="P165"/>
  <c r="P164"/>
  <c r="Q12"/>
  <c r="Q14"/>
  <c r="Q16"/>
  <c r="Q18"/>
  <c r="Q20"/>
  <c r="Q22"/>
  <c r="Q24"/>
  <c r="Q26"/>
  <c r="Q28"/>
  <c r="Q30"/>
  <c r="Q32"/>
  <c r="Q34"/>
  <c r="V35"/>
  <c r="V37"/>
  <c r="V39"/>
  <c r="V41"/>
  <c r="V43"/>
  <c r="V45"/>
  <c r="V47"/>
  <c r="V49"/>
  <c r="V51"/>
  <c r="V53"/>
  <c r="V55"/>
  <c r="V57"/>
  <c r="V59"/>
  <c r="V61"/>
  <c r="V63"/>
  <c r="V65"/>
  <c r="V67"/>
  <c r="V71"/>
  <c r="V75"/>
  <c r="V79"/>
  <c r="V83"/>
  <c r="V87"/>
  <c r="V91"/>
  <c r="V95"/>
  <c r="V99"/>
  <c r="V103"/>
  <c r="V107"/>
  <c r="V111"/>
  <c r="V115"/>
  <c r="V119"/>
  <c r="V123"/>
  <c r="V127"/>
  <c r="V131"/>
  <c r="V135"/>
  <c r="V139"/>
  <c r="V143"/>
  <c r="V147"/>
  <c r="V151"/>
  <c r="V155"/>
  <c r="V159"/>
  <c r="R33" i="16"/>
  <c r="S33"/>
  <c r="V33"/>
  <c r="Q11"/>
  <c r="Q13"/>
  <c r="Q15"/>
  <c r="Q17"/>
  <c r="Q19"/>
  <c r="Q21"/>
  <c r="Q23"/>
  <c r="Q25"/>
  <c r="Q27"/>
  <c r="Q29"/>
  <c r="Q31"/>
  <c r="V160"/>
  <c r="Q160"/>
  <c r="Q158"/>
  <c r="Q156"/>
  <c r="V156" s="1"/>
  <c r="Q154"/>
  <c r="Q152"/>
  <c r="V152" s="1"/>
  <c r="Q150"/>
  <c r="Q148"/>
  <c r="V148" s="1"/>
  <c r="Q146"/>
  <c r="Q144"/>
  <c r="V144" s="1"/>
  <c r="Q142"/>
  <c r="Q140"/>
  <c r="V140" s="1"/>
  <c r="Q138"/>
  <c r="Q136"/>
  <c r="V136" s="1"/>
  <c r="Q134"/>
  <c r="Q132"/>
  <c r="V132" s="1"/>
  <c r="Q130"/>
  <c r="Q128"/>
  <c r="V128" s="1"/>
  <c r="Q126"/>
  <c r="Q124"/>
  <c r="V124" s="1"/>
  <c r="Q122"/>
  <c r="Q120"/>
  <c r="V120" s="1"/>
  <c r="Q118"/>
  <c r="Q116"/>
  <c r="V116" s="1"/>
  <c r="Q114"/>
  <c r="Q112"/>
  <c r="V112" s="1"/>
  <c r="Q110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Q64"/>
  <c r="V64" s="1"/>
  <c r="Q62"/>
  <c r="Q60"/>
  <c r="V60" s="1"/>
  <c r="Q58"/>
  <c r="Q56"/>
  <c r="V56" s="1"/>
  <c r="Q54"/>
  <c r="Q52"/>
  <c r="V52" s="1"/>
  <c r="Q50"/>
  <c r="Q48"/>
  <c r="V48" s="1"/>
  <c r="Q46"/>
  <c r="Q44"/>
  <c r="V44" s="1"/>
  <c r="Q42"/>
  <c r="Q40"/>
  <c r="V40" s="1"/>
  <c r="Q38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V93" s="1"/>
  <c r="Q91"/>
  <c r="Q89"/>
  <c r="V89" s="1"/>
  <c r="Q87"/>
  <c r="Q85"/>
  <c r="V85" s="1"/>
  <c r="Q83"/>
  <c r="Q81"/>
  <c r="V81" s="1"/>
  <c r="Q79"/>
  <c r="Q77"/>
  <c r="V77" s="1"/>
  <c r="Q75"/>
  <c r="Q73"/>
  <c r="V73" s="1"/>
  <c r="Q71"/>
  <c r="Q69"/>
  <c r="V69" s="1"/>
  <c r="Q67"/>
  <c r="Q65"/>
  <c r="V65" s="1"/>
  <c r="Q63"/>
  <c r="Q61"/>
  <c r="V61" s="1"/>
  <c r="Q59"/>
  <c r="Q57"/>
  <c r="V57" s="1"/>
  <c r="Q55"/>
  <c r="Q53"/>
  <c r="V53" s="1"/>
  <c r="Q51"/>
  <c r="Q49"/>
  <c r="V49" s="1"/>
  <c r="Q47"/>
  <c r="Q45"/>
  <c r="V45" s="1"/>
  <c r="Q43"/>
  <c r="Q41"/>
  <c r="V41" s="1"/>
  <c r="Q39"/>
  <c r="Q37"/>
  <c r="V37" s="1"/>
  <c r="Q35"/>
  <c r="P165"/>
  <c r="P164"/>
  <c r="Q12"/>
  <c r="Q14"/>
  <c r="Q16"/>
  <c r="Q18"/>
  <c r="Q20"/>
  <c r="Q22"/>
  <c r="Q24"/>
  <c r="Q26"/>
  <c r="Q28"/>
  <c r="Q30"/>
  <c r="Q32"/>
  <c r="Q34"/>
  <c r="V35"/>
  <c r="V39"/>
  <c r="V43"/>
  <c r="V47"/>
  <c r="V51"/>
  <c r="V55"/>
  <c r="V59"/>
  <c r="V63"/>
  <c r="V67"/>
  <c r="V71"/>
  <c r="V75"/>
  <c r="V79"/>
  <c r="V83"/>
  <c r="V87"/>
  <c r="V91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33" i="15"/>
  <c r="S33"/>
  <c r="V33"/>
  <c r="Q11"/>
  <c r="Q13"/>
  <c r="Q15"/>
  <c r="Q17"/>
  <c r="Q19"/>
  <c r="Q21"/>
  <c r="Q23"/>
  <c r="Q25"/>
  <c r="Q27"/>
  <c r="Q29"/>
  <c r="Q31"/>
  <c r="Q160"/>
  <c r="V160" s="1"/>
  <c r="Q158"/>
  <c r="Q156"/>
  <c r="V156" s="1"/>
  <c r="Q154"/>
  <c r="Q152"/>
  <c r="V152" s="1"/>
  <c r="Q150"/>
  <c r="Q148"/>
  <c r="V148" s="1"/>
  <c r="Q146"/>
  <c r="Q144"/>
  <c r="V144" s="1"/>
  <c r="Q142"/>
  <c r="Q140"/>
  <c r="V140" s="1"/>
  <c r="Q138"/>
  <c r="Q136"/>
  <c r="V136" s="1"/>
  <c r="Q134"/>
  <c r="Q132"/>
  <c r="V132" s="1"/>
  <c r="Q130"/>
  <c r="Q128"/>
  <c r="V128" s="1"/>
  <c r="Q126"/>
  <c r="Q124"/>
  <c r="V124" s="1"/>
  <c r="Q122"/>
  <c r="Q120"/>
  <c r="V120" s="1"/>
  <c r="Q118"/>
  <c r="Q116"/>
  <c r="V116" s="1"/>
  <c r="Q114"/>
  <c r="Q112"/>
  <c r="V112" s="1"/>
  <c r="Q110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Q64"/>
  <c r="V64" s="1"/>
  <c r="Q62"/>
  <c r="Q60"/>
  <c r="V60" s="1"/>
  <c r="Q58"/>
  <c r="Q56"/>
  <c r="V56" s="1"/>
  <c r="Q54"/>
  <c r="Q52"/>
  <c r="V52" s="1"/>
  <c r="Q50"/>
  <c r="Q48"/>
  <c r="V48" s="1"/>
  <c r="Q46"/>
  <c r="Q44"/>
  <c r="V44" s="1"/>
  <c r="Q42"/>
  <c r="Q40"/>
  <c r="V40" s="1"/>
  <c r="Q38"/>
  <c r="Q36"/>
  <c r="V36" s="1"/>
  <c r="Q159"/>
  <c r="Q157"/>
  <c r="V157" s="1"/>
  <c r="Q155"/>
  <c r="Q153"/>
  <c r="V153" s="1"/>
  <c r="Q151"/>
  <c r="Q149"/>
  <c r="V149" s="1"/>
  <c r="Q147"/>
  <c r="Q145"/>
  <c r="V145" s="1"/>
  <c r="Q143"/>
  <c r="Q141"/>
  <c r="V141" s="1"/>
  <c r="Q139"/>
  <c r="Q137"/>
  <c r="V137" s="1"/>
  <c r="Q135"/>
  <c r="Q133"/>
  <c r="V133" s="1"/>
  <c r="Q131"/>
  <c r="Q129"/>
  <c r="V129" s="1"/>
  <c r="Q127"/>
  <c r="Q125"/>
  <c r="V125" s="1"/>
  <c r="Q123"/>
  <c r="Q121"/>
  <c r="V121" s="1"/>
  <c r="Q119"/>
  <c r="Q117"/>
  <c r="V117" s="1"/>
  <c r="Q115"/>
  <c r="Q113"/>
  <c r="V113" s="1"/>
  <c r="Q111"/>
  <c r="Q109"/>
  <c r="V109" s="1"/>
  <c r="Q107"/>
  <c r="Q105"/>
  <c r="V105" s="1"/>
  <c r="Q103"/>
  <c r="Q101"/>
  <c r="V101" s="1"/>
  <c r="Q99"/>
  <c r="Q97"/>
  <c r="V97" s="1"/>
  <c r="Q95"/>
  <c r="Q93"/>
  <c r="V93" s="1"/>
  <c r="Q91"/>
  <c r="Q89"/>
  <c r="V89" s="1"/>
  <c r="Q87"/>
  <c r="Q85"/>
  <c r="V85" s="1"/>
  <c r="Q83"/>
  <c r="Q81"/>
  <c r="V81" s="1"/>
  <c r="Q79"/>
  <c r="Q77"/>
  <c r="V77" s="1"/>
  <c r="Q75"/>
  <c r="Q73"/>
  <c r="V73" s="1"/>
  <c r="Q71"/>
  <c r="Q69"/>
  <c r="V69" s="1"/>
  <c r="Q67"/>
  <c r="V67" s="1"/>
  <c r="Q65"/>
  <c r="V65" s="1"/>
  <c r="Q63"/>
  <c r="Q61"/>
  <c r="V61" s="1"/>
  <c r="Q59"/>
  <c r="V59" s="1"/>
  <c r="Q57"/>
  <c r="V57" s="1"/>
  <c r="Q55"/>
  <c r="Q53"/>
  <c r="V53" s="1"/>
  <c r="Q51"/>
  <c r="V51" s="1"/>
  <c r="Q49"/>
  <c r="V49" s="1"/>
  <c r="Q47"/>
  <c r="Q45"/>
  <c r="V45" s="1"/>
  <c r="Q43"/>
  <c r="V43" s="1"/>
  <c r="Q41"/>
  <c r="V41" s="1"/>
  <c r="Q39"/>
  <c r="Q37"/>
  <c r="V37" s="1"/>
  <c r="Q35"/>
  <c r="V35" s="1"/>
  <c r="P165"/>
  <c r="P164"/>
  <c r="Q12"/>
  <c r="Q14"/>
  <c r="Q16"/>
  <c r="Q18"/>
  <c r="Q20"/>
  <c r="Q22"/>
  <c r="Q24"/>
  <c r="Q26"/>
  <c r="Q28"/>
  <c r="Q30"/>
  <c r="Q32"/>
  <c r="Q34"/>
  <c r="V39"/>
  <c r="V47"/>
  <c r="V55"/>
  <c r="V63"/>
  <c r="V71"/>
  <c r="V75"/>
  <c r="V79"/>
  <c r="V83"/>
  <c r="V87"/>
  <c r="V91"/>
  <c r="V95"/>
  <c r="V99"/>
  <c r="V103"/>
  <c r="V107"/>
  <c r="V111"/>
  <c r="V115"/>
  <c r="V119"/>
  <c r="V123"/>
  <c r="V127"/>
  <c r="V131"/>
  <c r="V135"/>
  <c r="V139"/>
  <c r="V143"/>
  <c r="V147"/>
  <c r="V151"/>
  <c r="V155"/>
  <c r="V159"/>
  <c r="R33" i="14"/>
  <c r="V33"/>
  <c r="S33"/>
  <c r="S11"/>
  <c r="V11"/>
  <c r="V13"/>
  <c r="V15"/>
  <c r="S17"/>
  <c r="V17"/>
  <c r="Q19"/>
  <c r="Q21"/>
  <c r="Q23"/>
  <c r="Q25"/>
  <c r="Q27"/>
  <c r="Q29"/>
  <c r="Q31"/>
  <c r="Q160"/>
  <c r="V160" s="1"/>
  <c r="Q158"/>
  <c r="V158" s="1"/>
  <c r="Q156"/>
  <c r="V156" s="1"/>
  <c r="Q154"/>
  <c r="V154" s="1"/>
  <c r="Q152"/>
  <c r="V152" s="1"/>
  <c r="Q150"/>
  <c r="Q148"/>
  <c r="V148" s="1"/>
  <c r="Q146"/>
  <c r="Q144"/>
  <c r="V144" s="1"/>
  <c r="Q142"/>
  <c r="Q140"/>
  <c r="V140" s="1"/>
  <c r="Q138"/>
  <c r="Q136"/>
  <c r="V136" s="1"/>
  <c r="Q134"/>
  <c r="Q132"/>
  <c r="V132" s="1"/>
  <c r="Q130"/>
  <c r="Q128"/>
  <c r="V128" s="1"/>
  <c r="Q126"/>
  <c r="Q124"/>
  <c r="V124" s="1"/>
  <c r="Q122"/>
  <c r="Q120"/>
  <c r="V120" s="1"/>
  <c r="Q118"/>
  <c r="Q116"/>
  <c r="V116" s="1"/>
  <c r="Q114"/>
  <c r="Q112"/>
  <c r="V112" s="1"/>
  <c r="Q110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Q64"/>
  <c r="V64" s="1"/>
  <c r="Q62"/>
  <c r="Q60"/>
  <c r="V60" s="1"/>
  <c r="Q58"/>
  <c r="Q56"/>
  <c r="V56" s="1"/>
  <c r="Q54"/>
  <c r="Q52"/>
  <c r="V52" s="1"/>
  <c r="Q50"/>
  <c r="Q48"/>
  <c r="V48" s="1"/>
  <c r="Q46"/>
  <c r="Q44"/>
  <c r="V44" s="1"/>
  <c r="Q42"/>
  <c r="Q40"/>
  <c r="V40" s="1"/>
  <c r="Q38"/>
  <c r="Q36"/>
  <c r="V36" s="1"/>
  <c r="Q159"/>
  <c r="Q157"/>
  <c r="V157" s="1"/>
  <c r="Q155"/>
  <c r="Q153"/>
  <c r="V153" s="1"/>
  <c r="Q151"/>
  <c r="Q149"/>
  <c r="V149" s="1"/>
  <c r="Q147"/>
  <c r="Q145"/>
  <c r="V145" s="1"/>
  <c r="Q143"/>
  <c r="Q141"/>
  <c r="V141" s="1"/>
  <c r="Q139"/>
  <c r="Q137"/>
  <c r="V137" s="1"/>
  <c r="Q135"/>
  <c r="Q133"/>
  <c r="V133" s="1"/>
  <c r="Q131"/>
  <c r="Q129"/>
  <c r="V129" s="1"/>
  <c r="Q127"/>
  <c r="Q125"/>
  <c r="V125" s="1"/>
  <c r="Q123"/>
  <c r="Q121"/>
  <c r="V121" s="1"/>
  <c r="Q119"/>
  <c r="Q117"/>
  <c r="V117" s="1"/>
  <c r="Q115"/>
  <c r="Q113"/>
  <c r="V113" s="1"/>
  <c r="Q111"/>
  <c r="Q109"/>
  <c r="V109" s="1"/>
  <c r="Q107"/>
  <c r="Q105"/>
  <c r="V105" s="1"/>
  <c r="Q103"/>
  <c r="Q101"/>
  <c r="V101" s="1"/>
  <c r="Q99"/>
  <c r="Q97"/>
  <c r="V97" s="1"/>
  <c r="Q95"/>
  <c r="Q93"/>
  <c r="V93" s="1"/>
  <c r="Q91"/>
  <c r="Q89"/>
  <c r="V89" s="1"/>
  <c r="Q87"/>
  <c r="Q85"/>
  <c r="V85" s="1"/>
  <c r="Q83"/>
  <c r="Q81"/>
  <c r="V81" s="1"/>
  <c r="Q79"/>
  <c r="V79" s="1"/>
  <c r="Q77"/>
  <c r="V77" s="1"/>
  <c r="Q75"/>
  <c r="V75" s="1"/>
  <c r="Q73"/>
  <c r="V73" s="1"/>
  <c r="Q71"/>
  <c r="V71" s="1"/>
  <c r="Q69"/>
  <c r="Q67"/>
  <c r="V67" s="1"/>
  <c r="Q65"/>
  <c r="V65" s="1"/>
  <c r="Q63"/>
  <c r="V63" s="1"/>
  <c r="Q61"/>
  <c r="V61" s="1"/>
  <c r="Q59"/>
  <c r="V59" s="1"/>
  <c r="Q57"/>
  <c r="V57" s="1"/>
  <c r="Q55"/>
  <c r="V55" s="1"/>
  <c r="Q53"/>
  <c r="Q51"/>
  <c r="V51" s="1"/>
  <c r="Q49"/>
  <c r="V49" s="1"/>
  <c r="Q47"/>
  <c r="V47" s="1"/>
  <c r="Q45"/>
  <c r="V45" s="1"/>
  <c r="Q43"/>
  <c r="V43" s="1"/>
  <c r="Q41"/>
  <c r="V41" s="1"/>
  <c r="Q39"/>
  <c r="V39" s="1"/>
  <c r="Q37"/>
  <c r="Q35"/>
  <c r="V35" s="1"/>
  <c r="P165"/>
  <c r="P164"/>
  <c r="Q12"/>
  <c r="V12" s="1"/>
  <c r="Q14"/>
  <c r="Q16"/>
  <c r="Q18"/>
  <c r="Q20"/>
  <c r="Q22"/>
  <c r="Q24"/>
  <c r="Q26"/>
  <c r="Q28"/>
  <c r="Q30"/>
  <c r="Q32"/>
  <c r="Q34"/>
  <c r="V37"/>
  <c r="V53"/>
  <c r="V69"/>
  <c r="V83"/>
  <c r="V87"/>
  <c r="V91"/>
  <c r="V95"/>
  <c r="V99"/>
  <c r="V103"/>
  <c r="V107"/>
  <c r="V111"/>
  <c r="V115"/>
  <c r="V119"/>
  <c r="V123"/>
  <c r="V127"/>
  <c r="V131"/>
  <c r="V135"/>
  <c r="V139"/>
  <c r="V143"/>
  <c r="V147"/>
  <c r="V151"/>
  <c r="V155"/>
  <c r="V159"/>
  <c r="R33" i="13"/>
  <c r="V33"/>
  <c r="S33"/>
  <c r="S11"/>
  <c r="V11"/>
  <c r="S13"/>
  <c r="V13"/>
  <c r="S15"/>
  <c r="V15"/>
  <c r="S17"/>
  <c r="V17"/>
  <c r="S19"/>
  <c r="V19"/>
  <c r="S21"/>
  <c r="V21"/>
  <c r="S23"/>
  <c r="V23"/>
  <c r="S25"/>
  <c r="V25"/>
  <c r="S27"/>
  <c r="V27"/>
  <c r="S29"/>
  <c r="V29"/>
  <c r="S31"/>
  <c r="V3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Q134"/>
  <c r="V134" s="1"/>
  <c r="Q132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Q62"/>
  <c r="V62" s="1"/>
  <c r="Q60"/>
  <c r="Q58"/>
  <c r="V58" s="1"/>
  <c r="Q56"/>
  <c r="Q54"/>
  <c r="V54" s="1"/>
  <c r="Q52"/>
  <c r="Q50"/>
  <c r="V50" s="1"/>
  <c r="Q48"/>
  <c r="Q46"/>
  <c r="V46" s="1"/>
  <c r="Q44"/>
  <c r="Q42"/>
  <c r="V42" s="1"/>
  <c r="Q40"/>
  <c r="Q38"/>
  <c r="V38" s="1"/>
  <c r="Q36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Q63"/>
  <c r="Q61"/>
  <c r="Q59"/>
  <c r="Q57"/>
  <c r="P165"/>
  <c r="P164"/>
  <c r="Q12"/>
  <c r="V12" s="1"/>
  <c r="Q14"/>
  <c r="Q16"/>
  <c r="Q18"/>
  <c r="Q20"/>
  <c r="V20" s="1"/>
  <c r="Q22"/>
  <c r="Q24"/>
  <c r="Q26"/>
  <c r="Q28"/>
  <c r="V28" s="1"/>
  <c r="Q30"/>
  <c r="Q32"/>
  <c r="Q34"/>
  <c r="Q35"/>
  <c r="Q37"/>
  <c r="Q39"/>
  <c r="Q41"/>
  <c r="Q43"/>
  <c r="Q45"/>
  <c r="Q47"/>
  <c r="Q49"/>
  <c r="Q51"/>
  <c r="Q53"/>
  <c r="Q55"/>
  <c r="V57"/>
  <c r="V59"/>
  <c r="V61"/>
  <c r="V63"/>
  <c r="V65"/>
  <c r="V67"/>
  <c r="V69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R33" i="12"/>
  <c r="S33"/>
  <c r="V33"/>
  <c r="Q11"/>
  <c r="Q13"/>
  <c r="Q15"/>
  <c r="Q17"/>
  <c r="Q19"/>
  <c r="Q21"/>
  <c r="Q23"/>
  <c r="Q25"/>
  <c r="Q27"/>
  <c r="Q29"/>
  <c r="Q31"/>
  <c r="Q160"/>
  <c r="Q158"/>
  <c r="V158" s="1"/>
  <c r="Q156"/>
  <c r="Q154"/>
  <c r="V154" s="1"/>
  <c r="Q152"/>
  <c r="Q150"/>
  <c r="V150" s="1"/>
  <c r="Q148"/>
  <c r="Q146"/>
  <c r="V146" s="1"/>
  <c r="Q144"/>
  <c r="Q142"/>
  <c r="V142" s="1"/>
  <c r="Q140"/>
  <c r="Q138"/>
  <c r="V138" s="1"/>
  <c r="Q136"/>
  <c r="Q134"/>
  <c r="V134" s="1"/>
  <c r="Q132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Q62"/>
  <c r="V62" s="1"/>
  <c r="Q60"/>
  <c r="Q58"/>
  <c r="V58" s="1"/>
  <c r="Q56"/>
  <c r="Q54"/>
  <c r="V54" s="1"/>
  <c r="Q52"/>
  <c r="Q50"/>
  <c r="V50" s="1"/>
  <c r="Q48"/>
  <c r="Q46"/>
  <c r="V46" s="1"/>
  <c r="Q44"/>
  <c r="Q42"/>
  <c r="V42" s="1"/>
  <c r="Q40"/>
  <c r="Q38"/>
  <c r="V38" s="1"/>
  <c r="Q36"/>
  <c r="Q159"/>
  <c r="Q157"/>
  <c r="V157" s="1"/>
  <c r="Q155"/>
  <c r="V155" s="1"/>
  <c r="Q153"/>
  <c r="V153" s="1"/>
  <c r="Q151"/>
  <c r="Q149"/>
  <c r="V149" s="1"/>
  <c r="Q147"/>
  <c r="V147" s="1"/>
  <c r="Q145"/>
  <c r="V145" s="1"/>
  <c r="Q143"/>
  <c r="Q141"/>
  <c r="V141" s="1"/>
  <c r="Q139"/>
  <c r="V139" s="1"/>
  <c r="Q137"/>
  <c r="V137" s="1"/>
  <c r="Q135"/>
  <c r="Q133"/>
  <c r="V133" s="1"/>
  <c r="Q131"/>
  <c r="V131" s="1"/>
  <c r="Q129"/>
  <c r="V129" s="1"/>
  <c r="Q127"/>
  <c r="Q125"/>
  <c r="V125" s="1"/>
  <c r="Q123"/>
  <c r="V123" s="1"/>
  <c r="Q121"/>
  <c r="V121" s="1"/>
  <c r="Q119"/>
  <c r="Q117"/>
  <c r="V117" s="1"/>
  <c r="Q115"/>
  <c r="V115" s="1"/>
  <c r="Q113"/>
  <c r="V113" s="1"/>
  <c r="Q111"/>
  <c r="Q109"/>
  <c r="V109" s="1"/>
  <c r="Q107"/>
  <c r="V107" s="1"/>
  <c r="Q105"/>
  <c r="V105" s="1"/>
  <c r="Q103"/>
  <c r="Q101"/>
  <c r="V101" s="1"/>
  <c r="Q99"/>
  <c r="V99" s="1"/>
  <c r="Q97"/>
  <c r="V97" s="1"/>
  <c r="Q95"/>
  <c r="Q93"/>
  <c r="V93" s="1"/>
  <c r="Q91"/>
  <c r="V91" s="1"/>
  <c r="Q89"/>
  <c r="V89" s="1"/>
  <c r="Q87"/>
  <c r="V87" s="1"/>
  <c r="Q85"/>
  <c r="V85" s="1"/>
  <c r="Q83"/>
  <c r="V83" s="1"/>
  <c r="Q81"/>
  <c r="V81" s="1"/>
  <c r="Q79"/>
  <c r="Q77"/>
  <c r="V77" s="1"/>
  <c r="Q75"/>
  <c r="V75" s="1"/>
  <c r="Q73"/>
  <c r="V73" s="1"/>
  <c r="Q71"/>
  <c r="Q69"/>
  <c r="V69" s="1"/>
  <c r="Q67"/>
  <c r="V67" s="1"/>
  <c r="Q65"/>
  <c r="V65" s="1"/>
  <c r="Q63"/>
  <c r="Q61"/>
  <c r="V61" s="1"/>
  <c r="Q59"/>
  <c r="V59" s="1"/>
  <c r="Q57"/>
  <c r="V57" s="1"/>
  <c r="Q55"/>
  <c r="Q53"/>
  <c r="V53" s="1"/>
  <c r="Q51"/>
  <c r="V51" s="1"/>
  <c r="Q49"/>
  <c r="V49" s="1"/>
  <c r="Q47"/>
  <c r="Q45"/>
  <c r="V45" s="1"/>
  <c r="Q43"/>
  <c r="V43" s="1"/>
  <c r="Q41"/>
  <c r="V41" s="1"/>
  <c r="Q39"/>
  <c r="Q37"/>
  <c r="V37" s="1"/>
  <c r="Q35"/>
  <c r="V35" s="1"/>
  <c r="P165"/>
  <c r="P164"/>
  <c r="Q12"/>
  <c r="Q14"/>
  <c r="Q16"/>
  <c r="Q18"/>
  <c r="Q20"/>
  <c r="Q22"/>
  <c r="Q24"/>
  <c r="Q26"/>
  <c r="Q28"/>
  <c r="Q30"/>
  <c r="Q32"/>
  <c r="Q34"/>
  <c r="V34" s="1"/>
  <c r="V39"/>
  <c r="V47"/>
  <c r="V55"/>
  <c r="V63"/>
  <c r="V71"/>
  <c r="V79"/>
  <c r="V95"/>
  <c r="V103"/>
  <c r="V111"/>
  <c r="V119"/>
  <c r="V127"/>
  <c r="V135"/>
  <c r="V143"/>
  <c r="V151"/>
  <c r="V159"/>
  <c r="R33" i="11"/>
  <c r="S33"/>
  <c r="Q11"/>
  <c r="V11" s="1"/>
  <c r="Q13"/>
  <c r="Q15"/>
  <c r="V15" s="1"/>
  <c r="Q17"/>
  <c r="Q19"/>
  <c r="V19" s="1"/>
  <c r="Q21"/>
  <c r="Q23"/>
  <c r="V23" s="1"/>
  <c r="Q25"/>
  <c r="Q27"/>
  <c r="V27" s="1"/>
  <c r="Q29"/>
  <c r="Q31"/>
  <c r="V31" s="1"/>
  <c r="Q160"/>
  <c r="V160" s="1"/>
  <c r="Q158"/>
  <c r="Q156"/>
  <c r="V156" s="1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72"/>
  <c r="Q70"/>
  <c r="Q68"/>
  <c r="Q66"/>
  <c r="Q64"/>
  <c r="Q62"/>
  <c r="Q60"/>
  <c r="Q58"/>
  <c r="Q56"/>
  <c r="Q54"/>
  <c r="Q52"/>
  <c r="Q50"/>
  <c r="Q48"/>
  <c r="Q46"/>
  <c r="Q44"/>
  <c r="Q42"/>
  <c r="Q40"/>
  <c r="Q38"/>
  <c r="Q36"/>
  <c r="Q159"/>
  <c r="Q157"/>
  <c r="V157" s="1"/>
  <c r="Q155"/>
  <c r="V155" s="1"/>
  <c r="Q153"/>
  <c r="V153" s="1"/>
  <c r="Q151"/>
  <c r="Q149"/>
  <c r="V149" s="1"/>
  <c r="Q147"/>
  <c r="V147" s="1"/>
  <c r="Q145"/>
  <c r="V145" s="1"/>
  <c r="Q143"/>
  <c r="Q141"/>
  <c r="V141" s="1"/>
  <c r="Q139"/>
  <c r="V139" s="1"/>
  <c r="Q137"/>
  <c r="V137" s="1"/>
  <c r="Q135"/>
  <c r="Q133"/>
  <c r="V133" s="1"/>
  <c r="Q131"/>
  <c r="V131" s="1"/>
  <c r="Q129"/>
  <c r="V129" s="1"/>
  <c r="Q127"/>
  <c r="Q125"/>
  <c r="V125" s="1"/>
  <c r="Q123"/>
  <c r="V123" s="1"/>
  <c r="Q121"/>
  <c r="V121" s="1"/>
  <c r="Q119"/>
  <c r="Q117"/>
  <c r="V117" s="1"/>
  <c r="Q115"/>
  <c r="V115" s="1"/>
  <c r="Q113"/>
  <c r="V113" s="1"/>
  <c r="Q111"/>
  <c r="Q109"/>
  <c r="V109" s="1"/>
  <c r="Q107"/>
  <c r="V107" s="1"/>
  <c r="Q105"/>
  <c r="V105" s="1"/>
  <c r="Q103"/>
  <c r="Q101"/>
  <c r="V101" s="1"/>
  <c r="Q99"/>
  <c r="V99" s="1"/>
  <c r="Q97"/>
  <c r="V97" s="1"/>
  <c r="Q95"/>
  <c r="Q93"/>
  <c r="V93" s="1"/>
  <c r="Q91"/>
  <c r="V91" s="1"/>
  <c r="Q89"/>
  <c r="V89" s="1"/>
  <c r="Q87"/>
  <c r="Q85"/>
  <c r="V85" s="1"/>
  <c r="Q83"/>
  <c r="V83" s="1"/>
  <c r="Q81"/>
  <c r="V81" s="1"/>
  <c r="Q79"/>
  <c r="Q77"/>
  <c r="V77" s="1"/>
  <c r="Q75"/>
  <c r="V75" s="1"/>
  <c r="Q73"/>
  <c r="V73" s="1"/>
  <c r="Q71"/>
  <c r="Q69"/>
  <c r="V69" s="1"/>
  <c r="Q67"/>
  <c r="Q65"/>
  <c r="V65" s="1"/>
  <c r="Q63"/>
  <c r="Q61"/>
  <c r="V61" s="1"/>
  <c r="Q59"/>
  <c r="V59" s="1"/>
  <c r="Q57"/>
  <c r="V57" s="1"/>
  <c r="Q55"/>
  <c r="Q53"/>
  <c r="V53" s="1"/>
  <c r="Q51"/>
  <c r="V51" s="1"/>
  <c r="Q49"/>
  <c r="V49" s="1"/>
  <c r="Q47"/>
  <c r="Q45"/>
  <c r="V45" s="1"/>
  <c r="Q43"/>
  <c r="V43" s="1"/>
  <c r="Q41"/>
  <c r="V41" s="1"/>
  <c r="Q39"/>
  <c r="Q37"/>
  <c r="V37" s="1"/>
  <c r="Q35"/>
  <c r="V35" s="1"/>
  <c r="P165"/>
  <c r="P164"/>
  <c r="Q12"/>
  <c r="Q14"/>
  <c r="Q16"/>
  <c r="Q18"/>
  <c r="Q20"/>
  <c r="Q22"/>
  <c r="Q24"/>
  <c r="Q26"/>
  <c r="Q28"/>
  <c r="Q30"/>
  <c r="Q32"/>
  <c r="Q34"/>
  <c r="V39"/>
  <c r="V47"/>
  <c r="V55"/>
  <c r="V63"/>
  <c r="V67"/>
  <c r="V71"/>
  <c r="V79"/>
  <c r="V87"/>
  <c r="V95"/>
  <c r="V103"/>
  <c r="V111"/>
  <c r="V119"/>
  <c r="V127"/>
  <c r="V135"/>
  <c r="V143"/>
  <c r="V151"/>
  <c r="V159"/>
  <c r="R33" i="10"/>
  <c r="S33"/>
  <c r="V33"/>
  <c r="Q11"/>
  <c r="Q13"/>
  <c r="Q15"/>
  <c r="Q17"/>
  <c r="Q19"/>
  <c r="Q21"/>
  <c r="Q23"/>
  <c r="Q25"/>
  <c r="Q27"/>
  <c r="Q29"/>
  <c r="Q31"/>
  <c r="Q160"/>
  <c r="Q158"/>
  <c r="V158" s="1"/>
  <c r="Q156"/>
  <c r="Q154"/>
  <c r="V154" s="1"/>
  <c r="Q152"/>
  <c r="Q150"/>
  <c r="V150" s="1"/>
  <c r="Q148"/>
  <c r="Q146"/>
  <c r="V146" s="1"/>
  <c r="Q144"/>
  <c r="Q142"/>
  <c r="V142" s="1"/>
  <c r="Q140"/>
  <c r="Q138"/>
  <c r="V138" s="1"/>
  <c r="Q136"/>
  <c r="Q134"/>
  <c r="V134" s="1"/>
  <c r="Q132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Q62"/>
  <c r="V62" s="1"/>
  <c r="Q60"/>
  <c r="Q58"/>
  <c r="V58" s="1"/>
  <c r="Q56"/>
  <c r="Q54"/>
  <c r="V54" s="1"/>
  <c r="Q52"/>
  <c r="Q50"/>
  <c r="V50" s="1"/>
  <c r="Q48"/>
  <c r="Q46"/>
  <c r="V46" s="1"/>
  <c r="Q44"/>
  <c r="Q42"/>
  <c r="V42" s="1"/>
  <c r="Q40"/>
  <c r="Q38"/>
  <c r="V38" s="1"/>
  <c r="Q36"/>
  <c r="Q159"/>
  <c r="Q157"/>
  <c r="V157" s="1"/>
  <c r="Q155"/>
  <c r="Q153"/>
  <c r="V153" s="1"/>
  <c r="Q151"/>
  <c r="Q149"/>
  <c r="V149" s="1"/>
  <c r="Q147"/>
  <c r="Q145"/>
  <c r="V145" s="1"/>
  <c r="Q143"/>
  <c r="Q141"/>
  <c r="V141" s="1"/>
  <c r="Q139"/>
  <c r="Q137"/>
  <c r="V137" s="1"/>
  <c r="Q135"/>
  <c r="Q133"/>
  <c r="V133" s="1"/>
  <c r="Q131"/>
  <c r="Q129"/>
  <c r="V129" s="1"/>
  <c r="Q127"/>
  <c r="Q125"/>
  <c r="V125" s="1"/>
  <c r="Q123"/>
  <c r="Q121"/>
  <c r="V121" s="1"/>
  <c r="Q119"/>
  <c r="Q117"/>
  <c r="V117" s="1"/>
  <c r="Q115"/>
  <c r="Q113"/>
  <c r="V113" s="1"/>
  <c r="Q111"/>
  <c r="Q109"/>
  <c r="V109" s="1"/>
  <c r="Q107"/>
  <c r="Q105"/>
  <c r="V105" s="1"/>
  <c r="Q103"/>
  <c r="Q101"/>
  <c r="V101" s="1"/>
  <c r="Q99"/>
  <c r="Q97"/>
  <c r="V97" s="1"/>
  <c r="Q95"/>
  <c r="Q93"/>
  <c r="V93" s="1"/>
  <c r="Q91"/>
  <c r="Q89"/>
  <c r="V89" s="1"/>
  <c r="Q87"/>
  <c r="Q85"/>
  <c r="V85" s="1"/>
  <c r="Q83"/>
  <c r="Q81"/>
  <c r="V81" s="1"/>
  <c r="Q79"/>
  <c r="Q77"/>
  <c r="V77" s="1"/>
  <c r="Q75"/>
  <c r="Q73"/>
  <c r="V73" s="1"/>
  <c r="Q71"/>
  <c r="Q69"/>
  <c r="V69" s="1"/>
  <c r="Q67"/>
  <c r="Q65"/>
  <c r="V65" s="1"/>
  <c r="Q63"/>
  <c r="Q61"/>
  <c r="V61" s="1"/>
  <c r="Q59"/>
  <c r="Q57"/>
  <c r="V57" s="1"/>
  <c r="Q55"/>
  <c r="Q53"/>
  <c r="V53" s="1"/>
  <c r="Q51"/>
  <c r="Q49"/>
  <c r="V49" s="1"/>
  <c r="Q47"/>
  <c r="Q45"/>
  <c r="V45" s="1"/>
  <c r="Q43"/>
  <c r="Q41"/>
  <c r="V41" s="1"/>
  <c r="Q39"/>
  <c r="Q37"/>
  <c r="V37" s="1"/>
  <c r="Q35"/>
  <c r="P165"/>
  <c r="P164"/>
  <c r="Q12"/>
  <c r="Q14"/>
  <c r="Q16"/>
  <c r="Q18"/>
  <c r="Q20"/>
  <c r="Q22"/>
  <c r="Q24"/>
  <c r="Q26"/>
  <c r="Q28"/>
  <c r="Q30"/>
  <c r="Q32"/>
  <c r="Q34"/>
  <c r="V34" s="1"/>
  <c r="V35"/>
  <c r="V39"/>
  <c r="V43"/>
  <c r="V47"/>
  <c r="V51"/>
  <c r="V55"/>
  <c r="V59"/>
  <c r="V63"/>
  <c r="V67"/>
  <c r="V71"/>
  <c r="V75"/>
  <c r="V79"/>
  <c r="V83"/>
  <c r="V87"/>
  <c r="V91"/>
  <c r="V95"/>
  <c r="V99"/>
  <c r="V103"/>
  <c r="V107"/>
  <c r="V111"/>
  <c r="V115"/>
  <c r="V119"/>
  <c r="V123"/>
  <c r="V127"/>
  <c r="V131"/>
  <c r="V135"/>
  <c r="V139"/>
  <c r="V143"/>
  <c r="V147"/>
  <c r="V151"/>
  <c r="V155"/>
  <c r="V159"/>
  <c r="R33" i="9"/>
  <c r="V33"/>
  <c r="S33"/>
  <c r="S11"/>
  <c r="V11"/>
  <c r="S13"/>
  <c r="V13"/>
  <c r="S15"/>
  <c r="V15"/>
  <c r="S17"/>
  <c r="V17"/>
  <c r="S19"/>
  <c r="V19"/>
  <c r="S21"/>
  <c r="V21"/>
  <c r="Q23"/>
  <c r="Q25"/>
  <c r="Q27"/>
  <c r="Q29"/>
  <c r="Q31"/>
  <c r="Q160"/>
  <c r="V160" s="1"/>
  <c r="Q158"/>
  <c r="V158" s="1"/>
  <c r="Q156"/>
  <c r="V156" s="1"/>
  <c r="Q154"/>
  <c r="Q152"/>
  <c r="V152" s="1"/>
  <c r="Q150"/>
  <c r="Q148"/>
  <c r="V148" s="1"/>
  <c r="Q146"/>
  <c r="Q144"/>
  <c r="V144" s="1"/>
  <c r="Q142"/>
  <c r="Q140"/>
  <c r="V140" s="1"/>
  <c r="Q138"/>
  <c r="Q136"/>
  <c r="V136" s="1"/>
  <c r="Q134"/>
  <c r="Q132"/>
  <c r="V132" s="1"/>
  <c r="Q130"/>
  <c r="Q128"/>
  <c r="V128" s="1"/>
  <c r="Q126"/>
  <c r="Q124"/>
  <c r="V124" s="1"/>
  <c r="Q122"/>
  <c r="Q120"/>
  <c r="V120" s="1"/>
  <c r="Q118"/>
  <c r="Q116"/>
  <c r="V116" s="1"/>
  <c r="Q114"/>
  <c r="Q112"/>
  <c r="V112" s="1"/>
  <c r="Q110"/>
  <c r="Q108"/>
  <c r="V108" s="1"/>
  <c r="Q106"/>
  <c r="Q104"/>
  <c r="V104" s="1"/>
  <c r="Q102"/>
  <c r="Q100"/>
  <c r="V100" s="1"/>
  <c r="Q98"/>
  <c r="Q96"/>
  <c r="V96" s="1"/>
  <c r="Q94"/>
  <c r="Q92"/>
  <c r="V92" s="1"/>
  <c r="Q90"/>
  <c r="Q88"/>
  <c r="V88" s="1"/>
  <c r="Q86"/>
  <c r="Q84"/>
  <c r="V84" s="1"/>
  <c r="Q82"/>
  <c r="Q80"/>
  <c r="V80" s="1"/>
  <c r="Q78"/>
  <c r="Q76"/>
  <c r="V76" s="1"/>
  <c r="Q74"/>
  <c r="Q72"/>
  <c r="V72" s="1"/>
  <c r="Q70"/>
  <c r="Q68"/>
  <c r="V68" s="1"/>
  <c r="Q66"/>
  <c r="Q64"/>
  <c r="V64" s="1"/>
  <c r="Q62"/>
  <c r="Q60"/>
  <c r="V60" s="1"/>
  <c r="Q58"/>
  <c r="Q56"/>
  <c r="V56" s="1"/>
  <c r="Q54"/>
  <c r="Q52"/>
  <c r="V52" s="1"/>
  <c r="Q50"/>
  <c r="Q48"/>
  <c r="V48" s="1"/>
  <c r="Q46"/>
  <c r="Q44"/>
  <c r="V44" s="1"/>
  <c r="Q42"/>
  <c r="Q40"/>
  <c r="V40" s="1"/>
  <c r="Q38"/>
  <c r="Q36"/>
  <c r="V36" s="1"/>
  <c r="Q159"/>
  <c r="Q157"/>
  <c r="V157" s="1"/>
  <c r="Q155"/>
  <c r="Q153"/>
  <c r="V153" s="1"/>
  <c r="Q151"/>
  <c r="Q149"/>
  <c r="V149" s="1"/>
  <c r="Q147"/>
  <c r="Q145"/>
  <c r="V145" s="1"/>
  <c r="Q143"/>
  <c r="Q141"/>
  <c r="V141" s="1"/>
  <c r="Q139"/>
  <c r="Q137"/>
  <c r="V137" s="1"/>
  <c r="Q135"/>
  <c r="Q133"/>
  <c r="V133" s="1"/>
  <c r="Q131"/>
  <c r="Q129"/>
  <c r="V129" s="1"/>
  <c r="Q127"/>
  <c r="Q125"/>
  <c r="V125" s="1"/>
  <c r="Q123"/>
  <c r="Q121"/>
  <c r="V121" s="1"/>
  <c r="Q119"/>
  <c r="Q117"/>
  <c r="V117" s="1"/>
  <c r="Q115"/>
  <c r="Q113"/>
  <c r="V113" s="1"/>
  <c r="Q111"/>
  <c r="Q109"/>
  <c r="V109" s="1"/>
  <c r="Q107"/>
  <c r="Q105"/>
  <c r="V105" s="1"/>
  <c r="Q103"/>
  <c r="Q101"/>
  <c r="V101" s="1"/>
  <c r="Q99"/>
  <c r="Q97"/>
  <c r="V97" s="1"/>
  <c r="Q95"/>
  <c r="Q93"/>
  <c r="V93" s="1"/>
  <c r="Q91"/>
  <c r="Q89"/>
  <c r="V89" s="1"/>
  <c r="Q87"/>
  <c r="Q85"/>
  <c r="V85" s="1"/>
  <c r="Q83"/>
  <c r="Q81"/>
  <c r="V81" s="1"/>
  <c r="Q79"/>
  <c r="Q77"/>
  <c r="V77" s="1"/>
  <c r="Q75"/>
  <c r="Q73"/>
  <c r="V73" s="1"/>
  <c r="Q71"/>
  <c r="Q69"/>
  <c r="V69" s="1"/>
  <c r="Q67"/>
  <c r="Q65"/>
  <c r="V65" s="1"/>
  <c r="Q63"/>
  <c r="Q61"/>
  <c r="V61" s="1"/>
  <c r="Q59"/>
  <c r="Q57"/>
  <c r="V57" s="1"/>
  <c r="Q55"/>
  <c r="Q53"/>
  <c r="V53" s="1"/>
  <c r="Q51"/>
  <c r="Q49"/>
  <c r="V49" s="1"/>
  <c r="Q47"/>
  <c r="Q45"/>
  <c r="V45" s="1"/>
  <c r="Q43"/>
  <c r="Q41"/>
  <c r="V41" s="1"/>
  <c r="Q39"/>
  <c r="Q37"/>
  <c r="V37" s="1"/>
  <c r="Q35"/>
  <c r="P165"/>
  <c r="P164"/>
  <c r="Q12"/>
  <c r="Q14"/>
  <c r="Q16"/>
  <c r="V16" s="1"/>
  <c r="Q18"/>
  <c r="Q20"/>
  <c r="Q22"/>
  <c r="Q24"/>
  <c r="V24" s="1"/>
  <c r="Q26"/>
  <c r="Q28"/>
  <c r="V28" s="1"/>
  <c r="Q30"/>
  <c r="Q32"/>
  <c r="V32" s="1"/>
  <c r="Q34"/>
  <c r="V35"/>
  <c r="V39"/>
  <c r="V43"/>
  <c r="V47"/>
  <c r="V51"/>
  <c r="V55"/>
  <c r="V59"/>
  <c r="V63"/>
  <c r="V67"/>
  <c r="V71"/>
  <c r="V75"/>
  <c r="V79"/>
  <c r="V83"/>
  <c r="V87"/>
  <c r="V91"/>
  <c r="V95"/>
  <c r="V99"/>
  <c r="V103"/>
  <c r="V107"/>
  <c r="V111"/>
  <c r="V115"/>
  <c r="V119"/>
  <c r="V123"/>
  <c r="V127"/>
  <c r="V131"/>
  <c r="V135"/>
  <c r="V139"/>
  <c r="V143"/>
  <c r="V147"/>
  <c r="V151"/>
  <c r="V155"/>
  <c r="V159"/>
  <c r="V11" i="8"/>
  <c r="S13"/>
  <c r="S15"/>
  <c r="V17"/>
  <c r="S19"/>
  <c r="V21"/>
  <c r="V23"/>
  <c r="S25"/>
  <c r="V27"/>
  <c r="S29"/>
  <c r="S33"/>
  <c r="V33"/>
  <c r="Q160"/>
  <c r="Q158"/>
  <c r="V158" s="1"/>
  <c r="Q156"/>
  <c r="Q154"/>
  <c r="V154" s="1"/>
  <c r="Q152"/>
  <c r="Q150"/>
  <c r="V150" s="1"/>
  <c r="Q148"/>
  <c r="Q146"/>
  <c r="V146" s="1"/>
  <c r="Q144"/>
  <c r="Q142"/>
  <c r="V142" s="1"/>
  <c r="Q140"/>
  <c r="Q138"/>
  <c r="V138" s="1"/>
  <c r="Q136"/>
  <c r="Q134"/>
  <c r="V134" s="1"/>
  <c r="Q132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Q62"/>
  <c r="V62" s="1"/>
  <c r="Q60"/>
  <c r="Q58"/>
  <c r="V58" s="1"/>
  <c r="Q56"/>
  <c r="Q54"/>
  <c r="V54" s="1"/>
  <c r="Q52"/>
  <c r="Q50"/>
  <c r="Q48"/>
  <c r="Q46"/>
  <c r="Q44"/>
  <c r="Q42"/>
  <c r="V42" s="1"/>
  <c r="Q40"/>
  <c r="Q38"/>
  <c r="Q36"/>
  <c r="P165"/>
  <c r="P164"/>
  <c r="S11"/>
  <c r="V13"/>
  <c r="V15"/>
  <c r="S17"/>
  <c r="V19"/>
  <c r="S21"/>
  <c r="S23"/>
  <c r="V25"/>
  <c r="S27"/>
  <c r="V29"/>
  <c r="S31"/>
  <c r="V31"/>
  <c r="V38"/>
  <c r="V46"/>
  <c r="Q12"/>
  <c r="Q14"/>
  <c r="V14" s="1"/>
  <c r="Q16"/>
  <c r="Q18"/>
  <c r="Q20"/>
  <c r="Q22"/>
  <c r="V22" s="1"/>
  <c r="Q24"/>
  <c r="Q26"/>
  <c r="Q28"/>
  <c r="Q30"/>
  <c r="V30" s="1"/>
  <c r="Q32"/>
  <c r="Q34"/>
  <c r="Q35"/>
  <c r="Q37"/>
  <c r="Q39"/>
  <c r="Q41"/>
  <c r="Q43"/>
  <c r="Q45"/>
  <c r="Q47"/>
  <c r="Q49"/>
  <c r="Q51"/>
  <c r="Q53"/>
  <c r="Q55"/>
  <c r="Q57"/>
  <c r="Q59"/>
  <c r="Q61"/>
  <c r="Q63"/>
  <c r="Q65"/>
  <c r="Q67"/>
  <c r="Q69"/>
  <c r="Q71"/>
  <c r="Q73"/>
  <c r="Q75"/>
  <c r="Q77"/>
  <c r="Q79"/>
  <c r="Q81"/>
  <c r="Q83"/>
  <c r="Q85"/>
  <c r="Q87"/>
  <c r="Q89"/>
  <c r="Q91"/>
  <c r="Q93"/>
  <c r="Q95"/>
  <c r="Q97"/>
  <c r="Q99"/>
  <c r="Q101"/>
  <c r="Q103"/>
  <c r="Q105"/>
  <c r="Q107"/>
  <c r="Q109"/>
  <c r="Q111"/>
  <c r="Q113"/>
  <c r="Q115"/>
  <c r="Q117"/>
  <c r="Q119"/>
  <c r="Q121"/>
  <c r="Q123"/>
  <c r="Q125"/>
  <c r="Q127"/>
  <c r="Q129"/>
  <c r="Q131"/>
  <c r="Q133"/>
  <c r="Q135"/>
  <c r="Q137"/>
  <c r="Q139"/>
  <c r="Q141"/>
  <c r="Q143"/>
  <c r="Q145"/>
  <c r="Q147"/>
  <c r="Q149"/>
  <c r="Q151"/>
  <c r="Q153"/>
  <c r="Q155"/>
  <c r="Q157"/>
  <c r="Q159"/>
  <c r="Q160" i="7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159"/>
  <c r="V159" s="1"/>
  <c r="Q157"/>
  <c r="Q155"/>
  <c r="V155" s="1"/>
  <c r="Q153"/>
  <c r="V153" s="1"/>
  <c r="Q151"/>
  <c r="V151" s="1"/>
  <c r="Q149"/>
  <c r="Q147"/>
  <c r="V147" s="1"/>
  <c r="Q145"/>
  <c r="V145" s="1"/>
  <c r="Q143"/>
  <c r="V143" s="1"/>
  <c r="Q141"/>
  <c r="Q139"/>
  <c r="V139" s="1"/>
  <c r="Q137"/>
  <c r="V137" s="1"/>
  <c r="Q135"/>
  <c r="V135" s="1"/>
  <c r="Q133"/>
  <c r="Q131"/>
  <c r="V131" s="1"/>
  <c r="Q129"/>
  <c r="V129" s="1"/>
  <c r="Q127"/>
  <c r="V127" s="1"/>
  <c r="Q125"/>
  <c r="Q123"/>
  <c r="V123" s="1"/>
  <c r="Q121"/>
  <c r="V121" s="1"/>
  <c r="Q119"/>
  <c r="V119" s="1"/>
  <c r="Q117"/>
  <c r="Q115"/>
  <c r="V115" s="1"/>
  <c r="Q113"/>
  <c r="V113" s="1"/>
  <c r="Q111"/>
  <c r="V111" s="1"/>
  <c r="Q109"/>
  <c r="Q107"/>
  <c r="V107" s="1"/>
  <c r="Q105"/>
  <c r="V105" s="1"/>
  <c r="Q103"/>
  <c r="V103" s="1"/>
  <c r="Q101"/>
  <c r="Q99"/>
  <c r="V99" s="1"/>
  <c r="Q97"/>
  <c r="V97" s="1"/>
  <c r="Q95"/>
  <c r="V95" s="1"/>
  <c r="Q93"/>
  <c r="Q91"/>
  <c r="V91" s="1"/>
  <c r="Q89"/>
  <c r="V89" s="1"/>
  <c r="Q87"/>
  <c r="V87" s="1"/>
  <c r="Q85"/>
  <c r="Q83"/>
  <c r="V83" s="1"/>
  <c r="Q81"/>
  <c r="V81" s="1"/>
  <c r="Q79"/>
  <c r="V79" s="1"/>
  <c r="Q77"/>
  <c r="Q75"/>
  <c r="V75" s="1"/>
  <c r="Q73"/>
  <c r="V73" s="1"/>
  <c r="Q71"/>
  <c r="V71" s="1"/>
  <c r="Q69"/>
  <c r="Q67"/>
  <c r="V67" s="1"/>
  <c r="Q65"/>
  <c r="V65" s="1"/>
  <c r="Q63"/>
  <c r="V63" s="1"/>
  <c r="Q61"/>
  <c r="Q59"/>
  <c r="V59" s="1"/>
  <c r="Q57"/>
  <c r="V57" s="1"/>
  <c r="Q55"/>
  <c r="V55" s="1"/>
  <c r="Q53"/>
  <c r="Q51"/>
  <c r="V51" s="1"/>
  <c r="Q49"/>
  <c r="V49" s="1"/>
  <c r="Q47"/>
  <c r="V47" s="1"/>
  <c r="Q45"/>
  <c r="Q43"/>
  <c r="V43" s="1"/>
  <c r="Q41"/>
  <c r="V41" s="1"/>
  <c r="Q39"/>
  <c r="V39" s="1"/>
  <c r="Q37"/>
  <c r="Q35"/>
  <c r="V35" s="1"/>
  <c r="Q12"/>
  <c r="Q16"/>
  <c r="Q20"/>
  <c r="Q26"/>
  <c r="Q30"/>
  <c r="Q11"/>
  <c r="Q13"/>
  <c r="Q15"/>
  <c r="Q17"/>
  <c r="Q19"/>
  <c r="V19" s="1"/>
  <c r="Q21"/>
  <c r="Q23"/>
  <c r="V23" s="1"/>
  <c r="Q25"/>
  <c r="Q27"/>
  <c r="V27" s="1"/>
  <c r="Q29"/>
  <c r="Q31"/>
  <c r="V31" s="1"/>
  <c r="Q33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78"/>
  <c r="Q80"/>
  <c r="Q82"/>
  <c r="P165"/>
  <c r="P164"/>
  <c r="Q14"/>
  <c r="Q18"/>
  <c r="Q22"/>
  <c r="Q24"/>
  <c r="Q28"/>
  <c r="Q32"/>
  <c r="Q34"/>
  <c r="V37"/>
  <c r="V45"/>
  <c r="V53"/>
  <c r="V61"/>
  <c r="V69"/>
  <c r="V77"/>
  <c r="V85"/>
  <c r="V93"/>
  <c r="V101"/>
  <c r="V109"/>
  <c r="V117"/>
  <c r="V125"/>
  <c r="V133"/>
  <c r="V141"/>
  <c r="V149"/>
  <c r="V157"/>
  <c r="R72" i="6"/>
  <c r="V72"/>
  <c r="S72"/>
  <c r="P165"/>
  <c r="P164"/>
  <c r="Q14"/>
  <c r="Q18"/>
  <c r="Q22"/>
  <c r="Q26"/>
  <c r="Q32"/>
  <c r="Q34"/>
  <c r="Q11"/>
  <c r="V11" s="1"/>
  <c r="Q13"/>
  <c r="Q15"/>
  <c r="Q17"/>
  <c r="Q19"/>
  <c r="Q21"/>
  <c r="Q23"/>
  <c r="Q25"/>
  <c r="Q27"/>
  <c r="Q29"/>
  <c r="Q31"/>
  <c r="Q33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160"/>
  <c r="V160" s="1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V95" s="1"/>
  <c r="Q93"/>
  <c r="Q91"/>
  <c r="V91" s="1"/>
  <c r="Q89"/>
  <c r="Q87"/>
  <c r="V87" s="1"/>
  <c r="Q85"/>
  <c r="Q83"/>
  <c r="V83" s="1"/>
  <c r="Q81"/>
  <c r="Q79"/>
  <c r="V79" s="1"/>
  <c r="Q77"/>
  <c r="Q75"/>
  <c r="V75" s="1"/>
  <c r="Q73"/>
  <c r="Q71"/>
  <c r="V71" s="1"/>
  <c r="Q69"/>
  <c r="Q67"/>
  <c r="V67" s="1"/>
  <c r="Q65"/>
  <c r="Q63"/>
  <c r="V63" s="1"/>
  <c r="Q61"/>
  <c r="Q59"/>
  <c r="V59" s="1"/>
  <c r="Q57"/>
  <c r="Q55"/>
  <c r="V55" s="1"/>
  <c r="Q53"/>
  <c r="Q51"/>
  <c r="V51" s="1"/>
  <c r="Q49"/>
  <c r="Q47"/>
  <c r="V47" s="1"/>
  <c r="Q45"/>
  <c r="Q43"/>
  <c r="V43" s="1"/>
  <c r="Q41"/>
  <c r="Q39"/>
  <c r="V39" s="1"/>
  <c r="Q37"/>
  <c r="Q35"/>
  <c r="V35" s="1"/>
  <c r="Q12"/>
  <c r="Q16"/>
  <c r="Q20"/>
  <c r="Q24"/>
  <c r="Q28"/>
  <c r="Q30"/>
  <c r="V41"/>
  <c r="V45"/>
  <c r="V49"/>
  <c r="V53"/>
  <c r="V57"/>
  <c r="V61"/>
  <c r="V65"/>
  <c r="V69"/>
  <c r="V73"/>
  <c r="V77"/>
  <c r="V81"/>
  <c r="V85"/>
  <c r="V89"/>
  <c r="V93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149"/>
  <c r="V151"/>
  <c r="V153"/>
  <c r="V155"/>
  <c r="V157"/>
  <c r="V159"/>
  <c r="V11" i="5"/>
  <c r="S13"/>
  <c r="V15"/>
  <c r="S17"/>
  <c r="V19"/>
  <c r="S21"/>
  <c r="V23"/>
  <c r="V25"/>
  <c r="S27"/>
  <c r="V29"/>
  <c r="S31"/>
  <c r="V31"/>
  <c r="Q160"/>
  <c r="V160" s="1"/>
  <c r="Q158"/>
  <c r="V158" s="1"/>
  <c r="Q156"/>
  <c r="V156" s="1"/>
  <c r="Q154"/>
  <c r="V154" s="1"/>
  <c r="Q152"/>
  <c r="V152" s="1"/>
  <c r="Q150"/>
  <c r="V150" s="1"/>
  <c r="Q148"/>
  <c r="V148" s="1"/>
  <c r="Q146"/>
  <c r="V146" s="1"/>
  <c r="Q144"/>
  <c r="V144" s="1"/>
  <c r="Q142"/>
  <c r="V142" s="1"/>
  <c r="Q140"/>
  <c r="V140" s="1"/>
  <c r="Q138"/>
  <c r="V138" s="1"/>
  <c r="Q136"/>
  <c r="Q134"/>
  <c r="V134" s="1"/>
  <c r="Q132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Q62"/>
  <c r="V62" s="1"/>
  <c r="Q60"/>
  <c r="Q58"/>
  <c r="V58" s="1"/>
  <c r="Q56"/>
  <c r="Q54"/>
  <c r="V54" s="1"/>
  <c r="Q52"/>
  <c r="Q50"/>
  <c r="V50" s="1"/>
  <c r="Q48"/>
  <c r="Q46"/>
  <c r="V46" s="1"/>
  <c r="Q44"/>
  <c r="V44" s="1"/>
  <c r="Q42"/>
  <c r="Q40"/>
  <c r="Q38"/>
  <c r="V38" s="1"/>
  <c r="Q36"/>
  <c r="V36" s="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P165"/>
  <c r="P164"/>
  <c r="S11"/>
  <c r="V13"/>
  <c r="S15"/>
  <c r="V17"/>
  <c r="S19"/>
  <c r="V21"/>
  <c r="S23"/>
  <c r="S25"/>
  <c r="V27"/>
  <c r="S29"/>
  <c r="S33"/>
  <c r="V33"/>
  <c r="V40"/>
  <c r="Q12"/>
  <c r="Q14"/>
  <c r="V14" s="1"/>
  <c r="Q16"/>
  <c r="Q18"/>
  <c r="Q20"/>
  <c r="Q22"/>
  <c r="V22" s="1"/>
  <c r="Q24"/>
  <c r="Q26"/>
  <c r="Q28"/>
  <c r="Q30"/>
  <c r="V30" s="1"/>
  <c r="Q32"/>
  <c r="Q34"/>
  <c r="Q35"/>
  <c r="Q37"/>
  <c r="Q39"/>
  <c r="Q41"/>
  <c r="Q43"/>
  <c r="Q45"/>
  <c r="Q47"/>
  <c r="Q49"/>
  <c r="Q51"/>
  <c r="Q53"/>
  <c r="Q55"/>
  <c r="Q57"/>
  <c r="Q59"/>
  <c r="Q61"/>
  <c r="Q63"/>
  <c r="Q65"/>
  <c r="Q67"/>
  <c r="Q69"/>
  <c r="Q71"/>
  <c r="Q73"/>
  <c r="Q75"/>
  <c r="R33" i="4"/>
  <c r="S33"/>
  <c r="V33"/>
  <c r="S23"/>
  <c r="Q25"/>
  <c r="Q27"/>
  <c r="Q29"/>
  <c r="Q31"/>
  <c r="Q160"/>
  <c r="V160" s="1"/>
  <c r="Q158"/>
  <c r="Q156"/>
  <c r="V156" s="1"/>
  <c r="Q154"/>
  <c r="Q152"/>
  <c r="V152" s="1"/>
  <c r="Q150"/>
  <c r="Q148"/>
  <c r="V148" s="1"/>
  <c r="Q146"/>
  <c r="Q144"/>
  <c r="V144" s="1"/>
  <c r="Q142"/>
  <c r="Q140"/>
  <c r="V140" s="1"/>
  <c r="Q138"/>
  <c r="Q136"/>
  <c r="V136" s="1"/>
  <c r="Q134"/>
  <c r="Q132"/>
  <c r="V132" s="1"/>
  <c r="Q130"/>
  <c r="Q128"/>
  <c r="V128" s="1"/>
  <c r="Q126"/>
  <c r="Q124"/>
  <c r="V124" s="1"/>
  <c r="Q122"/>
  <c r="Q120"/>
  <c r="V120" s="1"/>
  <c r="Q118"/>
  <c r="Q116"/>
  <c r="V116" s="1"/>
  <c r="Q114"/>
  <c r="Q112"/>
  <c r="V112" s="1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72"/>
  <c r="Q70"/>
  <c r="Q68"/>
  <c r="Q66"/>
  <c r="Q64"/>
  <c r="Q62"/>
  <c r="Q60"/>
  <c r="Q58"/>
  <c r="Q56"/>
  <c r="Q54"/>
  <c r="Q52"/>
  <c r="Q50"/>
  <c r="Q48"/>
  <c r="Q46"/>
  <c r="Q44"/>
  <c r="Q42"/>
  <c r="Q40"/>
  <c r="Q38"/>
  <c r="Q36"/>
  <c r="Q159"/>
  <c r="Q157"/>
  <c r="V157" s="1"/>
  <c r="Q155"/>
  <c r="Q153"/>
  <c r="V153" s="1"/>
  <c r="Q151"/>
  <c r="Q149"/>
  <c r="V149" s="1"/>
  <c r="Q147"/>
  <c r="Q145"/>
  <c r="V145" s="1"/>
  <c r="Q143"/>
  <c r="Q141"/>
  <c r="V141" s="1"/>
  <c r="Q139"/>
  <c r="Q137"/>
  <c r="V137" s="1"/>
  <c r="Q135"/>
  <c r="Q133"/>
  <c r="V133" s="1"/>
  <c r="Q131"/>
  <c r="Q129"/>
  <c r="V129" s="1"/>
  <c r="Q127"/>
  <c r="Q125"/>
  <c r="V125" s="1"/>
  <c r="Q123"/>
  <c r="Q121"/>
  <c r="V121" s="1"/>
  <c r="Q119"/>
  <c r="Q117"/>
  <c r="V117" s="1"/>
  <c r="Q115"/>
  <c r="Q113"/>
  <c r="V113" s="1"/>
  <c r="Q111"/>
  <c r="Q109"/>
  <c r="V109" s="1"/>
  <c r="Q107"/>
  <c r="Q105"/>
  <c r="V105" s="1"/>
  <c r="Q103"/>
  <c r="Q101"/>
  <c r="Q99"/>
  <c r="Q97"/>
  <c r="V97" s="1"/>
  <c r="Q95"/>
  <c r="Q93"/>
  <c r="V93" s="1"/>
  <c r="Q91"/>
  <c r="Q89"/>
  <c r="V89" s="1"/>
  <c r="Q87"/>
  <c r="Q85"/>
  <c r="V85" s="1"/>
  <c r="Q83"/>
  <c r="Q81"/>
  <c r="V81" s="1"/>
  <c r="Q79"/>
  <c r="Q77"/>
  <c r="V77" s="1"/>
  <c r="Q75"/>
  <c r="Q73"/>
  <c r="V73" s="1"/>
  <c r="Q71"/>
  <c r="Q69"/>
  <c r="Q67"/>
  <c r="Q65"/>
  <c r="V65" s="1"/>
  <c r="Q63"/>
  <c r="Q61"/>
  <c r="V61" s="1"/>
  <c r="Q59"/>
  <c r="Q57"/>
  <c r="V57" s="1"/>
  <c r="Q55"/>
  <c r="Q53"/>
  <c r="V53" s="1"/>
  <c r="Q51"/>
  <c r="Q49"/>
  <c r="V49" s="1"/>
  <c r="Q47"/>
  <c r="Q45"/>
  <c r="V45" s="1"/>
  <c r="Q43"/>
  <c r="Q41"/>
  <c r="V41" s="1"/>
  <c r="Q39"/>
  <c r="Q37"/>
  <c r="Q35"/>
  <c r="P165"/>
  <c r="P164"/>
  <c r="S11"/>
  <c r="V11"/>
  <c r="S13"/>
  <c r="V13"/>
  <c r="S15"/>
  <c r="V15"/>
  <c r="S17"/>
  <c r="V17"/>
  <c r="S19"/>
  <c r="V19"/>
  <c r="S21"/>
  <c r="V21"/>
  <c r="Q12"/>
  <c r="V12" s="1"/>
  <c r="Q14"/>
  <c r="Q16"/>
  <c r="Q18"/>
  <c r="Q20"/>
  <c r="V20" s="1"/>
  <c r="Q22"/>
  <c r="Q24"/>
  <c r="Q26"/>
  <c r="Q28"/>
  <c r="Q30"/>
  <c r="Q32"/>
  <c r="Q34"/>
  <c r="V37"/>
  <c r="V69"/>
  <c r="V101"/>
  <c r="V11" i="3"/>
  <c r="V13"/>
  <c r="V15"/>
  <c r="V17"/>
  <c r="V19"/>
  <c r="V21"/>
  <c r="V23"/>
  <c r="V25"/>
  <c r="V27"/>
  <c r="V29"/>
  <c r="S33"/>
  <c r="V33"/>
  <c r="Q160"/>
  <c r="Q158"/>
  <c r="V158" s="1"/>
  <c r="Q156"/>
  <c r="Q154"/>
  <c r="V154" s="1"/>
  <c r="Q152"/>
  <c r="Q150"/>
  <c r="V150" s="1"/>
  <c r="Q148"/>
  <c r="Q146"/>
  <c r="V146" s="1"/>
  <c r="Q144"/>
  <c r="Q142"/>
  <c r="V142" s="1"/>
  <c r="Q140"/>
  <c r="Q138"/>
  <c r="V138" s="1"/>
  <c r="Q136"/>
  <c r="Q134"/>
  <c r="V134" s="1"/>
  <c r="Q132"/>
  <c r="Q130"/>
  <c r="V130" s="1"/>
  <c r="Q128"/>
  <c r="Q126"/>
  <c r="V126" s="1"/>
  <c r="Q124"/>
  <c r="Q122"/>
  <c r="V122" s="1"/>
  <c r="Q120"/>
  <c r="Q118"/>
  <c r="V118" s="1"/>
  <c r="Q116"/>
  <c r="Q114"/>
  <c r="V114" s="1"/>
  <c r="Q112"/>
  <c r="Q110"/>
  <c r="V110" s="1"/>
  <c r="Q108"/>
  <c r="Q106"/>
  <c r="V106" s="1"/>
  <c r="Q104"/>
  <c r="Q102"/>
  <c r="V102" s="1"/>
  <c r="Q100"/>
  <c r="Q98"/>
  <c r="V98" s="1"/>
  <c r="Q96"/>
  <c r="Q94"/>
  <c r="V94" s="1"/>
  <c r="Q92"/>
  <c r="Q90"/>
  <c r="V90" s="1"/>
  <c r="Q88"/>
  <c r="Q86"/>
  <c r="V86" s="1"/>
  <c r="Q84"/>
  <c r="Q82"/>
  <c r="V82" s="1"/>
  <c r="Q80"/>
  <c r="Q78"/>
  <c r="V78" s="1"/>
  <c r="Q76"/>
  <c r="Q74"/>
  <c r="V74" s="1"/>
  <c r="Q72"/>
  <c r="Q70"/>
  <c r="V70" s="1"/>
  <c r="Q68"/>
  <c r="Q66"/>
  <c r="V66" s="1"/>
  <c r="Q64"/>
  <c r="Q62"/>
  <c r="V62" s="1"/>
  <c r="Q60"/>
  <c r="Q58"/>
  <c r="V58" s="1"/>
  <c r="Q56"/>
  <c r="Q54"/>
  <c r="V54" s="1"/>
  <c r="Q52"/>
  <c r="Q50"/>
  <c r="V50" s="1"/>
  <c r="Q48"/>
  <c r="Q46"/>
  <c r="V46" s="1"/>
  <c r="Q44"/>
  <c r="Q42"/>
  <c r="V42" s="1"/>
  <c r="Q40"/>
  <c r="Q38"/>
  <c r="Q36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P165"/>
  <c r="P164"/>
  <c r="S11"/>
  <c r="S13"/>
  <c r="S15"/>
  <c r="S17"/>
  <c r="S19"/>
  <c r="S21"/>
  <c r="S23"/>
  <c r="S25"/>
  <c r="S27"/>
  <c r="S29"/>
  <c r="S31"/>
  <c r="V31"/>
  <c r="V38"/>
  <c r="Q12"/>
  <c r="Q14"/>
  <c r="V14" s="1"/>
  <c r="Q16"/>
  <c r="Q18"/>
  <c r="Q20"/>
  <c r="Q22"/>
  <c r="V22" s="1"/>
  <c r="Q24"/>
  <c r="Q26"/>
  <c r="Q28"/>
  <c r="Q30"/>
  <c r="V30" s="1"/>
  <c r="Q32"/>
  <c r="Q34"/>
  <c r="Q35"/>
  <c r="Q37"/>
  <c r="Q39"/>
  <c r="Q41"/>
  <c r="Q43"/>
  <c r="Q45"/>
  <c r="Q47"/>
  <c r="Q49"/>
  <c r="Q51"/>
  <c r="Q53"/>
  <c r="Q55"/>
  <c r="Q57"/>
  <c r="Q59"/>
  <c r="Q61"/>
  <c r="Q63"/>
  <c r="Q65"/>
  <c r="Q67"/>
  <c r="S15" i="14" l="1"/>
  <c r="S13"/>
  <c r="S32" i="47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S34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AH9" s="1"/>
  <c r="S34" i="46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S32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V132"/>
  <c r="V128"/>
  <c r="V124"/>
  <c r="V120"/>
  <c r="V116"/>
  <c r="V112"/>
  <c r="V108"/>
  <c r="V104"/>
  <c r="V100"/>
  <c r="V96"/>
  <c r="V92"/>
  <c r="V88"/>
  <c r="V84"/>
  <c r="V80"/>
  <c r="V76"/>
  <c r="V72"/>
  <c r="AH9" s="1"/>
  <c r="V68"/>
  <c r="AJ9" s="1"/>
  <c r="S34" i="45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S32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V132"/>
  <c r="V128"/>
  <c r="V124"/>
  <c r="V120"/>
  <c r="V116"/>
  <c r="V112"/>
  <c r="V108"/>
  <c r="V104"/>
  <c r="V100"/>
  <c r="V96"/>
  <c r="V92"/>
  <c r="V88"/>
  <c r="V84"/>
  <c r="V80"/>
  <c r="V76"/>
  <c r="V72"/>
  <c r="AH9" s="1"/>
  <c r="V68"/>
  <c r="AJ9" s="1"/>
  <c r="R157" i="44"/>
  <c r="V157"/>
  <c r="S157"/>
  <c r="R153"/>
  <c r="V153"/>
  <c r="S153"/>
  <c r="R149"/>
  <c r="V149"/>
  <c r="S149"/>
  <c r="R145"/>
  <c r="V145"/>
  <c r="S145"/>
  <c r="R141"/>
  <c r="V141"/>
  <c r="S141"/>
  <c r="R137"/>
  <c r="V137"/>
  <c r="S137"/>
  <c r="R133"/>
  <c r="V133"/>
  <c r="S133"/>
  <c r="R129"/>
  <c r="V129"/>
  <c r="S129"/>
  <c r="R125"/>
  <c r="V125"/>
  <c r="S125"/>
  <c r="R121"/>
  <c r="V121"/>
  <c r="S121"/>
  <c r="R117"/>
  <c r="V117"/>
  <c r="S117"/>
  <c r="R113"/>
  <c r="V113"/>
  <c r="S113"/>
  <c r="R109"/>
  <c r="V109"/>
  <c r="S109"/>
  <c r="R105"/>
  <c r="V105"/>
  <c r="S105"/>
  <c r="R101"/>
  <c r="V101"/>
  <c r="S101"/>
  <c r="R97"/>
  <c r="V97"/>
  <c r="S97"/>
  <c r="R93"/>
  <c r="V93"/>
  <c r="S93"/>
  <c r="R89"/>
  <c r="V89"/>
  <c r="S89"/>
  <c r="R85"/>
  <c r="V85"/>
  <c r="S85"/>
  <c r="R81"/>
  <c r="V81"/>
  <c r="S81"/>
  <c r="R77"/>
  <c r="V77"/>
  <c r="S77"/>
  <c r="R73"/>
  <c r="V73"/>
  <c r="S73"/>
  <c r="R69"/>
  <c r="V69"/>
  <c r="S69"/>
  <c r="R65"/>
  <c r="S65"/>
  <c r="R61"/>
  <c r="S61"/>
  <c r="R57"/>
  <c r="S57"/>
  <c r="R53"/>
  <c r="S53"/>
  <c r="R49"/>
  <c r="S49"/>
  <c r="R45"/>
  <c r="S45"/>
  <c r="R41"/>
  <c r="S41"/>
  <c r="R37"/>
  <c r="S37"/>
  <c r="S34"/>
  <c r="R34"/>
  <c r="S30"/>
  <c r="R30"/>
  <c r="S26"/>
  <c r="R26"/>
  <c r="S22"/>
  <c r="R22"/>
  <c r="S18"/>
  <c r="R18"/>
  <c r="S14"/>
  <c r="R14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V158"/>
  <c r="V154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R159"/>
  <c r="V159"/>
  <c r="S159"/>
  <c r="R155"/>
  <c r="V155"/>
  <c r="S155"/>
  <c r="R151"/>
  <c r="V151"/>
  <c r="S151"/>
  <c r="R147"/>
  <c r="V147"/>
  <c r="S147"/>
  <c r="R143"/>
  <c r="V143"/>
  <c r="S143"/>
  <c r="R139"/>
  <c r="V139"/>
  <c r="S139"/>
  <c r="R135"/>
  <c r="V135"/>
  <c r="S135"/>
  <c r="R131"/>
  <c r="V131"/>
  <c r="S131"/>
  <c r="R127"/>
  <c r="V127"/>
  <c r="S127"/>
  <c r="R123"/>
  <c r="V123"/>
  <c r="S123"/>
  <c r="R119"/>
  <c r="V119"/>
  <c r="S119"/>
  <c r="R115"/>
  <c r="V115"/>
  <c r="S115"/>
  <c r="R111"/>
  <c r="V111"/>
  <c r="S111"/>
  <c r="R107"/>
  <c r="V107"/>
  <c r="S107"/>
  <c r="R103"/>
  <c r="V103"/>
  <c r="S103"/>
  <c r="R99"/>
  <c r="V99"/>
  <c r="S99"/>
  <c r="R95"/>
  <c r="V95"/>
  <c r="S95"/>
  <c r="R91"/>
  <c r="V91"/>
  <c r="S91"/>
  <c r="R87"/>
  <c r="V87"/>
  <c r="S87"/>
  <c r="R83"/>
  <c r="V83"/>
  <c r="S83"/>
  <c r="R79"/>
  <c r="V79"/>
  <c r="S79"/>
  <c r="R75"/>
  <c r="V75"/>
  <c r="S75"/>
  <c r="R71"/>
  <c r="V71"/>
  <c r="S71"/>
  <c r="R67"/>
  <c r="V67"/>
  <c r="S67"/>
  <c r="R63"/>
  <c r="S63"/>
  <c r="R59"/>
  <c r="S59"/>
  <c r="R55"/>
  <c r="S55"/>
  <c r="R51"/>
  <c r="S51"/>
  <c r="R47"/>
  <c r="S47"/>
  <c r="R43"/>
  <c r="S43"/>
  <c r="R39"/>
  <c r="S39"/>
  <c r="R35"/>
  <c r="S35"/>
  <c r="S32"/>
  <c r="R32"/>
  <c r="S28"/>
  <c r="R28"/>
  <c r="S24"/>
  <c r="R24"/>
  <c r="S20"/>
  <c r="R20"/>
  <c r="S16"/>
  <c r="R16"/>
  <c r="S12"/>
  <c r="R12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AD9"/>
  <c r="Z9"/>
  <c r="V160"/>
  <c r="V156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S34" i="43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S32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V132"/>
  <c r="V128"/>
  <c r="V124"/>
  <c r="V120"/>
  <c r="V116"/>
  <c r="V112"/>
  <c r="V108"/>
  <c r="V104"/>
  <c r="V100"/>
  <c r="V96"/>
  <c r="V92"/>
  <c r="V88"/>
  <c r="V84"/>
  <c r="V80"/>
  <c r="V76"/>
  <c r="V72"/>
  <c r="V68"/>
  <c r="AJ9" s="1"/>
  <c r="R85" i="42"/>
  <c r="V85"/>
  <c r="S85"/>
  <c r="R81"/>
  <c r="V81"/>
  <c r="S81"/>
  <c r="R77"/>
  <c r="V77"/>
  <c r="S77"/>
  <c r="R73"/>
  <c r="V73"/>
  <c r="S73"/>
  <c r="R69"/>
  <c r="V69"/>
  <c r="S69"/>
  <c r="R65"/>
  <c r="S65"/>
  <c r="R61"/>
  <c r="S61"/>
  <c r="R57"/>
  <c r="S57"/>
  <c r="R53"/>
  <c r="S53"/>
  <c r="R49"/>
  <c r="S49"/>
  <c r="R45"/>
  <c r="S45"/>
  <c r="R41"/>
  <c r="S41"/>
  <c r="R37"/>
  <c r="S37"/>
  <c r="S34"/>
  <c r="R34"/>
  <c r="S30"/>
  <c r="R30"/>
  <c r="S26"/>
  <c r="R26"/>
  <c r="S22"/>
  <c r="R22"/>
  <c r="S18"/>
  <c r="R18"/>
  <c r="S14"/>
  <c r="R14"/>
  <c r="R91"/>
  <c r="V91"/>
  <c r="S91"/>
  <c r="R95"/>
  <c r="V95"/>
  <c r="S95"/>
  <c r="R99"/>
  <c r="V99"/>
  <c r="S99"/>
  <c r="R103"/>
  <c r="V103"/>
  <c r="S103"/>
  <c r="R107"/>
  <c r="V107"/>
  <c r="S107"/>
  <c r="R111"/>
  <c r="V111"/>
  <c r="S111"/>
  <c r="R115"/>
  <c r="V115"/>
  <c r="S115"/>
  <c r="R119"/>
  <c r="V119"/>
  <c r="S119"/>
  <c r="R123"/>
  <c r="V123"/>
  <c r="S123"/>
  <c r="R127"/>
  <c r="V127"/>
  <c r="S127"/>
  <c r="R131"/>
  <c r="V131"/>
  <c r="S131"/>
  <c r="R135"/>
  <c r="V135"/>
  <c r="S135"/>
  <c r="R139"/>
  <c r="V139"/>
  <c r="S139"/>
  <c r="R143"/>
  <c r="V143"/>
  <c r="S143"/>
  <c r="R147"/>
  <c r="V147"/>
  <c r="S147"/>
  <c r="R151"/>
  <c r="V151"/>
  <c r="S151"/>
  <c r="R155"/>
  <c r="V155"/>
  <c r="S155"/>
  <c r="R159"/>
  <c r="V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87"/>
  <c r="V87"/>
  <c r="S87"/>
  <c r="R83"/>
  <c r="V83"/>
  <c r="S83"/>
  <c r="R79"/>
  <c r="V79"/>
  <c r="S79"/>
  <c r="R75"/>
  <c r="V75"/>
  <c r="S75"/>
  <c r="R71"/>
  <c r="V71"/>
  <c r="S71"/>
  <c r="R67"/>
  <c r="V67"/>
  <c r="S67"/>
  <c r="R63"/>
  <c r="S63"/>
  <c r="R59"/>
  <c r="S59"/>
  <c r="R55"/>
  <c r="S55"/>
  <c r="R51"/>
  <c r="S51"/>
  <c r="R47"/>
  <c r="S47"/>
  <c r="R43"/>
  <c r="S43"/>
  <c r="R39"/>
  <c r="S39"/>
  <c r="R35"/>
  <c r="S35"/>
  <c r="S32"/>
  <c r="R32"/>
  <c r="S28"/>
  <c r="R28"/>
  <c r="S24"/>
  <c r="R24"/>
  <c r="S20"/>
  <c r="R20"/>
  <c r="S16"/>
  <c r="R16"/>
  <c r="S12"/>
  <c r="R12"/>
  <c r="R89"/>
  <c r="V89"/>
  <c r="S89"/>
  <c r="R93"/>
  <c r="V93"/>
  <c r="S93"/>
  <c r="R97"/>
  <c r="V97"/>
  <c r="S97"/>
  <c r="R101"/>
  <c r="V101"/>
  <c r="S101"/>
  <c r="R105"/>
  <c r="V105"/>
  <c r="S105"/>
  <c r="R109"/>
  <c r="V109"/>
  <c r="S109"/>
  <c r="R113"/>
  <c r="V113"/>
  <c r="S113"/>
  <c r="R117"/>
  <c r="V117"/>
  <c r="S117"/>
  <c r="R121"/>
  <c r="V121"/>
  <c r="S121"/>
  <c r="R125"/>
  <c r="V125"/>
  <c r="S125"/>
  <c r="R129"/>
  <c r="V129"/>
  <c r="S129"/>
  <c r="R133"/>
  <c r="V133"/>
  <c r="S133"/>
  <c r="R137"/>
  <c r="V137"/>
  <c r="S137"/>
  <c r="R141"/>
  <c r="V141"/>
  <c r="S141"/>
  <c r="R145"/>
  <c r="V145"/>
  <c r="S145"/>
  <c r="R149"/>
  <c r="V149"/>
  <c r="S149"/>
  <c r="R153"/>
  <c r="V153"/>
  <c r="S153"/>
  <c r="R157"/>
  <c r="V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S32" i="41"/>
  <c r="R32"/>
  <c r="S28"/>
  <c r="R28"/>
  <c r="S24"/>
  <c r="R24"/>
  <c r="S20"/>
  <c r="R20"/>
  <c r="S16"/>
  <c r="R16"/>
  <c r="S12"/>
  <c r="R12"/>
  <c r="S37"/>
  <c r="R37"/>
  <c r="S41"/>
  <c r="R41"/>
  <c r="S45"/>
  <c r="R45"/>
  <c r="S49"/>
  <c r="R49"/>
  <c r="S53"/>
  <c r="R53"/>
  <c r="S57"/>
  <c r="R57"/>
  <c r="S61"/>
  <c r="R61"/>
  <c r="S65"/>
  <c r="R65"/>
  <c r="S69"/>
  <c r="R69"/>
  <c r="S73"/>
  <c r="R73"/>
  <c r="S77"/>
  <c r="R77"/>
  <c r="S81"/>
  <c r="R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V82"/>
  <c r="S82"/>
  <c r="R82"/>
  <c r="V86"/>
  <c r="S86"/>
  <c r="R86"/>
  <c r="V90"/>
  <c r="S90"/>
  <c r="R90"/>
  <c r="V94"/>
  <c r="S94"/>
  <c r="R94"/>
  <c r="V98"/>
  <c r="S98"/>
  <c r="R98"/>
  <c r="V102"/>
  <c r="S102"/>
  <c r="R102"/>
  <c r="V106"/>
  <c r="S106"/>
  <c r="R106"/>
  <c r="V110"/>
  <c r="S110"/>
  <c r="R110"/>
  <c r="V114"/>
  <c r="S114"/>
  <c r="R114"/>
  <c r="V118"/>
  <c r="S118"/>
  <c r="R118"/>
  <c r="V122"/>
  <c r="S122"/>
  <c r="R122"/>
  <c r="V126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76"/>
  <c r="V76"/>
  <c r="S76"/>
  <c r="R72"/>
  <c r="V72"/>
  <c r="S72"/>
  <c r="R68"/>
  <c r="V68"/>
  <c r="S68"/>
  <c r="R64"/>
  <c r="S64"/>
  <c r="R60"/>
  <c r="S60"/>
  <c r="R56"/>
  <c r="S56"/>
  <c r="R52"/>
  <c r="S52"/>
  <c r="R48"/>
  <c r="S48"/>
  <c r="R44"/>
  <c r="S44"/>
  <c r="R40"/>
  <c r="S40"/>
  <c r="R36"/>
  <c r="S36"/>
  <c r="R31"/>
  <c r="S31"/>
  <c r="R27"/>
  <c r="S27"/>
  <c r="R23"/>
  <c r="S23"/>
  <c r="R19"/>
  <c r="S19"/>
  <c r="R15"/>
  <c r="S15"/>
  <c r="R11"/>
  <c r="S11"/>
  <c r="S34"/>
  <c r="R34"/>
  <c r="S30"/>
  <c r="R30"/>
  <c r="S26"/>
  <c r="R26"/>
  <c r="S22"/>
  <c r="R22"/>
  <c r="S18"/>
  <c r="R18"/>
  <c r="S14"/>
  <c r="R14"/>
  <c r="S35"/>
  <c r="R35"/>
  <c r="S39"/>
  <c r="R39"/>
  <c r="S43"/>
  <c r="R43"/>
  <c r="S47"/>
  <c r="R47"/>
  <c r="S51"/>
  <c r="R51"/>
  <c r="S55"/>
  <c r="R55"/>
  <c r="S59"/>
  <c r="R59"/>
  <c r="S63"/>
  <c r="R63"/>
  <c r="S67"/>
  <c r="R67"/>
  <c r="S71"/>
  <c r="R71"/>
  <c r="S75"/>
  <c r="R75"/>
  <c r="S79"/>
  <c r="R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V84"/>
  <c r="S84"/>
  <c r="R84"/>
  <c r="V88"/>
  <c r="S88"/>
  <c r="R88"/>
  <c r="V92"/>
  <c r="S92"/>
  <c r="R92"/>
  <c r="V96"/>
  <c r="S96"/>
  <c r="R96"/>
  <c r="V100"/>
  <c r="S100"/>
  <c r="R100"/>
  <c r="V104"/>
  <c r="S104"/>
  <c r="R104"/>
  <c r="V108"/>
  <c r="S108"/>
  <c r="R108"/>
  <c r="V112"/>
  <c r="S112"/>
  <c r="R112"/>
  <c r="V116"/>
  <c r="S116"/>
  <c r="R116"/>
  <c r="V120"/>
  <c r="S120"/>
  <c r="R120"/>
  <c r="V124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78"/>
  <c r="V78"/>
  <c r="S78"/>
  <c r="R74"/>
  <c r="V74"/>
  <c r="S74"/>
  <c r="R70"/>
  <c r="V70"/>
  <c r="S70"/>
  <c r="R66"/>
  <c r="S66"/>
  <c r="R62"/>
  <c r="S62"/>
  <c r="R58"/>
  <c r="S58"/>
  <c r="R54"/>
  <c r="S54"/>
  <c r="R50"/>
  <c r="S50"/>
  <c r="R46"/>
  <c r="S46"/>
  <c r="R42"/>
  <c r="S42"/>
  <c r="R38"/>
  <c r="S38"/>
  <c r="R33"/>
  <c r="S33"/>
  <c r="R29"/>
  <c r="S29"/>
  <c r="R25"/>
  <c r="S25"/>
  <c r="R21"/>
  <c r="S21"/>
  <c r="R17"/>
  <c r="S17"/>
  <c r="R13"/>
  <c r="S13"/>
  <c r="V158"/>
  <c r="V154"/>
  <c r="V150"/>
  <c r="V146"/>
  <c r="V142"/>
  <c r="V138"/>
  <c r="V134"/>
  <c r="V130"/>
  <c r="AF9"/>
  <c r="R95" i="40"/>
  <c r="S95"/>
  <c r="R36"/>
  <c r="S36"/>
  <c r="S31"/>
  <c r="R31"/>
  <c r="S27"/>
  <c r="R27"/>
  <c r="S23"/>
  <c r="R23"/>
  <c r="S19"/>
  <c r="R19"/>
  <c r="S15"/>
  <c r="R15"/>
  <c r="R32"/>
  <c r="S32"/>
  <c r="R28"/>
  <c r="S28"/>
  <c r="R24"/>
  <c r="S24"/>
  <c r="R20"/>
  <c r="S20"/>
  <c r="R16"/>
  <c r="S16"/>
  <c r="R12"/>
  <c r="S12"/>
  <c r="S37"/>
  <c r="R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V95"/>
  <c r="D165" s="1"/>
  <c r="R38"/>
  <c r="S38"/>
  <c r="S33"/>
  <c r="R33"/>
  <c r="S29"/>
  <c r="R29"/>
  <c r="S25"/>
  <c r="R25"/>
  <c r="S21"/>
  <c r="R21"/>
  <c r="S17"/>
  <c r="R17"/>
  <c r="S13"/>
  <c r="R13"/>
  <c r="S11"/>
  <c r="R11"/>
  <c r="R34"/>
  <c r="S34"/>
  <c r="R30"/>
  <c r="S30"/>
  <c r="R26"/>
  <c r="S26"/>
  <c r="R22"/>
  <c r="S22"/>
  <c r="R18"/>
  <c r="S18"/>
  <c r="R14"/>
  <c r="S14"/>
  <c r="S35"/>
  <c r="R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S34" i="39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S32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V132"/>
  <c r="V128"/>
  <c r="V124"/>
  <c r="V120"/>
  <c r="V116"/>
  <c r="V112"/>
  <c r="V108"/>
  <c r="V104"/>
  <c r="V100"/>
  <c r="V96"/>
  <c r="V92"/>
  <c r="V88"/>
  <c r="V84"/>
  <c r="V80"/>
  <c r="V76"/>
  <c r="V72"/>
  <c r="AH9" s="1"/>
  <c r="V68"/>
  <c r="AJ9" s="1"/>
  <c r="S32" i="38"/>
  <c r="R32"/>
  <c r="S28"/>
  <c r="R28"/>
  <c r="S24"/>
  <c r="R24"/>
  <c r="S20"/>
  <c r="R20"/>
  <c r="S16"/>
  <c r="R16"/>
  <c r="S12"/>
  <c r="R12"/>
  <c r="S37"/>
  <c r="R37"/>
  <c r="S41"/>
  <c r="R41"/>
  <c r="S45"/>
  <c r="R45"/>
  <c r="S49"/>
  <c r="R49"/>
  <c r="S53"/>
  <c r="R53"/>
  <c r="S57"/>
  <c r="R57"/>
  <c r="S61"/>
  <c r="R61"/>
  <c r="S65"/>
  <c r="R65"/>
  <c r="S69"/>
  <c r="R69"/>
  <c r="S73"/>
  <c r="R73"/>
  <c r="S77"/>
  <c r="R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V82"/>
  <c r="S82"/>
  <c r="R82"/>
  <c r="V86"/>
  <c r="S86"/>
  <c r="R86"/>
  <c r="V90"/>
  <c r="S90"/>
  <c r="R90"/>
  <c r="V94"/>
  <c r="S94"/>
  <c r="R94"/>
  <c r="V98"/>
  <c r="S98"/>
  <c r="R98"/>
  <c r="V102"/>
  <c r="S102"/>
  <c r="R102"/>
  <c r="V106"/>
  <c r="S106"/>
  <c r="R106"/>
  <c r="V110"/>
  <c r="S110"/>
  <c r="R110"/>
  <c r="V114"/>
  <c r="S114"/>
  <c r="R114"/>
  <c r="V118"/>
  <c r="S118"/>
  <c r="R118"/>
  <c r="V122"/>
  <c r="S122"/>
  <c r="R122"/>
  <c r="V126"/>
  <c r="S126"/>
  <c r="R126"/>
  <c r="V130"/>
  <c r="S130"/>
  <c r="R130"/>
  <c r="V134"/>
  <c r="S134"/>
  <c r="R134"/>
  <c r="V138"/>
  <c r="S138"/>
  <c r="R138"/>
  <c r="V142"/>
  <c r="S142"/>
  <c r="R142"/>
  <c r="V146"/>
  <c r="S146"/>
  <c r="R146"/>
  <c r="V150"/>
  <c r="S150"/>
  <c r="R150"/>
  <c r="V154"/>
  <c r="S154"/>
  <c r="R154"/>
  <c r="V158"/>
  <c r="S158"/>
  <c r="R158"/>
  <c r="R76"/>
  <c r="V76"/>
  <c r="S76"/>
  <c r="R72"/>
  <c r="V72"/>
  <c r="S72"/>
  <c r="R68"/>
  <c r="V68"/>
  <c r="S68"/>
  <c r="R64"/>
  <c r="S64"/>
  <c r="R60"/>
  <c r="S60"/>
  <c r="R56"/>
  <c r="S56"/>
  <c r="R52"/>
  <c r="S52"/>
  <c r="R48"/>
  <c r="S48"/>
  <c r="R44"/>
  <c r="S44"/>
  <c r="R40"/>
  <c r="S40"/>
  <c r="R36"/>
  <c r="S36"/>
  <c r="R31"/>
  <c r="S31"/>
  <c r="R27"/>
  <c r="S27"/>
  <c r="R23"/>
  <c r="S23"/>
  <c r="R19"/>
  <c r="S19"/>
  <c r="R15"/>
  <c r="S15"/>
  <c r="R11"/>
  <c r="S11"/>
  <c r="S34"/>
  <c r="R34"/>
  <c r="S30"/>
  <c r="R30"/>
  <c r="S26"/>
  <c r="R26"/>
  <c r="S22"/>
  <c r="R22"/>
  <c r="S18"/>
  <c r="R18"/>
  <c r="S14"/>
  <c r="R14"/>
  <c r="S35"/>
  <c r="R35"/>
  <c r="S39"/>
  <c r="R39"/>
  <c r="S43"/>
  <c r="R43"/>
  <c r="S47"/>
  <c r="R47"/>
  <c r="S51"/>
  <c r="R51"/>
  <c r="S55"/>
  <c r="R55"/>
  <c r="S59"/>
  <c r="R59"/>
  <c r="S63"/>
  <c r="R63"/>
  <c r="S67"/>
  <c r="R67"/>
  <c r="S71"/>
  <c r="R71"/>
  <c r="S75"/>
  <c r="R75"/>
  <c r="S79"/>
  <c r="R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V84"/>
  <c r="S84"/>
  <c r="R84"/>
  <c r="V88"/>
  <c r="S88"/>
  <c r="R88"/>
  <c r="V92"/>
  <c r="S92"/>
  <c r="R92"/>
  <c r="V96"/>
  <c r="S96"/>
  <c r="R96"/>
  <c r="V100"/>
  <c r="S100"/>
  <c r="R100"/>
  <c r="V104"/>
  <c r="S104"/>
  <c r="R104"/>
  <c r="V108"/>
  <c r="S108"/>
  <c r="R108"/>
  <c r="V112"/>
  <c r="S112"/>
  <c r="R112"/>
  <c r="V116"/>
  <c r="S116"/>
  <c r="R116"/>
  <c r="V120"/>
  <c r="S120"/>
  <c r="R120"/>
  <c r="V124"/>
  <c r="S124"/>
  <c r="R124"/>
  <c r="V128"/>
  <c r="S128"/>
  <c r="R128"/>
  <c r="V132"/>
  <c r="S132"/>
  <c r="R132"/>
  <c r="V136"/>
  <c r="S136"/>
  <c r="R136"/>
  <c r="V140"/>
  <c r="S140"/>
  <c r="R140"/>
  <c r="V144"/>
  <c r="S144"/>
  <c r="R144"/>
  <c r="V148"/>
  <c r="S148"/>
  <c r="R148"/>
  <c r="V152"/>
  <c r="S152"/>
  <c r="R152"/>
  <c r="V156"/>
  <c r="S156"/>
  <c r="R156"/>
  <c r="S160"/>
  <c r="R160"/>
  <c r="R78"/>
  <c r="V78"/>
  <c r="S78"/>
  <c r="R74"/>
  <c r="V74"/>
  <c r="S74"/>
  <c r="R70"/>
  <c r="V70"/>
  <c r="D165" s="1"/>
  <c r="S70"/>
  <c r="R66"/>
  <c r="S66"/>
  <c r="R62"/>
  <c r="S62"/>
  <c r="R58"/>
  <c r="S58"/>
  <c r="R54"/>
  <c r="S54"/>
  <c r="R50"/>
  <c r="S50"/>
  <c r="R46"/>
  <c r="S46"/>
  <c r="R42"/>
  <c r="S42"/>
  <c r="R38"/>
  <c r="S38"/>
  <c r="R33"/>
  <c r="S33"/>
  <c r="R29"/>
  <c r="S29"/>
  <c r="R25"/>
  <c r="S25"/>
  <c r="R21"/>
  <c r="S21"/>
  <c r="R17"/>
  <c r="S17"/>
  <c r="R13"/>
  <c r="S13"/>
  <c r="AF9"/>
  <c r="S34" i="37"/>
  <c r="R34"/>
  <c r="S30"/>
  <c r="R30"/>
  <c r="S26"/>
  <c r="R26"/>
  <c r="S22"/>
  <c r="R22"/>
  <c r="S18"/>
  <c r="R18"/>
  <c r="S14"/>
  <c r="R14"/>
  <c r="S35"/>
  <c r="R35"/>
  <c r="S39"/>
  <c r="R39"/>
  <c r="S43"/>
  <c r="R43"/>
  <c r="S47"/>
  <c r="R47"/>
  <c r="S51"/>
  <c r="R51"/>
  <c r="S55"/>
  <c r="R55"/>
  <c r="S59"/>
  <c r="R59"/>
  <c r="S63"/>
  <c r="R63"/>
  <c r="S67"/>
  <c r="R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V70"/>
  <c r="S70"/>
  <c r="R70"/>
  <c r="V74"/>
  <c r="S74"/>
  <c r="R74"/>
  <c r="V78"/>
  <c r="S78"/>
  <c r="R78"/>
  <c r="V82"/>
  <c r="S82"/>
  <c r="R82"/>
  <c r="V86"/>
  <c r="S86"/>
  <c r="R86"/>
  <c r="V90"/>
  <c r="S90"/>
  <c r="R90"/>
  <c r="V94"/>
  <c r="S94"/>
  <c r="R94"/>
  <c r="V98"/>
  <c r="S98"/>
  <c r="R98"/>
  <c r="V102"/>
  <c r="S102"/>
  <c r="R102"/>
  <c r="V106"/>
  <c r="S106"/>
  <c r="R106"/>
  <c r="V110"/>
  <c r="S110"/>
  <c r="R110"/>
  <c r="V114"/>
  <c r="S114"/>
  <c r="R114"/>
  <c r="V118"/>
  <c r="S118"/>
  <c r="R118"/>
  <c r="V122"/>
  <c r="S122"/>
  <c r="R122"/>
  <c r="V126"/>
  <c r="S126"/>
  <c r="R126"/>
  <c r="V130"/>
  <c r="S130"/>
  <c r="R130"/>
  <c r="V134"/>
  <c r="S134"/>
  <c r="R134"/>
  <c r="V138"/>
  <c r="S138"/>
  <c r="R138"/>
  <c r="V142"/>
  <c r="S142"/>
  <c r="R142"/>
  <c r="V146"/>
  <c r="S146"/>
  <c r="R146"/>
  <c r="V150"/>
  <c r="S150"/>
  <c r="R150"/>
  <c r="V154"/>
  <c r="S154"/>
  <c r="R154"/>
  <c r="V158"/>
  <c r="S158"/>
  <c r="R158"/>
  <c r="R62"/>
  <c r="S62"/>
  <c r="R58"/>
  <c r="S58"/>
  <c r="R54"/>
  <c r="S54"/>
  <c r="R50"/>
  <c r="S50"/>
  <c r="R46"/>
  <c r="S46"/>
  <c r="R42"/>
  <c r="S42"/>
  <c r="R38"/>
  <c r="S38"/>
  <c r="R33"/>
  <c r="S33"/>
  <c r="R29"/>
  <c r="S29"/>
  <c r="R25"/>
  <c r="S25"/>
  <c r="R21"/>
  <c r="S21"/>
  <c r="R17"/>
  <c r="S17"/>
  <c r="R13"/>
  <c r="S13"/>
  <c r="S32"/>
  <c r="R32"/>
  <c r="S28"/>
  <c r="R28"/>
  <c r="S24"/>
  <c r="R24"/>
  <c r="S20"/>
  <c r="R20"/>
  <c r="S16"/>
  <c r="R16"/>
  <c r="S12"/>
  <c r="R12"/>
  <c r="S37"/>
  <c r="R37"/>
  <c r="S41"/>
  <c r="R41"/>
  <c r="S45"/>
  <c r="R45"/>
  <c r="S49"/>
  <c r="R49"/>
  <c r="S53"/>
  <c r="R53"/>
  <c r="S57"/>
  <c r="R57"/>
  <c r="S61"/>
  <c r="R61"/>
  <c r="S65"/>
  <c r="R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V68"/>
  <c r="S68"/>
  <c r="R68"/>
  <c r="V72"/>
  <c r="S72"/>
  <c r="R72"/>
  <c r="V76"/>
  <c r="S76"/>
  <c r="R76"/>
  <c r="V80"/>
  <c r="S80"/>
  <c r="R80"/>
  <c r="V84"/>
  <c r="S84"/>
  <c r="R84"/>
  <c r="V88"/>
  <c r="S88"/>
  <c r="R88"/>
  <c r="V92"/>
  <c r="S92"/>
  <c r="R92"/>
  <c r="V96"/>
  <c r="S96"/>
  <c r="R96"/>
  <c r="V100"/>
  <c r="S100"/>
  <c r="R100"/>
  <c r="V104"/>
  <c r="S104"/>
  <c r="R104"/>
  <c r="V108"/>
  <c r="S108"/>
  <c r="R108"/>
  <c r="V112"/>
  <c r="S112"/>
  <c r="R112"/>
  <c r="V116"/>
  <c r="S116"/>
  <c r="R116"/>
  <c r="V120"/>
  <c r="S120"/>
  <c r="R120"/>
  <c r="V124"/>
  <c r="S124"/>
  <c r="R124"/>
  <c r="V128"/>
  <c r="S128"/>
  <c r="R128"/>
  <c r="V132"/>
  <c r="S132"/>
  <c r="R132"/>
  <c r="V136"/>
  <c r="S136"/>
  <c r="R136"/>
  <c r="V140"/>
  <c r="S140"/>
  <c r="R140"/>
  <c r="V144"/>
  <c r="S144"/>
  <c r="R144"/>
  <c r="V148"/>
  <c r="S148"/>
  <c r="R148"/>
  <c r="V152"/>
  <c r="S152"/>
  <c r="R152"/>
  <c r="V156"/>
  <c r="S156"/>
  <c r="R156"/>
  <c r="S160"/>
  <c r="R160"/>
  <c r="R64"/>
  <c r="S64"/>
  <c r="R60"/>
  <c r="S60"/>
  <c r="R56"/>
  <c r="S56"/>
  <c r="R52"/>
  <c r="S52"/>
  <c r="R48"/>
  <c r="S48"/>
  <c r="R44"/>
  <c r="S44"/>
  <c r="R40"/>
  <c r="S40"/>
  <c r="R36"/>
  <c r="S36"/>
  <c r="R31"/>
  <c r="S31"/>
  <c r="R27"/>
  <c r="S27"/>
  <c r="R23"/>
  <c r="S23"/>
  <c r="R19"/>
  <c r="S19"/>
  <c r="R15"/>
  <c r="S15"/>
  <c r="R11"/>
  <c r="S11"/>
  <c r="AH9"/>
  <c r="R45" i="36"/>
  <c r="S45"/>
  <c r="R41"/>
  <c r="S41"/>
  <c r="R37"/>
  <c r="S37"/>
  <c r="S34"/>
  <c r="R34"/>
  <c r="S30"/>
  <c r="R30"/>
  <c r="S26"/>
  <c r="R26"/>
  <c r="S22"/>
  <c r="R22"/>
  <c r="S18"/>
  <c r="R18"/>
  <c r="S14"/>
  <c r="R14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43"/>
  <c r="S43"/>
  <c r="R39"/>
  <c r="S39"/>
  <c r="R35"/>
  <c r="S35"/>
  <c r="S32"/>
  <c r="R32"/>
  <c r="S28"/>
  <c r="R28"/>
  <c r="S24"/>
  <c r="R24"/>
  <c r="S20"/>
  <c r="R20"/>
  <c r="S16"/>
  <c r="R16"/>
  <c r="S12"/>
  <c r="R12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V128"/>
  <c r="V124"/>
  <c r="V120"/>
  <c r="V116"/>
  <c r="V112"/>
  <c r="V108"/>
  <c r="V104"/>
  <c r="V100"/>
  <c r="V96"/>
  <c r="V92"/>
  <c r="V88"/>
  <c r="V84"/>
  <c r="V80"/>
  <c r="V76"/>
  <c r="V72"/>
  <c r="V68"/>
  <c r="AJ9" s="1"/>
  <c r="R71" i="35"/>
  <c r="V71"/>
  <c r="S71"/>
  <c r="R67"/>
  <c r="V67"/>
  <c r="S67"/>
  <c r="R63"/>
  <c r="S63"/>
  <c r="R59"/>
  <c r="S59"/>
  <c r="R55"/>
  <c r="S55"/>
  <c r="R51"/>
  <c r="S51"/>
  <c r="R47"/>
  <c r="S47"/>
  <c r="R43"/>
  <c r="S43"/>
  <c r="R39"/>
  <c r="S39"/>
  <c r="R35"/>
  <c r="S35"/>
  <c r="S32"/>
  <c r="R32"/>
  <c r="S28"/>
  <c r="R28"/>
  <c r="S24"/>
  <c r="R24"/>
  <c r="S20"/>
  <c r="R20"/>
  <c r="S16"/>
  <c r="R16"/>
  <c r="S12"/>
  <c r="R12"/>
  <c r="R75"/>
  <c r="V75"/>
  <c r="S75"/>
  <c r="R79"/>
  <c r="V79"/>
  <c r="S79"/>
  <c r="R83"/>
  <c r="V83"/>
  <c r="S83"/>
  <c r="R87"/>
  <c r="V87"/>
  <c r="S87"/>
  <c r="R91"/>
  <c r="V91"/>
  <c r="S91"/>
  <c r="R95"/>
  <c r="V95"/>
  <c r="S95"/>
  <c r="R99"/>
  <c r="V99"/>
  <c r="S99"/>
  <c r="R103"/>
  <c r="V103"/>
  <c r="S103"/>
  <c r="R107"/>
  <c r="V107"/>
  <c r="S107"/>
  <c r="R111"/>
  <c r="V111"/>
  <c r="S111"/>
  <c r="R115"/>
  <c r="V115"/>
  <c r="S115"/>
  <c r="R119"/>
  <c r="V119"/>
  <c r="S119"/>
  <c r="R123"/>
  <c r="V123"/>
  <c r="S123"/>
  <c r="R127"/>
  <c r="V127"/>
  <c r="S127"/>
  <c r="R131"/>
  <c r="V131"/>
  <c r="S131"/>
  <c r="R135"/>
  <c r="V135"/>
  <c r="S135"/>
  <c r="R139"/>
  <c r="V139"/>
  <c r="S139"/>
  <c r="R143"/>
  <c r="V143"/>
  <c r="S143"/>
  <c r="R147"/>
  <c r="V147"/>
  <c r="S147"/>
  <c r="R151"/>
  <c r="V151"/>
  <c r="S151"/>
  <c r="R155"/>
  <c r="V155"/>
  <c r="S155"/>
  <c r="R159"/>
  <c r="V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73"/>
  <c r="V73"/>
  <c r="S73"/>
  <c r="R69"/>
  <c r="V69"/>
  <c r="S69"/>
  <c r="R65"/>
  <c r="S65"/>
  <c r="R61"/>
  <c r="S61"/>
  <c r="R57"/>
  <c r="S57"/>
  <c r="R53"/>
  <c r="S53"/>
  <c r="R49"/>
  <c r="S49"/>
  <c r="R45"/>
  <c r="S45"/>
  <c r="R41"/>
  <c r="S41"/>
  <c r="R37"/>
  <c r="S37"/>
  <c r="S34"/>
  <c r="R34"/>
  <c r="S30"/>
  <c r="R30"/>
  <c r="S26"/>
  <c r="R26"/>
  <c r="S22"/>
  <c r="R22"/>
  <c r="S18"/>
  <c r="R18"/>
  <c r="S14"/>
  <c r="R14"/>
  <c r="R77"/>
  <c r="V77"/>
  <c r="S77"/>
  <c r="R81"/>
  <c r="V81"/>
  <c r="S81"/>
  <c r="R85"/>
  <c r="V85"/>
  <c r="S85"/>
  <c r="R89"/>
  <c r="V89"/>
  <c r="S89"/>
  <c r="R93"/>
  <c r="V93"/>
  <c r="S93"/>
  <c r="R97"/>
  <c r="V97"/>
  <c r="S97"/>
  <c r="R101"/>
  <c r="V101"/>
  <c r="S101"/>
  <c r="R105"/>
  <c r="V105"/>
  <c r="S105"/>
  <c r="R109"/>
  <c r="V109"/>
  <c r="S109"/>
  <c r="R113"/>
  <c r="V113"/>
  <c r="S113"/>
  <c r="R117"/>
  <c r="V117"/>
  <c r="S117"/>
  <c r="R121"/>
  <c r="V121"/>
  <c r="S121"/>
  <c r="R125"/>
  <c r="V125"/>
  <c r="S125"/>
  <c r="R129"/>
  <c r="V129"/>
  <c r="S129"/>
  <c r="R133"/>
  <c r="V133"/>
  <c r="S133"/>
  <c r="R137"/>
  <c r="V137"/>
  <c r="S137"/>
  <c r="R141"/>
  <c r="V141"/>
  <c r="S141"/>
  <c r="R145"/>
  <c r="V145"/>
  <c r="S145"/>
  <c r="R149"/>
  <c r="V149"/>
  <c r="S149"/>
  <c r="R153"/>
  <c r="V153"/>
  <c r="S153"/>
  <c r="R157"/>
  <c r="V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V130"/>
  <c r="V126"/>
  <c r="V122"/>
  <c r="V118"/>
  <c r="V114"/>
  <c r="V110"/>
  <c r="V106"/>
  <c r="V102"/>
  <c r="V98"/>
  <c r="V94"/>
  <c r="V90"/>
  <c r="V86"/>
  <c r="V82"/>
  <c r="V78"/>
  <c r="V74"/>
  <c r="V70"/>
  <c r="S31" i="34"/>
  <c r="R31"/>
  <c r="S27"/>
  <c r="R27"/>
  <c r="R61"/>
  <c r="S61"/>
  <c r="R57"/>
  <c r="S57"/>
  <c r="R53"/>
  <c r="S53"/>
  <c r="R49"/>
  <c r="S49"/>
  <c r="R45"/>
  <c r="S45"/>
  <c r="R41"/>
  <c r="S41"/>
  <c r="R37"/>
  <c r="S37"/>
  <c r="R34"/>
  <c r="S34"/>
  <c r="R30"/>
  <c r="S30"/>
  <c r="R26"/>
  <c r="S26"/>
  <c r="R24"/>
  <c r="S24"/>
  <c r="R22"/>
  <c r="S22"/>
  <c r="R20"/>
  <c r="S20"/>
  <c r="R18"/>
  <c r="S18"/>
  <c r="R16"/>
  <c r="S16"/>
  <c r="R14"/>
  <c r="S14"/>
  <c r="R12"/>
  <c r="S12"/>
  <c r="R63"/>
  <c r="S63"/>
  <c r="R67"/>
  <c r="V67"/>
  <c r="S67"/>
  <c r="R71"/>
  <c r="V71"/>
  <c r="S71"/>
  <c r="R75"/>
  <c r="V75"/>
  <c r="S75"/>
  <c r="R79"/>
  <c r="V79"/>
  <c r="S79"/>
  <c r="R83"/>
  <c r="V83"/>
  <c r="S83"/>
  <c r="R87"/>
  <c r="V87"/>
  <c r="S87"/>
  <c r="R91"/>
  <c r="V91"/>
  <c r="S91"/>
  <c r="R95"/>
  <c r="V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S33"/>
  <c r="R33"/>
  <c r="S29"/>
  <c r="R29"/>
  <c r="R59"/>
  <c r="S59"/>
  <c r="R55"/>
  <c r="S55"/>
  <c r="R51"/>
  <c r="S51"/>
  <c r="R47"/>
  <c r="S47"/>
  <c r="R43"/>
  <c r="S43"/>
  <c r="R39"/>
  <c r="S39"/>
  <c r="R35"/>
  <c r="S35"/>
  <c r="R32"/>
  <c r="S32"/>
  <c r="R28"/>
  <c r="S28"/>
  <c r="R65"/>
  <c r="S65"/>
  <c r="R69"/>
  <c r="V69"/>
  <c r="S69"/>
  <c r="R73"/>
  <c r="V73"/>
  <c r="S73"/>
  <c r="R77"/>
  <c r="V77"/>
  <c r="S77"/>
  <c r="R81"/>
  <c r="V81"/>
  <c r="S81"/>
  <c r="R85"/>
  <c r="V85"/>
  <c r="S85"/>
  <c r="R89"/>
  <c r="V89"/>
  <c r="S89"/>
  <c r="R93"/>
  <c r="V93"/>
  <c r="S93"/>
  <c r="R97"/>
  <c r="V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S34" i="33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R19"/>
  <c r="S19"/>
  <c r="S32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V128"/>
  <c r="V124"/>
  <c r="V120"/>
  <c r="V116"/>
  <c r="V112"/>
  <c r="V108"/>
  <c r="V104"/>
  <c r="V100"/>
  <c r="V96"/>
  <c r="V92"/>
  <c r="V88"/>
  <c r="V84"/>
  <c r="V80"/>
  <c r="V76"/>
  <c r="V72"/>
  <c r="V68"/>
  <c r="AJ9" s="1"/>
  <c r="S34" i="32"/>
  <c r="R34"/>
  <c r="S30"/>
  <c r="R30"/>
  <c r="S26"/>
  <c r="R26"/>
  <c r="S22"/>
  <c r="R22"/>
  <c r="S18"/>
  <c r="R18"/>
  <c r="S14"/>
  <c r="R14"/>
  <c r="S35"/>
  <c r="R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R17"/>
  <c r="S17"/>
  <c r="R13"/>
  <c r="S13"/>
  <c r="S32"/>
  <c r="R32"/>
  <c r="S28"/>
  <c r="R28"/>
  <c r="S24"/>
  <c r="R24"/>
  <c r="S20"/>
  <c r="R20"/>
  <c r="S16"/>
  <c r="R16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R19"/>
  <c r="S19"/>
  <c r="R15"/>
  <c r="S15"/>
  <c r="R11"/>
  <c r="S11"/>
  <c r="V106"/>
  <c r="V102"/>
  <c r="V98"/>
  <c r="V94"/>
  <c r="V90"/>
  <c r="V86"/>
  <c r="V82"/>
  <c r="V78"/>
  <c r="V74"/>
  <c r="V70"/>
  <c r="AF9" s="1"/>
  <c r="S34" i="31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S32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V120"/>
  <c r="V116"/>
  <c r="V112"/>
  <c r="V108"/>
  <c r="V104"/>
  <c r="V100"/>
  <c r="V96"/>
  <c r="V92"/>
  <c r="V88"/>
  <c r="V84"/>
  <c r="V80"/>
  <c r="V76"/>
  <c r="V72"/>
  <c r="V68"/>
  <c r="AJ9" s="1"/>
  <c r="S34" i="30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S32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V124"/>
  <c r="V120"/>
  <c r="V116"/>
  <c r="V112"/>
  <c r="V108"/>
  <c r="V104"/>
  <c r="V100"/>
  <c r="V96"/>
  <c r="V92"/>
  <c r="V88"/>
  <c r="V84"/>
  <c r="V80"/>
  <c r="V76"/>
  <c r="V72"/>
  <c r="AH9" s="1"/>
  <c r="V68"/>
  <c r="AJ9" s="1"/>
  <c r="R57" i="29"/>
  <c r="S57"/>
  <c r="R53"/>
  <c r="S53"/>
  <c r="R49"/>
  <c r="S49"/>
  <c r="R45"/>
  <c r="S45"/>
  <c r="R41"/>
  <c r="S41"/>
  <c r="R37"/>
  <c r="S37"/>
  <c r="S34"/>
  <c r="R34"/>
  <c r="S30"/>
  <c r="R30"/>
  <c r="S26"/>
  <c r="R26"/>
  <c r="S22"/>
  <c r="R22"/>
  <c r="S18"/>
  <c r="R18"/>
  <c r="S14"/>
  <c r="R14"/>
  <c r="R63"/>
  <c r="S63"/>
  <c r="R67"/>
  <c r="V67"/>
  <c r="S67"/>
  <c r="R71"/>
  <c r="V71"/>
  <c r="S71"/>
  <c r="R75"/>
  <c r="V75"/>
  <c r="S75"/>
  <c r="R79"/>
  <c r="V79"/>
  <c r="S79"/>
  <c r="R83"/>
  <c r="V83"/>
  <c r="S83"/>
  <c r="R87"/>
  <c r="V87"/>
  <c r="S87"/>
  <c r="R91"/>
  <c r="V91"/>
  <c r="S91"/>
  <c r="R95"/>
  <c r="V95"/>
  <c r="S95"/>
  <c r="R99"/>
  <c r="V99"/>
  <c r="S99"/>
  <c r="R103"/>
  <c r="V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59"/>
  <c r="S59"/>
  <c r="R55"/>
  <c r="S55"/>
  <c r="R51"/>
  <c r="S51"/>
  <c r="R47"/>
  <c r="S47"/>
  <c r="R43"/>
  <c r="S43"/>
  <c r="R39"/>
  <c r="S39"/>
  <c r="R35"/>
  <c r="S35"/>
  <c r="S32"/>
  <c r="R32"/>
  <c r="S28"/>
  <c r="R28"/>
  <c r="S24"/>
  <c r="R24"/>
  <c r="S20"/>
  <c r="R20"/>
  <c r="S16"/>
  <c r="R16"/>
  <c r="S12"/>
  <c r="R12"/>
  <c r="R61"/>
  <c r="S61"/>
  <c r="R65"/>
  <c r="S65"/>
  <c r="R69"/>
  <c r="V69"/>
  <c r="S69"/>
  <c r="R73"/>
  <c r="V73"/>
  <c r="S73"/>
  <c r="R77"/>
  <c r="V77"/>
  <c r="S77"/>
  <c r="R81"/>
  <c r="V81"/>
  <c r="S81"/>
  <c r="R85"/>
  <c r="V85"/>
  <c r="S85"/>
  <c r="R89"/>
  <c r="V89"/>
  <c r="S89"/>
  <c r="R93"/>
  <c r="V93"/>
  <c r="S93"/>
  <c r="R97"/>
  <c r="V97"/>
  <c r="S97"/>
  <c r="R101"/>
  <c r="V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V126"/>
  <c r="V122"/>
  <c r="V118"/>
  <c r="V114"/>
  <c r="V110"/>
  <c r="V106"/>
  <c r="V102"/>
  <c r="V98"/>
  <c r="V94"/>
  <c r="V90"/>
  <c r="V86"/>
  <c r="V82"/>
  <c r="V78"/>
  <c r="V74"/>
  <c r="V70"/>
  <c r="S34" i="28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S32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V120"/>
  <c r="V116"/>
  <c r="V112"/>
  <c r="V108"/>
  <c r="V104"/>
  <c r="V100"/>
  <c r="V96"/>
  <c r="V92"/>
  <c r="V88"/>
  <c r="V84"/>
  <c r="V80"/>
  <c r="V76"/>
  <c r="V72"/>
  <c r="V68"/>
  <c r="AJ9" s="1"/>
  <c r="S34" i="27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R19"/>
  <c r="S19"/>
  <c r="S32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R17"/>
  <c r="S17"/>
  <c r="V124"/>
  <c r="V120"/>
  <c r="V116"/>
  <c r="V112"/>
  <c r="V108"/>
  <c r="V104"/>
  <c r="V100"/>
  <c r="V96"/>
  <c r="V92"/>
  <c r="V88"/>
  <c r="V84"/>
  <c r="V80"/>
  <c r="V76"/>
  <c r="V72"/>
  <c r="AH9" s="1"/>
  <c r="V68"/>
  <c r="AJ9" s="1"/>
  <c r="S34" i="26"/>
  <c r="R34"/>
  <c r="S30"/>
  <c r="R30"/>
  <c r="S26"/>
  <c r="R26"/>
  <c r="S22"/>
  <c r="R22"/>
  <c r="S18"/>
  <c r="R18"/>
  <c r="S14"/>
  <c r="R14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R17"/>
  <c r="S17"/>
  <c r="R13"/>
  <c r="S13"/>
  <c r="S32"/>
  <c r="R32"/>
  <c r="S28"/>
  <c r="R28"/>
  <c r="S24"/>
  <c r="R24"/>
  <c r="S20"/>
  <c r="R20"/>
  <c r="S16"/>
  <c r="R16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R19"/>
  <c r="S19"/>
  <c r="R15"/>
  <c r="S15"/>
  <c r="R11"/>
  <c r="S11"/>
  <c r="V106"/>
  <c r="V102"/>
  <c r="V98"/>
  <c r="V94"/>
  <c r="V90"/>
  <c r="V86"/>
  <c r="V82"/>
  <c r="V78"/>
  <c r="V74"/>
  <c r="V70"/>
  <c r="S34" i="25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S32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V128"/>
  <c r="V124"/>
  <c r="V120"/>
  <c r="V116"/>
  <c r="V112"/>
  <c r="V108"/>
  <c r="V104"/>
  <c r="V100"/>
  <c r="V96"/>
  <c r="V92"/>
  <c r="V88"/>
  <c r="V84"/>
  <c r="V80"/>
  <c r="V76"/>
  <c r="V72"/>
  <c r="V68"/>
  <c r="S25" i="24"/>
  <c r="R25"/>
  <c r="S21"/>
  <c r="R21"/>
  <c r="S17"/>
  <c r="R17"/>
  <c r="S13"/>
  <c r="R13"/>
  <c r="S11"/>
  <c r="R11"/>
  <c r="R35"/>
  <c r="S35"/>
  <c r="R31"/>
  <c r="S31"/>
  <c r="R28"/>
  <c r="S28"/>
  <c r="R24"/>
  <c r="S24"/>
  <c r="R20"/>
  <c r="S20"/>
  <c r="R16"/>
  <c r="S16"/>
  <c r="R12"/>
  <c r="S12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2"/>
  <c r="R32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S27"/>
  <c r="R27"/>
  <c r="S23"/>
  <c r="R23"/>
  <c r="S19"/>
  <c r="R19"/>
  <c r="S15"/>
  <c r="R15"/>
  <c r="D167"/>
  <c r="D165"/>
  <c r="AJ9"/>
  <c r="AH9"/>
  <c r="AF9"/>
  <c r="R33"/>
  <c r="S33"/>
  <c r="R29"/>
  <c r="S29"/>
  <c r="R26"/>
  <c r="S26"/>
  <c r="R22"/>
  <c r="S22"/>
  <c r="R18"/>
  <c r="S18"/>
  <c r="R14"/>
  <c r="S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0"/>
  <c r="R30"/>
  <c r="S34"/>
  <c r="R34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S34" i="23"/>
  <c r="R34"/>
  <c r="S30"/>
  <c r="R30"/>
  <c r="S26"/>
  <c r="R26"/>
  <c r="S22"/>
  <c r="R22"/>
  <c r="S18"/>
  <c r="R18"/>
  <c r="S14"/>
  <c r="R14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S32"/>
  <c r="R32"/>
  <c r="S28"/>
  <c r="R28"/>
  <c r="S24"/>
  <c r="R24"/>
  <c r="S20"/>
  <c r="R20"/>
  <c r="S16"/>
  <c r="R16"/>
  <c r="S12"/>
  <c r="R12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V128"/>
  <c r="V124"/>
  <c r="V120"/>
  <c r="V116"/>
  <c r="V112"/>
  <c r="V108"/>
  <c r="V104"/>
  <c r="V100"/>
  <c r="V96"/>
  <c r="V92"/>
  <c r="V88"/>
  <c r="V84"/>
  <c r="V80"/>
  <c r="V76"/>
  <c r="V72"/>
  <c r="V68"/>
  <c r="AJ9" s="1"/>
  <c r="R141" i="22"/>
  <c r="V141"/>
  <c r="S141"/>
  <c r="R137"/>
  <c r="V137"/>
  <c r="S137"/>
  <c r="R133"/>
  <c r="V133"/>
  <c r="S133"/>
  <c r="R129"/>
  <c r="V129"/>
  <c r="S129"/>
  <c r="R125"/>
  <c r="V125"/>
  <c r="S125"/>
  <c r="R121"/>
  <c r="V121"/>
  <c r="S121"/>
  <c r="R117"/>
  <c r="V117"/>
  <c r="S117"/>
  <c r="R113"/>
  <c r="V113"/>
  <c r="S113"/>
  <c r="R109"/>
  <c r="V109"/>
  <c r="S109"/>
  <c r="R105"/>
  <c r="V105"/>
  <c r="S105"/>
  <c r="R101"/>
  <c r="V101"/>
  <c r="S101"/>
  <c r="R97"/>
  <c r="V97"/>
  <c r="S97"/>
  <c r="R93"/>
  <c r="V93"/>
  <c r="S93"/>
  <c r="R89"/>
  <c r="V89"/>
  <c r="S89"/>
  <c r="R85"/>
  <c r="V85"/>
  <c r="S85"/>
  <c r="R81"/>
  <c r="V81"/>
  <c r="S81"/>
  <c r="R77"/>
  <c r="V77"/>
  <c r="S77"/>
  <c r="R73"/>
  <c r="V73"/>
  <c r="S73"/>
  <c r="R69"/>
  <c r="V69"/>
  <c r="S69"/>
  <c r="R65"/>
  <c r="S65"/>
  <c r="R61"/>
  <c r="S61"/>
  <c r="R57"/>
  <c r="S57"/>
  <c r="R53"/>
  <c r="S53"/>
  <c r="R49"/>
  <c r="S49"/>
  <c r="R45"/>
  <c r="S45"/>
  <c r="R41"/>
  <c r="S41"/>
  <c r="R37"/>
  <c r="S37"/>
  <c r="S34"/>
  <c r="R34"/>
  <c r="S30"/>
  <c r="R30"/>
  <c r="S26"/>
  <c r="R26"/>
  <c r="S22"/>
  <c r="R22"/>
  <c r="S18"/>
  <c r="R18"/>
  <c r="S14"/>
  <c r="R14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143"/>
  <c r="V143"/>
  <c r="S143"/>
  <c r="R139"/>
  <c r="V139"/>
  <c r="S139"/>
  <c r="R135"/>
  <c r="V135"/>
  <c r="S135"/>
  <c r="R131"/>
  <c r="V131"/>
  <c r="S131"/>
  <c r="R127"/>
  <c r="V127"/>
  <c r="S127"/>
  <c r="R123"/>
  <c r="V123"/>
  <c r="S123"/>
  <c r="R119"/>
  <c r="V119"/>
  <c r="S119"/>
  <c r="R115"/>
  <c r="V115"/>
  <c r="S115"/>
  <c r="R111"/>
  <c r="V111"/>
  <c r="S111"/>
  <c r="R107"/>
  <c r="V107"/>
  <c r="S107"/>
  <c r="R103"/>
  <c r="V103"/>
  <c r="S103"/>
  <c r="R99"/>
  <c r="V99"/>
  <c r="S99"/>
  <c r="R95"/>
  <c r="V95"/>
  <c r="S95"/>
  <c r="R91"/>
  <c r="V91"/>
  <c r="S91"/>
  <c r="R87"/>
  <c r="V87"/>
  <c r="S87"/>
  <c r="R83"/>
  <c r="V83"/>
  <c r="S83"/>
  <c r="R79"/>
  <c r="V79"/>
  <c r="S79"/>
  <c r="R75"/>
  <c r="V75"/>
  <c r="S75"/>
  <c r="R71"/>
  <c r="V71"/>
  <c r="S71"/>
  <c r="R67"/>
  <c r="V67"/>
  <c r="S67"/>
  <c r="R63"/>
  <c r="S63"/>
  <c r="R59"/>
  <c r="S59"/>
  <c r="R55"/>
  <c r="S55"/>
  <c r="R51"/>
  <c r="S51"/>
  <c r="R47"/>
  <c r="S47"/>
  <c r="R43"/>
  <c r="S43"/>
  <c r="R39"/>
  <c r="S39"/>
  <c r="R35"/>
  <c r="S35"/>
  <c r="S32"/>
  <c r="R32"/>
  <c r="S28"/>
  <c r="R28"/>
  <c r="S24"/>
  <c r="R24"/>
  <c r="S20"/>
  <c r="R20"/>
  <c r="S16"/>
  <c r="R16"/>
  <c r="S12"/>
  <c r="R12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V126"/>
  <c r="V122"/>
  <c r="V118"/>
  <c r="V114"/>
  <c r="V110"/>
  <c r="V106"/>
  <c r="V102"/>
  <c r="V98"/>
  <c r="V94"/>
  <c r="V90"/>
  <c r="V86"/>
  <c r="V82"/>
  <c r="V78"/>
  <c r="V74"/>
  <c r="V70"/>
  <c r="R75" i="21"/>
  <c r="V75"/>
  <c r="S75"/>
  <c r="R71"/>
  <c r="V71"/>
  <c r="S71"/>
  <c r="R67"/>
  <c r="V67"/>
  <c r="S67"/>
  <c r="R63"/>
  <c r="S63"/>
  <c r="R59"/>
  <c r="S59"/>
  <c r="R55"/>
  <c r="S55"/>
  <c r="R51"/>
  <c r="S51"/>
  <c r="R47"/>
  <c r="S47"/>
  <c r="R43"/>
  <c r="S43"/>
  <c r="R39"/>
  <c r="S39"/>
  <c r="R35"/>
  <c r="S35"/>
  <c r="S32"/>
  <c r="R32"/>
  <c r="S28"/>
  <c r="R28"/>
  <c r="S24"/>
  <c r="R24"/>
  <c r="S20"/>
  <c r="R20"/>
  <c r="S16"/>
  <c r="R16"/>
  <c r="S12"/>
  <c r="R12"/>
  <c r="R79"/>
  <c r="V79"/>
  <c r="S79"/>
  <c r="R83"/>
  <c r="V83"/>
  <c r="S83"/>
  <c r="R87"/>
  <c r="V87"/>
  <c r="S87"/>
  <c r="R91"/>
  <c r="V91"/>
  <c r="S91"/>
  <c r="R95"/>
  <c r="V95"/>
  <c r="S95"/>
  <c r="R99"/>
  <c r="V99"/>
  <c r="S99"/>
  <c r="R103"/>
  <c r="V103"/>
  <c r="S103"/>
  <c r="R107"/>
  <c r="V107"/>
  <c r="S107"/>
  <c r="R111"/>
  <c r="V111"/>
  <c r="S111"/>
  <c r="R115"/>
  <c r="V115"/>
  <c r="S115"/>
  <c r="R119"/>
  <c r="V119"/>
  <c r="S119"/>
  <c r="R123"/>
  <c r="V123"/>
  <c r="S123"/>
  <c r="R127"/>
  <c r="V127"/>
  <c r="S127"/>
  <c r="R131"/>
  <c r="V131"/>
  <c r="S131"/>
  <c r="R135"/>
  <c r="V135"/>
  <c r="S135"/>
  <c r="R139"/>
  <c r="V139"/>
  <c r="S139"/>
  <c r="R143"/>
  <c r="V143"/>
  <c r="S143"/>
  <c r="R147"/>
  <c r="V147"/>
  <c r="S147"/>
  <c r="R151"/>
  <c r="V151"/>
  <c r="S151"/>
  <c r="R155"/>
  <c r="V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77"/>
  <c r="V77"/>
  <c r="S77"/>
  <c r="R73"/>
  <c r="V73"/>
  <c r="S73"/>
  <c r="R69"/>
  <c r="V69"/>
  <c r="S69"/>
  <c r="R65"/>
  <c r="S65"/>
  <c r="R61"/>
  <c r="S61"/>
  <c r="R57"/>
  <c r="S57"/>
  <c r="R53"/>
  <c r="S53"/>
  <c r="R49"/>
  <c r="S49"/>
  <c r="R45"/>
  <c r="S45"/>
  <c r="R41"/>
  <c r="S41"/>
  <c r="R37"/>
  <c r="S37"/>
  <c r="S34"/>
  <c r="R34"/>
  <c r="S30"/>
  <c r="R30"/>
  <c r="S26"/>
  <c r="R26"/>
  <c r="S22"/>
  <c r="R22"/>
  <c r="S18"/>
  <c r="R18"/>
  <c r="S14"/>
  <c r="R14"/>
  <c r="R81"/>
  <c r="V81"/>
  <c r="S81"/>
  <c r="R85"/>
  <c r="V85"/>
  <c r="S85"/>
  <c r="R89"/>
  <c r="V89"/>
  <c r="S89"/>
  <c r="R93"/>
  <c r="V93"/>
  <c r="S93"/>
  <c r="R97"/>
  <c r="V97"/>
  <c r="S97"/>
  <c r="R101"/>
  <c r="V101"/>
  <c r="S101"/>
  <c r="R105"/>
  <c r="V105"/>
  <c r="S105"/>
  <c r="R109"/>
  <c r="V109"/>
  <c r="S109"/>
  <c r="R113"/>
  <c r="V113"/>
  <c r="S113"/>
  <c r="R117"/>
  <c r="V117"/>
  <c r="S117"/>
  <c r="R121"/>
  <c r="V121"/>
  <c r="S121"/>
  <c r="R125"/>
  <c r="V125"/>
  <c r="S125"/>
  <c r="R129"/>
  <c r="V129"/>
  <c r="S129"/>
  <c r="R133"/>
  <c r="V133"/>
  <c r="S133"/>
  <c r="R137"/>
  <c r="V137"/>
  <c r="S137"/>
  <c r="R141"/>
  <c r="V141"/>
  <c r="S141"/>
  <c r="R145"/>
  <c r="V145"/>
  <c r="S145"/>
  <c r="R149"/>
  <c r="V149"/>
  <c r="S149"/>
  <c r="R153"/>
  <c r="V153"/>
  <c r="S153"/>
  <c r="R157"/>
  <c r="V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V130"/>
  <c r="V126"/>
  <c r="V122"/>
  <c r="V118"/>
  <c r="V114"/>
  <c r="V110"/>
  <c r="V106"/>
  <c r="V102"/>
  <c r="V98"/>
  <c r="V94"/>
  <c r="V90"/>
  <c r="V86"/>
  <c r="V82"/>
  <c r="V78"/>
  <c r="V74"/>
  <c r="V70"/>
  <c r="S34" i="20"/>
  <c r="R34"/>
  <c r="S30"/>
  <c r="R30"/>
  <c r="S26"/>
  <c r="R26"/>
  <c r="S22"/>
  <c r="R22"/>
  <c r="S18"/>
  <c r="R18"/>
  <c r="S14"/>
  <c r="R14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R17"/>
  <c r="S17"/>
  <c r="R13"/>
  <c r="S13"/>
  <c r="S32"/>
  <c r="R32"/>
  <c r="S28"/>
  <c r="R28"/>
  <c r="S24"/>
  <c r="R24"/>
  <c r="S20"/>
  <c r="R20"/>
  <c r="S16"/>
  <c r="R16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R23"/>
  <c r="S23"/>
  <c r="R19"/>
  <c r="S19"/>
  <c r="R15"/>
  <c r="S15"/>
  <c r="R11"/>
  <c r="S11"/>
  <c r="V102"/>
  <c r="V98"/>
  <c r="V94"/>
  <c r="V90"/>
  <c r="V86"/>
  <c r="V82"/>
  <c r="V78"/>
  <c r="V74"/>
  <c r="V70"/>
  <c r="AF9" s="1"/>
  <c r="AH9"/>
  <c r="R141" i="19"/>
  <c r="V141"/>
  <c r="S141"/>
  <c r="R137"/>
  <c r="V137"/>
  <c r="S137"/>
  <c r="R133"/>
  <c r="V133"/>
  <c r="S133"/>
  <c r="R129"/>
  <c r="V129"/>
  <c r="S129"/>
  <c r="R125"/>
  <c r="V125"/>
  <c r="S125"/>
  <c r="R121"/>
  <c r="V121"/>
  <c r="S121"/>
  <c r="R117"/>
  <c r="V117"/>
  <c r="S117"/>
  <c r="R113"/>
  <c r="V113"/>
  <c r="S113"/>
  <c r="R109"/>
  <c r="V109"/>
  <c r="S109"/>
  <c r="R105"/>
  <c r="V105"/>
  <c r="S105"/>
  <c r="R101"/>
  <c r="V101"/>
  <c r="S101"/>
  <c r="R97"/>
  <c r="V97"/>
  <c r="S97"/>
  <c r="R93"/>
  <c r="V93"/>
  <c r="S93"/>
  <c r="R89"/>
  <c r="V89"/>
  <c r="S89"/>
  <c r="R85"/>
  <c r="V85"/>
  <c r="S85"/>
  <c r="R81"/>
  <c r="V81"/>
  <c r="S81"/>
  <c r="R77"/>
  <c r="V77"/>
  <c r="S77"/>
  <c r="R73"/>
  <c r="V73"/>
  <c r="S73"/>
  <c r="R69"/>
  <c r="V69"/>
  <c r="S69"/>
  <c r="R65"/>
  <c r="S65"/>
  <c r="R61"/>
  <c r="S61"/>
  <c r="R57"/>
  <c r="S57"/>
  <c r="R53"/>
  <c r="S53"/>
  <c r="R49"/>
  <c r="S49"/>
  <c r="R45"/>
  <c r="S45"/>
  <c r="R41"/>
  <c r="S41"/>
  <c r="R37"/>
  <c r="S37"/>
  <c r="S34"/>
  <c r="R34"/>
  <c r="S30"/>
  <c r="R30"/>
  <c r="S26"/>
  <c r="R26"/>
  <c r="S22"/>
  <c r="R22"/>
  <c r="S18"/>
  <c r="R18"/>
  <c r="S14"/>
  <c r="R14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V144"/>
  <c r="S144"/>
  <c r="R144"/>
  <c r="V148"/>
  <c r="S148"/>
  <c r="R148"/>
  <c r="V152"/>
  <c r="S152"/>
  <c r="R152"/>
  <c r="V156"/>
  <c r="S156"/>
  <c r="R156"/>
  <c r="V160"/>
  <c r="S160"/>
  <c r="R160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R139"/>
  <c r="V139"/>
  <c r="S139"/>
  <c r="R135"/>
  <c r="V135"/>
  <c r="S135"/>
  <c r="R131"/>
  <c r="V131"/>
  <c r="S131"/>
  <c r="R127"/>
  <c r="V127"/>
  <c r="S127"/>
  <c r="R123"/>
  <c r="V123"/>
  <c r="S123"/>
  <c r="R119"/>
  <c r="V119"/>
  <c r="S119"/>
  <c r="R115"/>
  <c r="V115"/>
  <c r="S115"/>
  <c r="R111"/>
  <c r="V111"/>
  <c r="S111"/>
  <c r="R107"/>
  <c r="V107"/>
  <c r="S107"/>
  <c r="R103"/>
  <c r="V103"/>
  <c r="S103"/>
  <c r="R99"/>
  <c r="V99"/>
  <c r="S99"/>
  <c r="R95"/>
  <c r="V95"/>
  <c r="S95"/>
  <c r="R91"/>
  <c r="V91"/>
  <c r="S91"/>
  <c r="R87"/>
  <c r="V87"/>
  <c r="S87"/>
  <c r="R83"/>
  <c r="V83"/>
  <c r="S83"/>
  <c r="R79"/>
  <c r="V79"/>
  <c r="S79"/>
  <c r="R75"/>
  <c r="V75"/>
  <c r="S75"/>
  <c r="R71"/>
  <c r="V71"/>
  <c r="S71"/>
  <c r="R67"/>
  <c r="V67"/>
  <c r="S67"/>
  <c r="R63"/>
  <c r="S63"/>
  <c r="R59"/>
  <c r="S59"/>
  <c r="R55"/>
  <c r="S55"/>
  <c r="R51"/>
  <c r="S51"/>
  <c r="R47"/>
  <c r="S47"/>
  <c r="R43"/>
  <c r="S43"/>
  <c r="R39"/>
  <c r="S39"/>
  <c r="R35"/>
  <c r="S35"/>
  <c r="S32"/>
  <c r="R32"/>
  <c r="S28"/>
  <c r="R28"/>
  <c r="S24"/>
  <c r="R24"/>
  <c r="S20"/>
  <c r="R20"/>
  <c r="S16"/>
  <c r="R16"/>
  <c r="S12"/>
  <c r="R12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V146"/>
  <c r="S146"/>
  <c r="R146"/>
  <c r="V150"/>
  <c r="S150"/>
  <c r="R150"/>
  <c r="V154"/>
  <c r="S154"/>
  <c r="R154"/>
  <c r="V158"/>
  <c r="S158"/>
  <c r="R158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S32" i="18"/>
  <c r="R32"/>
  <c r="S28"/>
  <c r="R28"/>
  <c r="S24"/>
  <c r="R24"/>
  <c r="S20"/>
  <c r="R20"/>
  <c r="S16"/>
  <c r="R16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29"/>
  <c r="S29"/>
  <c r="R25"/>
  <c r="S25"/>
  <c r="R21"/>
  <c r="S21"/>
  <c r="R17"/>
  <c r="S17"/>
  <c r="R13"/>
  <c r="S13"/>
  <c r="V29"/>
  <c r="V25"/>
  <c r="V21"/>
  <c r="V17"/>
  <c r="V13"/>
  <c r="V32"/>
  <c r="V28"/>
  <c r="V24"/>
  <c r="V20"/>
  <c r="V16"/>
  <c r="V12"/>
  <c r="S34"/>
  <c r="R34"/>
  <c r="S30"/>
  <c r="R30"/>
  <c r="S26"/>
  <c r="R26"/>
  <c r="S22"/>
  <c r="R22"/>
  <c r="S18"/>
  <c r="R18"/>
  <c r="S14"/>
  <c r="R14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31"/>
  <c r="S31"/>
  <c r="R27"/>
  <c r="S27"/>
  <c r="R23"/>
  <c r="S23"/>
  <c r="R19"/>
  <c r="S19"/>
  <c r="R15"/>
  <c r="S15"/>
  <c r="R11"/>
  <c r="S11"/>
  <c r="V160"/>
  <c r="V156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31"/>
  <c r="V27"/>
  <c r="V23"/>
  <c r="V19"/>
  <c r="V15"/>
  <c r="V30"/>
  <c r="V26"/>
  <c r="V22"/>
  <c r="V18"/>
  <c r="V14"/>
  <c r="V32" i="17"/>
  <c r="S32"/>
  <c r="R32"/>
  <c r="V28"/>
  <c r="S28"/>
  <c r="R28"/>
  <c r="V24"/>
  <c r="S24"/>
  <c r="R24"/>
  <c r="V20"/>
  <c r="S20"/>
  <c r="R20"/>
  <c r="V16"/>
  <c r="S16"/>
  <c r="R16"/>
  <c r="V12"/>
  <c r="S12"/>
  <c r="R12"/>
  <c r="S37"/>
  <c r="R37"/>
  <c r="S41"/>
  <c r="R41"/>
  <c r="S45"/>
  <c r="R45"/>
  <c r="S49"/>
  <c r="R49"/>
  <c r="S53"/>
  <c r="R53"/>
  <c r="S57"/>
  <c r="R57"/>
  <c r="S61"/>
  <c r="R61"/>
  <c r="S65"/>
  <c r="R65"/>
  <c r="S69"/>
  <c r="R69"/>
  <c r="S73"/>
  <c r="R73"/>
  <c r="S77"/>
  <c r="R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V80"/>
  <c r="S80"/>
  <c r="R80"/>
  <c r="V84"/>
  <c r="S84"/>
  <c r="R84"/>
  <c r="V88"/>
  <c r="S88"/>
  <c r="R88"/>
  <c r="V92"/>
  <c r="S92"/>
  <c r="R92"/>
  <c r="V96"/>
  <c r="S96"/>
  <c r="R96"/>
  <c r="V100"/>
  <c r="S100"/>
  <c r="R100"/>
  <c r="V104"/>
  <c r="S104"/>
  <c r="R104"/>
  <c r="V108"/>
  <c r="S108"/>
  <c r="R108"/>
  <c r="V112"/>
  <c r="S112"/>
  <c r="R112"/>
  <c r="V116"/>
  <c r="S116"/>
  <c r="R116"/>
  <c r="V120"/>
  <c r="S120"/>
  <c r="R120"/>
  <c r="V124"/>
  <c r="S124"/>
  <c r="R124"/>
  <c r="V128"/>
  <c r="S128"/>
  <c r="R128"/>
  <c r="V132"/>
  <c r="S132"/>
  <c r="R132"/>
  <c r="V136"/>
  <c r="S136"/>
  <c r="R136"/>
  <c r="V140"/>
  <c r="S140"/>
  <c r="R140"/>
  <c r="V144"/>
  <c r="S144"/>
  <c r="R144"/>
  <c r="V148"/>
  <c r="S148"/>
  <c r="R148"/>
  <c r="V152"/>
  <c r="S152"/>
  <c r="R152"/>
  <c r="V156"/>
  <c r="S156"/>
  <c r="R156"/>
  <c r="V160"/>
  <c r="S160"/>
  <c r="R160"/>
  <c r="R74"/>
  <c r="V74"/>
  <c r="S74"/>
  <c r="R70"/>
  <c r="V70"/>
  <c r="S70"/>
  <c r="R66"/>
  <c r="V66"/>
  <c r="S66"/>
  <c r="R62"/>
  <c r="V62"/>
  <c r="S62"/>
  <c r="R58"/>
  <c r="V58"/>
  <c r="S58"/>
  <c r="R54"/>
  <c r="V54"/>
  <c r="S54"/>
  <c r="R50"/>
  <c r="V50"/>
  <c r="S50"/>
  <c r="R46"/>
  <c r="V46"/>
  <c r="S46"/>
  <c r="R42"/>
  <c r="V42"/>
  <c r="S42"/>
  <c r="R38"/>
  <c r="V38"/>
  <c r="S38"/>
  <c r="R33"/>
  <c r="S33"/>
  <c r="R29"/>
  <c r="S29"/>
  <c r="R25"/>
  <c r="S25"/>
  <c r="R21"/>
  <c r="S21"/>
  <c r="R17"/>
  <c r="S17"/>
  <c r="R13"/>
  <c r="S13"/>
  <c r="V33"/>
  <c r="V29"/>
  <c r="V25"/>
  <c r="V21"/>
  <c r="V17"/>
  <c r="V13"/>
  <c r="V34"/>
  <c r="S34"/>
  <c r="R34"/>
  <c r="V30"/>
  <c r="S30"/>
  <c r="R30"/>
  <c r="V26"/>
  <c r="S26"/>
  <c r="R26"/>
  <c r="V22"/>
  <c r="S22"/>
  <c r="R22"/>
  <c r="V18"/>
  <c r="S18"/>
  <c r="R18"/>
  <c r="V14"/>
  <c r="S14"/>
  <c r="R14"/>
  <c r="S35"/>
  <c r="R35"/>
  <c r="S39"/>
  <c r="R39"/>
  <c r="S43"/>
  <c r="R43"/>
  <c r="S47"/>
  <c r="R47"/>
  <c r="S51"/>
  <c r="R51"/>
  <c r="S55"/>
  <c r="R55"/>
  <c r="S59"/>
  <c r="R59"/>
  <c r="S63"/>
  <c r="R63"/>
  <c r="S67"/>
  <c r="R67"/>
  <c r="S71"/>
  <c r="R71"/>
  <c r="S75"/>
  <c r="R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V82"/>
  <c r="S82"/>
  <c r="R82"/>
  <c r="V86"/>
  <c r="S86"/>
  <c r="R86"/>
  <c r="V90"/>
  <c r="S90"/>
  <c r="R90"/>
  <c r="V94"/>
  <c r="S94"/>
  <c r="R94"/>
  <c r="V98"/>
  <c r="S98"/>
  <c r="R98"/>
  <c r="V102"/>
  <c r="S102"/>
  <c r="R102"/>
  <c r="V106"/>
  <c r="S106"/>
  <c r="R106"/>
  <c r="V110"/>
  <c r="S110"/>
  <c r="R110"/>
  <c r="V114"/>
  <c r="S114"/>
  <c r="R114"/>
  <c r="V118"/>
  <c r="S118"/>
  <c r="R118"/>
  <c r="V122"/>
  <c r="S122"/>
  <c r="R122"/>
  <c r="V126"/>
  <c r="S126"/>
  <c r="R126"/>
  <c r="V130"/>
  <c r="S130"/>
  <c r="R130"/>
  <c r="V134"/>
  <c r="S134"/>
  <c r="R134"/>
  <c r="V138"/>
  <c r="S138"/>
  <c r="R138"/>
  <c r="V142"/>
  <c r="S142"/>
  <c r="R142"/>
  <c r="V146"/>
  <c r="S146"/>
  <c r="R146"/>
  <c r="V150"/>
  <c r="S150"/>
  <c r="R150"/>
  <c r="V154"/>
  <c r="S154"/>
  <c r="R154"/>
  <c r="V158"/>
  <c r="S158"/>
  <c r="R158"/>
  <c r="R76"/>
  <c r="V76"/>
  <c r="S76"/>
  <c r="R72"/>
  <c r="V72"/>
  <c r="S72"/>
  <c r="R68"/>
  <c r="V68"/>
  <c r="S68"/>
  <c r="R64"/>
  <c r="V64"/>
  <c r="S64"/>
  <c r="R60"/>
  <c r="V60"/>
  <c r="S60"/>
  <c r="R56"/>
  <c r="V56"/>
  <c r="S56"/>
  <c r="R52"/>
  <c r="V52"/>
  <c r="S52"/>
  <c r="R48"/>
  <c r="V48"/>
  <c r="S48"/>
  <c r="R44"/>
  <c r="V44"/>
  <c r="S44"/>
  <c r="R40"/>
  <c r="V40"/>
  <c r="S40"/>
  <c r="R36"/>
  <c r="V36"/>
  <c r="S36"/>
  <c r="R31"/>
  <c r="S31"/>
  <c r="R27"/>
  <c r="S27"/>
  <c r="R23"/>
  <c r="S23"/>
  <c r="R19"/>
  <c r="S19"/>
  <c r="R15"/>
  <c r="S15"/>
  <c r="R11"/>
  <c r="S11"/>
  <c r="V31"/>
  <c r="V27"/>
  <c r="V23"/>
  <c r="V19"/>
  <c r="V15"/>
  <c r="V11"/>
  <c r="S34" i="16"/>
  <c r="R34"/>
  <c r="V30"/>
  <c r="S30"/>
  <c r="R30"/>
  <c r="V26"/>
  <c r="S26"/>
  <c r="R26"/>
  <c r="V22"/>
  <c r="S22"/>
  <c r="R22"/>
  <c r="V18"/>
  <c r="S18"/>
  <c r="R18"/>
  <c r="V14"/>
  <c r="S14"/>
  <c r="R14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31"/>
  <c r="S31"/>
  <c r="R27"/>
  <c r="S27"/>
  <c r="R23"/>
  <c r="S23"/>
  <c r="R19"/>
  <c r="S19"/>
  <c r="R15"/>
  <c r="S15"/>
  <c r="R11"/>
  <c r="S11"/>
  <c r="V31"/>
  <c r="V27"/>
  <c r="V23"/>
  <c r="V19"/>
  <c r="V15"/>
  <c r="V11"/>
  <c r="V32"/>
  <c r="S32"/>
  <c r="R32"/>
  <c r="V28"/>
  <c r="S28"/>
  <c r="R28"/>
  <c r="V24"/>
  <c r="S24"/>
  <c r="R24"/>
  <c r="V20"/>
  <c r="S20"/>
  <c r="R20"/>
  <c r="V16"/>
  <c r="S16"/>
  <c r="R16"/>
  <c r="V12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29"/>
  <c r="S29"/>
  <c r="R25"/>
  <c r="S25"/>
  <c r="R21"/>
  <c r="S21"/>
  <c r="R17"/>
  <c r="S17"/>
  <c r="R13"/>
  <c r="S13"/>
  <c r="V158"/>
  <c r="V154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54"/>
  <c r="V50"/>
  <c r="V46"/>
  <c r="V42"/>
  <c r="V38"/>
  <c r="V34"/>
  <c r="V29"/>
  <c r="V25"/>
  <c r="V21"/>
  <c r="V17"/>
  <c r="V13"/>
  <c r="S34" i="15"/>
  <c r="R34"/>
  <c r="V30"/>
  <c r="S30"/>
  <c r="R30"/>
  <c r="V26"/>
  <c r="S26"/>
  <c r="R26"/>
  <c r="V22"/>
  <c r="S22"/>
  <c r="R22"/>
  <c r="V18"/>
  <c r="S18"/>
  <c r="R18"/>
  <c r="V14"/>
  <c r="S14"/>
  <c r="R14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31"/>
  <c r="S31"/>
  <c r="R27"/>
  <c r="S27"/>
  <c r="R23"/>
  <c r="S23"/>
  <c r="R19"/>
  <c r="S19"/>
  <c r="R15"/>
  <c r="S15"/>
  <c r="R11"/>
  <c r="S11"/>
  <c r="V31"/>
  <c r="V27"/>
  <c r="V23"/>
  <c r="V19"/>
  <c r="V15"/>
  <c r="V11"/>
  <c r="V32"/>
  <c r="S32"/>
  <c r="R32"/>
  <c r="V28"/>
  <c r="S28"/>
  <c r="R28"/>
  <c r="V24"/>
  <c r="S24"/>
  <c r="R24"/>
  <c r="V20"/>
  <c r="S20"/>
  <c r="R20"/>
  <c r="V16"/>
  <c r="S16"/>
  <c r="R16"/>
  <c r="V12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29"/>
  <c r="S29"/>
  <c r="R25"/>
  <c r="S25"/>
  <c r="R21"/>
  <c r="S21"/>
  <c r="R17"/>
  <c r="S17"/>
  <c r="R13"/>
  <c r="S13"/>
  <c r="V158"/>
  <c r="V154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54"/>
  <c r="V50"/>
  <c r="V46"/>
  <c r="V42"/>
  <c r="V38"/>
  <c r="V34"/>
  <c r="V29"/>
  <c r="V25"/>
  <c r="V21"/>
  <c r="V17"/>
  <c r="V13"/>
  <c r="S34" i="14"/>
  <c r="R34"/>
  <c r="S30"/>
  <c r="R30"/>
  <c r="S26"/>
  <c r="R26"/>
  <c r="S22"/>
  <c r="R22"/>
  <c r="S18"/>
  <c r="R18"/>
  <c r="S14"/>
  <c r="R14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31"/>
  <c r="V31"/>
  <c r="S31"/>
  <c r="R27"/>
  <c r="V27"/>
  <c r="S27"/>
  <c r="R23"/>
  <c r="V23"/>
  <c r="S23"/>
  <c r="R19"/>
  <c r="V19"/>
  <c r="S19"/>
  <c r="V30"/>
  <c r="V26"/>
  <c r="V22"/>
  <c r="V18"/>
  <c r="S32"/>
  <c r="R32"/>
  <c r="S28"/>
  <c r="R28"/>
  <c r="S24"/>
  <c r="R24"/>
  <c r="S20"/>
  <c r="R20"/>
  <c r="S16"/>
  <c r="R16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29"/>
  <c r="V29"/>
  <c r="S29"/>
  <c r="R25"/>
  <c r="V25"/>
  <c r="S25"/>
  <c r="R21"/>
  <c r="V21"/>
  <c r="S21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54"/>
  <c r="V50"/>
  <c r="V46"/>
  <c r="V42"/>
  <c r="V38"/>
  <c r="V34"/>
  <c r="V16"/>
  <c r="V32"/>
  <c r="V28"/>
  <c r="V24"/>
  <c r="V20"/>
  <c r="V14"/>
  <c r="R53" i="13"/>
  <c r="V53"/>
  <c r="S53"/>
  <c r="R49"/>
  <c r="V49"/>
  <c r="S49"/>
  <c r="R45"/>
  <c r="V45"/>
  <c r="S45"/>
  <c r="R41"/>
  <c r="V41"/>
  <c r="S41"/>
  <c r="R37"/>
  <c r="V37"/>
  <c r="S37"/>
  <c r="S34"/>
  <c r="R34"/>
  <c r="S30"/>
  <c r="R30"/>
  <c r="S26"/>
  <c r="R26"/>
  <c r="S22"/>
  <c r="R22"/>
  <c r="S18"/>
  <c r="R18"/>
  <c r="S14"/>
  <c r="R14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V34"/>
  <c r="V26"/>
  <c r="V18"/>
  <c r="R55"/>
  <c r="V55"/>
  <c r="S55"/>
  <c r="R51"/>
  <c r="V51"/>
  <c r="S51"/>
  <c r="R47"/>
  <c r="V47"/>
  <c r="S47"/>
  <c r="R43"/>
  <c r="V43"/>
  <c r="S43"/>
  <c r="R39"/>
  <c r="V39"/>
  <c r="S39"/>
  <c r="R35"/>
  <c r="V35"/>
  <c r="S35"/>
  <c r="S32"/>
  <c r="R32"/>
  <c r="S28"/>
  <c r="R28"/>
  <c r="S24"/>
  <c r="R24"/>
  <c r="S20"/>
  <c r="R20"/>
  <c r="S16"/>
  <c r="R16"/>
  <c r="S12"/>
  <c r="R12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30"/>
  <c r="V22"/>
  <c r="V14"/>
  <c r="V32"/>
  <c r="V24"/>
  <c r="V16"/>
  <c r="S32" i="12"/>
  <c r="R32"/>
  <c r="S28"/>
  <c r="R28"/>
  <c r="S24"/>
  <c r="R24"/>
  <c r="S20"/>
  <c r="R20"/>
  <c r="S16"/>
  <c r="R16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29"/>
  <c r="S29"/>
  <c r="R25"/>
  <c r="S25"/>
  <c r="R21"/>
  <c r="S21"/>
  <c r="R17"/>
  <c r="S17"/>
  <c r="R13"/>
  <c r="S13"/>
  <c r="V29"/>
  <c r="V25"/>
  <c r="V21"/>
  <c r="V17"/>
  <c r="V13"/>
  <c r="V32"/>
  <c r="V28"/>
  <c r="V24"/>
  <c r="V20"/>
  <c r="V16"/>
  <c r="V12"/>
  <c r="S34"/>
  <c r="R34"/>
  <c r="S30"/>
  <c r="R30"/>
  <c r="S26"/>
  <c r="R26"/>
  <c r="S22"/>
  <c r="R22"/>
  <c r="S18"/>
  <c r="R18"/>
  <c r="S14"/>
  <c r="R14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31"/>
  <c r="S31"/>
  <c r="R27"/>
  <c r="S27"/>
  <c r="R23"/>
  <c r="S23"/>
  <c r="R19"/>
  <c r="S19"/>
  <c r="R15"/>
  <c r="S15"/>
  <c r="R11"/>
  <c r="S11"/>
  <c r="V160"/>
  <c r="V156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31"/>
  <c r="V27"/>
  <c r="V23"/>
  <c r="V19"/>
  <c r="V15"/>
  <c r="V11"/>
  <c r="V30"/>
  <c r="V26"/>
  <c r="V22"/>
  <c r="V18"/>
  <c r="V14"/>
  <c r="S34" i="11"/>
  <c r="R34"/>
  <c r="V30"/>
  <c r="S30"/>
  <c r="R30"/>
  <c r="V26"/>
  <c r="S26"/>
  <c r="R26"/>
  <c r="V22"/>
  <c r="S22"/>
  <c r="R22"/>
  <c r="V18"/>
  <c r="S18"/>
  <c r="R18"/>
  <c r="V14"/>
  <c r="S14"/>
  <c r="R14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R21"/>
  <c r="S21"/>
  <c r="R17"/>
  <c r="S17"/>
  <c r="R13"/>
  <c r="S13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54"/>
  <c r="V50"/>
  <c r="V46"/>
  <c r="V42"/>
  <c r="V38"/>
  <c r="V34"/>
  <c r="V32"/>
  <c r="S32"/>
  <c r="R32"/>
  <c r="V28"/>
  <c r="S28"/>
  <c r="R28"/>
  <c r="V24"/>
  <c r="S24"/>
  <c r="R24"/>
  <c r="V20"/>
  <c r="S20"/>
  <c r="R20"/>
  <c r="V16"/>
  <c r="S16"/>
  <c r="R16"/>
  <c r="V12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V152"/>
  <c r="S152"/>
  <c r="R152"/>
  <c r="S156"/>
  <c r="R156"/>
  <c r="S160"/>
  <c r="R160"/>
  <c r="R31"/>
  <c r="S31"/>
  <c r="R27"/>
  <c r="S27"/>
  <c r="R23"/>
  <c r="S23"/>
  <c r="R19"/>
  <c r="S19"/>
  <c r="R15"/>
  <c r="S15"/>
  <c r="R11"/>
  <c r="S11"/>
  <c r="V158"/>
  <c r="V154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29"/>
  <c r="V25"/>
  <c r="V21"/>
  <c r="V17"/>
  <c r="V13"/>
  <c r="S32" i="10"/>
  <c r="R32"/>
  <c r="S28"/>
  <c r="R28"/>
  <c r="S24"/>
  <c r="R24"/>
  <c r="S20"/>
  <c r="R20"/>
  <c r="S16"/>
  <c r="R16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29"/>
  <c r="S29"/>
  <c r="R25"/>
  <c r="S25"/>
  <c r="R21"/>
  <c r="S21"/>
  <c r="R17"/>
  <c r="S17"/>
  <c r="R13"/>
  <c r="S13"/>
  <c r="V29"/>
  <c r="V25"/>
  <c r="V21"/>
  <c r="V17"/>
  <c r="V13"/>
  <c r="V32"/>
  <c r="V28"/>
  <c r="V24"/>
  <c r="V20"/>
  <c r="V16"/>
  <c r="V12"/>
  <c r="S34"/>
  <c r="R34"/>
  <c r="S30"/>
  <c r="R30"/>
  <c r="S26"/>
  <c r="R26"/>
  <c r="S22"/>
  <c r="R22"/>
  <c r="S18"/>
  <c r="R18"/>
  <c r="S14"/>
  <c r="R14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31"/>
  <c r="S31"/>
  <c r="R27"/>
  <c r="S27"/>
  <c r="R23"/>
  <c r="S23"/>
  <c r="R19"/>
  <c r="S19"/>
  <c r="R15"/>
  <c r="S15"/>
  <c r="R11"/>
  <c r="S11"/>
  <c r="V160"/>
  <c r="V156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31"/>
  <c r="V27"/>
  <c r="V23"/>
  <c r="V19"/>
  <c r="V15"/>
  <c r="V11"/>
  <c r="V30"/>
  <c r="V26"/>
  <c r="V22"/>
  <c r="V18"/>
  <c r="V14"/>
  <c r="S34" i="9"/>
  <c r="R34"/>
  <c r="S30"/>
  <c r="R30"/>
  <c r="S26"/>
  <c r="R26"/>
  <c r="S22"/>
  <c r="R22"/>
  <c r="S18"/>
  <c r="R18"/>
  <c r="S14"/>
  <c r="R14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31"/>
  <c r="V31"/>
  <c r="S31"/>
  <c r="R27"/>
  <c r="V27"/>
  <c r="S27"/>
  <c r="R23"/>
  <c r="V23"/>
  <c r="S23"/>
  <c r="V18"/>
  <c r="S32"/>
  <c r="R32"/>
  <c r="S28"/>
  <c r="R28"/>
  <c r="S24"/>
  <c r="R24"/>
  <c r="S20"/>
  <c r="R20"/>
  <c r="S16"/>
  <c r="R16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29"/>
  <c r="V29"/>
  <c r="S29"/>
  <c r="R25"/>
  <c r="V25"/>
  <c r="S25"/>
  <c r="AD9" s="1"/>
  <c r="V154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54"/>
  <c r="V50"/>
  <c r="V46"/>
  <c r="V42"/>
  <c r="V38"/>
  <c r="V34"/>
  <c r="V20"/>
  <c r="V12"/>
  <c r="V30"/>
  <c r="V26"/>
  <c r="V22"/>
  <c r="V14"/>
  <c r="R159" i="8"/>
  <c r="V159"/>
  <c r="S159"/>
  <c r="R155"/>
  <c r="V155"/>
  <c r="S155"/>
  <c r="R151"/>
  <c r="V151"/>
  <c r="S151"/>
  <c r="R147"/>
  <c r="V147"/>
  <c r="S147"/>
  <c r="R143"/>
  <c r="V143"/>
  <c r="S143"/>
  <c r="R139"/>
  <c r="V139"/>
  <c r="S139"/>
  <c r="R135"/>
  <c r="V135"/>
  <c r="S135"/>
  <c r="R131"/>
  <c r="V131"/>
  <c r="S131"/>
  <c r="R127"/>
  <c r="V127"/>
  <c r="S127"/>
  <c r="R123"/>
  <c r="V123"/>
  <c r="S123"/>
  <c r="R119"/>
  <c r="V119"/>
  <c r="S119"/>
  <c r="R115"/>
  <c r="V115"/>
  <c r="S115"/>
  <c r="R111"/>
  <c r="V111"/>
  <c r="S111"/>
  <c r="R107"/>
  <c r="V107"/>
  <c r="S107"/>
  <c r="R103"/>
  <c r="V103"/>
  <c r="S103"/>
  <c r="R99"/>
  <c r="V99"/>
  <c r="S99"/>
  <c r="R95"/>
  <c r="V95"/>
  <c r="S95"/>
  <c r="R91"/>
  <c r="V91"/>
  <c r="S91"/>
  <c r="R87"/>
  <c r="V87"/>
  <c r="S87"/>
  <c r="R83"/>
  <c r="V83"/>
  <c r="S83"/>
  <c r="R79"/>
  <c r="V79"/>
  <c r="S79"/>
  <c r="R75"/>
  <c r="V75"/>
  <c r="S75"/>
  <c r="R71"/>
  <c r="V71"/>
  <c r="S71"/>
  <c r="R67"/>
  <c r="V67"/>
  <c r="S67"/>
  <c r="R63"/>
  <c r="V63"/>
  <c r="S63"/>
  <c r="R59"/>
  <c r="V59"/>
  <c r="S59"/>
  <c r="R55"/>
  <c r="S55"/>
  <c r="V55"/>
  <c r="R51"/>
  <c r="V51"/>
  <c r="S51"/>
  <c r="R47"/>
  <c r="V47"/>
  <c r="S47"/>
  <c r="R43"/>
  <c r="V43"/>
  <c r="S43"/>
  <c r="R39"/>
  <c r="V39"/>
  <c r="S39"/>
  <c r="R35"/>
  <c r="V35"/>
  <c r="S35"/>
  <c r="S32"/>
  <c r="R32"/>
  <c r="S28"/>
  <c r="R28"/>
  <c r="S24"/>
  <c r="R24"/>
  <c r="S20"/>
  <c r="R20"/>
  <c r="S16"/>
  <c r="R16"/>
  <c r="S12"/>
  <c r="R12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V52"/>
  <c r="V48"/>
  <c r="V40"/>
  <c r="V32"/>
  <c r="V24"/>
  <c r="V16"/>
  <c r="R157"/>
  <c r="V157"/>
  <c r="S157"/>
  <c r="R153"/>
  <c r="V153"/>
  <c r="S153"/>
  <c r="R149"/>
  <c r="V149"/>
  <c r="S149"/>
  <c r="R145"/>
  <c r="V145"/>
  <c r="S145"/>
  <c r="R141"/>
  <c r="V141"/>
  <c r="S141"/>
  <c r="R137"/>
  <c r="V137"/>
  <c r="S137"/>
  <c r="R133"/>
  <c r="V133"/>
  <c r="S133"/>
  <c r="R129"/>
  <c r="V129"/>
  <c r="S129"/>
  <c r="R125"/>
  <c r="V125"/>
  <c r="S125"/>
  <c r="R121"/>
  <c r="V121"/>
  <c r="S121"/>
  <c r="R117"/>
  <c r="V117"/>
  <c r="S117"/>
  <c r="R113"/>
  <c r="V113"/>
  <c r="S113"/>
  <c r="R109"/>
  <c r="V109"/>
  <c r="S109"/>
  <c r="R105"/>
  <c r="V105"/>
  <c r="S105"/>
  <c r="R101"/>
  <c r="V101"/>
  <c r="S101"/>
  <c r="R97"/>
  <c r="V97"/>
  <c r="S97"/>
  <c r="R93"/>
  <c r="V93"/>
  <c r="S93"/>
  <c r="R89"/>
  <c r="V89"/>
  <c r="S89"/>
  <c r="R85"/>
  <c r="V85"/>
  <c r="S85"/>
  <c r="R81"/>
  <c r="V81"/>
  <c r="S81"/>
  <c r="R77"/>
  <c r="V77"/>
  <c r="S77"/>
  <c r="R73"/>
  <c r="V73"/>
  <c r="S73"/>
  <c r="R69"/>
  <c r="V69"/>
  <c r="S69"/>
  <c r="R65"/>
  <c r="V65"/>
  <c r="S65"/>
  <c r="R61"/>
  <c r="V61"/>
  <c r="S61"/>
  <c r="R57"/>
  <c r="S57"/>
  <c r="V57"/>
  <c r="R53"/>
  <c r="V53"/>
  <c r="S53"/>
  <c r="R49"/>
  <c r="V49"/>
  <c r="S49"/>
  <c r="R45"/>
  <c r="V45"/>
  <c r="S45"/>
  <c r="R41"/>
  <c r="V41"/>
  <c r="S41"/>
  <c r="R37"/>
  <c r="V37"/>
  <c r="S37"/>
  <c r="S34"/>
  <c r="R34"/>
  <c r="S30"/>
  <c r="R30"/>
  <c r="S26"/>
  <c r="R26"/>
  <c r="S22"/>
  <c r="R22"/>
  <c r="S18"/>
  <c r="R18"/>
  <c r="S14"/>
  <c r="R14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V34"/>
  <c r="V160"/>
  <c r="V156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0"/>
  <c r="V44"/>
  <c r="V36"/>
  <c r="V28"/>
  <c r="V20"/>
  <c r="V12"/>
  <c r="V26"/>
  <c r="V18"/>
  <c r="V32" i="7"/>
  <c r="S32"/>
  <c r="R32"/>
  <c r="S24"/>
  <c r="R24"/>
  <c r="V24"/>
  <c r="S18"/>
  <c r="R18"/>
  <c r="V18"/>
  <c r="V82"/>
  <c r="R82"/>
  <c r="S82"/>
  <c r="R78"/>
  <c r="V78"/>
  <c r="S78"/>
  <c r="R74"/>
  <c r="V74"/>
  <c r="S74"/>
  <c r="R70"/>
  <c r="V70"/>
  <c r="S70"/>
  <c r="R66"/>
  <c r="V66"/>
  <c r="S66"/>
  <c r="R62"/>
  <c r="V62"/>
  <c r="S62"/>
  <c r="R58"/>
  <c r="V58"/>
  <c r="S58"/>
  <c r="R54"/>
  <c r="V54"/>
  <c r="S54"/>
  <c r="R50"/>
  <c r="V50"/>
  <c r="S50"/>
  <c r="R46"/>
  <c r="V46"/>
  <c r="S46"/>
  <c r="R42"/>
  <c r="V42"/>
  <c r="S42"/>
  <c r="R38"/>
  <c r="V38"/>
  <c r="S38"/>
  <c r="R33"/>
  <c r="S33"/>
  <c r="S29"/>
  <c r="R29"/>
  <c r="S25"/>
  <c r="R25"/>
  <c r="R21"/>
  <c r="S21"/>
  <c r="R17"/>
  <c r="S17"/>
  <c r="R13"/>
  <c r="S13"/>
  <c r="V30"/>
  <c r="R30"/>
  <c r="S30"/>
  <c r="V20"/>
  <c r="R20"/>
  <c r="S20"/>
  <c r="V12"/>
  <c r="R12"/>
  <c r="S12"/>
  <c r="S37"/>
  <c r="R37"/>
  <c r="S41"/>
  <c r="R41"/>
  <c r="S45"/>
  <c r="R45"/>
  <c r="S49"/>
  <c r="R49"/>
  <c r="S53"/>
  <c r="R53"/>
  <c r="S57"/>
  <c r="R57"/>
  <c r="S61"/>
  <c r="R61"/>
  <c r="S65"/>
  <c r="R65"/>
  <c r="S69"/>
  <c r="R69"/>
  <c r="S73"/>
  <c r="R73"/>
  <c r="S77"/>
  <c r="R77"/>
  <c r="S81"/>
  <c r="R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V84"/>
  <c r="S84"/>
  <c r="R84"/>
  <c r="V88"/>
  <c r="S88"/>
  <c r="R88"/>
  <c r="V92"/>
  <c r="S92"/>
  <c r="R92"/>
  <c r="V96"/>
  <c r="S96"/>
  <c r="R96"/>
  <c r="V100"/>
  <c r="S100"/>
  <c r="R100"/>
  <c r="V104"/>
  <c r="S104"/>
  <c r="R104"/>
  <c r="V108"/>
  <c r="S108"/>
  <c r="R108"/>
  <c r="V112"/>
  <c r="S112"/>
  <c r="R112"/>
  <c r="V116"/>
  <c r="S116"/>
  <c r="R116"/>
  <c r="V120"/>
  <c r="S120"/>
  <c r="R120"/>
  <c r="V124"/>
  <c r="S124"/>
  <c r="R124"/>
  <c r="V128"/>
  <c r="S128"/>
  <c r="R128"/>
  <c r="V132"/>
  <c r="S132"/>
  <c r="R132"/>
  <c r="V136"/>
  <c r="S136"/>
  <c r="R136"/>
  <c r="V140"/>
  <c r="S140"/>
  <c r="R140"/>
  <c r="V144"/>
  <c r="S144"/>
  <c r="R144"/>
  <c r="V148"/>
  <c r="S148"/>
  <c r="R148"/>
  <c r="V152"/>
  <c r="S152"/>
  <c r="R152"/>
  <c r="V156"/>
  <c r="S156"/>
  <c r="R156"/>
  <c r="V160"/>
  <c r="S160"/>
  <c r="R160"/>
  <c r="V13"/>
  <c r="V17"/>
  <c r="S34"/>
  <c r="R34"/>
  <c r="V34"/>
  <c r="S28"/>
  <c r="R28"/>
  <c r="V28"/>
  <c r="S22"/>
  <c r="R22"/>
  <c r="V22"/>
  <c r="S14"/>
  <c r="R14"/>
  <c r="V14"/>
  <c r="R80"/>
  <c r="V80"/>
  <c r="S80"/>
  <c r="R76"/>
  <c r="V76"/>
  <c r="S76"/>
  <c r="R72"/>
  <c r="V72"/>
  <c r="S72"/>
  <c r="R68"/>
  <c r="V68"/>
  <c r="S68"/>
  <c r="R64"/>
  <c r="V64"/>
  <c r="S64"/>
  <c r="R60"/>
  <c r="V60"/>
  <c r="S60"/>
  <c r="R56"/>
  <c r="V56"/>
  <c r="S56"/>
  <c r="R52"/>
  <c r="V52"/>
  <c r="S52"/>
  <c r="R48"/>
  <c r="V48"/>
  <c r="S48"/>
  <c r="R44"/>
  <c r="V44"/>
  <c r="S44"/>
  <c r="R40"/>
  <c r="V40"/>
  <c r="S40"/>
  <c r="R36"/>
  <c r="V36"/>
  <c r="S36"/>
  <c r="R31"/>
  <c r="S31"/>
  <c r="R27"/>
  <c r="S27"/>
  <c r="S23"/>
  <c r="R23"/>
  <c r="S19"/>
  <c r="R19"/>
  <c r="S15"/>
  <c r="R15"/>
  <c r="S11"/>
  <c r="R11"/>
  <c r="V26"/>
  <c r="R26"/>
  <c r="S26"/>
  <c r="V16"/>
  <c r="R16"/>
  <c r="S16"/>
  <c r="S35"/>
  <c r="R35"/>
  <c r="S39"/>
  <c r="R39"/>
  <c r="S43"/>
  <c r="R43"/>
  <c r="S47"/>
  <c r="R47"/>
  <c r="S51"/>
  <c r="R51"/>
  <c r="S55"/>
  <c r="R55"/>
  <c r="S59"/>
  <c r="R59"/>
  <c r="S63"/>
  <c r="R63"/>
  <c r="S67"/>
  <c r="R67"/>
  <c r="S71"/>
  <c r="R71"/>
  <c r="S75"/>
  <c r="R75"/>
  <c r="S79"/>
  <c r="R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V86"/>
  <c r="S86"/>
  <c r="R86"/>
  <c r="V90"/>
  <c r="S90"/>
  <c r="R90"/>
  <c r="V94"/>
  <c r="S94"/>
  <c r="R94"/>
  <c r="V98"/>
  <c r="S98"/>
  <c r="R98"/>
  <c r="V102"/>
  <c r="S102"/>
  <c r="R102"/>
  <c r="V106"/>
  <c r="S106"/>
  <c r="R106"/>
  <c r="V110"/>
  <c r="S110"/>
  <c r="R110"/>
  <c r="V114"/>
  <c r="S114"/>
  <c r="R114"/>
  <c r="V118"/>
  <c r="S118"/>
  <c r="R118"/>
  <c r="V122"/>
  <c r="S122"/>
  <c r="R122"/>
  <c r="V126"/>
  <c r="S126"/>
  <c r="R126"/>
  <c r="V130"/>
  <c r="S130"/>
  <c r="R130"/>
  <c r="V134"/>
  <c r="S134"/>
  <c r="R134"/>
  <c r="V138"/>
  <c r="S138"/>
  <c r="R138"/>
  <c r="V142"/>
  <c r="S142"/>
  <c r="R142"/>
  <c r="V146"/>
  <c r="S146"/>
  <c r="R146"/>
  <c r="V150"/>
  <c r="S150"/>
  <c r="R150"/>
  <c r="V154"/>
  <c r="S154"/>
  <c r="R154"/>
  <c r="V158"/>
  <c r="S158"/>
  <c r="R158"/>
  <c r="V33"/>
  <c r="V29"/>
  <c r="V25"/>
  <c r="V21"/>
  <c r="V15"/>
  <c r="V11"/>
  <c r="S28" i="6"/>
  <c r="R28"/>
  <c r="V28"/>
  <c r="S20"/>
  <c r="R20"/>
  <c r="V20"/>
  <c r="S12"/>
  <c r="R12"/>
  <c r="V12"/>
  <c r="S37"/>
  <c r="R37"/>
  <c r="S41"/>
  <c r="R41"/>
  <c r="S45"/>
  <c r="R45"/>
  <c r="S49"/>
  <c r="R49"/>
  <c r="S53"/>
  <c r="R53"/>
  <c r="S57"/>
  <c r="R57"/>
  <c r="S61"/>
  <c r="R61"/>
  <c r="S65"/>
  <c r="R65"/>
  <c r="S69"/>
  <c r="R69"/>
  <c r="S73"/>
  <c r="R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V74"/>
  <c r="S74"/>
  <c r="R74"/>
  <c r="V78"/>
  <c r="S78"/>
  <c r="R78"/>
  <c r="V82"/>
  <c r="S82"/>
  <c r="R82"/>
  <c r="V86"/>
  <c r="S86"/>
  <c r="R86"/>
  <c r="V90"/>
  <c r="S90"/>
  <c r="R90"/>
  <c r="V94"/>
  <c r="S94"/>
  <c r="R94"/>
  <c r="V98"/>
  <c r="S98"/>
  <c r="R98"/>
  <c r="V102"/>
  <c r="S102"/>
  <c r="R102"/>
  <c r="V106"/>
  <c r="S106"/>
  <c r="R106"/>
  <c r="V110"/>
  <c r="S110"/>
  <c r="R110"/>
  <c r="V114"/>
  <c r="S114"/>
  <c r="R114"/>
  <c r="V118"/>
  <c r="S118"/>
  <c r="R118"/>
  <c r="V122"/>
  <c r="S122"/>
  <c r="R122"/>
  <c r="V126"/>
  <c r="S126"/>
  <c r="R126"/>
  <c r="V130"/>
  <c r="S130"/>
  <c r="R130"/>
  <c r="V134"/>
  <c r="S134"/>
  <c r="R134"/>
  <c r="V138"/>
  <c r="S138"/>
  <c r="R138"/>
  <c r="V142"/>
  <c r="S142"/>
  <c r="R142"/>
  <c r="V146"/>
  <c r="S146"/>
  <c r="R146"/>
  <c r="V150"/>
  <c r="S150"/>
  <c r="R150"/>
  <c r="V154"/>
  <c r="S154"/>
  <c r="R154"/>
  <c r="V158"/>
  <c r="S158"/>
  <c r="R158"/>
  <c r="R68"/>
  <c r="V68"/>
  <c r="S68"/>
  <c r="R64"/>
  <c r="V64"/>
  <c r="S64"/>
  <c r="R60"/>
  <c r="V60"/>
  <c r="S60"/>
  <c r="R56"/>
  <c r="V56"/>
  <c r="S56"/>
  <c r="R52"/>
  <c r="V52"/>
  <c r="S52"/>
  <c r="R48"/>
  <c r="V48"/>
  <c r="S48"/>
  <c r="R44"/>
  <c r="V44"/>
  <c r="S44"/>
  <c r="R40"/>
  <c r="S40"/>
  <c r="V40"/>
  <c r="R36"/>
  <c r="V36"/>
  <c r="S36"/>
  <c r="S31"/>
  <c r="R31"/>
  <c r="R27"/>
  <c r="S27"/>
  <c r="R23"/>
  <c r="S23"/>
  <c r="R19"/>
  <c r="S19"/>
  <c r="R15"/>
  <c r="S15"/>
  <c r="V32"/>
  <c r="R32"/>
  <c r="S32"/>
  <c r="V22"/>
  <c r="R22"/>
  <c r="S22"/>
  <c r="V14"/>
  <c r="R14"/>
  <c r="S14"/>
  <c r="V37"/>
  <c r="V31"/>
  <c r="V27"/>
  <c r="V23"/>
  <c r="V19"/>
  <c r="V15"/>
  <c r="S30"/>
  <c r="R30"/>
  <c r="V30"/>
  <c r="S24"/>
  <c r="R24"/>
  <c r="V24"/>
  <c r="S16"/>
  <c r="R16"/>
  <c r="V16"/>
  <c r="S35"/>
  <c r="R35"/>
  <c r="S39"/>
  <c r="R39"/>
  <c r="S43"/>
  <c r="R43"/>
  <c r="S47"/>
  <c r="R47"/>
  <c r="S51"/>
  <c r="R51"/>
  <c r="S55"/>
  <c r="R55"/>
  <c r="S59"/>
  <c r="R59"/>
  <c r="S63"/>
  <c r="R63"/>
  <c r="S67"/>
  <c r="R67"/>
  <c r="S71"/>
  <c r="R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V76"/>
  <c r="S76"/>
  <c r="R76"/>
  <c r="V80"/>
  <c r="S80"/>
  <c r="R80"/>
  <c r="V84"/>
  <c r="S84"/>
  <c r="R84"/>
  <c r="V88"/>
  <c r="S88"/>
  <c r="R88"/>
  <c r="V92"/>
  <c r="S92"/>
  <c r="R92"/>
  <c r="V96"/>
  <c r="S96"/>
  <c r="R96"/>
  <c r="V100"/>
  <c r="S100"/>
  <c r="R100"/>
  <c r="V104"/>
  <c r="S104"/>
  <c r="R104"/>
  <c r="V108"/>
  <c r="S108"/>
  <c r="R108"/>
  <c r="V112"/>
  <c r="S112"/>
  <c r="R112"/>
  <c r="V116"/>
  <c r="S116"/>
  <c r="R116"/>
  <c r="V120"/>
  <c r="S120"/>
  <c r="R120"/>
  <c r="V124"/>
  <c r="S124"/>
  <c r="R124"/>
  <c r="V128"/>
  <c r="S128"/>
  <c r="R128"/>
  <c r="V132"/>
  <c r="S132"/>
  <c r="R132"/>
  <c r="V136"/>
  <c r="S136"/>
  <c r="R136"/>
  <c r="V140"/>
  <c r="S140"/>
  <c r="R140"/>
  <c r="V144"/>
  <c r="S144"/>
  <c r="R144"/>
  <c r="V148"/>
  <c r="S148"/>
  <c r="R148"/>
  <c r="V152"/>
  <c r="S152"/>
  <c r="R152"/>
  <c r="V156"/>
  <c r="S156"/>
  <c r="R156"/>
  <c r="S160"/>
  <c r="R160"/>
  <c r="R70"/>
  <c r="V70"/>
  <c r="S70"/>
  <c r="R66"/>
  <c r="V66"/>
  <c r="S66"/>
  <c r="R62"/>
  <c r="V62"/>
  <c r="S62"/>
  <c r="R58"/>
  <c r="V58"/>
  <c r="S58"/>
  <c r="R54"/>
  <c r="V54"/>
  <c r="S54"/>
  <c r="R50"/>
  <c r="V50"/>
  <c r="S50"/>
  <c r="R46"/>
  <c r="V46"/>
  <c r="S46"/>
  <c r="R42"/>
  <c r="V42"/>
  <c r="S42"/>
  <c r="R38"/>
  <c r="V38"/>
  <c r="S38"/>
  <c r="R33"/>
  <c r="S33"/>
  <c r="S29"/>
  <c r="R29"/>
  <c r="S25"/>
  <c r="R25"/>
  <c r="S21"/>
  <c r="R21"/>
  <c r="S17"/>
  <c r="R17"/>
  <c r="S13"/>
  <c r="R13"/>
  <c r="R11"/>
  <c r="S11"/>
  <c r="R34"/>
  <c r="V34"/>
  <c r="S34"/>
  <c r="V26"/>
  <c r="R26"/>
  <c r="S26"/>
  <c r="V18"/>
  <c r="R18"/>
  <c r="S18"/>
  <c r="V33"/>
  <c r="V29"/>
  <c r="V25"/>
  <c r="V21"/>
  <c r="V17"/>
  <c r="V13"/>
  <c r="R75" i="5"/>
  <c r="V75"/>
  <c r="S75"/>
  <c r="R71"/>
  <c r="V71"/>
  <c r="S71"/>
  <c r="R67"/>
  <c r="V67"/>
  <c r="S67"/>
  <c r="R63"/>
  <c r="V63"/>
  <c r="S63"/>
  <c r="R59"/>
  <c r="V59"/>
  <c r="S59"/>
  <c r="R55"/>
  <c r="V55"/>
  <c r="S55"/>
  <c r="R51"/>
  <c r="V51"/>
  <c r="S51"/>
  <c r="R47"/>
  <c r="V47"/>
  <c r="S47"/>
  <c r="R43"/>
  <c r="V43"/>
  <c r="S43"/>
  <c r="R39"/>
  <c r="V39"/>
  <c r="S39"/>
  <c r="R35"/>
  <c r="V35"/>
  <c r="S35"/>
  <c r="S32"/>
  <c r="R32"/>
  <c r="S28"/>
  <c r="R28"/>
  <c r="S24"/>
  <c r="R24"/>
  <c r="S20"/>
  <c r="R20"/>
  <c r="S16"/>
  <c r="R16"/>
  <c r="S12"/>
  <c r="R12"/>
  <c r="R77"/>
  <c r="V77"/>
  <c r="S77"/>
  <c r="R81"/>
  <c r="V81"/>
  <c r="S81"/>
  <c r="R85"/>
  <c r="V85"/>
  <c r="S85"/>
  <c r="R89"/>
  <c r="V89"/>
  <c r="S89"/>
  <c r="R93"/>
  <c r="V93"/>
  <c r="S93"/>
  <c r="R97"/>
  <c r="V97"/>
  <c r="S97"/>
  <c r="R101"/>
  <c r="V101"/>
  <c r="S101"/>
  <c r="R105"/>
  <c r="V105"/>
  <c r="S105"/>
  <c r="R109"/>
  <c r="V109"/>
  <c r="S109"/>
  <c r="R113"/>
  <c r="V113"/>
  <c r="S113"/>
  <c r="R117"/>
  <c r="V117"/>
  <c r="S117"/>
  <c r="R121"/>
  <c r="V121"/>
  <c r="S121"/>
  <c r="R125"/>
  <c r="V125"/>
  <c r="S125"/>
  <c r="R129"/>
  <c r="V129"/>
  <c r="S129"/>
  <c r="R133"/>
  <c r="V133"/>
  <c r="S133"/>
  <c r="R137"/>
  <c r="V137"/>
  <c r="S137"/>
  <c r="R141"/>
  <c r="V141"/>
  <c r="S141"/>
  <c r="R145"/>
  <c r="V145"/>
  <c r="S145"/>
  <c r="R149"/>
  <c r="V149"/>
  <c r="S149"/>
  <c r="R153"/>
  <c r="V153"/>
  <c r="S153"/>
  <c r="R157"/>
  <c r="V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V32"/>
  <c r="V24"/>
  <c r="V16"/>
  <c r="R73"/>
  <c r="V73"/>
  <c r="S73"/>
  <c r="R69"/>
  <c r="V69"/>
  <c r="S69"/>
  <c r="R65"/>
  <c r="V65"/>
  <c r="S65"/>
  <c r="R61"/>
  <c r="V61"/>
  <c r="S61"/>
  <c r="R57"/>
  <c r="V57"/>
  <c r="S57"/>
  <c r="R53"/>
  <c r="V53"/>
  <c r="S53"/>
  <c r="R49"/>
  <c r="V49"/>
  <c r="S49"/>
  <c r="R45"/>
  <c r="V45"/>
  <c r="S45"/>
  <c r="R41"/>
  <c r="V41"/>
  <c r="S41"/>
  <c r="R37"/>
  <c r="V37"/>
  <c r="S37"/>
  <c r="S34"/>
  <c r="R34"/>
  <c r="S30"/>
  <c r="R30"/>
  <c r="S26"/>
  <c r="R26"/>
  <c r="S22"/>
  <c r="R22"/>
  <c r="S18"/>
  <c r="R18"/>
  <c r="S14"/>
  <c r="R14"/>
  <c r="R79"/>
  <c r="V79"/>
  <c r="S79"/>
  <c r="R83"/>
  <c r="V83"/>
  <c r="S83"/>
  <c r="R87"/>
  <c r="V87"/>
  <c r="S87"/>
  <c r="R91"/>
  <c r="V91"/>
  <c r="S91"/>
  <c r="R95"/>
  <c r="V95"/>
  <c r="S95"/>
  <c r="R99"/>
  <c r="V99"/>
  <c r="S99"/>
  <c r="R103"/>
  <c r="V103"/>
  <c r="S103"/>
  <c r="R107"/>
  <c r="V107"/>
  <c r="S107"/>
  <c r="R111"/>
  <c r="V111"/>
  <c r="S111"/>
  <c r="R115"/>
  <c r="V115"/>
  <c r="S115"/>
  <c r="R119"/>
  <c r="V119"/>
  <c r="S119"/>
  <c r="R123"/>
  <c r="V123"/>
  <c r="S123"/>
  <c r="R127"/>
  <c r="V127"/>
  <c r="S127"/>
  <c r="R131"/>
  <c r="V131"/>
  <c r="S131"/>
  <c r="R135"/>
  <c r="V135"/>
  <c r="S135"/>
  <c r="R139"/>
  <c r="V139"/>
  <c r="S139"/>
  <c r="R143"/>
  <c r="V143"/>
  <c r="S143"/>
  <c r="R147"/>
  <c r="V147"/>
  <c r="S147"/>
  <c r="R151"/>
  <c r="V151"/>
  <c r="S151"/>
  <c r="R155"/>
  <c r="V155"/>
  <c r="S155"/>
  <c r="R159"/>
  <c r="V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2"/>
  <c r="V34"/>
  <c r="V28"/>
  <c r="V20"/>
  <c r="V12"/>
  <c r="V26"/>
  <c r="V18"/>
  <c r="S34" i="4"/>
  <c r="R34"/>
  <c r="V30"/>
  <c r="S30"/>
  <c r="R30"/>
  <c r="V26"/>
  <c r="S26"/>
  <c r="R26"/>
  <c r="S22"/>
  <c r="R22"/>
  <c r="S18"/>
  <c r="R18"/>
  <c r="S14"/>
  <c r="R14"/>
  <c r="R35"/>
  <c r="S35"/>
  <c r="R39"/>
  <c r="S39"/>
  <c r="R43"/>
  <c r="S43"/>
  <c r="R47"/>
  <c r="S47"/>
  <c r="R51"/>
  <c r="S51"/>
  <c r="R55"/>
  <c r="S55"/>
  <c r="R59"/>
  <c r="S59"/>
  <c r="R63"/>
  <c r="S63"/>
  <c r="R67"/>
  <c r="S67"/>
  <c r="R71"/>
  <c r="S71"/>
  <c r="R75"/>
  <c r="S75"/>
  <c r="R79"/>
  <c r="S79"/>
  <c r="R83"/>
  <c r="S83"/>
  <c r="R87"/>
  <c r="S87"/>
  <c r="R91"/>
  <c r="S91"/>
  <c r="R95"/>
  <c r="S95"/>
  <c r="R99"/>
  <c r="S99"/>
  <c r="R103"/>
  <c r="S103"/>
  <c r="R107"/>
  <c r="S107"/>
  <c r="R111"/>
  <c r="S111"/>
  <c r="R115"/>
  <c r="S115"/>
  <c r="R119"/>
  <c r="S119"/>
  <c r="R123"/>
  <c r="S123"/>
  <c r="R127"/>
  <c r="S127"/>
  <c r="R131"/>
  <c r="S131"/>
  <c r="R135"/>
  <c r="S135"/>
  <c r="R139"/>
  <c r="S139"/>
  <c r="R143"/>
  <c r="S143"/>
  <c r="R147"/>
  <c r="S147"/>
  <c r="R151"/>
  <c r="S151"/>
  <c r="R155"/>
  <c r="S155"/>
  <c r="R159"/>
  <c r="S159"/>
  <c r="V38"/>
  <c r="S38"/>
  <c r="R38"/>
  <c r="V42"/>
  <c r="S42"/>
  <c r="R42"/>
  <c r="V46"/>
  <c r="S46"/>
  <c r="R46"/>
  <c r="V50"/>
  <c r="S50"/>
  <c r="R50"/>
  <c r="V54"/>
  <c r="S54"/>
  <c r="R54"/>
  <c r="V58"/>
  <c r="S58"/>
  <c r="R58"/>
  <c r="V62"/>
  <c r="S62"/>
  <c r="R62"/>
  <c r="V66"/>
  <c r="S66"/>
  <c r="R66"/>
  <c r="V70"/>
  <c r="S70"/>
  <c r="R70"/>
  <c r="V74"/>
  <c r="S74"/>
  <c r="R74"/>
  <c r="V78"/>
  <c r="S78"/>
  <c r="R78"/>
  <c r="V82"/>
  <c r="S82"/>
  <c r="R82"/>
  <c r="V86"/>
  <c r="S86"/>
  <c r="R86"/>
  <c r="V90"/>
  <c r="S90"/>
  <c r="R90"/>
  <c r="V94"/>
  <c r="S94"/>
  <c r="R94"/>
  <c r="V98"/>
  <c r="S98"/>
  <c r="R98"/>
  <c r="V102"/>
  <c r="S102"/>
  <c r="R102"/>
  <c r="V106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R29"/>
  <c r="S29"/>
  <c r="R25"/>
  <c r="S25"/>
  <c r="V32"/>
  <c r="S32"/>
  <c r="R32"/>
  <c r="V28"/>
  <c r="S28"/>
  <c r="R28"/>
  <c r="V24"/>
  <c r="S24"/>
  <c r="R24"/>
  <c r="S20"/>
  <c r="R20"/>
  <c r="S16"/>
  <c r="R16"/>
  <c r="S12"/>
  <c r="R12"/>
  <c r="R37"/>
  <c r="S37"/>
  <c r="R41"/>
  <c r="S41"/>
  <c r="R45"/>
  <c r="S45"/>
  <c r="R49"/>
  <c r="S49"/>
  <c r="R53"/>
  <c r="S53"/>
  <c r="R57"/>
  <c r="S57"/>
  <c r="R61"/>
  <c r="S61"/>
  <c r="R65"/>
  <c r="S65"/>
  <c r="R69"/>
  <c r="S69"/>
  <c r="R73"/>
  <c r="S73"/>
  <c r="R77"/>
  <c r="S77"/>
  <c r="R81"/>
  <c r="S81"/>
  <c r="R85"/>
  <c r="S85"/>
  <c r="R89"/>
  <c r="S89"/>
  <c r="R93"/>
  <c r="S93"/>
  <c r="R97"/>
  <c r="S97"/>
  <c r="R101"/>
  <c r="S101"/>
  <c r="R105"/>
  <c r="S105"/>
  <c r="R109"/>
  <c r="S109"/>
  <c r="R113"/>
  <c r="S113"/>
  <c r="R117"/>
  <c r="S117"/>
  <c r="R121"/>
  <c r="S121"/>
  <c r="R125"/>
  <c r="S125"/>
  <c r="R129"/>
  <c r="S129"/>
  <c r="R133"/>
  <c r="S133"/>
  <c r="R137"/>
  <c r="S137"/>
  <c r="R141"/>
  <c r="S141"/>
  <c r="R145"/>
  <c r="S145"/>
  <c r="R149"/>
  <c r="S149"/>
  <c r="R153"/>
  <c r="S153"/>
  <c r="R157"/>
  <c r="S157"/>
  <c r="V36"/>
  <c r="S36"/>
  <c r="R36"/>
  <c r="V40"/>
  <c r="S40"/>
  <c r="R40"/>
  <c r="V44"/>
  <c r="S44"/>
  <c r="R44"/>
  <c r="V48"/>
  <c r="S48"/>
  <c r="R48"/>
  <c r="V52"/>
  <c r="S52"/>
  <c r="R52"/>
  <c r="V56"/>
  <c r="S56"/>
  <c r="R56"/>
  <c r="V60"/>
  <c r="S60"/>
  <c r="R60"/>
  <c r="V64"/>
  <c r="S64"/>
  <c r="R64"/>
  <c r="V68"/>
  <c r="S68"/>
  <c r="R68"/>
  <c r="V72"/>
  <c r="S72"/>
  <c r="R72"/>
  <c r="V76"/>
  <c r="S76"/>
  <c r="R76"/>
  <c r="V80"/>
  <c r="S80"/>
  <c r="R80"/>
  <c r="V84"/>
  <c r="S84"/>
  <c r="R84"/>
  <c r="V88"/>
  <c r="S88"/>
  <c r="R88"/>
  <c r="V92"/>
  <c r="S92"/>
  <c r="R92"/>
  <c r="V96"/>
  <c r="S96"/>
  <c r="R96"/>
  <c r="V100"/>
  <c r="S100"/>
  <c r="R100"/>
  <c r="V104"/>
  <c r="S104"/>
  <c r="R104"/>
  <c r="V108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R31"/>
  <c r="S31"/>
  <c r="R27"/>
  <c r="S27"/>
  <c r="AB9" s="1"/>
  <c r="V34"/>
  <c r="V29"/>
  <c r="V25"/>
  <c r="V18"/>
  <c r="V159"/>
  <c r="V155"/>
  <c r="V151"/>
  <c r="V147"/>
  <c r="V143"/>
  <c r="V139"/>
  <c r="V135"/>
  <c r="V131"/>
  <c r="V127"/>
  <c r="V123"/>
  <c r="V119"/>
  <c r="V115"/>
  <c r="V111"/>
  <c r="V107"/>
  <c r="V103"/>
  <c r="V99"/>
  <c r="V95"/>
  <c r="V91"/>
  <c r="V87"/>
  <c r="V83"/>
  <c r="V79"/>
  <c r="V75"/>
  <c r="V71"/>
  <c r="V67"/>
  <c r="V63"/>
  <c r="V59"/>
  <c r="V55"/>
  <c r="V51"/>
  <c r="V47"/>
  <c r="V43"/>
  <c r="V39"/>
  <c r="V35"/>
  <c r="V158"/>
  <c r="V154"/>
  <c r="V150"/>
  <c r="V146"/>
  <c r="V142"/>
  <c r="V138"/>
  <c r="V134"/>
  <c r="V130"/>
  <c r="V126"/>
  <c r="V122"/>
  <c r="V118"/>
  <c r="V114"/>
  <c r="V110"/>
  <c r="V31"/>
  <c r="V27"/>
  <c r="V22"/>
  <c r="V14"/>
  <c r="V16"/>
  <c r="R67" i="3"/>
  <c r="V67"/>
  <c r="S67"/>
  <c r="R63"/>
  <c r="V63"/>
  <c r="S63"/>
  <c r="R59"/>
  <c r="V59"/>
  <c r="S59"/>
  <c r="R55"/>
  <c r="V55"/>
  <c r="S55"/>
  <c r="R51"/>
  <c r="V51"/>
  <c r="S51"/>
  <c r="R47"/>
  <c r="V47"/>
  <c r="S47"/>
  <c r="R43"/>
  <c r="V43"/>
  <c r="S43"/>
  <c r="R39"/>
  <c r="V39"/>
  <c r="S39"/>
  <c r="R35"/>
  <c r="V35"/>
  <c r="S35"/>
  <c r="S32"/>
  <c r="R32"/>
  <c r="S28"/>
  <c r="R28"/>
  <c r="S24"/>
  <c r="R24"/>
  <c r="S20"/>
  <c r="R20"/>
  <c r="S16"/>
  <c r="R16"/>
  <c r="S12"/>
  <c r="R12"/>
  <c r="R69"/>
  <c r="V69"/>
  <c r="S69"/>
  <c r="R73"/>
  <c r="V73"/>
  <c r="S73"/>
  <c r="R77"/>
  <c r="V77"/>
  <c r="S77"/>
  <c r="R81"/>
  <c r="V81"/>
  <c r="S81"/>
  <c r="R85"/>
  <c r="V85"/>
  <c r="S85"/>
  <c r="R89"/>
  <c r="V89"/>
  <c r="S89"/>
  <c r="R93"/>
  <c r="V93"/>
  <c r="S93"/>
  <c r="R97"/>
  <c r="V97"/>
  <c r="S97"/>
  <c r="R101"/>
  <c r="V101"/>
  <c r="S101"/>
  <c r="R105"/>
  <c r="V105"/>
  <c r="S105"/>
  <c r="R109"/>
  <c r="V109"/>
  <c r="S109"/>
  <c r="R113"/>
  <c r="V113"/>
  <c r="S113"/>
  <c r="R117"/>
  <c r="V117"/>
  <c r="S117"/>
  <c r="R121"/>
  <c r="V121"/>
  <c r="S121"/>
  <c r="R125"/>
  <c r="V125"/>
  <c r="S125"/>
  <c r="R129"/>
  <c r="V129"/>
  <c r="S129"/>
  <c r="R133"/>
  <c r="V133"/>
  <c r="S133"/>
  <c r="R137"/>
  <c r="V137"/>
  <c r="S137"/>
  <c r="R141"/>
  <c r="V141"/>
  <c r="S141"/>
  <c r="R145"/>
  <c r="V145"/>
  <c r="S145"/>
  <c r="R149"/>
  <c r="V149"/>
  <c r="S149"/>
  <c r="R153"/>
  <c r="V153"/>
  <c r="S153"/>
  <c r="R157"/>
  <c r="V157"/>
  <c r="S157"/>
  <c r="S36"/>
  <c r="R36"/>
  <c r="S40"/>
  <c r="R40"/>
  <c r="S44"/>
  <c r="R44"/>
  <c r="S48"/>
  <c r="R48"/>
  <c r="S52"/>
  <c r="R52"/>
  <c r="S56"/>
  <c r="R56"/>
  <c r="S60"/>
  <c r="R60"/>
  <c r="S64"/>
  <c r="R64"/>
  <c r="S68"/>
  <c r="R68"/>
  <c r="S72"/>
  <c r="R72"/>
  <c r="S76"/>
  <c r="R76"/>
  <c r="S80"/>
  <c r="R80"/>
  <c r="S84"/>
  <c r="R84"/>
  <c r="S88"/>
  <c r="R88"/>
  <c r="S92"/>
  <c r="R92"/>
  <c r="S96"/>
  <c r="R96"/>
  <c r="S100"/>
  <c r="R100"/>
  <c r="S104"/>
  <c r="R104"/>
  <c r="S108"/>
  <c r="R108"/>
  <c r="S112"/>
  <c r="R112"/>
  <c r="S116"/>
  <c r="R116"/>
  <c r="S120"/>
  <c r="R120"/>
  <c r="S124"/>
  <c r="R124"/>
  <c r="S128"/>
  <c r="R128"/>
  <c r="S132"/>
  <c r="R132"/>
  <c r="S136"/>
  <c r="R136"/>
  <c r="S140"/>
  <c r="R140"/>
  <c r="S144"/>
  <c r="R144"/>
  <c r="S148"/>
  <c r="R148"/>
  <c r="S152"/>
  <c r="R152"/>
  <c r="S156"/>
  <c r="R156"/>
  <c r="S160"/>
  <c r="R160"/>
  <c r="V40"/>
  <c r="V32"/>
  <c r="V24"/>
  <c r="V16"/>
  <c r="R65"/>
  <c r="V65"/>
  <c r="S65"/>
  <c r="R61"/>
  <c r="V61"/>
  <c r="S61"/>
  <c r="R57"/>
  <c r="V57"/>
  <c r="S57"/>
  <c r="R53"/>
  <c r="V53"/>
  <c r="S53"/>
  <c r="R49"/>
  <c r="V49"/>
  <c r="S49"/>
  <c r="R45"/>
  <c r="V45"/>
  <c r="S45"/>
  <c r="R41"/>
  <c r="V41"/>
  <c r="S41"/>
  <c r="R37"/>
  <c r="V37"/>
  <c r="S37"/>
  <c r="S34"/>
  <c r="R34"/>
  <c r="S30"/>
  <c r="R30"/>
  <c r="S26"/>
  <c r="R26"/>
  <c r="S22"/>
  <c r="R22"/>
  <c r="S18"/>
  <c r="R18"/>
  <c r="S14"/>
  <c r="R14"/>
  <c r="R71"/>
  <c r="V71"/>
  <c r="S71"/>
  <c r="R75"/>
  <c r="V75"/>
  <c r="S75"/>
  <c r="R79"/>
  <c r="V79"/>
  <c r="S79"/>
  <c r="R83"/>
  <c r="V83"/>
  <c r="S83"/>
  <c r="R87"/>
  <c r="V87"/>
  <c r="S87"/>
  <c r="R91"/>
  <c r="V91"/>
  <c r="S91"/>
  <c r="R95"/>
  <c r="V95"/>
  <c r="S95"/>
  <c r="R99"/>
  <c r="V99"/>
  <c r="S99"/>
  <c r="R103"/>
  <c r="V103"/>
  <c r="S103"/>
  <c r="R107"/>
  <c r="V107"/>
  <c r="S107"/>
  <c r="R111"/>
  <c r="V111"/>
  <c r="S111"/>
  <c r="R115"/>
  <c r="V115"/>
  <c r="S115"/>
  <c r="R119"/>
  <c r="V119"/>
  <c r="S119"/>
  <c r="R123"/>
  <c r="V123"/>
  <c r="S123"/>
  <c r="R127"/>
  <c r="V127"/>
  <c r="S127"/>
  <c r="R131"/>
  <c r="V131"/>
  <c r="S131"/>
  <c r="R135"/>
  <c r="V135"/>
  <c r="S135"/>
  <c r="R139"/>
  <c r="V139"/>
  <c r="S139"/>
  <c r="R143"/>
  <c r="V143"/>
  <c r="S143"/>
  <c r="R147"/>
  <c r="V147"/>
  <c r="S147"/>
  <c r="R151"/>
  <c r="V151"/>
  <c r="S151"/>
  <c r="R155"/>
  <c r="V155"/>
  <c r="S155"/>
  <c r="R159"/>
  <c r="V159"/>
  <c r="S159"/>
  <c r="S38"/>
  <c r="R38"/>
  <c r="S42"/>
  <c r="R42"/>
  <c r="S46"/>
  <c r="R46"/>
  <c r="S50"/>
  <c r="R50"/>
  <c r="S54"/>
  <c r="R54"/>
  <c r="S58"/>
  <c r="R58"/>
  <c r="S62"/>
  <c r="R62"/>
  <c r="S66"/>
  <c r="R66"/>
  <c r="S70"/>
  <c r="R70"/>
  <c r="S74"/>
  <c r="R74"/>
  <c r="S78"/>
  <c r="R78"/>
  <c r="S82"/>
  <c r="R82"/>
  <c r="S86"/>
  <c r="R86"/>
  <c r="S90"/>
  <c r="R90"/>
  <c r="S94"/>
  <c r="R94"/>
  <c r="S98"/>
  <c r="R98"/>
  <c r="S102"/>
  <c r="R102"/>
  <c r="S106"/>
  <c r="R106"/>
  <c r="S110"/>
  <c r="R110"/>
  <c r="S114"/>
  <c r="R114"/>
  <c r="S118"/>
  <c r="R118"/>
  <c r="S122"/>
  <c r="R122"/>
  <c r="S126"/>
  <c r="R126"/>
  <c r="S130"/>
  <c r="R130"/>
  <c r="S134"/>
  <c r="R134"/>
  <c r="S138"/>
  <c r="R138"/>
  <c r="S142"/>
  <c r="R142"/>
  <c r="S146"/>
  <c r="R146"/>
  <c r="S150"/>
  <c r="R150"/>
  <c r="S154"/>
  <c r="R154"/>
  <c r="S158"/>
  <c r="R158"/>
  <c r="V34"/>
  <c r="V160"/>
  <c r="V156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36"/>
  <c r="V28"/>
  <c r="V20"/>
  <c r="V12"/>
  <c r="V26"/>
  <c r="V18"/>
  <c r="X9" i="1"/>
  <c r="W9"/>
  <c r="T157"/>
  <c r="T158"/>
  <c r="T159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60"/>
  <c r="T156"/>
  <c r="T155"/>
  <c r="T154"/>
  <c r="T153"/>
  <c r="T152"/>
  <c r="T151"/>
  <c r="T150"/>
  <c r="T149"/>
  <c r="T148"/>
  <c r="T147"/>
  <c r="T146"/>
  <c r="T145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108"/>
  <c r="T107"/>
  <c r="T106"/>
  <c r="T105"/>
  <c r="T104"/>
  <c r="T103"/>
  <c r="T102"/>
  <c r="T101"/>
  <c r="T100"/>
  <c r="T99"/>
  <c r="T98"/>
  <c r="T37"/>
  <c r="T38"/>
  <c r="T39"/>
  <c r="T40"/>
  <c r="T41"/>
  <c r="T42"/>
  <c r="T43"/>
  <c r="T44"/>
  <c r="T45"/>
  <c r="T46"/>
  <c r="T47"/>
  <c r="P10"/>
  <c r="Q144" s="1"/>
  <c r="R144" s="1"/>
  <c r="AJ9" i="25" l="1"/>
  <c r="AH9" i="32"/>
  <c r="D165" i="6"/>
  <c r="AJ9" i="37"/>
  <c r="D167"/>
  <c r="AD9" i="36"/>
  <c r="AB9" i="35"/>
  <c r="AD9"/>
  <c r="D165" i="41"/>
  <c r="AB9" i="47"/>
  <c r="AD9"/>
  <c r="AD9" i="46"/>
  <c r="AD9" i="45"/>
  <c r="AB9" i="44"/>
  <c r="AA9"/>
  <c r="AH9" i="43"/>
  <c r="AD9"/>
  <c r="AD9" i="42"/>
  <c r="AB9"/>
  <c r="D167" i="41"/>
  <c r="AF9" i="47"/>
  <c r="D167"/>
  <c r="AA9"/>
  <c r="D165"/>
  <c r="AJ9"/>
  <c r="Y9" s="1"/>
  <c r="Z9"/>
  <c r="D164" i="46"/>
  <c r="AF9"/>
  <c r="Y9" s="1"/>
  <c r="AA9"/>
  <c r="AB9"/>
  <c r="D165"/>
  <c r="D167"/>
  <c r="Z9"/>
  <c r="D164" i="45"/>
  <c r="AF9"/>
  <c r="Y9" s="1"/>
  <c r="AA9"/>
  <c r="AB9"/>
  <c r="D165"/>
  <c r="D167"/>
  <c r="Z9"/>
  <c r="AH9" i="44"/>
  <c r="D165"/>
  <c r="D167"/>
  <c r="AF9"/>
  <c r="AJ9"/>
  <c r="D164" i="43"/>
  <c r="AF9"/>
  <c r="Y9" s="1"/>
  <c r="AA9"/>
  <c r="AB9"/>
  <c r="D165"/>
  <c r="D167"/>
  <c r="Z9"/>
  <c r="AA9" i="42"/>
  <c r="D165"/>
  <c r="AH9"/>
  <c r="D167"/>
  <c r="AF9"/>
  <c r="AJ9"/>
  <c r="Z9"/>
  <c r="AH9" i="41"/>
  <c r="AD9"/>
  <c r="AB9"/>
  <c r="Z9"/>
  <c r="AA9"/>
  <c r="AJ9"/>
  <c r="AA9" i="40"/>
  <c r="AD9"/>
  <c r="AB9"/>
  <c r="Z9"/>
  <c r="AF9"/>
  <c r="AJ9"/>
  <c r="D167"/>
  <c r="AH9"/>
  <c r="D167" i="38"/>
  <c r="AD9" i="39"/>
  <c r="D164"/>
  <c r="AF9"/>
  <c r="Y9" s="1"/>
  <c r="AA9"/>
  <c r="AB9"/>
  <c r="D165"/>
  <c r="D167"/>
  <c r="Z9"/>
  <c r="AH9" i="38"/>
  <c r="AD9"/>
  <c r="AB9"/>
  <c r="Z9"/>
  <c r="AA9"/>
  <c r="AJ9"/>
  <c r="D164" i="37"/>
  <c r="AF9"/>
  <c r="D165"/>
  <c r="AD9"/>
  <c r="AB9"/>
  <c r="Z9"/>
  <c r="AA9"/>
  <c r="AD9" i="33"/>
  <c r="AF9" i="26"/>
  <c r="AB9" i="29"/>
  <c r="AD9"/>
  <c r="AD9" i="28"/>
  <c r="AD9" i="27"/>
  <c r="AH9" i="26"/>
  <c r="AD9" i="31"/>
  <c r="AD9" i="30"/>
  <c r="D164" i="36"/>
  <c r="AH9"/>
  <c r="AF9"/>
  <c r="AA9"/>
  <c r="AB9"/>
  <c r="D165"/>
  <c r="D167"/>
  <c r="Z9"/>
  <c r="D165" i="35"/>
  <c r="AF9"/>
  <c r="AJ9"/>
  <c r="D167"/>
  <c r="AH9"/>
  <c r="Z9"/>
  <c r="AA9"/>
  <c r="AF9" i="34"/>
  <c r="D165"/>
  <c r="AJ9"/>
  <c r="AH9"/>
  <c r="D167"/>
  <c r="AD9"/>
  <c r="Z9"/>
  <c r="AA9"/>
  <c r="AB9"/>
  <c r="D164" i="33"/>
  <c r="AH9"/>
  <c r="AF9"/>
  <c r="AA9"/>
  <c r="AB9"/>
  <c r="D165"/>
  <c r="D167"/>
  <c r="Z9"/>
  <c r="AJ9" i="32"/>
  <c r="D165"/>
  <c r="AD9"/>
  <c r="AB9"/>
  <c r="Z9"/>
  <c r="AA9"/>
  <c r="D167"/>
  <c r="D164" i="31"/>
  <c r="AH9"/>
  <c r="AF9"/>
  <c r="AA9"/>
  <c r="AB9"/>
  <c r="D165"/>
  <c r="D167"/>
  <c r="Z9"/>
  <c r="D164" i="30"/>
  <c r="AF9"/>
  <c r="Y9" s="1"/>
  <c r="AA9"/>
  <c r="AB9"/>
  <c r="D165"/>
  <c r="D167"/>
  <c r="Z9"/>
  <c r="Z9" i="29"/>
  <c r="D165"/>
  <c r="AH9"/>
  <c r="D167"/>
  <c r="AF9"/>
  <c r="AJ9"/>
  <c r="AA9"/>
  <c r="D164" i="28"/>
  <c r="AH9"/>
  <c r="AF9"/>
  <c r="AA9"/>
  <c r="AB9"/>
  <c r="D165"/>
  <c r="D167"/>
  <c r="Z9"/>
  <c r="D164" i="27"/>
  <c r="AF9"/>
  <c r="Y9" s="1"/>
  <c r="AA9"/>
  <c r="AB9"/>
  <c r="D165"/>
  <c r="D167"/>
  <c r="Z9"/>
  <c r="AD9" i="23"/>
  <c r="AD9" i="22"/>
  <c r="AD9" i="21"/>
  <c r="AB9" i="19"/>
  <c r="AD9" i="25"/>
  <c r="AJ9" i="26"/>
  <c r="Y9" s="1"/>
  <c r="D165"/>
  <c r="AD9"/>
  <c r="AB9"/>
  <c r="Z9"/>
  <c r="AA9"/>
  <c r="D167"/>
  <c r="D164" i="25"/>
  <c r="AH9"/>
  <c r="AF9"/>
  <c r="AA9"/>
  <c r="AB9"/>
  <c r="D165"/>
  <c r="D167"/>
  <c r="Z9"/>
  <c r="D164" i="24"/>
  <c r="AA9"/>
  <c r="AD9"/>
  <c r="AB9"/>
  <c r="Z9"/>
  <c r="AC9" s="1"/>
  <c r="Y9"/>
  <c r="AI9" s="1"/>
  <c r="D164" i="23"/>
  <c r="AH9"/>
  <c r="AF9"/>
  <c r="AA9"/>
  <c r="AB9"/>
  <c r="D165"/>
  <c r="D167"/>
  <c r="Z9"/>
  <c r="AA9" i="22"/>
  <c r="AB9"/>
  <c r="D165"/>
  <c r="AH9"/>
  <c r="D167"/>
  <c r="AF9"/>
  <c r="AJ9"/>
  <c r="Z9"/>
  <c r="AA9" i="21"/>
  <c r="AB9"/>
  <c r="D165"/>
  <c r="AF9"/>
  <c r="AJ9"/>
  <c r="D167"/>
  <c r="AH9"/>
  <c r="Z9"/>
  <c r="AJ9" i="20"/>
  <c r="D165"/>
  <c r="Y9"/>
  <c r="AD9"/>
  <c r="AB9"/>
  <c r="Z9"/>
  <c r="AA9"/>
  <c r="D167"/>
  <c r="D165" i="19"/>
  <c r="AH9"/>
  <c r="D167"/>
  <c r="AF9"/>
  <c r="AJ9"/>
  <c r="Z9"/>
  <c r="AD9"/>
  <c r="AA9"/>
  <c r="AD9" i="18"/>
  <c r="AB9"/>
  <c r="Z9"/>
  <c r="AA9"/>
  <c r="D167"/>
  <c r="AJ9"/>
  <c r="AF9"/>
  <c r="D165"/>
  <c r="AH9"/>
  <c r="D167" i="14"/>
  <c r="AB9"/>
  <c r="AB9" i="3"/>
  <c r="D167"/>
  <c r="AD9"/>
  <c r="D167" i="5"/>
  <c r="Z9"/>
  <c r="AB9"/>
  <c r="D165" i="8"/>
  <c r="AD9" i="14"/>
  <c r="D165" i="4"/>
  <c r="D165" i="5"/>
  <c r="AD9"/>
  <c r="AD9" i="8"/>
  <c r="AB9"/>
  <c r="D165" i="9"/>
  <c r="AB9"/>
  <c r="D165" i="11"/>
  <c r="D165" i="13"/>
  <c r="AD9"/>
  <c r="D167" i="17"/>
  <c r="D165"/>
  <c r="AJ9"/>
  <c r="AH9"/>
  <c r="AF9"/>
  <c r="AD9"/>
  <c r="AB9"/>
  <c r="Z9"/>
  <c r="AA9"/>
  <c r="D167" i="16"/>
  <c r="D165"/>
  <c r="AJ9"/>
  <c r="AH9"/>
  <c r="AF9"/>
  <c r="AD9"/>
  <c r="AB9"/>
  <c r="Z9"/>
  <c r="AA9"/>
  <c r="D167" i="15"/>
  <c r="D165"/>
  <c r="AJ9"/>
  <c r="AH9"/>
  <c r="AF9"/>
  <c r="AD9"/>
  <c r="AB9"/>
  <c r="Z9"/>
  <c r="AA9"/>
  <c r="AH9" i="14"/>
  <c r="D165"/>
  <c r="Z9"/>
  <c r="AF9"/>
  <c r="AJ9"/>
  <c r="AA9"/>
  <c r="AF9" i="13"/>
  <c r="AJ9"/>
  <c r="D167"/>
  <c r="AA9"/>
  <c r="AB9"/>
  <c r="AH9"/>
  <c r="Z9"/>
  <c r="D167" i="12"/>
  <c r="D165"/>
  <c r="AJ9"/>
  <c r="AH9"/>
  <c r="AF9"/>
  <c r="AD9"/>
  <c r="AB9"/>
  <c r="Z9"/>
  <c r="AA9"/>
  <c r="AD9" i="11"/>
  <c r="AB9"/>
  <c r="Z9"/>
  <c r="AA9"/>
  <c r="AF9"/>
  <c r="AJ9"/>
  <c r="D167"/>
  <c r="AH9"/>
  <c r="D167" i="10"/>
  <c r="D165"/>
  <c r="AJ9"/>
  <c r="AH9"/>
  <c r="AF9"/>
  <c r="AD9"/>
  <c r="AB9"/>
  <c r="Z9"/>
  <c r="AA9"/>
  <c r="AF9" i="9"/>
  <c r="AJ9"/>
  <c r="D167"/>
  <c r="AA9"/>
  <c r="AH9"/>
  <c r="Z9"/>
  <c r="AF9" i="8"/>
  <c r="AJ9"/>
  <c r="AA9"/>
  <c r="D167"/>
  <c r="AH9"/>
  <c r="Z9"/>
  <c r="D167" i="7"/>
  <c r="D165"/>
  <c r="AH9"/>
  <c r="AJ9"/>
  <c r="AF9"/>
  <c r="AD9"/>
  <c r="Z9"/>
  <c r="AA9"/>
  <c r="AB9"/>
  <c r="AD9" i="6"/>
  <c r="Z9"/>
  <c r="AA9"/>
  <c r="AB9"/>
  <c r="AF9"/>
  <c r="AH9"/>
  <c r="D167"/>
  <c r="AJ9"/>
  <c r="AH9" i="5"/>
  <c r="AF9"/>
  <c r="AJ9"/>
  <c r="AA9"/>
  <c r="Z9" i="4"/>
  <c r="AD9"/>
  <c r="AF9"/>
  <c r="AJ9"/>
  <c r="D167"/>
  <c r="AA9"/>
  <c r="AH9"/>
  <c r="AH9" i="3"/>
  <c r="D165"/>
  <c r="Z9"/>
  <c r="AF9"/>
  <c r="AJ9"/>
  <c r="AA9"/>
  <c r="V144" i="1"/>
  <c r="Q11"/>
  <c r="Q105"/>
  <c r="V105" s="1"/>
  <c r="Q106"/>
  <c r="S106" s="1"/>
  <c r="Q107"/>
  <c r="V107" s="1"/>
  <c r="Q108"/>
  <c r="S108" s="1"/>
  <c r="Q73"/>
  <c r="R73" s="1"/>
  <c r="Q74"/>
  <c r="S74" s="1"/>
  <c r="Q75"/>
  <c r="R75" s="1"/>
  <c r="Q76"/>
  <c r="S76" s="1"/>
  <c r="Q77"/>
  <c r="R77" s="1"/>
  <c r="Q78"/>
  <c r="S78" s="1"/>
  <c r="Q79"/>
  <c r="R79" s="1"/>
  <c r="Q80"/>
  <c r="S80" s="1"/>
  <c r="Q81"/>
  <c r="R81" s="1"/>
  <c r="Q82"/>
  <c r="S82" s="1"/>
  <c r="Q83"/>
  <c r="R83" s="1"/>
  <c r="Q84"/>
  <c r="S84" s="1"/>
  <c r="Q85"/>
  <c r="R85" s="1"/>
  <c r="Q86"/>
  <c r="S86" s="1"/>
  <c r="Q87"/>
  <c r="R87" s="1"/>
  <c r="Q88"/>
  <c r="S88" s="1"/>
  <c r="Q89"/>
  <c r="R89" s="1"/>
  <c r="Q90"/>
  <c r="S90" s="1"/>
  <c r="Q91"/>
  <c r="R91" s="1"/>
  <c r="Q92"/>
  <c r="S92" s="1"/>
  <c r="Q93"/>
  <c r="R93" s="1"/>
  <c r="Q94"/>
  <c r="S94" s="1"/>
  <c r="Q95"/>
  <c r="R95" s="1"/>
  <c r="Q96"/>
  <c r="S96" s="1"/>
  <c r="Q97"/>
  <c r="R97" s="1"/>
  <c r="Q48"/>
  <c r="V48" s="1"/>
  <c r="Q51"/>
  <c r="V51" s="1"/>
  <c r="Q52"/>
  <c r="V52" s="1"/>
  <c r="Q55"/>
  <c r="V55" s="1"/>
  <c r="Q56"/>
  <c r="V56" s="1"/>
  <c r="Q59"/>
  <c r="V59" s="1"/>
  <c r="Q60"/>
  <c r="V60" s="1"/>
  <c r="Q63"/>
  <c r="V63" s="1"/>
  <c r="Q64"/>
  <c r="V64" s="1"/>
  <c r="Q67"/>
  <c r="V67" s="1"/>
  <c r="Q68"/>
  <c r="V68" s="1"/>
  <c r="Q71"/>
  <c r="S71" s="1"/>
  <c r="Q72"/>
  <c r="R72" s="1"/>
  <c r="Q145"/>
  <c r="R145" s="1"/>
  <c r="Q146"/>
  <c r="V146" s="1"/>
  <c r="Q149"/>
  <c r="R149" s="1"/>
  <c r="Q150"/>
  <c r="V150" s="1"/>
  <c r="Q153"/>
  <c r="R153" s="1"/>
  <c r="Q154"/>
  <c r="V154" s="1"/>
  <c r="Q157"/>
  <c r="R157" s="1"/>
  <c r="Q158"/>
  <c r="V158" s="1"/>
  <c r="Q109"/>
  <c r="V109" s="1"/>
  <c r="Q110"/>
  <c r="V110" s="1"/>
  <c r="Q113"/>
  <c r="R113" s="1"/>
  <c r="Q114"/>
  <c r="V114" s="1"/>
  <c r="Q117"/>
  <c r="V117" s="1"/>
  <c r="Q118"/>
  <c r="V118" s="1"/>
  <c r="Q121"/>
  <c r="R121" s="1"/>
  <c r="Q122"/>
  <c r="V122" s="1"/>
  <c r="Q125"/>
  <c r="R125" s="1"/>
  <c r="Q126"/>
  <c r="V126" s="1"/>
  <c r="Q129"/>
  <c r="R129" s="1"/>
  <c r="Q130"/>
  <c r="V130" s="1"/>
  <c r="Q133"/>
  <c r="V133" s="1"/>
  <c r="Q134"/>
  <c r="V134" s="1"/>
  <c r="Q137"/>
  <c r="R137" s="1"/>
  <c r="Q138"/>
  <c r="V138" s="1"/>
  <c r="Q141"/>
  <c r="S141" s="1"/>
  <c r="Q142"/>
  <c r="V142" s="1"/>
  <c r="Q98"/>
  <c r="S98" s="1"/>
  <c r="Q99"/>
  <c r="R99" s="1"/>
  <c r="Q100"/>
  <c r="S100" s="1"/>
  <c r="Q101"/>
  <c r="S101" s="1"/>
  <c r="Q102"/>
  <c r="S102" s="1"/>
  <c r="Q103"/>
  <c r="R103" s="1"/>
  <c r="Q104"/>
  <c r="V104" s="1"/>
  <c r="Q49"/>
  <c r="S49" s="1"/>
  <c r="Q50"/>
  <c r="V50" s="1"/>
  <c r="Q53"/>
  <c r="S53" s="1"/>
  <c r="Q54"/>
  <c r="V54" s="1"/>
  <c r="Q57"/>
  <c r="S57" s="1"/>
  <c r="Q58"/>
  <c r="V58" s="1"/>
  <c r="Q61"/>
  <c r="S61" s="1"/>
  <c r="Q62"/>
  <c r="V62" s="1"/>
  <c r="Q65"/>
  <c r="S65" s="1"/>
  <c r="Q66"/>
  <c r="V66" s="1"/>
  <c r="Q69"/>
  <c r="S69" s="1"/>
  <c r="Q70"/>
  <c r="V70" s="1"/>
  <c r="Q147"/>
  <c r="V147" s="1"/>
  <c r="Q148"/>
  <c r="V148" s="1"/>
  <c r="Q151"/>
  <c r="R151" s="1"/>
  <c r="Q152"/>
  <c r="V152" s="1"/>
  <c r="Q155"/>
  <c r="V155" s="1"/>
  <c r="Q156"/>
  <c r="V156" s="1"/>
  <c r="Q159"/>
  <c r="R159" s="1"/>
  <c r="Q160"/>
  <c r="V160" s="1"/>
  <c r="Q111"/>
  <c r="S111" s="1"/>
  <c r="Q112"/>
  <c r="V112" s="1"/>
  <c r="Q115"/>
  <c r="S115" s="1"/>
  <c r="Q116"/>
  <c r="V116" s="1"/>
  <c r="Q119"/>
  <c r="S119" s="1"/>
  <c r="Q120"/>
  <c r="V120" s="1"/>
  <c r="Q123"/>
  <c r="R123" s="1"/>
  <c r="Q124"/>
  <c r="V124" s="1"/>
  <c r="Q127"/>
  <c r="S127" s="1"/>
  <c r="Q128"/>
  <c r="V128" s="1"/>
  <c r="Q131"/>
  <c r="S131" s="1"/>
  <c r="Q132"/>
  <c r="V132" s="1"/>
  <c r="Q135"/>
  <c r="S135" s="1"/>
  <c r="Q136"/>
  <c r="V136" s="1"/>
  <c r="Q139"/>
  <c r="R139" s="1"/>
  <c r="Q140"/>
  <c r="V140" s="1"/>
  <c r="Q143"/>
  <c r="S143" s="1"/>
  <c r="R109"/>
  <c r="R133"/>
  <c r="S144"/>
  <c r="S109"/>
  <c r="S117"/>
  <c r="S125"/>
  <c r="S133"/>
  <c r="R155"/>
  <c r="S155"/>
  <c r="R57"/>
  <c r="R71"/>
  <c r="S72"/>
  <c r="S51"/>
  <c r="S67"/>
  <c r="S75"/>
  <c r="S79"/>
  <c r="S81"/>
  <c r="S83"/>
  <c r="S85"/>
  <c r="S87"/>
  <c r="S91"/>
  <c r="S95"/>
  <c r="R105"/>
  <c r="R107"/>
  <c r="S103"/>
  <c r="S105"/>
  <c r="S107"/>
  <c r="AC9" i="20" l="1"/>
  <c r="AE9"/>
  <c r="Y9" i="32"/>
  <c r="S77" i="1"/>
  <c r="S73"/>
  <c r="S59"/>
  <c r="R63"/>
  <c r="R51"/>
  <c r="P163" i="47"/>
  <c r="D163"/>
  <c r="AI9"/>
  <c r="AE9"/>
  <c r="AC9"/>
  <c r="D164"/>
  <c r="AK9"/>
  <c r="AG9"/>
  <c r="P163" i="46"/>
  <c r="D163"/>
  <c r="AK9"/>
  <c r="AI9"/>
  <c r="AE9"/>
  <c r="AC9"/>
  <c r="AG9"/>
  <c r="P163" i="45"/>
  <c r="D163"/>
  <c r="AK9"/>
  <c r="AI9"/>
  <c r="AE9"/>
  <c r="AC9"/>
  <c r="AG9"/>
  <c r="D164" i="44"/>
  <c r="Y9"/>
  <c r="AI9" s="1"/>
  <c r="P163" i="43"/>
  <c r="D163"/>
  <c r="AK9"/>
  <c r="AI9"/>
  <c r="AE9"/>
  <c r="AC9"/>
  <c r="AG9"/>
  <c r="D164" i="42"/>
  <c r="Y9"/>
  <c r="AI9" s="1"/>
  <c r="D164" i="41"/>
  <c r="Y9"/>
  <c r="AC9" s="1"/>
  <c r="Y9" i="40"/>
  <c r="AC9" s="1"/>
  <c r="D164"/>
  <c r="AK9"/>
  <c r="P163" i="39"/>
  <c r="D163"/>
  <c r="AK9"/>
  <c r="AI9"/>
  <c r="AE9"/>
  <c r="AC9"/>
  <c r="AG9"/>
  <c r="D164" i="38"/>
  <c r="Y9"/>
  <c r="AI9" s="1"/>
  <c r="Y9" i="37"/>
  <c r="AC9" s="1"/>
  <c r="Y9" i="36"/>
  <c r="Y9" i="35"/>
  <c r="AC9" s="1"/>
  <c r="D164"/>
  <c r="AK9"/>
  <c r="D164" i="34"/>
  <c r="Y9"/>
  <c r="AC9" s="1"/>
  <c r="Y9" i="33"/>
  <c r="AC9" s="1"/>
  <c r="P163" i="32"/>
  <c r="D163"/>
  <c r="AI9"/>
  <c r="AG9"/>
  <c r="D164"/>
  <c r="AK9"/>
  <c r="AC9"/>
  <c r="AE9"/>
  <c r="Y9" i="31"/>
  <c r="P163" i="30"/>
  <c r="D163"/>
  <c r="AK9"/>
  <c r="AI9"/>
  <c r="AE9"/>
  <c r="AC9"/>
  <c r="AG9"/>
  <c r="D164" i="29"/>
  <c r="Y9"/>
  <c r="AI9" s="1"/>
  <c r="Y9" i="28"/>
  <c r="AC9" s="1"/>
  <c r="P163" i="27"/>
  <c r="D163"/>
  <c r="AK9"/>
  <c r="AI9"/>
  <c r="AE9"/>
  <c r="AC9"/>
  <c r="AG9"/>
  <c r="P163" i="26"/>
  <c r="D163"/>
  <c r="AI9"/>
  <c r="AG9"/>
  <c r="D164"/>
  <c r="AK9"/>
  <c r="AC9"/>
  <c r="AE9"/>
  <c r="Y9" i="25"/>
  <c r="P163" i="24"/>
  <c r="D163"/>
  <c r="AG9"/>
  <c r="AE9"/>
  <c r="AK9"/>
  <c r="Y9" i="23"/>
  <c r="Y9" i="22"/>
  <c r="AI9" s="1"/>
  <c r="D164"/>
  <c r="AK9"/>
  <c r="Y9" i="21"/>
  <c r="AC9" s="1"/>
  <c r="D164"/>
  <c r="AK9"/>
  <c r="P163" i="20"/>
  <c r="D163"/>
  <c r="AG9"/>
  <c r="D164"/>
  <c r="AK9"/>
  <c r="AI9"/>
  <c r="D164" i="19"/>
  <c r="Y9"/>
  <c r="AC9" s="1"/>
  <c r="Y9" i="18"/>
  <c r="AI9" s="1"/>
  <c r="D164"/>
  <c r="AK9"/>
  <c r="S97" i="1"/>
  <c r="S93"/>
  <c r="S89"/>
  <c r="S63"/>
  <c r="S55"/>
  <c r="R67"/>
  <c r="R59"/>
  <c r="R55"/>
  <c r="R98"/>
  <c r="S129"/>
  <c r="S121"/>
  <c r="S113"/>
  <c r="R100"/>
  <c r="R141"/>
  <c r="R117"/>
  <c r="R101"/>
  <c r="R65"/>
  <c r="R49"/>
  <c r="S147"/>
  <c r="R147"/>
  <c r="D164" i="17"/>
  <c r="Y9"/>
  <c r="AE9" s="1"/>
  <c r="D164" i="16"/>
  <c r="Y9"/>
  <c r="AE9" s="1"/>
  <c r="D164" i="15"/>
  <c r="Y9"/>
  <c r="AE9" s="1"/>
  <c r="D164" i="14"/>
  <c r="Y9"/>
  <c r="Y9" i="13"/>
  <c r="AI9" s="1"/>
  <c r="D164"/>
  <c r="AK9"/>
  <c r="D164" i="12"/>
  <c r="Y9"/>
  <c r="AI9" s="1"/>
  <c r="Y9" i="11"/>
  <c r="D164"/>
  <c r="AK9"/>
  <c r="D164" i="10"/>
  <c r="Y9"/>
  <c r="AE9" s="1"/>
  <c r="Y9" i="9"/>
  <c r="AI9" s="1"/>
  <c r="D164"/>
  <c r="AK9"/>
  <c r="D164" i="8"/>
  <c r="Y9"/>
  <c r="Y9" i="7"/>
  <c r="AI9" s="1"/>
  <c r="D164"/>
  <c r="D164" i="6"/>
  <c r="Y9"/>
  <c r="AG9" s="1"/>
  <c r="D164" i="5"/>
  <c r="Y9"/>
  <c r="Y9" i="4"/>
  <c r="AG9" s="1"/>
  <c r="D164"/>
  <c r="AK9"/>
  <c r="D164" i="3"/>
  <c r="Y9"/>
  <c r="AG9" s="1"/>
  <c r="R61" i="1"/>
  <c r="S99"/>
  <c r="R69"/>
  <c r="R53"/>
  <c r="V153"/>
  <c r="V149"/>
  <c r="V145"/>
  <c r="V69"/>
  <c r="V65"/>
  <c r="V61"/>
  <c r="V57"/>
  <c r="V53"/>
  <c r="V49"/>
  <c r="V95"/>
  <c r="V91"/>
  <c r="V87"/>
  <c r="V83"/>
  <c r="V79"/>
  <c r="V75"/>
  <c r="V99"/>
  <c r="V157"/>
  <c r="V143"/>
  <c r="V139"/>
  <c r="V135"/>
  <c r="V131"/>
  <c r="V127"/>
  <c r="V123"/>
  <c r="V119"/>
  <c r="V115"/>
  <c r="V111"/>
  <c r="V72"/>
  <c r="V94"/>
  <c r="V90"/>
  <c r="V86"/>
  <c r="V82"/>
  <c r="V78"/>
  <c r="V74"/>
  <c r="V106"/>
  <c r="V102"/>
  <c r="V98"/>
  <c r="V151"/>
  <c r="V71"/>
  <c r="V97"/>
  <c r="V93"/>
  <c r="V89"/>
  <c r="V85"/>
  <c r="V81"/>
  <c r="V77"/>
  <c r="V73"/>
  <c r="V103"/>
  <c r="V159"/>
  <c r="V141"/>
  <c r="V137"/>
  <c r="V129"/>
  <c r="V125"/>
  <c r="V121"/>
  <c r="V113"/>
  <c r="V96"/>
  <c r="V92"/>
  <c r="V88"/>
  <c r="V84"/>
  <c r="V80"/>
  <c r="V76"/>
  <c r="V108"/>
  <c r="V100"/>
  <c r="V101"/>
  <c r="R127"/>
  <c r="R96"/>
  <c r="R94"/>
  <c r="R92"/>
  <c r="R90"/>
  <c r="R88"/>
  <c r="R86"/>
  <c r="R84"/>
  <c r="R82"/>
  <c r="R80"/>
  <c r="R78"/>
  <c r="R76"/>
  <c r="R74"/>
  <c r="S159"/>
  <c r="S151"/>
  <c r="R106"/>
  <c r="S139"/>
  <c r="S123"/>
  <c r="R108"/>
  <c r="S157"/>
  <c r="S153"/>
  <c r="S149"/>
  <c r="S145"/>
  <c r="R102"/>
  <c r="S137"/>
  <c r="R143"/>
  <c r="R111"/>
  <c r="R135"/>
  <c r="R131"/>
  <c r="R119"/>
  <c r="R115"/>
  <c r="S140"/>
  <c r="R140"/>
  <c r="S132"/>
  <c r="R132"/>
  <c r="S124"/>
  <c r="R124"/>
  <c r="S116"/>
  <c r="R116"/>
  <c r="S160"/>
  <c r="R160"/>
  <c r="S152"/>
  <c r="R152"/>
  <c r="S70"/>
  <c r="R70"/>
  <c r="S62"/>
  <c r="R62"/>
  <c r="S54"/>
  <c r="R54"/>
  <c r="S138"/>
  <c r="R138"/>
  <c r="S130"/>
  <c r="R130"/>
  <c r="S122"/>
  <c r="R122"/>
  <c r="S114"/>
  <c r="R114"/>
  <c r="S158"/>
  <c r="R158"/>
  <c r="S150"/>
  <c r="R150"/>
  <c r="S68"/>
  <c r="R68"/>
  <c r="S60"/>
  <c r="R60"/>
  <c r="S52"/>
  <c r="R52"/>
  <c r="S136"/>
  <c r="R136"/>
  <c r="S128"/>
  <c r="R128"/>
  <c r="S120"/>
  <c r="R120"/>
  <c r="S112"/>
  <c r="R112"/>
  <c r="S156"/>
  <c r="R156"/>
  <c r="S148"/>
  <c r="R148"/>
  <c r="S66"/>
  <c r="R66"/>
  <c r="S58"/>
  <c r="R58"/>
  <c r="S50"/>
  <c r="R50"/>
  <c r="S104"/>
  <c r="R104"/>
  <c r="S142"/>
  <c r="R142"/>
  <c r="S134"/>
  <c r="R134"/>
  <c r="S126"/>
  <c r="R126"/>
  <c r="S118"/>
  <c r="R118"/>
  <c r="S110"/>
  <c r="R110"/>
  <c r="S154"/>
  <c r="R154"/>
  <c r="S146"/>
  <c r="R146"/>
  <c r="S64"/>
  <c r="R64"/>
  <c r="S56"/>
  <c r="R56"/>
  <c r="S48"/>
  <c r="R48"/>
  <c r="AG9" i="42" l="1"/>
  <c r="AC9"/>
  <c r="AE9" i="40"/>
  <c r="AC9" i="29"/>
  <c r="AG9" i="19"/>
  <c r="AC9" i="3"/>
  <c r="AG9" i="37"/>
  <c r="AE9" i="34"/>
  <c r="AI9" i="41"/>
  <c r="AG9" i="44"/>
  <c r="P163"/>
  <c r="D163"/>
  <c r="AC9"/>
  <c r="AE9"/>
  <c r="AK9"/>
  <c r="P163" i="42"/>
  <c r="D163"/>
  <c r="AE9"/>
  <c r="AK9"/>
  <c r="P163" i="41"/>
  <c r="D163"/>
  <c r="AG9"/>
  <c r="AE9"/>
  <c r="AK9"/>
  <c r="P163" i="40"/>
  <c r="D163"/>
  <c r="AG9"/>
  <c r="AI9"/>
  <c r="AE9" i="38"/>
  <c r="AC9"/>
  <c r="P163"/>
  <c r="D163"/>
  <c r="AG9"/>
  <c r="AK9"/>
  <c r="P163" i="37"/>
  <c r="D163"/>
  <c r="AK9"/>
  <c r="AI9"/>
  <c r="AE9"/>
  <c r="P163" i="36"/>
  <c r="D163"/>
  <c r="AE9"/>
  <c r="AK9"/>
  <c r="AG9"/>
  <c r="AC9"/>
  <c r="AI9"/>
  <c r="AI9" i="35"/>
  <c r="P163"/>
  <c r="D163"/>
  <c r="AE9"/>
  <c r="AG9"/>
  <c r="AI9" i="34"/>
  <c r="P163"/>
  <c r="D163"/>
  <c r="AG9"/>
  <c r="AK9"/>
  <c r="P163" i="33"/>
  <c r="D163"/>
  <c r="AE9"/>
  <c r="AK9"/>
  <c r="AG9"/>
  <c r="AI9"/>
  <c r="P163" i="31"/>
  <c r="D163"/>
  <c r="AE9"/>
  <c r="AK9"/>
  <c r="AG9"/>
  <c r="AC9"/>
  <c r="AI9"/>
  <c r="AG9" i="29"/>
  <c r="P163"/>
  <c r="D163"/>
  <c r="AE9"/>
  <c r="AK9"/>
  <c r="P163" i="28"/>
  <c r="D163"/>
  <c r="AE9"/>
  <c r="AK9"/>
  <c r="AG9"/>
  <c r="AI9"/>
  <c r="AG9" i="22"/>
  <c r="AC9"/>
  <c r="AI9" i="21"/>
  <c r="AG9" i="18"/>
  <c r="AE9"/>
  <c r="P163" i="25"/>
  <c r="D163"/>
  <c r="AE9"/>
  <c r="AK9"/>
  <c r="AG9"/>
  <c r="AC9"/>
  <c r="AI9"/>
  <c r="P163" i="23"/>
  <c r="D163"/>
  <c r="AE9"/>
  <c r="AK9"/>
  <c r="AG9"/>
  <c r="AC9"/>
  <c r="AI9"/>
  <c r="P163" i="22"/>
  <c r="D163"/>
  <c r="AE9"/>
  <c r="P163" i="21"/>
  <c r="D163"/>
  <c r="AE9"/>
  <c r="AG9"/>
  <c r="P163" i="19"/>
  <c r="D163"/>
  <c r="AE9"/>
  <c r="AI9"/>
  <c r="AK9"/>
  <c r="AC9" i="18"/>
  <c r="P163"/>
  <c r="D163"/>
  <c r="AC9" i="7"/>
  <c r="AC9" i="12"/>
  <c r="AE9" i="4"/>
  <c r="AE9" i="7"/>
  <c r="AI9" i="4"/>
  <c r="AI9" i="3"/>
  <c r="AG9" i="9"/>
  <c r="AG9" i="13"/>
  <c r="AK9" i="3"/>
  <c r="AC9" i="6"/>
  <c r="AI9"/>
  <c r="AC9" i="9"/>
  <c r="AE9" i="12"/>
  <c r="AG9"/>
  <c r="AC9" i="13"/>
  <c r="P163" i="17"/>
  <c r="D163"/>
  <c r="AG9"/>
  <c r="AC9"/>
  <c r="AI9"/>
  <c r="AK9"/>
  <c r="P163" i="16"/>
  <c r="D163"/>
  <c r="AG9"/>
  <c r="AC9"/>
  <c r="AI9"/>
  <c r="AK9"/>
  <c r="P163" i="15"/>
  <c r="D163"/>
  <c r="AG9"/>
  <c r="AC9"/>
  <c r="AI9"/>
  <c r="AK9"/>
  <c r="P163" i="14"/>
  <c r="D163"/>
  <c r="AE9"/>
  <c r="AK9"/>
  <c r="AG9"/>
  <c r="AC9"/>
  <c r="AI9"/>
  <c r="P163" i="13"/>
  <c r="D163"/>
  <c r="AE9"/>
  <c r="P163" i="12"/>
  <c r="D163"/>
  <c r="AK9"/>
  <c r="P163" i="11"/>
  <c r="D163"/>
  <c r="AE9"/>
  <c r="AG9"/>
  <c r="AI9"/>
  <c r="AC9"/>
  <c r="P163" i="10"/>
  <c r="D163"/>
  <c r="AG9"/>
  <c r="AC9"/>
  <c r="AI9"/>
  <c r="AK9"/>
  <c r="P163" i="9"/>
  <c r="D163"/>
  <c r="AE9"/>
  <c r="P163" i="8"/>
  <c r="D163"/>
  <c r="AE9"/>
  <c r="AC9"/>
  <c r="AK9"/>
  <c r="AG9"/>
  <c r="AI9"/>
  <c r="AK9" i="7"/>
  <c r="AG9"/>
  <c r="P163"/>
  <c r="D163"/>
  <c r="P163" i="6"/>
  <c r="D163"/>
  <c r="AK9"/>
  <c r="AE9"/>
  <c r="P163" i="5"/>
  <c r="D163"/>
  <c r="AE9"/>
  <c r="AK9"/>
  <c r="AC9"/>
  <c r="AG9"/>
  <c r="AI9"/>
  <c r="P163" i="4"/>
  <c r="D163"/>
  <c r="AC9"/>
  <c r="P163" i="3"/>
  <c r="D163"/>
  <c r="AE9"/>
  <c r="Q47" i="1"/>
  <c r="V47" s="1"/>
  <c r="Q46"/>
  <c r="V46" s="1"/>
  <c r="Q45"/>
  <c r="V45" s="1"/>
  <c r="Q44"/>
  <c r="V44" s="1"/>
  <c r="Q43"/>
  <c r="V43" s="1"/>
  <c r="Q42"/>
  <c r="V42" s="1"/>
  <c r="Q41"/>
  <c r="V41" s="1"/>
  <c r="Q40"/>
  <c r="V40" s="1"/>
  <c r="Q39"/>
  <c r="V39" s="1"/>
  <c r="Q38"/>
  <c r="V38" s="1"/>
  <c r="Q37"/>
  <c r="V37" s="1"/>
  <c r="T36"/>
  <c r="Q36"/>
  <c r="S36" s="1"/>
  <c r="T35"/>
  <c r="Q35"/>
  <c r="R35" s="1"/>
  <c r="T34"/>
  <c r="Q34"/>
  <c r="S34" s="1"/>
  <c r="T33"/>
  <c r="Q33"/>
  <c r="R33" s="1"/>
  <c r="T32"/>
  <c r="Q32"/>
  <c r="S32" s="1"/>
  <c r="T31"/>
  <c r="Q31"/>
  <c r="R31" s="1"/>
  <c r="T30"/>
  <c r="Q30"/>
  <c r="S30" s="1"/>
  <c r="T29"/>
  <c r="Q29"/>
  <c r="R29" s="1"/>
  <c r="T28"/>
  <c r="Q28"/>
  <c r="S28" s="1"/>
  <c r="T27"/>
  <c r="Q27"/>
  <c r="R27" s="1"/>
  <c r="T26"/>
  <c r="Q26"/>
  <c r="S26" s="1"/>
  <c r="T25"/>
  <c r="Q25"/>
  <c r="R25" s="1"/>
  <c r="Q24"/>
  <c r="S24" s="1"/>
  <c r="T23"/>
  <c r="Q23"/>
  <c r="R23" s="1"/>
  <c r="T22"/>
  <c r="Q22"/>
  <c r="S22" s="1"/>
  <c r="T21"/>
  <c r="Q21"/>
  <c r="R21" s="1"/>
  <c r="T20"/>
  <c r="Q20"/>
  <c r="S20" s="1"/>
  <c r="T19"/>
  <c r="Q19"/>
  <c r="R19" s="1"/>
  <c r="T18"/>
  <c r="Q18"/>
  <c r="S18" s="1"/>
  <c r="T17"/>
  <c r="Q17"/>
  <c r="R17" s="1"/>
  <c r="T16"/>
  <c r="Q16"/>
  <c r="S16" s="1"/>
  <c r="T15"/>
  <c r="Q15"/>
  <c r="R15" s="1"/>
  <c r="T14"/>
  <c r="Q14"/>
  <c r="S14" s="1"/>
  <c r="T13"/>
  <c r="Q13"/>
  <c r="R13" s="1"/>
  <c r="T12"/>
  <c r="Q12"/>
  <c r="T11"/>
  <c r="V32" l="1"/>
  <c r="V34"/>
  <c r="V36"/>
  <c r="V31"/>
  <c r="V33"/>
  <c r="V35"/>
  <c r="V11"/>
  <c r="P164"/>
  <c r="P165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R30"/>
  <c r="V30"/>
  <c r="R37"/>
  <c r="R39"/>
  <c r="R41"/>
  <c r="R43"/>
  <c r="R45"/>
  <c r="R47"/>
  <c r="S38"/>
  <c r="S40"/>
  <c r="S42"/>
  <c r="S44"/>
  <c r="S46"/>
  <c r="R46"/>
  <c r="S12"/>
  <c r="R11"/>
  <c r="R22"/>
  <c r="R38"/>
  <c r="R18"/>
  <c r="R26"/>
  <c r="R34"/>
  <c r="R42"/>
  <c r="R14"/>
  <c r="R12"/>
  <c r="R16"/>
  <c r="R20"/>
  <c r="R24"/>
  <c r="R28"/>
  <c r="R32"/>
  <c r="R36"/>
  <c r="R40"/>
  <c r="R44"/>
  <c r="S13"/>
  <c r="S17"/>
  <c r="S21"/>
  <c r="S25"/>
  <c r="S29"/>
  <c r="S33"/>
  <c r="S35"/>
  <c r="S39"/>
  <c r="S11"/>
  <c r="S15"/>
  <c r="S19"/>
  <c r="S23"/>
  <c r="S27"/>
  <c r="S31"/>
  <c r="S37"/>
  <c r="S41"/>
  <c r="S43"/>
  <c r="S45"/>
  <c r="S47"/>
  <c r="AB9" l="1"/>
  <c r="Z9"/>
  <c r="AD9"/>
  <c r="AA9"/>
  <c r="D167" l="1"/>
  <c r="D165"/>
  <c r="AJ9"/>
  <c r="D164" s="1"/>
  <c r="AF9"/>
  <c r="AH9"/>
  <c r="Y9" l="1"/>
  <c r="D163" l="1"/>
  <c r="P163"/>
  <c r="AG9"/>
  <c r="AE9"/>
  <c r="AC9"/>
  <c r="AK9"/>
  <c r="AI9"/>
</calcChain>
</file>

<file path=xl/sharedStrings.xml><?xml version="1.0" encoding="utf-8"?>
<sst xmlns="http://schemas.openxmlformats.org/spreadsheetml/2006/main" count="39822" uniqueCount="5125">
  <si>
    <t>Phòng thi:</t>
  </si>
  <si>
    <t>HỌC VIỆN CÔNG NGHỆ BƯU CHÍNH VIỄN THÔNG</t>
  </si>
  <si>
    <t>TRUNG TÂM KHẢO THÍ VÀ ĐẢM BẢO CHẤT LƯỢNG GIÁO DỤC</t>
  </si>
  <si>
    <t>Học phần:</t>
  </si>
  <si>
    <t>Số tín chỉ:</t>
  </si>
  <si>
    <t>Số
TT</t>
  </si>
  <si>
    <t>Mã SV</t>
  </si>
  <si>
    <t>Họ và tên</t>
  </si>
  <si>
    <t>Ngày sinh</t>
  </si>
  <si>
    <t>Lớp</t>
  </si>
  <si>
    <t>Điểm CC</t>
  </si>
  <si>
    <t>Điểm TBKT</t>
  </si>
  <si>
    <t>Điểm TN-TH</t>
  </si>
  <si>
    <t>Điểm BTTL</t>
  </si>
  <si>
    <t>Mã đề</t>
  </si>
  <si>
    <t>Ký tên</t>
  </si>
  <si>
    <t>Điểm
THI</t>
  </si>
  <si>
    <t>Điểm
KTHP</t>
  </si>
  <si>
    <t>Điểm hệ
chữ</t>
  </si>
  <si>
    <t>Xếp loại</t>
  </si>
  <si>
    <t>Ghi chú</t>
  </si>
  <si>
    <t>KT</t>
  </si>
  <si>
    <t>CC</t>
  </si>
  <si>
    <t>ĐCT</t>
  </si>
  <si>
    <t>Tỷ lệ</t>
  </si>
  <si>
    <t>SL</t>
  </si>
  <si>
    <t>Trọng số:</t>
  </si>
  <si>
    <t/>
  </si>
  <si>
    <t>Ghi chú:</t>
  </si>
  <si>
    <t>- Số SV theo DS:</t>
  </si>
  <si>
    <t>SV</t>
  </si>
  <si>
    <t>- Số SV dự thi:</t>
  </si>
  <si>
    <t>- Số SV thi đạt:</t>
  </si>
  <si>
    <t>- Số SV vắng thi:</t>
  </si>
  <si>
    <t>- Số SV thi lại:</t>
  </si>
  <si>
    <t xml:space="preserve">CÁN BỘ KHỚP PHÁCH </t>
  </si>
  <si>
    <t>TRƯỞNG TRUNG TÂM</t>
  </si>
  <si>
    <t>SỐ 1</t>
  </si>
  <si>
    <t>SỐ 2</t>
  </si>
  <si>
    <t>Phạm Anh Tuấn</t>
  </si>
  <si>
    <t>Nguyễn Xuân Trường</t>
  </si>
  <si>
    <t xml:space="preserve">Giờ thi: </t>
  </si>
  <si>
    <t>Thi đạt</t>
  </si>
  <si>
    <t>Thi lại</t>
  </si>
  <si>
    <t>Học lại</t>
  </si>
  <si>
    <t>Vắng thi</t>
  </si>
  <si>
    <t>Vi phạm quy chế thi</t>
  </si>
  <si>
    <t>Sỹ số</t>
  </si>
  <si>
    <t>Học phần</t>
  </si>
  <si>
    <t>Điểm thi</t>
  </si>
  <si>
    <t>Bằng
số</t>
  </si>
  <si>
    <t>Bằng
chữ</t>
  </si>
  <si>
    <r>
      <t xml:space="preserve">CÁN BỘ COI THI
</t>
    </r>
    <r>
      <rPr>
        <i/>
        <sz val="11"/>
        <rFont val="Times New Roman"/>
        <family val="1"/>
      </rPr>
      <t>(Ký và ghi rõ họ tên)</t>
    </r>
  </si>
  <si>
    <r>
      <t xml:space="preserve">TRƯỞNG BỘ MÔN
</t>
    </r>
    <r>
      <rPr>
        <i/>
        <sz val="11"/>
        <rFont val="Times New Roman"/>
        <family val="1"/>
      </rPr>
      <t>(Ký và ghi rõ họ tên)</t>
    </r>
  </si>
  <si>
    <t>- Số SV thi không đạt:</t>
  </si>
  <si>
    <t>- Số SV vắng thi có phép:</t>
  </si>
  <si>
    <t>Ngày thi:</t>
  </si>
  <si>
    <t>Hà Nội, ngày   tháng   năm 2016</t>
  </si>
  <si>
    <t>Nguyễn Hoa Cương</t>
  </si>
  <si>
    <t>Thi lần 1 học kỳ II năm học 2018 - 2019</t>
  </si>
  <si>
    <t>Trần Thị Mỹ Hạnh</t>
  </si>
  <si>
    <t>KT.TRƯỞNG TRUNG TÂM
PHÓ TRƯỞNG TRUNG TÂM</t>
  </si>
  <si>
    <t>GIÁO DỤC THỂ CHẤT 2</t>
  </si>
  <si>
    <t>Nhóm: 13</t>
  </si>
  <si>
    <t>Nhóm: 14</t>
  </si>
  <si>
    <t>Nhóm: 15</t>
  </si>
  <si>
    <t>Nhóm: 16</t>
  </si>
  <si>
    <t>Nhóm: 17</t>
  </si>
  <si>
    <t>Nhóm: 18</t>
  </si>
  <si>
    <t>Nhóm: 19</t>
  </si>
  <si>
    <t>Nhóm: 20</t>
  </si>
  <si>
    <t>B18DCKT005</t>
  </si>
  <si>
    <t>Mai Lan</t>
  </si>
  <si>
    <t>Anh</t>
  </si>
  <si>
    <t>03/09/2000</t>
  </si>
  <si>
    <t>D18CQKT01-B</t>
  </si>
  <si>
    <t>B18DCDT005</t>
  </si>
  <si>
    <t>Nguyễn Đức</t>
  </si>
  <si>
    <t>06/08/2000</t>
  </si>
  <si>
    <t>D18CQDT01-B</t>
  </si>
  <si>
    <t>B18DCPT010</t>
  </si>
  <si>
    <t>Nguyễn Hải</t>
  </si>
  <si>
    <t>03/01/2000</t>
  </si>
  <si>
    <t>D18CQPT05-B</t>
  </si>
  <si>
    <t>B18DCMR010</t>
  </si>
  <si>
    <t>Nguyễn Hồng</t>
  </si>
  <si>
    <t>17/10/2000</t>
  </si>
  <si>
    <t>D18CQMR02-B</t>
  </si>
  <si>
    <t>B18DCCN027</t>
  </si>
  <si>
    <t>Nguyễn Thị Kim</t>
  </si>
  <si>
    <t>21/04/2000</t>
  </si>
  <si>
    <t>D18CQCN05-B</t>
  </si>
  <si>
    <t>B18DCCN041</t>
  </si>
  <si>
    <t>Vũ Đức</t>
  </si>
  <si>
    <t>24/02/2000</t>
  </si>
  <si>
    <t>D18CQCN08-B</t>
  </si>
  <si>
    <t>B18DCQT018</t>
  </si>
  <si>
    <t>Lê Phụng</t>
  </si>
  <si>
    <t>Ánh</t>
  </si>
  <si>
    <t>17/07/2000</t>
  </si>
  <si>
    <t>D18CQQT02-B</t>
  </si>
  <si>
    <t>B18DCAT020</t>
  </si>
  <si>
    <t>Phạm Công</t>
  </si>
  <si>
    <t>Bình</t>
  </si>
  <si>
    <t>25/03/2000</t>
  </si>
  <si>
    <t>D18CQAT04-B</t>
  </si>
  <si>
    <t>B18DCKT027</t>
  </si>
  <si>
    <t>Lê Thảo</t>
  </si>
  <si>
    <t>Chi</t>
  </si>
  <si>
    <t>25/06/2000</t>
  </si>
  <si>
    <t>D18CQKT03-B</t>
  </si>
  <si>
    <t>B18DCVT043</t>
  </si>
  <si>
    <t>Vũ Anh</t>
  </si>
  <si>
    <t>Cường</t>
  </si>
  <si>
    <t>20/11/2000</t>
  </si>
  <si>
    <t>D18CQVT03-B</t>
  </si>
  <si>
    <t>B17DCPT053</t>
  </si>
  <si>
    <t>Đỗ Khánh</t>
  </si>
  <si>
    <t>Dương</t>
  </si>
  <si>
    <t>07/02/1999</t>
  </si>
  <si>
    <t>D17CQPT01-B</t>
  </si>
  <si>
    <t>B18DCCN124</t>
  </si>
  <si>
    <t>Trần Bình</t>
  </si>
  <si>
    <t>18/09/2000</t>
  </si>
  <si>
    <t>D18CQCN03-B</t>
  </si>
  <si>
    <t>B18DCCN149</t>
  </si>
  <si>
    <t>Trần Ngọc</t>
  </si>
  <si>
    <t>Đắc</t>
  </si>
  <si>
    <t>04/12/2000</t>
  </si>
  <si>
    <t>D18CQCN06-B</t>
  </si>
  <si>
    <t>B18DCCN157</t>
  </si>
  <si>
    <t>Đinh Văn</t>
  </si>
  <si>
    <t>Đô</t>
  </si>
  <si>
    <t>30/06/2000</t>
  </si>
  <si>
    <t>B18DCMR044</t>
  </si>
  <si>
    <t>Nguyễn Vân</t>
  </si>
  <si>
    <t>Đồng</t>
  </si>
  <si>
    <t>18/05/2000</t>
  </si>
  <si>
    <t>D18CQMR04-B</t>
  </si>
  <si>
    <t>B18DCVT109</t>
  </si>
  <si>
    <t>Hoàng Minh</t>
  </si>
  <si>
    <t>Đức</t>
  </si>
  <si>
    <t>28/01/2000</t>
  </si>
  <si>
    <t>D18CQVT05-B</t>
  </si>
  <si>
    <t>B18DCQT042</t>
  </si>
  <si>
    <t>Nguyễn Thị Hương</t>
  </si>
  <si>
    <t>Giang</t>
  </si>
  <si>
    <t>B18DCKT043</t>
  </si>
  <si>
    <t>Dương Thị Thu</t>
  </si>
  <si>
    <t>Hà</t>
  </si>
  <si>
    <t>15/11/2000</t>
  </si>
  <si>
    <t>B18DCMR058</t>
  </si>
  <si>
    <t>Vũ Thị</t>
  </si>
  <si>
    <t>05/05/2000</t>
  </si>
  <si>
    <t>B18DCCN194</t>
  </si>
  <si>
    <t>Phạm Đình</t>
  </si>
  <si>
    <t>Hai</t>
  </si>
  <si>
    <t>08/01/2000</t>
  </si>
  <si>
    <t>D18CQCN07-B</t>
  </si>
  <si>
    <t>B17DCCN200</t>
  </si>
  <si>
    <t>Hoàng Thanh</t>
  </si>
  <si>
    <t>Hải</t>
  </si>
  <si>
    <t>23/03/1999</t>
  </si>
  <si>
    <t>D17CQCN08-B</t>
  </si>
  <si>
    <t>B18DCDT063</t>
  </si>
  <si>
    <t>Phạm Đức</t>
  </si>
  <si>
    <t>09/09/2000</t>
  </si>
  <si>
    <t>D18CQDT03-B</t>
  </si>
  <si>
    <t>B18DCPT070</t>
  </si>
  <si>
    <t>Phạm Thị</t>
  </si>
  <si>
    <t>10/01/2000</t>
  </si>
  <si>
    <t>B18DCPT075</t>
  </si>
  <si>
    <t>Lê Thu</t>
  </si>
  <si>
    <t>Hằng</t>
  </si>
  <si>
    <t>26/07/2000</t>
  </si>
  <si>
    <t>B18DCKT055</t>
  </si>
  <si>
    <t>Nguyễn Thị Thu</t>
  </si>
  <si>
    <t>13/09/2000</t>
  </si>
  <si>
    <t>B18DCQT052</t>
  </si>
  <si>
    <t>Đỗ Thị</t>
  </si>
  <si>
    <t>Hiền</t>
  </si>
  <si>
    <t>27/08/2000</t>
  </si>
  <si>
    <t>D18CQQT04-B</t>
  </si>
  <si>
    <t>B18DCDT070</t>
  </si>
  <si>
    <t>Đoàn Trọng</t>
  </si>
  <si>
    <t>Hiệp</t>
  </si>
  <si>
    <t>12/07/2000</t>
  </si>
  <si>
    <t>D18CQDT02-B</t>
  </si>
  <si>
    <t>B18DCDT076</t>
  </si>
  <si>
    <t>Hiếu</t>
  </si>
  <si>
    <t>19/03/2000</t>
  </si>
  <si>
    <t>D18CQDT04-B</t>
  </si>
  <si>
    <t>B17DCDT075</t>
  </si>
  <si>
    <t>Trần Đức</t>
  </si>
  <si>
    <t>15/07/1999</t>
  </si>
  <si>
    <t>D17CQDT03-B</t>
  </si>
  <si>
    <t>B18DCMR073</t>
  </si>
  <si>
    <t>Dương Thị Hồng</t>
  </si>
  <si>
    <t>Hoàn</t>
  </si>
  <si>
    <t>23/12/2000</t>
  </si>
  <si>
    <t>D18CQMR01-B</t>
  </si>
  <si>
    <t>B18DCKT070</t>
  </si>
  <si>
    <t>Đinh Phương</t>
  </si>
  <si>
    <t>Huyền</t>
  </si>
  <si>
    <t>12/08/2000</t>
  </si>
  <si>
    <t>D18CQKT02-B</t>
  </si>
  <si>
    <t>B18DCQT072</t>
  </si>
  <si>
    <t>Nguyễn Khánh</t>
  </si>
  <si>
    <t>Hưng</t>
  </si>
  <si>
    <t>B18DCMR090</t>
  </si>
  <si>
    <t>Mai Thị</t>
  </si>
  <si>
    <t>Hương</t>
  </si>
  <si>
    <t>28/10/2000</t>
  </si>
  <si>
    <t>B18DCCN299</t>
  </si>
  <si>
    <t>Trần Thanh</t>
  </si>
  <si>
    <t>Khải</t>
  </si>
  <si>
    <t>07/07/2000</t>
  </si>
  <si>
    <t>D18CQCN02-B</t>
  </si>
  <si>
    <t>B18DCMR098</t>
  </si>
  <si>
    <t>Hoàng Thị Bích</t>
  </si>
  <si>
    <t>Khuyên</t>
  </si>
  <si>
    <t>29/03/2000</t>
  </si>
  <si>
    <t>B17DCCN368</t>
  </si>
  <si>
    <t>Nguyễn Phúc</t>
  </si>
  <si>
    <t>Lân</t>
  </si>
  <si>
    <t>19/08/1999</t>
  </si>
  <si>
    <t>B18DCCN326</t>
  </si>
  <si>
    <t>Đặng Chí</t>
  </si>
  <si>
    <t>Linh</t>
  </si>
  <si>
    <t>05/09/2000</t>
  </si>
  <si>
    <t>B18DCCN340</t>
  </si>
  <si>
    <t>Đỗ Duy</t>
  </si>
  <si>
    <t>Long</t>
  </si>
  <si>
    <t>07/12/2000</t>
  </si>
  <si>
    <t>D18CQCN10-B</t>
  </si>
  <si>
    <t>B18DCVT272</t>
  </si>
  <si>
    <t>01/10/2000</t>
  </si>
  <si>
    <t>D18CQVT08-B</t>
  </si>
  <si>
    <t>B17DCCN404</t>
  </si>
  <si>
    <t>Luận</t>
  </si>
  <si>
    <t>13/11/1999</t>
  </si>
  <si>
    <t>B18DCKT101</t>
  </si>
  <si>
    <t>Dương Thị</t>
  </si>
  <si>
    <t>Lương</t>
  </si>
  <si>
    <t>18/11/2000</t>
  </si>
  <si>
    <t>B18DCKT111</t>
  </si>
  <si>
    <t>Trần Thị</t>
  </si>
  <si>
    <t>Mến</t>
  </si>
  <si>
    <t>28/07/2000</t>
  </si>
  <si>
    <t>B18DCDT151</t>
  </si>
  <si>
    <t>Đồng Quang</t>
  </si>
  <si>
    <t>Minh</t>
  </si>
  <si>
    <t>08/09/2000</t>
  </si>
  <si>
    <t>B18DCMR134</t>
  </si>
  <si>
    <t>Nguyễn Thị</t>
  </si>
  <si>
    <t>Nga</t>
  </si>
  <si>
    <t>28/02/2000</t>
  </si>
  <si>
    <t>B18DCCN447</t>
  </si>
  <si>
    <t>Đoàn Đức</t>
  </si>
  <si>
    <t>Nghĩa</t>
  </si>
  <si>
    <t>13/02/2000</t>
  </si>
  <si>
    <t>B18DCCN450</t>
  </si>
  <si>
    <t>Nguyễn Trung</t>
  </si>
  <si>
    <t>06/03/2000</t>
  </si>
  <si>
    <t>B18DCDT179</t>
  </si>
  <si>
    <t>Hồ Văn</t>
  </si>
  <si>
    <t>Nhật</t>
  </si>
  <si>
    <t>06/09/1999</t>
  </si>
  <si>
    <t>B18DCDT180</t>
  </si>
  <si>
    <t>Nguyễn Duy Long</t>
  </si>
  <si>
    <t>30/01/2000</t>
  </si>
  <si>
    <t>B18DCMR145</t>
  </si>
  <si>
    <t>Nhung</t>
  </si>
  <si>
    <t>06/09/2000</t>
  </si>
  <si>
    <t>B18DCCN467</t>
  </si>
  <si>
    <t>Nguyễn Duy</t>
  </si>
  <si>
    <t>Phong</t>
  </si>
  <si>
    <t>02/07/2000</t>
  </si>
  <si>
    <t>B18DCQT131</t>
  </si>
  <si>
    <t>Hồ Thị</t>
  </si>
  <si>
    <t>Phượng</t>
  </si>
  <si>
    <t>20/04/2000</t>
  </si>
  <si>
    <t>D18CQQT03-B</t>
  </si>
  <si>
    <t>B18DCDT200</t>
  </si>
  <si>
    <t>Đặng Văn</t>
  </si>
  <si>
    <t>Quyết</t>
  </si>
  <si>
    <t>29/11/2000</t>
  </si>
  <si>
    <t>B18DCCN503</t>
  </si>
  <si>
    <t>Nguyễn Văn</t>
  </si>
  <si>
    <t>B18DCPT190</t>
  </si>
  <si>
    <t>Trần Như</t>
  </si>
  <si>
    <t>Quỳnh</t>
  </si>
  <si>
    <t>14/07/2000</t>
  </si>
  <si>
    <t>B18DCCN515</t>
  </si>
  <si>
    <t>Ngô Ngọc</t>
  </si>
  <si>
    <t>Sơn</t>
  </si>
  <si>
    <t>06/04/2000</t>
  </si>
  <si>
    <t>D18CQCN09-B</t>
  </si>
  <si>
    <t>B18DCKT159</t>
  </si>
  <si>
    <t>Bùi Thị Phương</t>
  </si>
  <si>
    <t>Thảo</t>
  </si>
  <si>
    <t>16/05/2000</t>
  </si>
  <si>
    <t>B18DCQT144</t>
  </si>
  <si>
    <t>Nguyễn Minh</t>
  </si>
  <si>
    <t>Thái</t>
  </si>
  <si>
    <t>B18DCVT400</t>
  </si>
  <si>
    <t>Nguyễn Tuấn</t>
  </si>
  <si>
    <t>Thành</t>
  </si>
  <si>
    <t>07/05/2000</t>
  </si>
  <si>
    <t>B17DCKT144</t>
  </si>
  <si>
    <t>Lê Phương</t>
  </si>
  <si>
    <t>Thảo</t>
  </si>
  <si>
    <t>21/05/1999</t>
  </si>
  <si>
    <t>D17CQKT04-B</t>
  </si>
  <si>
    <t>B17DCVT340</t>
  </si>
  <si>
    <t>18/10/1999</t>
  </si>
  <si>
    <t>D17CQVT04-B</t>
  </si>
  <si>
    <t>B18DCDT247</t>
  </si>
  <si>
    <t>Thọ</t>
  </si>
  <si>
    <t>31/01/2000</t>
  </si>
  <si>
    <t>B18DCKT180</t>
  </si>
  <si>
    <t>Thư</t>
  </si>
  <si>
    <t>06/01/2000</t>
  </si>
  <si>
    <t>D18CQKT04-B</t>
  </si>
  <si>
    <t>B18DCKT181</t>
  </si>
  <si>
    <t>Thương</t>
  </si>
  <si>
    <t>04/11/2000</t>
  </si>
  <si>
    <t>B18DCMR188</t>
  </si>
  <si>
    <t>18/07/2000</t>
  </si>
  <si>
    <t>B18DCMR166</t>
  </si>
  <si>
    <t>Vũ Công</t>
  </si>
  <si>
    <t>Tú</t>
  </si>
  <si>
    <t>B18DCPT205</t>
  </si>
  <si>
    <t>Đồng Anh</t>
  </si>
  <si>
    <t>Tuấn</t>
  </si>
  <si>
    <t>24/08/2000</t>
  </si>
  <si>
    <t>B18DCKT154</t>
  </si>
  <si>
    <t>Tuyết</t>
  </si>
  <si>
    <t>13/08/2000</t>
  </si>
  <si>
    <t>B18DCKT155</t>
  </si>
  <si>
    <t>Trần Thị Ánh</t>
  </si>
  <si>
    <t>29/06/2000</t>
  </si>
  <si>
    <t>B17DCMR156</t>
  </si>
  <si>
    <t>Uyên</t>
  </si>
  <si>
    <t>22/03/1999</t>
  </si>
  <si>
    <t>D17CQMR03-B</t>
  </si>
  <si>
    <t>B18DCVT452</t>
  </si>
  <si>
    <t>Hoàng Thị Hải</t>
  </si>
  <si>
    <t>Yến</t>
  </si>
  <si>
    <t>17/08/2000</t>
  </si>
  <si>
    <t>D18CQVT04-B</t>
  </si>
  <si>
    <t>B18DCVT005</t>
  </si>
  <si>
    <t>Đào Thị Ngọc</t>
  </si>
  <si>
    <t>16/09/2000</t>
  </si>
  <si>
    <t>B18DCVT006</t>
  </si>
  <si>
    <t>Đào Việt</t>
  </si>
  <si>
    <t>10/06/2000</t>
  </si>
  <si>
    <t>D18CQVT06-B</t>
  </si>
  <si>
    <t>B18DCMR008</t>
  </si>
  <si>
    <t>Đặng Mai</t>
  </si>
  <si>
    <t>19/10/2000</t>
  </si>
  <si>
    <t>B18DCDT004</t>
  </si>
  <si>
    <t>Lê Đức</t>
  </si>
  <si>
    <t>26/10/2000</t>
  </si>
  <si>
    <t>B18DCCN030</t>
  </si>
  <si>
    <t>Nguyễn Việt</t>
  </si>
  <si>
    <t>15/03/2000</t>
  </si>
  <si>
    <t>B18DCMR017</t>
  </si>
  <si>
    <t>Phạm Hoàng</t>
  </si>
  <si>
    <t>03/05/2000</t>
  </si>
  <si>
    <t>B18DCPT016</t>
  </si>
  <si>
    <t>13/04/2000</t>
  </si>
  <si>
    <t>D18CQPT01-B</t>
  </si>
  <si>
    <t>B18DCPT018</t>
  </si>
  <si>
    <t>Trần Tiến</t>
  </si>
  <si>
    <t>07/10/2000</t>
  </si>
  <si>
    <t>D18CQPT03-B</t>
  </si>
  <si>
    <t>B18DCPT020</t>
  </si>
  <si>
    <t>Vũ Phương</t>
  </si>
  <si>
    <t>20/07/2000</t>
  </si>
  <si>
    <t>B18DCPT022</t>
  </si>
  <si>
    <t>Hoàng Thị</t>
  </si>
  <si>
    <t>20/01/2000</t>
  </si>
  <si>
    <t>D18CQPT02-B</t>
  </si>
  <si>
    <t>B18DCVT052</t>
  </si>
  <si>
    <t>Vũ Quang</t>
  </si>
  <si>
    <t>Chung</t>
  </si>
  <si>
    <t>01/11/2000</t>
  </si>
  <si>
    <t>B18DCMR030</t>
  </si>
  <si>
    <t>Trần Mạc Thế</t>
  </si>
  <si>
    <t>13/01/2000</t>
  </si>
  <si>
    <t>B18DCQT029</t>
  </si>
  <si>
    <t>Lê</t>
  </si>
  <si>
    <t>Dung</t>
  </si>
  <si>
    <t>26/03/2000</t>
  </si>
  <si>
    <t>D18CQQT01-B</t>
  </si>
  <si>
    <t>B18DCPT041</t>
  </si>
  <si>
    <t>Đặng Xuân</t>
  </si>
  <si>
    <t>Dũng</t>
  </si>
  <si>
    <t>15/06/2000</t>
  </si>
  <si>
    <t>B18DCPT046</t>
  </si>
  <si>
    <t>B18DCDT040</t>
  </si>
  <si>
    <t>Phan Đình</t>
  </si>
  <si>
    <t>Đáng</t>
  </si>
  <si>
    <t>B18DCVT082</t>
  </si>
  <si>
    <t>Hà Minh</t>
  </si>
  <si>
    <t>Đạt</t>
  </si>
  <si>
    <t>19/12/2000</t>
  </si>
  <si>
    <t>D18CQVT02-B</t>
  </si>
  <si>
    <t>B18DCPT055</t>
  </si>
  <si>
    <t>Nguyễn Tiến</t>
  </si>
  <si>
    <t>B18DCVT106</t>
  </si>
  <si>
    <t>Nguyễn Thế</t>
  </si>
  <si>
    <t>Đông</t>
  </si>
  <si>
    <t>06/06/2000</t>
  </si>
  <si>
    <t>B18DCMR046</t>
  </si>
  <si>
    <t>Trịnh Đắc Minh</t>
  </si>
  <si>
    <t>20/05/2000</t>
  </si>
  <si>
    <t>B18DCMR050</t>
  </si>
  <si>
    <t>Nguyễn Thị Minh</t>
  </si>
  <si>
    <t>26/12/2000</t>
  </si>
  <si>
    <t>B18DCPT069</t>
  </si>
  <si>
    <t>Phạm Thị Thu</t>
  </si>
  <si>
    <t>06/10/2000</t>
  </si>
  <si>
    <t>D18CQPT04-B</t>
  </si>
  <si>
    <t>B18DCQT049</t>
  </si>
  <si>
    <t>25/09/2000</t>
  </si>
  <si>
    <t>B18DCQT050</t>
  </si>
  <si>
    <t>Nguyễn Thu</t>
  </si>
  <si>
    <t>29/07/1999</t>
  </si>
  <si>
    <t>B18DCDT068</t>
  </si>
  <si>
    <t>02/12/1999</t>
  </si>
  <si>
    <t>B18DCMR070</t>
  </si>
  <si>
    <t>30/05/2000</t>
  </si>
  <si>
    <t>B18DCPT086</t>
  </si>
  <si>
    <t>Vũ Minh</t>
  </si>
  <si>
    <t>05/12/2000</t>
  </si>
  <si>
    <t>B18DCDT080</t>
  </si>
  <si>
    <t>Quách Tô</t>
  </si>
  <si>
    <t>Hiệu</t>
  </si>
  <si>
    <t>21/10/2000</t>
  </si>
  <si>
    <t>B18DCPT098</t>
  </si>
  <si>
    <t>Trần Huy Minh</t>
  </si>
  <si>
    <t>Hoàng</t>
  </si>
  <si>
    <t>B18DCMR078</t>
  </si>
  <si>
    <t>Huệ</t>
  </si>
  <si>
    <t>25/04/2000</t>
  </si>
  <si>
    <t>B18DCDT100</t>
  </si>
  <si>
    <t>16/10/2000</t>
  </si>
  <si>
    <t>B18DCVT224</t>
  </si>
  <si>
    <t>Dương Tú</t>
  </si>
  <si>
    <t>Kiên</t>
  </si>
  <si>
    <t>11/07/2000</t>
  </si>
  <si>
    <t>B18DCPT115</t>
  </si>
  <si>
    <t>Nguyễn Anh</t>
  </si>
  <si>
    <t>09/03/1998</t>
  </si>
  <si>
    <t>B18DCPT116</t>
  </si>
  <si>
    <t>Tô Thiên</t>
  </si>
  <si>
    <t>Kỷ</t>
  </si>
  <si>
    <t>19/08/2000</t>
  </si>
  <si>
    <t>B18DCDT136</t>
  </si>
  <si>
    <t>Từ Minh</t>
  </si>
  <si>
    <t>30/12/2000</t>
  </si>
  <si>
    <t>B18DCPT148</t>
  </si>
  <si>
    <t>Lợi</t>
  </si>
  <si>
    <t>27/04/2000</t>
  </si>
  <si>
    <t>B18DCVT286</t>
  </si>
  <si>
    <t>Hoàng Công</t>
  </si>
  <si>
    <t>27/12/2000</t>
  </si>
  <si>
    <t>B18DCDT156</t>
  </si>
  <si>
    <t>Nguyễn Ngọc Đức</t>
  </si>
  <si>
    <t>17/06/2000</t>
  </si>
  <si>
    <t>B18DCMR128</t>
  </si>
  <si>
    <t>Vũ Ngọc</t>
  </si>
  <si>
    <t>B18DCMR141</t>
  </si>
  <si>
    <t>Nhi</t>
  </si>
  <si>
    <t>18/08/2000</t>
  </si>
  <si>
    <t>B18DCQT125</t>
  </si>
  <si>
    <t>Bùi Thị Ngọc</t>
  </si>
  <si>
    <t>Oanh</t>
  </si>
  <si>
    <t>16/08/2000</t>
  </si>
  <si>
    <t>B18DCVT322</t>
  </si>
  <si>
    <t>Phạm Thế</t>
  </si>
  <si>
    <t>Phú</t>
  </si>
  <si>
    <t>04/05/2000</t>
  </si>
  <si>
    <t>B18DCMR150</t>
  </si>
  <si>
    <t>Phạm Gia</t>
  </si>
  <si>
    <t>Phúc</t>
  </si>
  <si>
    <t>15/12/2000</t>
  </si>
  <si>
    <t>B18DCQT130</t>
  </si>
  <si>
    <t>Lê Thị</t>
  </si>
  <si>
    <t>Phương</t>
  </si>
  <si>
    <t>06/02/2000</t>
  </si>
  <si>
    <t>B18DCMR158</t>
  </si>
  <si>
    <t>Đoàn Anh</t>
  </si>
  <si>
    <t>Quân</t>
  </si>
  <si>
    <t>B18DCVT349</t>
  </si>
  <si>
    <t>Lê Thanh</t>
  </si>
  <si>
    <t>27/09/2000</t>
  </si>
  <si>
    <t>B18DCPT217</t>
  </si>
  <si>
    <t>08/11/2000</t>
  </si>
  <si>
    <t>B18DCQT148</t>
  </si>
  <si>
    <t>Phạm Thị Phương</t>
  </si>
  <si>
    <t>19/11/2000</t>
  </si>
  <si>
    <t>B18DCMR178</t>
  </si>
  <si>
    <t>Lâm Đức</t>
  </si>
  <si>
    <t>Thắng</t>
  </si>
  <si>
    <t>02/04/2000</t>
  </si>
  <si>
    <t>B18DCTM060</t>
  </si>
  <si>
    <t>Kiều Thu</t>
  </si>
  <si>
    <t>Thủy</t>
  </si>
  <si>
    <t>23/05/1999</t>
  </si>
  <si>
    <t>D18CQTM01-B</t>
  </si>
  <si>
    <t>B18DCMR198</t>
  </si>
  <si>
    <t>Vũ Mai</t>
  </si>
  <si>
    <t>Trang</t>
  </si>
  <si>
    <t>B18DCDT255</t>
  </si>
  <si>
    <t>Nghiêm Đức</t>
  </si>
  <si>
    <t>Trịnh</t>
  </si>
  <si>
    <t>02/01/2000</t>
  </si>
  <si>
    <t>B18DCPT241</t>
  </si>
  <si>
    <t>Trần</t>
  </si>
  <si>
    <t>Trung</t>
  </si>
  <si>
    <t>B18DCPT201</t>
  </si>
  <si>
    <t>13/12/2000</t>
  </si>
  <si>
    <t>B18DCMR168</t>
  </si>
  <si>
    <t>Vi Anh</t>
  </si>
  <si>
    <t>03/02/2000</t>
  </si>
  <si>
    <t>B18DCMR170</t>
  </si>
  <si>
    <t>Tùng</t>
  </si>
  <si>
    <t>B18DCDT228</t>
  </si>
  <si>
    <t>Nguyễn Phan</t>
  </si>
  <si>
    <t>Tuyên</t>
  </si>
  <si>
    <t>17/01/2000</t>
  </si>
  <si>
    <t>B18DCPT251</t>
  </si>
  <si>
    <t>Trần Văn</t>
  </si>
  <si>
    <t>Vinh</t>
  </si>
  <si>
    <t>B18DCPT253</t>
  </si>
  <si>
    <t>Lê Xuân</t>
  </si>
  <si>
    <t>Xuân</t>
  </si>
  <si>
    <t>29/09/2000</t>
  </si>
  <si>
    <t>B18DCQT173</t>
  </si>
  <si>
    <t>Lâm Ngọc</t>
  </si>
  <si>
    <t>27/07/2000</t>
  </si>
  <si>
    <t>B18DCMR004</t>
  </si>
  <si>
    <t>Bùi Ngọc</t>
  </si>
  <si>
    <t>16/07/2000</t>
  </si>
  <si>
    <t>B18DCMR005</t>
  </si>
  <si>
    <t>Bùi Thị Vân</t>
  </si>
  <si>
    <t>B18DCMR018</t>
  </si>
  <si>
    <t>Phạm Thị Nhật</t>
  </si>
  <si>
    <t>22/10/2000</t>
  </si>
  <si>
    <t>B18DCQT022</t>
  </si>
  <si>
    <t>Lương Thị</t>
  </si>
  <si>
    <t>B18DCCN078</t>
  </si>
  <si>
    <t>Chiến</t>
  </si>
  <si>
    <t>08/08/2000</t>
  </si>
  <si>
    <t>D18CQCN01-B</t>
  </si>
  <si>
    <t>B18DCQT026</t>
  </si>
  <si>
    <t>Đoàn Thị Út</t>
  </si>
  <si>
    <t>Diệu</t>
  </si>
  <si>
    <t>B18DCQT030</t>
  </si>
  <si>
    <t>Lương Phương</t>
  </si>
  <si>
    <t>B18DCPT057</t>
  </si>
  <si>
    <t>Bùi Hoàng Hải</t>
  </si>
  <si>
    <t>Đăng</t>
  </si>
  <si>
    <t>28/09/2000</t>
  </si>
  <si>
    <t>B18DCVT117</t>
  </si>
  <si>
    <t>Phạm Việt</t>
  </si>
  <si>
    <t>03/11/2000</t>
  </si>
  <si>
    <t>B18DCQT041</t>
  </si>
  <si>
    <t>Đặng Thị Hương</t>
  </si>
  <si>
    <t>04/02/2000</t>
  </si>
  <si>
    <t>B18DCKT041</t>
  </si>
  <si>
    <t>B18DCPT067</t>
  </si>
  <si>
    <t>Đông Thị Ngân</t>
  </si>
  <si>
    <t>12/10/2000</t>
  </si>
  <si>
    <t>B17DCAT065</t>
  </si>
  <si>
    <t>19/12/1999</t>
  </si>
  <si>
    <t>D17CQAT01-B</t>
  </si>
  <si>
    <t>B18DCMR062</t>
  </si>
  <si>
    <t>Nguyễn Thị Mỹ</t>
  </si>
  <si>
    <t>Hạnh</t>
  </si>
  <si>
    <t>B18DCTT032</t>
  </si>
  <si>
    <t>04/07/2000</t>
  </si>
  <si>
    <t>D18CQTT02-B</t>
  </si>
  <si>
    <t>B18DCQT054</t>
  </si>
  <si>
    <t>Đỗ Hoàng</t>
  </si>
  <si>
    <t>B18DCCN226</t>
  </si>
  <si>
    <t>Trần Trung</t>
  </si>
  <si>
    <t>14/08/2000</t>
  </si>
  <si>
    <t>B18DCCN235</t>
  </si>
  <si>
    <t>Hòa</t>
  </si>
  <si>
    <t>18/04/2000</t>
  </si>
  <si>
    <t>D18CQCN04-B</t>
  </si>
  <si>
    <t>B18DCMR074</t>
  </si>
  <si>
    <t>Lê Minh</t>
  </si>
  <si>
    <t>23/09/2000</t>
  </si>
  <si>
    <t>B18DCPT096</t>
  </si>
  <si>
    <t>Phạm  Thi</t>
  </si>
  <si>
    <t>29/05/2000</t>
  </si>
  <si>
    <t>B18DCQT061</t>
  </si>
  <si>
    <t>Hồng</t>
  </si>
  <si>
    <t>28/12/2000</t>
  </si>
  <si>
    <t>B18DCQT062</t>
  </si>
  <si>
    <t>Huế</t>
  </si>
  <si>
    <t>11/08/2000</t>
  </si>
  <si>
    <t>B17DCPT089</t>
  </si>
  <si>
    <t>B18DCQT065</t>
  </si>
  <si>
    <t>Hoàng Mạnh</t>
  </si>
  <si>
    <t>Hùng</t>
  </si>
  <si>
    <t>05/07/2000</t>
  </si>
  <si>
    <t>B18DCPT107</t>
  </si>
  <si>
    <t>B18DCKT073</t>
  </si>
  <si>
    <t>Nguyễn Trung Thị</t>
  </si>
  <si>
    <t>08/07/2000</t>
  </si>
  <si>
    <t>B18DCKT077</t>
  </si>
  <si>
    <t>Tạ Thanh</t>
  </si>
  <si>
    <t>18/12/2000</t>
  </si>
  <si>
    <t>B18DCQT082</t>
  </si>
  <si>
    <t>Lê Quốc</t>
  </si>
  <si>
    <t>Khánh</t>
  </si>
  <si>
    <t>01/09/2000</t>
  </si>
  <si>
    <t>B17DCCN340</t>
  </si>
  <si>
    <t>Nguyễn Công</t>
  </si>
  <si>
    <t>03/11/1999</t>
  </si>
  <si>
    <t>D17CQCN04-B</t>
  </si>
  <si>
    <t>B18DCTT052</t>
  </si>
  <si>
    <t>Nguyễn Đăng</t>
  </si>
  <si>
    <t>Khiêm</t>
  </si>
  <si>
    <t>02/11/2000</t>
  </si>
  <si>
    <t>B18DCCN317</t>
  </si>
  <si>
    <t>Cao Bá</t>
  </si>
  <si>
    <t>Khoát</t>
  </si>
  <si>
    <t>23/04/2000</t>
  </si>
  <si>
    <t>B18DCMR093</t>
  </si>
  <si>
    <t>Nguyễn Văn Mạnh</t>
  </si>
  <si>
    <t>B18DCPT123</t>
  </si>
  <si>
    <t>Lê Thị Thúy</t>
  </si>
  <si>
    <t>Lan</t>
  </si>
  <si>
    <t>22/02/2000</t>
  </si>
  <si>
    <t>B17DCPT117</t>
  </si>
  <si>
    <t>06/01/1999</t>
  </si>
  <si>
    <t>B18DCKT089</t>
  </si>
  <si>
    <t>Mai Thị Thùy</t>
  </si>
  <si>
    <t>B18DCDT125</t>
  </si>
  <si>
    <t>Trần Quang</t>
  </si>
  <si>
    <t>B18DCKT098</t>
  </si>
  <si>
    <t>Vũ Thị Thùy</t>
  </si>
  <si>
    <t>B18DCVT249</t>
  </si>
  <si>
    <t>Phùng Quang</t>
  </si>
  <si>
    <t>Lĩnh</t>
  </si>
  <si>
    <t>22/12/2000</t>
  </si>
  <si>
    <t>D18CQVT01-B</t>
  </si>
  <si>
    <t>B18DCMR113</t>
  </si>
  <si>
    <t>Đinh Thị</t>
  </si>
  <si>
    <t>Loan</t>
  </si>
  <si>
    <t>28/04/1999</t>
  </si>
  <si>
    <t>B18DCPT141</t>
  </si>
  <si>
    <t>Lê Ngọc</t>
  </si>
  <si>
    <t>B18DCTM034</t>
  </si>
  <si>
    <t>Nguyễn Thị Bảo</t>
  </si>
  <si>
    <t>01/05/2000</t>
  </si>
  <si>
    <t>B17DCVT226</t>
  </si>
  <si>
    <t>Phạm Văn</t>
  </si>
  <si>
    <t>Lực</t>
  </si>
  <si>
    <t>10/07/1999</t>
  </si>
  <si>
    <t>D17CQVT02-B</t>
  </si>
  <si>
    <t>B18DCMR121</t>
  </si>
  <si>
    <t>Ly</t>
  </si>
  <si>
    <t>31/03/2000</t>
  </si>
  <si>
    <t>B18DCDT144</t>
  </si>
  <si>
    <t>Đỗ Đức</t>
  </si>
  <si>
    <t>Mạnh</t>
  </si>
  <si>
    <t>16/12/2000</t>
  </si>
  <si>
    <t>B18DCMR129</t>
  </si>
  <si>
    <t>Dương Nữ Trà</t>
  </si>
  <si>
    <t>My</t>
  </si>
  <si>
    <t>01/08/2000</t>
  </si>
  <si>
    <t>B18DCQT101</t>
  </si>
  <si>
    <t>Nguyễn Thảo</t>
  </si>
  <si>
    <t>B18DCPT161</t>
  </si>
  <si>
    <t>Trần Hải</t>
  </si>
  <si>
    <t>Nam</t>
  </si>
  <si>
    <t>B18DCMR133</t>
  </si>
  <si>
    <t>Nguyễn Thị Hồng</t>
  </si>
  <si>
    <t>B18DCCN442</t>
  </si>
  <si>
    <t>Trương Thị Thuý</t>
  </si>
  <si>
    <t>20/08/2000</t>
  </si>
  <si>
    <t>B18DCQT114</t>
  </si>
  <si>
    <t>Từ Công</t>
  </si>
  <si>
    <t>B18DCPT166</t>
  </si>
  <si>
    <t>Đoàn Hồng</t>
  </si>
  <si>
    <t>Ngọc</t>
  </si>
  <si>
    <t>27/01/2000</t>
  </si>
  <si>
    <t>B18DCQT118</t>
  </si>
  <si>
    <t>Nguyễn Thị Thanh</t>
  </si>
  <si>
    <t>20/10/2000</t>
  </si>
  <si>
    <t>B18DCDT187</t>
  </si>
  <si>
    <t>Phạm Phú</t>
  </si>
  <si>
    <t>B18DCPT181</t>
  </si>
  <si>
    <t>Quang</t>
  </si>
  <si>
    <t>19/01/2000</t>
  </si>
  <si>
    <t>B18DCMR161</t>
  </si>
  <si>
    <t>04/04/2000</t>
  </si>
  <si>
    <t>B18DCMR165</t>
  </si>
  <si>
    <t>Sinh</t>
  </si>
  <si>
    <t>B17DCQT139</t>
  </si>
  <si>
    <t>Vũ Hồng</t>
  </si>
  <si>
    <t>27/01/1999</t>
  </si>
  <si>
    <t>D17CQQT03-B</t>
  </si>
  <si>
    <t>B18DCMR173</t>
  </si>
  <si>
    <t>Đoàn Thị Thu</t>
  </si>
  <si>
    <t>25/12/2000</t>
  </si>
  <si>
    <t>B18DCKT164</t>
  </si>
  <si>
    <t>Nguyễn Thị Phương</t>
  </si>
  <si>
    <t>12/09/2000</t>
  </si>
  <si>
    <t>B18DCTT106</t>
  </si>
  <si>
    <t>Phan Trung</t>
  </si>
  <si>
    <t>B17DCQT149</t>
  </si>
  <si>
    <t>Nguyễn Trường</t>
  </si>
  <si>
    <t>10/11/1999</t>
  </si>
  <si>
    <t>D17CQQT01-B</t>
  </si>
  <si>
    <t>B18DCKT168</t>
  </si>
  <si>
    <t>Thơm</t>
  </si>
  <si>
    <t>21/07/2000</t>
  </si>
  <si>
    <t>B18DCMR185</t>
  </si>
  <si>
    <t>Lại Thị</t>
  </si>
  <si>
    <t>Thúy</t>
  </si>
  <si>
    <t>04/08/2000</t>
  </si>
  <si>
    <t>B18DCPT231</t>
  </si>
  <si>
    <t>Nguyễn Thanh</t>
  </si>
  <si>
    <t>23/01/2000</t>
  </si>
  <si>
    <t>B17DCAT189</t>
  </si>
  <si>
    <t>Trà</t>
  </si>
  <si>
    <t>09/11/1999</t>
  </si>
  <si>
    <t>B18DCMR189</t>
  </si>
  <si>
    <t>Phùng Thị Hương</t>
  </si>
  <si>
    <t>B17DCPT208</t>
  </si>
  <si>
    <t>Cao Thùy</t>
  </si>
  <si>
    <t>23/08/1999</t>
  </si>
  <si>
    <t>D17CQPT04-B</t>
  </si>
  <si>
    <t>B18DCMR193</t>
  </si>
  <si>
    <t>05/11/2000</t>
  </si>
  <si>
    <t>B18DCQT161</t>
  </si>
  <si>
    <t>Trần Thị Huyền</t>
  </si>
  <si>
    <t>26/01/2000</t>
  </si>
  <si>
    <t>B18DCCN669</t>
  </si>
  <si>
    <t>Nguyễn Bảo</t>
  </si>
  <si>
    <t>24/04/2000</t>
  </si>
  <si>
    <t>B18DCCN584</t>
  </si>
  <si>
    <t>29/12/2000</t>
  </si>
  <si>
    <t>B18DCDT229</t>
  </si>
  <si>
    <t>Tuyến</t>
  </si>
  <si>
    <t>B18DCPT247</t>
  </si>
  <si>
    <t>Vân</t>
  </si>
  <si>
    <t>B18DCQT178</t>
  </si>
  <si>
    <t>Trần Thị Hải</t>
  </si>
  <si>
    <t>18/06/2000</t>
  </si>
  <si>
    <t>B18DCVT019</t>
  </si>
  <si>
    <t>B18DCPT017</t>
  </si>
  <si>
    <t>09/03/2000</t>
  </si>
  <si>
    <t>B18DCKT015</t>
  </si>
  <si>
    <t>Vũ Thị Ngọc</t>
  </si>
  <si>
    <t>24/07/2000</t>
  </si>
  <si>
    <t>B18DCCN046</t>
  </si>
  <si>
    <t>Hoàng Duy</t>
  </si>
  <si>
    <t>B18DCTT014</t>
  </si>
  <si>
    <t>Nguyễn Linh</t>
  </si>
  <si>
    <t>B18DCCN090</t>
  </si>
  <si>
    <t>Quản Văn</t>
  </si>
  <si>
    <t>B18DCCN072</t>
  </si>
  <si>
    <t>Phạm Mạnh</t>
  </si>
  <si>
    <t>B18DCQT028</t>
  </si>
  <si>
    <t>Đặng Thị</t>
  </si>
  <si>
    <t>B18DCQT034</t>
  </si>
  <si>
    <t>Đồng Thị Hồng</t>
  </si>
  <si>
    <t>Duyên</t>
  </si>
  <si>
    <t>22/11/2000</t>
  </si>
  <si>
    <t>B18DCPT056</t>
  </si>
  <si>
    <t>Trần Duy</t>
  </si>
  <si>
    <t>10/08/2000</t>
  </si>
  <si>
    <t>B18DCVT098</t>
  </si>
  <si>
    <t>Lê Hải</t>
  </si>
  <si>
    <t>B18DCCN171</t>
  </si>
  <si>
    <t>Nguyễn Hữu</t>
  </si>
  <si>
    <t>11/12/2000</t>
  </si>
  <si>
    <t>B18DCMR054</t>
  </si>
  <si>
    <t>Phạm Thị Nguyệt</t>
  </si>
  <si>
    <t>B18DCQT045</t>
  </si>
  <si>
    <t>15/10/2000</t>
  </si>
  <si>
    <t>B18DCQT046</t>
  </si>
  <si>
    <t>B18DCQT048</t>
  </si>
  <si>
    <t>B18DCQT053</t>
  </si>
  <si>
    <t>06/07/2000</t>
  </si>
  <si>
    <t>B18DCTT036</t>
  </si>
  <si>
    <t>Đặng Quang</t>
  </si>
  <si>
    <t>01/01/2000</t>
  </si>
  <si>
    <t>B18DCPT092</t>
  </si>
  <si>
    <t>Đàm Phi</t>
  </si>
  <si>
    <t>07/08/2000</t>
  </si>
  <si>
    <t>B18DCKT069</t>
  </si>
  <si>
    <t>31/10/2000</t>
  </si>
  <si>
    <t>B18DCCN277</t>
  </si>
  <si>
    <t>15/09/2000</t>
  </si>
  <si>
    <t>B18DCQT069</t>
  </si>
  <si>
    <t>Phạm Thu</t>
  </si>
  <si>
    <t>B18DCTT056</t>
  </si>
  <si>
    <t>20/03/2000</t>
  </si>
  <si>
    <t>B18DCMR117</t>
  </si>
  <si>
    <t>Lý Hải</t>
  </si>
  <si>
    <t>23/08/2000</t>
  </si>
  <si>
    <t>B18DCCN349</t>
  </si>
  <si>
    <t>02/10/2000</t>
  </si>
  <si>
    <t>B18DCCN384</t>
  </si>
  <si>
    <t>13/03/2000</t>
  </si>
  <si>
    <t>B18DCKT105</t>
  </si>
  <si>
    <t>Vũ Thị Khánh</t>
  </si>
  <si>
    <t>15/07/2000</t>
  </si>
  <si>
    <t>B18DCCN397</t>
  </si>
  <si>
    <t>Võ Minh</t>
  </si>
  <si>
    <t>B18DCMR126</t>
  </si>
  <si>
    <t>Nguyễn Ngọc</t>
  </si>
  <si>
    <t>09/12/1999</t>
  </si>
  <si>
    <t>B18DCVT295</t>
  </si>
  <si>
    <t>Dương Chí</t>
  </si>
  <si>
    <t>Mỹ</t>
  </si>
  <si>
    <t>17/05/2000</t>
  </si>
  <si>
    <t>D18CQVT07-B</t>
  </si>
  <si>
    <t>B18DCTT078</t>
  </si>
  <si>
    <t>02/02/2000</t>
  </si>
  <si>
    <t>B18DCVT306</t>
  </si>
  <si>
    <t>Tào Văn</t>
  </si>
  <si>
    <t>20/12/2000</t>
  </si>
  <si>
    <t>B18DCCN441</t>
  </si>
  <si>
    <t>Lê Thị Quỳnh</t>
  </si>
  <si>
    <t>B18DCCN446</t>
  </si>
  <si>
    <t>Cao Tuấn</t>
  </si>
  <si>
    <t>22/08/2000</t>
  </si>
  <si>
    <t>B18DCKT126</t>
  </si>
  <si>
    <t>31/12/2000</t>
  </si>
  <si>
    <t>B18DCKT130</t>
  </si>
  <si>
    <t>Doãn Thị Hồng</t>
  </si>
  <si>
    <t>Nguyệt</t>
  </si>
  <si>
    <t>B18DCCN464</t>
  </si>
  <si>
    <t>Trần Thị Thùy</t>
  </si>
  <si>
    <t>26/08/2000</t>
  </si>
  <si>
    <t>B18DCTT092</t>
  </si>
  <si>
    <t>Đỗ Thanh</t>
  </si>
  <si>
    <t>04/09/1999</t>
  </si>
  <si>
    <t>B18DCPT178</t>
  </si>
  <si>
    <t>B18DCKT140</t>
  </si>
  <si>
    <t>Nguyễn Lệ</t>
  </si>
  <si>
    <t>28/11/2000</t>
  </si>
  <si>
    <t>B18DCMR156</t>
  </si>
  <si>
    <t>Nguyễn Kim</t>
  </si>
  <si>
    <t>B18DCCN483</t>
  </si>
  <si>
    <t>12/03/2000</t>
  </si>
  <si>
    <t>B18DCCN500</t>
  </si>
  <si>
    <t>Vũ Trọng</t>
  </si>
  <si>
    <t>Quý</t>
  </si>
  <si>
    <t>24/10/2000</t>
  </si>
  <si>
    <t>B18DCCN507</t>
  </si>
  <si>
    <t>Ngô Quốc</t>
  </si>
  <si>
    <t>Sang</t>
  </si>
  <si>
    <t>01/12/2000</t>
  </si>
  <si>
    <t>B18DCCN516</t>
  </si>
  <si>
    <t>Ngô Thái</t>
  </si>
  <si>
    <t>B18DCCN709</t>
  </si>
  <si>
    <t>Vũ Cao</t>
  </si>
  <si>
    <t>15/12/1999</t>
  </si>
  <si>
    <t>B18DCDT207</t>
  </si>
  <si>
    <t>Nguyễn Quốc</t>
  </si>
  <si>
    <t>Sỹ</t>
  </si>
  <si>
    <t>14/10/2000</t>
  </si>
  <si>
    <t>B18DCCN625</t>
  </si>
  <si>
    <t>Hoàng Văn</t>
  </si>
  <si>
    <t>11/06/2000</t>
  </si>
  <si>
    <t>B18DCQT152</t>
  </si>
  <si>
    <t>Thu</t>
  </si>
  <si>
    <t>B18DCVT418</t>
  </si>
  <si>
    <t>B18DCCN657</t>
  </si>
  <si>
    <t>30/04/2000</t>
  </si>
  <si>
    <t>B18DCDT214</t>
  </si>
  <si>
    <t>Trương Văn</t>
  </si>
  <si>
    <t>Tiến</t>
  </si>
  <si>
    <t>22/03/2000</t>
  </si>
  <si>
    <t>B18DCDT215</t>
  </si>
  <si>
    <t>Trịnh Đức</t>
  </si>
  <si>
    <t>Tiệp</t>
  </si>
  <si>
    <t>26/06/2000</t>
  </si>
  <si>
    <t>B18DCCN538</t>
  </si>
  <si>
    <t>Hoàng Vĩnh</t>
  </si>
  <si>
    <t>Toàn</t>
  </si>
  <si>
    <t>24/06/2000</t>
  </si>
  <si>
    <t>B18DCKT183</t>
  </si>
  <si>
    <t>Đào Thị Thu</t>
  </si>
  <si>
    <t>B18DCQT158</t>
  </si>
  <si>
    <t>Đặng Linh</t>
  </si>
  <si>
    <t>14/12/2000</t>
  </si>
  <si>
    <t>B18DCCN673</t>
  </si>
  <si>
    <t>Quản Thành</t>
  </si>
  <si>
    <t>24/01/2000</t>
  </si>
  <si>
    <t>B18DCCN681</t>
  </si>
  <si>
    <t>Trường</t>
  </si>
  <si>
    <t>18/02/2000</t>
  </si>
  <si>
    <t>B18DCVT367</t>
  </si>
  <si>
    <t>Lưu Cẩm</t>
  </si>
  <si>
    <t>B18DCDT223</t>
  </si>
  <si>
    <t>Lê Bá</t>
  </si>
  <si>
    <t>B18DCDT003</t>
  </si>
  <si>
    <t>Đào Qúy</t>
  </si>
  <si>
    <t>13/07/2000</t>
  </si>
  <si>
    <t>B18DCCN012</t>
  </si>
  <si>
    <t>Đỗ Lâm</t>
  </si>
  <si>
    <t>B17DCAT004</t>
  </si>
  <si>
    <t>Hoàng Tùng</t>
  </si>
  <si>
    <t>23/09/1999</t>
  </si>
  <si>
    <t>D17CQAT04-B</t>
  </si>
  <si>
    <t>B18DCPT007</t>
  </si>
  <si>
    <t>Lê Thị Lan</t>
  </si>
  <si>
    <t>11/11/2000</t>
  </si>
  <si>
    <t>B18DCCN019</t>
  </si>
  <si>
    <t>B18DCVT016</t>
  </si>
  <si>
    <t>03/12/2000</t>
  </si>
  <si>
    <t>B18DCDT008</t>
  </si>
  <si>
    <t>Nguyễn Hữu Minh</t>
  </si>
  <si>
    <t>B18DCTT005</t>
  </si>
  <si>
    <t>Nguyễn Kiều</t>
  </si>
  <si>
    <t>16/04/2000</t>
  </si>
  <si>
    <t>D18CQTT01-B</t>
  </si>
  <si>
    <t>B18DCCN074</t>
  </si>
  <si>
    <t>Châu</t>
  </si>
  <si>
    <t>15/01/2000</t>
  </si>
  <si>
    <t>B18DCVT047</t>
  </si>
  <si>
    <t>Nguyễn Quý</t>
  </si>
  <si>
    <t>B18DCQT024</t>
  </si>
  <si>
    <t>Hà Ngọc</t>
  </si>
  <si>
    <t>Chinh</t>
  </si>
  <si>
    <t>B18DCMR029</t>
  </si>
  <si>
    <t>Trương Thị</t>
  </si>
  <si>
    <t>Cúc</t>
  </si>
  <si>
    <t>B18DCCN066</t>
  </si>
  <si>
    <t>Đinh Mạnh</t>
  </si>
  <si>
    <t>30/09/2000</t>
  </si>
  <si>
    <t>D18CQCN11-B</t>
  </si>
  <si>
    <t>B18DCDT031</t>
  </si>
  <si>
    <t>Dương Đức Hoàng</t>
  </si>
  <si>
    <t>Duy</t>
  </si>
  <si>
    <t>B18DCDT039</t>
  </si>
  <si>
    <t>Nguyễn Kính</t>
  </si>
  <si>
    <t>Đảm</t>
  </si>
  <si>
    <t>12/02/2000</t>
  </si>
  <si>
    <t>B18DCMR042</t>
  </si>
  <si>
    <t>Đan</t>
  </si>
  <si>
    <t>B18DCCN166</t>
  </si>
  <si>
    <t>Đỗ Trọng</t>
  </si>
  <si>
    <t>B18DCDT054</t>
  </si>
  <si>
    <t>B18DCCN182</t>
  </si>
  <si>
    <t>Tô Mạnh</t>
  </si>
  <si>
    <t>B18DCDT059</t>
  </si>
  <si>
    <t>Đặng Hoàng</t>
  </si>
  <si>
    <t>B18DCMR053</t>
  </si>
  <si>
    <t>B18DCMR067</t>
  </si>
  <si>
    <t>Trương Hà Thảo</t>
  </si>
  <si>
    <t>15/02/2000</t>
  </si>
  <si>
    <t>D18CQMR03-B</t>
  </si>
  <si>
    <t>B18DCDT075</t>
  </si>
  <si>
    <t>13/10/2000</t>
  </si>
  <si>
    <t>B18DCCN251</t>
  </si>
  <si>
    <t>Dương Bằng</t>
  </si>
  <si>
    <t>Huân</t>
  </si>
  <si>
    <t>02/12/2000</t>
  </si>
  <si>
    <t>B14DCVT414</t>
  </si>
  <si>
    <t>27/11/1996</t>
  </si>
  <si>
    <t>D14CQVT04-B</t>
  </si>
  <si>
    <t>B18DCQT070</t>
  </si>
  <si>
    <t>14/02/2000</t>
  </si>
  <si>
    <t>B18DCMR085</t>
  </si>
  <si>
    <t>Vũ Thanh</t>
  </si>
  <si>
    <t>B14DCVT578</t>
  </si>
  <si>
    <t>Lê Thế</t>
  </si>
  <si>
    <t>12/10/1996</t>
  </si>
  <si>
    <t>B18DCQT074</t>
  </si>
  <si>
    <t>Nguyễn Dạ</t>
  </si>
  <si>
    <t>13/06/2000</t>
  </si>
  <si>
    <t>B18DCPT111</t>
  </si>
  <si>
    <t>B18DCQT078</t>
  </si>
  <si>
    <t>Hường</t>
  </si>
  <si>
    <t>21/01/2000</t>
  </si>
  <si>
    <t>B18DCQT081</t>
  </si>
  <si>
    <t>Lê Đinh Quốc</t>
  </si>
  <si>
    <t>29/10/2000</t>
  </si>
  <si>
    <t>B18DCDT112</t>
  </si>
  <si>
    <t>Nguyễn Quang</t>
  </si>
  <si>
    <t>26/05/2000</t>
  </si>
  <si>
    <t>B18DCQT085</t>
  </si>
  <si>
    <t>11/02/2000</t>
  </si>
  <si>
    <t>B18DCQT086</t>
  </si>
  <si>
    <t>B18DCQT089</t>
  </si>
  <si>
    <t>Trần Khánh</t>
  </si>
  <si>
    <t>B18DCTT061</t>
  </si>
  <si>
    <t>Nguyễn Bích</t>
  </si>
  <si>
    <t>B18DCCN338</t>
  </si>
  <si>
    <t>16/03/2000</t>
  </si>
  <si>
    <t>B18DCQT093</t>
  </si>
  <si>
    <t>Luân</t>
  </si>
  <si>
    <t>14/09/2000</t>
  </si>
  <si>
    <t>B18DCTT065</t>
  </si>
  <si>
    <t>Nguyễn Hương</t>
  </si>
  <si>
    <t>09/08/2000</t>
  </si>
  <si>
    <t>B17DCKT112</t>
  </si>
  <si>
    <t>Nguyễn Thị Hà</t>
  </si>
  <si>
    <t>26/05/1999</t>
  </si>
  <si>
    <t>B18DCCN424</t>
  </si>
  <si>
    <t>Lê Khắc</t>
  </si>
  <si>
    <t>B18DCDT163</t>
  </si>
  <si>
    <t>21/06/2000</t>
  </si>
  <si>
    <t>B18DCMR138</t>
  </si>
  <si>
    <t>Lê Bích</t>
  </si>
  <si>
    <t>17/11/2000</t>
  </si>
  <si>
    <t>B18DCQT121</t>
  </si>
  <si>
    <t>05/07/1999</t>
  </si>
  <si>
    <t>B18DCQT122</t>
  </si>
  <si>
    <t>Đào Trang</t>
  </si>
  <si>
    <t>B18DCMR146</t>
  </si>
  <si>
    <t>Trịnh Hồng</t>
  </si>
  <si>
    <t>11/09/2000</t>
  </si>
  <si>
    <t>B18DCVT309</t>
  </si>
  <si>
    <t>Nội</t>
  </si>
  <si>
    <t>B18DCCN466</t>
  </si>
  <si>
    <t>B18DCDT183</t>
  </si>
  <si>
    <t>Mai Duy</t>
  </si>
  <si>
    <t>B18DCQT128</t>
  </si>
  <si>
    <t>Dương Thu</t>
  </si>
  <si>
    <t>22/05/2000</t>
  </si>
  <si>
    <t>B18DCMR157</t>
  </si>
  <si>
    <t>08/06/2000</t>
  </si>
  <si>
    <t>B18DCDT191</t>
  </si>
  <si>
    <t>09/11/2000</t>
  </si>
  <si>
    <t>B18DCQT133</t>
  </si>
  <si>
    <t>Hà Lệ</t>
  </si>
  <si>
    <t>B18DCQT145</t>
  </si>
  <si>
    <t>Trần Công</t>
  </si>
  <si>
    <t>B18DCAT237</t>
  </si>
  <si>
    <t>Vũ Tiến</t>
  </si>
  <si>
    <t>23/03/2000</t>
  </si>
  <si>
    <t>D18CQAT01-B</t>
  </si>
  <si>
    <t>B18DCTT103</t>
  </si>
  <si>
    <t>Mai Thu</t>
  </si>
  <si>
    <t>03/08/2000</t>
  </si>
  <si>
    <t>B17DCVT343</t>
  </si>
  <si>
    <t>Đỗ Đình</t>
  </si>
  <si>
    <t>Thịnh</t>
  </si>
  <si>
    <t>D17CQVT07-B</t>
  </si>
  <si>
    <t>B18DCTT109</t>
  </si>
  <si>
    <t>Hoàng Trương Anh</t>
  </si>
  <si>
    <t>Thơ</t>
  </si>
  <si>
    <t>B17DCKT156</t>
  </si>
  <si>
    <t>Nguyễn Nguyệt</t>
  </si>
  <si>
    <t>23/10/1999</t>
  </si>
  <si>
    <t>B18DCMR190</t>
  </si>
  <si>
    <t>Bùi Thị</t>
  </si>
  <si>
    <t>B18DCMR194</t>
  </si>
  <si>
    <t>B18DCTT121</t>
  </si>
  <si>
    <t>Đặng Kiều</t>
  </si>
  <si>
    <t>Trinh</t>
  </si>
  <si>
    <t>02/08/2000</t>
  </si>
  <si>
    <t>B18DCPT236</t>
  </si>
  <si>
    <t>B18DCDT219</t>
  </si>
  <si>
    <t>B17DCDT206</t>
  </si>
  <si>
    <t>25/03/1999</t>
  </si>
  <si>
    <t>D17CQDT02-B</t>
  </si>
  <si>
    <t>B18DCMR202</t>
  </si>
  <si>
    <t>B18DCMR206</t>
  </si>
  <si>
    <t>Trịnh Thị</t>
  </si>
  <si>
    <t>B18DCQT169</t>
  </si>
  <si>
    <t>Việt</t>
  </si>
  <si>
    <t>B18DCCN692</t>
  </si>
  <si>
    <t>04/06/2000</t>
  </si>
  <si>
    <t>B18DCQT174</t>
  </si>
  <si>
    <t>Lê Nguyễn Hoàng</t>
  </si>
  <si>
    <t>B18DCQT177</t>
  </si>
  <si>
    <t>Phạm Hải</t>
  </si>
  <si>
    <t>B18DCMR006</t>
  </si>
  <si>
    <t>Cao Thị Vân</t>
  </si>
  <si>
    <t>05/10/2000</t>
  </si>
  <si>
    <t>B18DCPT006</t>
  </si>
  <si>
    <t>05/01/2000</t>
  </si>
  <si>
    <t>B18DCQT006</t>
  </si>
  <si>
    <t>Mai Quỳnh</t>
  </si>
  <si>
    <t>B18DCKT018</t>
  </si>
  <si>
    <t>Phạm Thị Ngọc</t>
  </si>
  <si>
    <t>B18DCTT012</t>
  </si>
  <si>
    <t>Chu Viết</t>
  </si>
  <si>
    <t>Cao</t>
  </si>
  <si>
    <t>10/11/2000</t>
  </si>
  <si>
    <t>B18DCKT028</t>
  </si>
  <si>
    <t>Lê Thị Linh</t>
  </si>
  <si>
    <t>B18DCQT025</t>
  </si>
  <si>
    <t>Giang Quốc</t>
  </si>
  <si>
    <t>Chương</t>
  </si>
  <si>
    <t>B18DCTM007</t>
  </si>
  <si>
    <t>Nguyễn Hoàng</t>
  </si>
  <si>
    <t>B18DCCN067</t>
  </si>
  <si>
    <t>Huỳnh Minh</t>
  </si>
  <si>
    <t>B18DCDT023</t>
  </si>
  <si>
    <t>B18DCVT062</t>
  </si>
  <si>
    <t>Kiều Mạnh</t>
  </si>
  <si>
    <t>B18DCVT071</t>
  </si>
  <si>
    <t>23/02/2000</t>
  </si>
  <si>
    <t>B18DCPT051</t>
  </si>
  <si>
    <t>Nguyễn Thị Thùy</t>
  </si>
  <si>
    <t>B18DCDT048</t>
  </si>
  <si>
    <t>Nguyễn Thành</t>
  </si>
  <si>
    <t>B18DCTT026</t>
  </si>
  <si>
    <t>Ngô Thanh</t>
  </si>
  <si>
    <t>Điển</t>
  </si>
  <si>
    <t>B18DCCN185</t>
  </si>
  <si>
    <t>Trịnh Vũ</t>
  </si>
  <si>
    <t>B18DCKT054</t>
  </si>
  <si>
    <t>Lưu Ngọc</t>
  </si>
  <si>
    <t>11/03/2000</t>
  </si>
  <si>
    <t>B18DCVT142</t>
  </si>
  <si>
    <t>Phạm Duy</t>
  </si>
  <si>
    <t>18/10/2000</t>
  </si>
  <si>
    <t>B18DCPT097</t>
  </si>
  <si>
    <t>Trần Đình</t>
  </si>
  <si>
    <t>23/07/2000</t>
  </si>
  <si>
    <t>B18DCTT040</t>
  </si>
  <si>
    <t>08/02/2000</t>
  </si>
  <si>
    <t>B18DCMR082</t>
  </si>
  <si>
    <t>03/06/2000</t>
  </si>
  <si>
    <t>B18DCCN307</t>
  </si>
  <si>
    <t>Khuất Duy</t>
  </si>
  <si>
    <t>17/09/2000</t>
  </si>
  <si>
    <t>B18DCMR094</t>
  </si>
  <si>
    <t>Nguyễn Gia</t>
  </si>
  <si>
    <t>B18DCMR097</t>
  </si>
  <si>
    <t>Trần Nguyễn Đan</t>
  </si>
  <si>
    <t>Khuê</t>
  </si>
  <si>
    <t>B18DCCN295</t>
  </si>
  <si>
    <t>B18DCKT085</t>
  </si>
  <si>
    <t>Vũ Thị Thúy</t>
  </si>
  <si>
    <t>B18DCCN334</t>
  </si>
  <si>
    <t>Phạm Viết</t>
  </si>
  <si>
    <t>B18DCCN348</t>
  </si>
  <si>
    <t>Lê Thành</t>
  </si>
  <si>
    <t>05/08/2000</t>
  </si>
  <si>
    <t>B18DCVT271</t>
  </si>
  <si>
    <t>B18DCCN379</t>
  </si>
  <si>
    <t>B18DCQT095</t>
  </si>
  <si>
    <t>Lý</t>
  </si>
  <si>
    <t>B18DCPT156</t>
  </si>
  <si>
    <t>Lê Thị Hiền</t>
  </si>
  <si>
    <t>04/09/2000</t>
  </si>
  <si>
    <t>B18DCPT157</t>
  </si>
  <si>
    <t>Nguyễn Chính</t>
  </si>
  <si>
    <t>15/08/2000</t>
  </si>
  <si>
    <t>B18DCAT164</t>
  </si>
  <si>
    <t>14/01/2000</t>
  </si>
  <si>
    <t>B18DCCN708</t>
  </si>
  <si>
    <t>Bùi Hải</t>
  </si>
  <si>
    <t>22/02/1999</t>
  </si>
  <si>
    <t>B18DCDT168</t>
  </si>
  <si>
    <t>Nguyễn Phương</t>
  </si>
  <si>
    <t>B18DCMR132</t>
  </si>
  <si>
    <t>B18DCAT172</t>
  </si>
  <si>
    <t>Bùi Khắc</t>
  </si>
  <si>
    <t>07/01/2000</t>
  </si>
  <si>
    <t>B18DCPT171</t>
  </si>
  <si>
    <t>Phan Thị</t>
  </si>
  <si>
    <t>B18DCQT104</t>
  </si>
  <si>
    <t>Nụ</t>
  </si>
  <si>
    <t>B18DCTT088</t>
  </si>
  <si>
    <t>27/11/2000</t>
  </si>
  <si>
    <t>B18DCKT139</t>
  </si>
  <si>
    <t>23/05/2000</t>
  </si>
  <si>
    <t>B18DCCN482</t>
  </si>
  <si>
    <t>Lê Văn</t>
  </si>
  <si>
    <t>B18DCAT190</t>
  </si>
  <si>
    <t>20/02/1999</t>
  </si>
  <si>
    <t>D18CQAT02-B</t>
  </si>
  <si>
    <t>B18DCCN513</t>
  </si>
  <si>
    <t>Mai Ngọc</t>
  </si>
  <si>
    <t>B18DCCN619</t>
  </si>
  <si>
    <t>23/10/2000</t>
  </si>
  <si>
    <t>B18DCCN622</t>
  </si>
  <si>
    <t>30/03/2000</t>
  </si>
  <si>
    <t>B18DCMR180</t>
  </si>
  <si>
    <t>Văn Công</t>
  </si>
  <si>
    <t>B18DCMR182</t>
  </si>
  <si>
    <t>B18DCQT153</t>
  </si>
  <si>
    <t>Thuỷ</t>
  </si>
  <si>
    <t>B18DCDT251</t>
  </si>
  <si>
    <t>Thưởng</t>
  </si>
  <si>
    <t>B18DCVT360</t>
  </si>
  <si>
    <t>Nguyễn Mạnh</t>
  </si>
  <si>
    <t>19/09/2000</t>
  </si>
  <si>
    <t>B18DCTT100</t>
  </si>
  <si>
    <t>Tới</t>
  </si>
  <si>
    <t>12/04/2000</t>
  </si>
  <si>
    <t>B18DCQT160</t>
  </si>
  <si>
    <t>Nguyễn Thị Huyền</t>
  </si>
  <si>
    <t>30/10/2000</t>
  </si>
  <si>
    <t>B18DCMR192</t>
  </si>
  <si>
    <t>B18DCMR197</t>
  </si>
  <si>
    <t>Trần Thị Quỳnh</t>
  </si>
  <si>
    <t>B18DCAT212</t>
  </si>
  <si>
    <t>17/03/2000</t>
  </si>
  <si>
    <t>B18DCCN556</t>
  </si>
  <si>
    <t>Cao Anh</t>
  </si>
  <si>
    <t>B18DCCN563</t>
  </si>
  <si>
    <t>08/10/2000</t>
  </si>
  <si>
    <t>B18DCQT142</t>
  </si>
  <si>
    <t>Tươi</t>
  </si>
  <si>
    <t>07/11/2000</t>
  </si>
  <si>
    <t>B18DCCN002</t>
  </si>
  <si>
    <t>Nguyễn Đình</t>
  </si>
  <si>
    <t>An</t>
  </si>
  <si>
    <t>26/11/2000</t>
  </si>
  <si>
    <t>B18DCCN018</t>
  </si>
  <si>
    <t>Ngô Đại Hoàng</t>
  </si>
  <si>
    <t>B18DCDT007</t>
  </si>
  <si>
    <t>B18DCQT012</t>
  </si>
  <si>
    <t>B18DCCN039</t>
  </si>
  <si>
    <t>Trần Thị Vân</t>
  </si>
  <si>
    <t>B18DCCN040</t>
  </si>
  <si>
    <t>Trần Việt</t>
  </si>
  <si>
    <t>21/03/2000</t>
  </si>
  <si>
    <t>B18DCMR025</t>
  </si>
  <si>
    <t>Ngô Xuân</t>
  </si>
  <si>
    <t>Bách</t>
  </si>
  <si>
    <t>12/06/2000</t>
  </si>
  <si>
    <t>B18DCCN082</t>
  </si>
  <si>
    <t>Chu Đức</t>
  </si>
  <si>
    <t>Chính</t>
  </si>
  <si>
    <t>B18DCCN062</t>
  </si>
  <si>
    <t>Vũ Đình</t>
  </si>
  <si>
    <t>Công</t>
  </si>
  <si>
    <t>B18DCTM008</t>
  </si>
  <si>
    <t>Cương</t>
  </si>
  <si>
    <t>B18DCVT040</t>
  </si>
  <si>
    <t>Lê Cao</t>
  </si>
  <si>
    <t>B18DCKT031</t>
  </si>
  <si>
    <t>Đồng Thị</t>
  </si>
  <si>
    <t>B18DCCN094</t>
  </si>
  <si>
    <t>B18DCCN106</t>
  </si>
  <si>
    <t>Đỗ Quang</t>
  </si>
  <si>
    <t>25/10/2000</t>
  </si>
  <si>
    <t>B18DCCN115</t>
  </si>
  <si>
    <t>B18DCCN126</t>
  </si>
  <si>
    <t>Trương Thái</t>
  </si>
  <si>
    <t>23/06/2000</t>
  </si>
  <si>
    <t>B18DCCN128</t>
  </si>
  <si>
    <t>Nguyễn Trọng</t>
  </si>
  <si>
    <t>Đại</t>
  </si>
  <si>
    <t>08/12/2000</t>
  </si>
  <si>
    <t>B18DCCN137</t>
  </si>
  <si>
    <t>26/02/2000</t>
  </si>
  <si>
    <t>B18DCCN144</t>
  </si>
  <si>
    <t>Nguyễn Viết</t>
  </si>
  <si>
    <t>01/06/2000</t>
  </si>
  <si>
    <t>B18DCCN145</t>
  </si>
  <si>
    <t>Trần Tấn</t>
  </si>
  <si>
    <t>B18DCCN148</t>
  </si>
  <si>
    <t>B18DCCN163</t>
  </si>
  <si>
    <t>Đào Anh</t>
  </si>
  <si>
    <t>05/04/2000</t>
  </si>
  <si>
    <t>B18DCCN172</t>
  </si>
  <si>
    <t>29/08/2000</t>
  </si>
  <si>
    <t>B18DCCN180</t>
  </si>
  <si>
    <t>Phan Minh</t>
  </si>
  <si>
    <t>29/04/2000</t>
  </si>
  <si>
    <t>B17DCQT036</t>
  </si>
  <si>
    <t>Lưu Hoàng Thái</t>
  </si>
  <si>
    <t>27/10/1999</t>
  </si>
  <si>
    <t>D17CQQT04-B</t>
  </si>
  <si>
    <t>B17DCQT040</t>
  </si>
  <si>
    <t>Triệu Thu</t>
  </si>
  <si>
    <t>29/10/1999</t>
  </si>
  <si>
    <t>B18DCQT051</t>
  </si>
  <si>
    <t>Bùi Thị Thanh</t>
  </si>
  <si>
    <t>21/11/2000</t>
  </si>
  <si>
    <t>B18DCCN204</t>
  </si>
  <si>
    <t>B18DCCN214</t>
  </si>
  <si>
    <t>Lã Trung</t>
  </si>
  <si>
    <t>B18DCCN225</t>
  </si>
  <si>
    <t>Phan Quang</t>
  </si>
  <si>
    <t>08/04/2000</t>
  </si>
  <si>
    <t>B18DCCN227</t>
  </si>
  <si>
    <t>B18DCCN238</t>
  </si>
  <si>
    <t>Bùi Tiến</t>
  </si>
  <si>
    <t>28/05/2000</t>
  </si>
  <si>
    <t>B18DCCN262</t>
  </si>
  <si>
    <t>Đào Quang</t>
  </si>
  <si>
    <t>Huy</t>
  </si>
  <si>
    <t>27/02/2000</t>
  </si>
  <si>
    <t>B18DCCN280</t>
  </si>
  <si>
    <t>Lê Dương</t>
  </si>
  <si>
    <t>B18DCCN282</t>
  </si>
  <si>
    <t>B16DCQT085</t>
  </si>
  <si>
    <t>Phạm Diệu</t>
  </si>
  <si>
    <t>15/03/1998</t>
  </si>
  <si>
    <t>D16CQQT01-B</t>
  </si>
  <si>
    <t>B18DCCN332</t>
  </si>
  <si>
    <t>Phạm Thị Diệu</t>
  </si>
  <si>
    <t>23/11/2000</t>
  </si>
  <si>
    <t>B18DCCN337</t>
  </si>
  <si>
    <t>Đặng Nguyễn Hoàng</t>
  </si>
  <si>
    <t>B18DCCN353</t>
  </si>
  <si>
    <t>B18DCCN370</t>
  </si>
  <si>
    <t>Vũ Hoàng</t>
  </si>
  <si>
    <t>B18DCCN381</t>
  </si>
  <si>
    <t>B18DCCN399</t>
  </si>
  <si>
    <t>Đào Cao</t>
  </si>
  <si>
    <t>B18DCCN401</t>
  </si>
  <si>
    <t>Lương Ngọc</t>
  </si>
  <si>
    <t>B18DCCN434</t>
  </si>
  <si>
    <t>Phạm Phương</t>
  </si>
  <si>
    <t>B18DCCN436</t>
  </si>
  <si>
    <t>Trần Hoài</t>
  </si>
  <si>
    <t>B18DCQT109</t>
  </si>
  <si>
    <t>Hoàng Thị Kim</t>
  </si>
  <si>
    <t>Ngân</t>
  </si>
  <si>
    <t>B18DCQT117</t>
  </si>
  <si>
    <t>B18DCCN524</t>
  </si>
  <si>
    <t>Tài</t>
  </si>
  <si>
    <t>11/04/2000</t>
  </si>
  <si>
    <t>B18DCCN626</t>
  </si>
  <si>
    <t>Nguyễn Danh</t>
  </si>
  <si>
    <t>B18DCCN633</t>
  </si>
  <si>
    <t>B18DCCN634</t>
  </si>
  <si>
    <t>B18DCCN638</t>
  </si>
  <si>
    <t>Thiện</t>
  </si>
  <si>
    <t>B18DCCN644</t>
  </si>
  <si>
    <t>Nguyễn Xuân</t>
  </si>
  <si>
    <t>21/09/2000</t>
  </si>
  <si>
    <t>B18DCCN645</t>
  </si>
  <si>
    <t>Trần Nguyên</t>
  </si>
  <si>
    <t>B18DCVT420</t>
  </si>
  <si>
    <t>B18DCCN549</t>
  </si>
  <si>
    <t>Lã Mạnh</t>
  </si>
  <si>
    <t>B18DCCN562</t>
  </si>
  <si>
    <t>B18DCQT168</t>
  </si>
  <si>
    <t>Nguyễn Thị Hạnh</t>
  </si>
  <si>
    <t>Vi</t>
  </si>
  <si>
    <t>B18DCCN698</t>
  </si>
  <si>
    <t>Phan Ánh</t>
  </si>
  <si>
    <t>Vương</t>
  </si>
  <si>
    <t>B18DCCN702</t>
  </si>
  <si>
    <t>Lê Bảo</t>
  </si>
  <si>
    <t>B18DCMR009</t>
  </si>
  <si>
    <t>Kim Thị Tú</t>
  </si>
  <si>
    <t>B18DCCN017</t>
  </si>
  <si>
    <t>Lê Đức Phan</t>
  </si>
  <si>
    <t>22/04/2000</t>
  </si>
  <si>
    <t>B17DCCN016</t>
  </si>
  <si>
    <t>Lê Khắc Tuấn</t>
  </si>
  <si>
    <t>19/03/1999</t>
  </si>
  <si>
    <t>B18DCMR014</t>
  </si>
  <si>
    <t>Nguyễn Thị Tú</t>
  </si>
  <si>
    <t>B18DCCN029</t>
  </si>
  <si>
    <t>B18DCPT027</t>
  </si>
  <si>
    <t>Vũ Văn</t>
  </si>
  <si>
    <t>Bảo</t>
  </si>
  <si>
    <t>07/09/2000</t>
  </si>
  <si>
    <t>B18DCQT021</t>
  </si>
  <si>
    <t>Bích</t>
  </si>
  <si>
    <t>B18DCCN061</t>
  </si>
  <si>
    <t>Trương Đăng</t>
  </si>
  <si>
    <t>B17DCPT036</t>
  </si>
  <si>
    <t>Phạm Chí</t>
  </si>
  <si>
    <t>08/08/1999</t>
  </si>
  <si>
    <t>B18DCMR033</t>
  </si>
  <si>
    <t>Diễm</t>
  </si>
  <si>
    <t>19/04/2000</t>
  </si>
  <si>
    <t>B18DCMR034</t>
  </si>
  <si>
    <t>Đặng Phương</t>
  </si>
  <si>
    <t>B18DCCN105</t>
  </si>
  <si>
    <t>Dương Ngọc</t>
  </si>
  <si>
    <t>21/08/2000</t>
  </si>
  <si>
    <t>B17DCCN100</t>
  </si>
  <si>
    <t>Phan Quốc</t>
  </si>
  <si>
    <t>13/03/1999</t>
  </si>
  <si>
    <t>B17DCMR020</t>
  </si>
  <si>
    <t>Cao Thành</t>
  </si>
  <si>
    <t>16/01/1999</t>
  </si>
  <si>
    <t>D17CQMR02-B</t>
  </si>
  <si>
    <t>B18DCDT055</t>
  </si>
  <si>
    <t>Lê Trung</t>
  </si>
  <si>
    <t>03/04/2000</t>
  </si>
  <si>
    <t>B18DCMR048</t>
  </si>
  <si>
    <t>Lưu Thị Hà</t>
  </si>
  <si>
    <t>25/08/2000</t>
  </si>
  <si>
    <t>B17DCCN192</t>
  </si>
  <si>
    <t>22/05/1999</t>
  </si>
  <si>
    <t>D17CQCN12-B</t>
  </si>
  <si>
    <t>B17DCAT064</t>
  </si>
  <si>
    <t>Đinh Viết</t>
  </si>
  <si>
    <t>19/09/1999</t>
  </si>
  <si>
    <t>B17DCCN209</t>
  </si>
  <si>
    <t>D17CQCN05-B</t>
  </si>
  <si>
    <t>B18DCCN219</t>
  </si>
  <si>
    <t>B18DCMR079</t>
  </si>
  <si>
    <t>07/06/2000</t>
  </si>
  <si>
    <t>B18DCCN281</t>
  </si>
  <si>
    <t>07/03/2000</t>
  </si>
  <si>
    <t>B18DCDT108</t>
  </si>
  <si>
    <t>Đào Duy</t>
  </si>
  <si>
    <t>B18DCCN305</t>
  </si>
  <si>
    <t>B18DCMR100</t>
  </si>
  <si>
    <t>B18DCKT091</t>
  </si>
  <si>
    <t>Nguyễn Thị Diệu</t>
  </si>
  <si>
    <t>B18DCDT123</t>
  </si>
  <si>
    <t>13/11/2000</t>
  </si>
  <si>
    <t>B18DCPT137</t>
  </si>
  <si>
    <t>Phạm Thị Thuỳ</t>
  </si>
  <si>
    <t>08/03/2000</t>
  </si>
  <si>
    <t>B18DCQT090</t>
  </si>
  <si>
    <t>Vương Khánh</t>
  </si>
  <si>
    <t>B15DCAT112</t>
  </si>
  <si>
    <t>Lê Việt</t>
  </si>
  <si>
    <t>08/11/1997</t>
  </si>
  <si>
    <t>D15CQAT04-B</t>
  </si>
  <si>
    <t>B18DCDT132</t>
  </si>
  <si>
    <t>B18DCCN372</t>
  </si>
  <si>
    <t>Đào Thành</t>
  </si>
  <si>
    <t>Lộc</t>
  </si>
  <si>
    <t>20/02/2000</t>
  </si>
  <si>
    <t>B17DCMR085</t>
  </si>
  <si>
    <t>Nguyễn Quỳnh</t>
  </si>
  <si>
    <t>Mai</t>
  </si>
  <si>
    <t>11/01/1999</t>
  </si>
  <si>
    <t>D17CQMR01-B</t>
  </si>
  <si>
    <t>B18DCCN402</t>
  </si>
  <si>
    <t>B17DCTT062</t>
  </si>
  <si>
    <t>Lê Trang</t>
  </si>
  <si>
    <t>Nguyên</t>
  </si>
  <si>
    <t>03/06/1999</t>
  </si>
  <si>
    <t>D17CQTT02-B</t>
  </si>
  <si>
    <t>B18DCKT132</t>
  </si>
  <si>
    <t>Nhàn</t>
  </si>
  <si>
    <t>22/07/2000</t>
  </si>
  <si>
    <t>B18DCQT120</t>
  </si>
  <si>
    <t>Lưu Hồng</t>
  </si>
  <si>
    <t>Nhất</t>
  </si>
  <si>
    <t>B17DCTT066</t>
  </si>
  <si>
    <t>Hoàng Thị Thu</t>
  </si>
  <si>
    <t>08/04/1999</t>
  </si>
  <si>
    <t>B18DCVT333</t>
  </si>
  <si>
    <t>Trần Doãn</t>
  </si>
  <si>
    <t>B18DCCN490</t>
  </si>
  <si>
    <t>Đào Hồng</t>
  </si>
  <si>
    <t>B18DCCN497</t>
  </si>
  <si>
    <t>Đào Thế</t>
  </si>
  <si>
    <t>Quốc</t>
  </si>
  <si>
    <t>16/04/1999</t>
  </si>
  <si>
    <t>B18DCCN505</t>
  </si>
  <si>
    <t>Phạm Như</t>
  </si>
  <si>
    <t>B18DCCN509</t>
  </si>
  <si>
    <t>Đinh Thái</t>
  </si>
  <si>
    <t>B17DCMR116</t>
  </si>
  <si>
    <t>B17DCQT137</t>
  </si>
  <si>
    <t>Nguyễn Tùng</t>
  </si>
  <si>
    <t>01/11/1999</t>
  </si>
  <si>
    <t>B17DCTT075</t>
  </si>
  <si>
    <t>Phạm Ngân</t>
  </si>
  <si>
    <t>16/12/1999</t>
  </si>
  <si>
    <t>D17CQTT01-B</t>
  </si>
  <si>
    <t>B18DCCN612</t>
  </si>
  <si>
    <t>Đỗ Minh</t>
  </si>
  <si>
    <t>B17DCTT084</t>
  </si>
  <si>
    <t>15/11/1999</t>
  </si>
  <si>
    <t>B17DCVT325</t>
  </si>
  <si>
    <t>Kiều Văn</t>
  </si>
  <si>
    <t>14/04/1999</t>
  </si>
  <si>
    <t>D17CQVT05-B</t>
  </si>
  <si>
    <t>B18DCCN640</t>
  </si>
  <si>
    <t>Thìn</t>
  </si>
  <si>
    <t>B18DCMR181</t>
  </si>
  <si>
    <t>Dương Thị Kim</t>
  </si>
  <si>
    <t>21/02/2000</t>
  </si>
  <si>
    <t>B18DCCN648</t>
  </si>
  <si>
    <t>Phạm Hữu</t>
  </si>
  <si>
    <t>Thuần</t>
  </si>
  <si>
    <t>B18DCCN544</t>
  </si>
  <si>
    <t>Trịnh Vinh</t>
  </si>
  <si>
    <t>B18DCCN678</t>
  </si>
  <si>
    <t>B18DCCN569</t>
  </si>
  <si>
    <t>10/04/1999</t>
  </si>
  <si>
    <t>B17DCCN678</t>
  </si>
  <si>
    <t>Lương Thu</t>
  </si>
  <si>
    <t>19/10/1999</t>
  </si>
  <si>
    <t>D17CQCN06-B</t>
  </si>
  <si>
    <t>B18DCVT446</t>
  </si>
  <si>
    <t>Nguyễn Chí</t>
  </si>
  <si>
    <t>Vũ</t>
  </si>
  <si>
    <t>B17DCQT177</t>
  </si>
  <si>
    <t>Vượng</t>
  </si>
  <si>
    <t>03/08/1999</t>
  </si>
  <si>
    <t>B17DCCN700</t>
  </si>
  <si>
    <t>Hoàng Bá</t>
  </si>
  <si>
    <t>ý</t>
  </si>
  <si>
    <t>04/06/1999</t>
  </si>
  <si>
    <t>B18DCPT257</t>
  </si>
  <si>
    <t>Nguyễn Hoài</t>
  </si>
  <si>
    <t>06/05/2000</t>
  </si>
  <si>
    <t>B18DCPT005</t>
  </si>
  <si>
    <t>Dương Đức</t>
  </si>
  <si>
    <t>B18DCQT003</t>
  </si>
  <si>
    <t>Hoàng Phương</t>
  </si>
  <si>
    <t>09/10/2000</t>
  </si>
  <si>
    <t>B18DCVT015</t>
  </si>
  <si>
    <t>Lưu Đức</t>
  </si>
  <si>
    <t>B18DCKT011</t>
  </si>
  <si>
    <t>Phạm Nhật</t>
  </si>
  <si>
    <t>B18DCVT030</t>
  </si>
  <si>
    <t>Đỗ Ngọc</t>
  </si>
  <si>
    <t>06/12/2000</t>
  </si>
  <si>
    <t>B18DCVT054</t>
  </si>
  <si>
    <t>Diễn</t>
  </si>
  <si>
    <t>B18DCVT058</t>
  </si>
  <si>
    <t>Đặng Việt</t>
  </si>
  <si>
    <t>B18DCDT032</t>
  </si>
  <si>
    <t>Hà Phương</t>
  </si>
  <si>
    <t>B18DCDT043</t>
  </si>
  <si>
    <t>Cao Tiến</t>
  </si>
  <si>
    <t>B18DCCN138</t>
  </si>
  <si>
    <t>B18DCAT055</t>
  </si>
  <si>
    <t>Độ</t>
  </si>
  <si>
    <t>26/09/2000</t>
  </si>
  <si>
    <t>D18CQAT03-B</t>
  </si>
  <si>
    <t>B18DCDT066</t>
  </si>
  <si>
    <t>Khiếu Xuân</t>
  </si>
  <si>
    <t>Hân</t>
  </si>
  <si>
    <t>B18DCCN221</t>
  </si>
  <si>
    <t>B18DCDT078</t>
  </si>
  <si>
    <t>Trần Minh</t>
  </si>
  <si>
    <t>B18DCVT166</t>
  </si>
  <si>
    <t>Vũ Xuân</t>
  </si>
  <si>
    <t>Hinh</t>
  </si>
  <si>
    <t>B17DCCN259</t>
  </si>
  <si>
    <t>Ngô Huy</t>
  </si>
  <si>
    <t>D17CQCN07-B</t>
  </si>
  <si>
    <t>B18DCVT180</t>
  </si>
  <si>
    <t>Lý A</t>
  </si>
  <si>
    <t>Hù</t>
  </si>
  <si>
    <t>B18DCVT185</t>
  </si>
  <si>
    <t>B18DCVT190</t>
  </si>
  <si>
    <t>B18DCVT206</t>
  </si>
  <si>
    <t>B18DCPT113</t>
  </si>
  <si>
    <t>Tạ Thị</t>
  </si>
  <si>
    <t>28/04/2000</t>
  </si>
  <si>
    <t>B18DCVT230</t>
  </si>
  <si>
    <t>Khang</t>
  </si>
  <si>
    <t>B18DCQT079</t>
  </si>
  <si>
    <t>B18DCVT244</t>
  </si>
  <si>
    <t>Lưu Bá</t>
  </si>
  <si>
    <t>28/06/2000</t>
  </si>
  <si>
    <t>B18DCKT093</t>
  </si>
  <si>
    <t>19/02/2000</t>
  </si>
  <si>
    <t>B18DCKT095</t>
  </si>
  <si>
    <t>03/07/2000</t>
  </si>
  <si>
    <t>B18DCCN333</t>
  </si>
  <si>
    <t>Phạm Thị Khánh</t>
  </si>
  <si>
    <t>02/09/2000</t>
  </si>
  <si>
    <t>B18DCDT124</t>
  </si>
  <si>
    <t>B18DCAT146</t>
  </si>
  <si>
    <t>B18DCPT144</t>
  </si>
  <si>
    <t>B18DCKT103</t>
  </si>
  <si>
    <t>Nguyễn Thị Kiều</t>
  </si>
  <si>
    <t>B18DCPT155</t>
  </si>
  <si>
    <t>05/03/2000</t>
  </si>
  <si>
    <t>B18DCMR124</t>
  </si>
  <si>
    <t>Mây</t>
  </si>
  <si>
    <t>27/03/2000</t>
  </si>
  <si>
    <t>B18DCCN417</t>
  </si>
  <si>
    <t>B18DCDT166</t>
  </si>
  <si>
    <t>16/06/2000</t>
  </si>
  <si>
    <t>B18DCAT169</t>
  </si>
  <si>
    <t>B18DCAT176</t>
  </si>
  <si>
    <t>Trần Khải</t>
  </si>
  <si>
    <t>B18DCPT170</t>
  </si>
  <si>
    <t>Vi Văn</t>
  </si>
  <si>
    <t>Nguyện</t>
  </si>
  <si>
    <t>B18DCDT178</t>
  </si>
  <si>
    <t>Đinh Tiến</t>
  </si>
  <si>
    <t>B18DCVT317</t>
  </si>
  <si>
    <t>01/02/2000</t>
  </si>
  <si>
    <t>B18DCVT334</t>
  </si>
  <si>
    <t>Trần Mạnh</t>
  </si>
  <si>
    <t>14/03/1999</t>
  </si>
  <si>
    <t>B18DCDT201</t>
  </si>
  <si>
    <t>Hoàng Trung</t>
  </si>
  <si>
    <t>B18DCVT350</t>
  </si>
  <si>
    <t>27/10/2000</t>
  </si>
  <si>
    <t>B18DCVT352</t>
  </si>
  <si>
    <t>B18DCPT214</t>
  </si>
  <si>
    <t>Vũ Nhật</t>
  </si>
  <si>
    <t>B18DCVT403</t>
  </si>
  <si>
    <t>B18DCVT404</t>
  </si>
  <si>
    <t>Thao</t>
  </si>
  <si>
    <t>B18DCKT163</t>
  </si>
  <si>
    <t>Lê Thị Thu</t>
  </si>
  <si>
    <t>04/03/2000</t>
  </si>
  <si>
    <t>B18DCDT243</t>
  </si>
  <si>
    <t>Trương Đình</t>
  </si>
  <si>
    <t>Thặng</t>
  </si>
  <si>
    <t>B18DCVT414</t>
  </si>
  <si>
    <t>Hoàng Canh</t>
  </si>
  <si>
    <t>B18DCVT415</t>
  </si>
  <si>
    <t>Tô Văn</t>
  </si>
  <si>
    <t>B18DCKT179</t>
  </si>
  <si>
    <t>Lê Thiên</t>
  </si>
  <si>
    <t>B18DCVT421</t>
  </si>
  <si>
    <t>Nguyễn Văn</t>
  </si>
  <si>
    <t>B18DCVT358</t>
  </si>
  <si>
    <t>Trần Thị Thủy</t>
  </si>
  <si>
    <t>Tiên</t>
  </si>
  <si>
    <t>B18DCDT211</t>
  </si>
  <si>
    <t>Nguyễn Quyết</t>
  </si>
  <si>
    <t>B18DCPT199</t>
  </si>
  <si>
    <t>31/07/2000</t>
  </si>
  <si>
    <t>B18DCDT213</t>
  </si>
  <si>
    <t>03/03/1991</t>
  </si>
  <si>
    <t>B18DCDT218</t>
  </si>
  <si>
    <t>B18DCKT188</t>
  </si>
  <si>
    <t>Tạ Minh</t>
  </si>
  <si>
    <t>11/01/2000</t>
  </si>
  <si>
    <t>B18DCAT248</t>
  </si>
  <si>
    <t>B18DCMR199</t>
  </si>
  <si>
    <t>12/12/2000</t>
  </si>
  <si>
    <t>B18DCAT251</t>
  </si>
  <si>
    <t>24/05/2000</t>
  </si>
  <si>
    <t>B18DCQT165</t>
  </si>
  <si>
    <t>B18DCVT389</t>
  </si>
  <si>
    <t>B18DCVT390</t>
  </si>
  <si>
    <t>Phạm Thanh</t>
  </si>
  <si>
    <t>B18DCDT261</t>
  </si>
  <si>
    <t>B18DCTM003</t>
  </si>
  <si>
    <t>Phan Ngọc</t>
  </si>
  <si>
    <t>B18DCMR026</t>
  </si>
  <si>
    <t>Nguyễn Thị Thái</t>
  </si>
  <si>
    <t>B18DCTM004</t>
  </si>
  <si>
    <t>Nhữ Thị Thu</t>
  </si>
  <si>
    <t>B18DCVT068</t>
  </si>
  <si>
    <t>B18DCQT035</t>
  </si>
  <si>
    <t>B18DCTM011</t>
  </si>
  <si>
    <t>B18DCAT049</t>
  </si>
  <si>
    <t>Nguyễn Bá</t>
  </si>
  <si>
    <t>10/09/2000</t>
  </si>
  <si>
    <t>B18DCVT088</t>
  </si>
  <si>
    <t>B18DCVT096</t>
  </si>
  <si>
    <t>Vũ Đình Thành</t>
  </si>
  <si>
    <t>B18DCDT053</t>
  </si>
  <si>
    <t>Cấn Ngọc</t>
  </si>
  <si>
    <t>B18DCCN199</t>
  </si>
  <si>
    <t>Nguyễn Sỹ</t>
  </si>
  <si>
    <t>B18DCMR060</t>
  </si>
  <si>
    <t>B18DCTM017</t>
  </si>
  <si>
    <t>Bùi Bích</t>
  </si>
  <si>
    <t>B18DCMR064</t>
  </si>
  <si>
    <t>B18DCDT069</t>
  </si>
  <si>
    <t>Hiến</t>
  </si>
  <si>
    <t>B18DCDT077</t>
  </si>
  <si>
    <t>B18DCQT056</t>
  </si>
  <si>
    <t>Bùi Thanh</t>
  </si>
  <si>
    <t>B18DCQT057</t>
  </si>
  <si>
    <t>Hoan</t>
  </si>
  <si>
    <t>22/09/2000</t>
  </si>
  <si>
    <t>B18DCQT060</t>
  </si>
  <si>
    <t>B18DCQT064</t>
  </si>
  <si>
    <t>B18DCVT181</t>
  </si>
  <si>
    <t>Phạm Thị Hồng</t>
  </si>
  <si>
    <t>B18DCVT184</t>
  </si>
  <si>
    <t>Lưu Danh</t>
  </si>
  <si>
    <t>B18DCTM023</t>
  </si>
  <si>
    <t>P Văn</t>
  </si>
  <si>
    <t>B18DCQT066</t>
  </si>
  <si>
    <t>Nguyễn Thị Ngọc</t>
  </si>
  <si>
    <t>B18DCQT067</t>
  </si>
  <si>
    <t>B18DCTM025</t>
  </si>
  <si>
    <t>Lê Nguyễn Mai</t>
  </si>
  <si>
    <t>24/12/2000</t>
  </si>
  <si>
    <t>B18DCMR092</t>
  </si>
  <si>
    <t>B18DCDT106</t>
  </si>
  <si>
    <t>10/07/2000</t>
  </si>
  <si>
    <t>B18DCTM027</t>
  </si>
  <si>
    <t>Nguyễn Tài</t>
  </si>
  <si>
    <t>25/11/2000</t>
  </si>
  <si>
    <t>B18DCQT080</t>
  </si>
  <si>
    <t>Phạm Trung</t>
  </si>
  <si>
    <t>B18DCTM026</t>
  </si>
  <si>
    <t>Phạm Thúy</t>
  </si>
  <si>
    <t>Kiều</t>
  </si>
  <si>
    <t>B18DCQT084</t>
  </si>
  <si>
    <t>Lưu Thùy</t>
  </si>
  <si>
    <t>B18DCVT245</t>
  </si>
  <si>
    <t>Nguyễn Lương</t>
  </si>
  <si>
    <t>B18DCMR111</t>
  </si>
  <si>
    <t>B18DCVT261</t>
  </si>
  <si>
    <t>B18DCVT262</t>
  </si>
  <si>
    <t>B18DCVT277</t>
  </si>
  <si>
    <t>Luyến</t>
  </si>
  <si>
    <t>B18DCDT174</t>
  </si>
  <si>
    <t>Đào Văn</t>
  </si>
  <si>
    <t>B18DCQT123</t>
  </si>
  <si>
    <t>Đặng Thị Hồng</t>
  </si>
  <si>
    <t>B18DCQT124</t>
  </si>
  <si>
    <t>30/07/2000</t>
  </si>
  <si>
    <t>B18DCQT127</t>
  </si>
  <si>
    <t>B18DCAT185</t>
  </si>
  <si>
    <t>Trịnh Quang</t>
  </si>
  <si>
    <t>25/01/2000</t>
  </si>
  <si>
    <t>B18DCDT186</t>
  </si>
  <si>
    <t>B18DCVT336</t>
  </si>
  <si>
    <t>Bùi Nhật Anh</t>
  </si>
  <si>
    <t>B18DCQT135</t>
  </si>
  <si>
    <t>Nguyễn Như</t>
  </si>
  <si>
    <t>B18DCDT267</t>
  </si>
  <si>
    <t>Tạo</t>
  </si>
  <si>
    <t>B18DCKT157</t>
  </si>
  <si>
    <t>Nguyễn Hà</t>
  </si>
  <si>
    <t>Thanh</t>
  </si>
  <si>
    <t>B18DCTM054</t>
  </si>
  <si>
    <t>Đinh Thị Thanh</t>
  </si>
  <si>
    <t>B18DCDT246</t>
  </si>
  <si>
    <t>Phạm Quang</t>
  </si>
  <si>
    <t>24/03/2000</t>
  </si>
  <si>
    <t>B18DCPT224</t>
  </si>
  <si>
    <t>27/06/2000</t>
  </si>
  <si>
    <t>B18DCAT243</t>
  </si>
  <si>
    <t>Phạm Thị Anh</t>
  </si>
  <si>
    <t>B18DCTM059</t>
  </si>
  <si>
    <t>Trần Thị Hồng</t>
  </si>
  <si>
    <t>B18DCTM049</t>
  </si>
  <si>
    <t>Phùng Kim</t>
  </si>
  <si>
    <t>Tỏa</t>
  </si>
  <si>
    <t>09/05/2000</t>
  </si>
  <si>
    <t>B18DCTM061</t>
  </si>
  <si>
    <t>Đặng Huyền</t>
  </si>
  <si>
    <t>01/07/2000</t>
  </si>
  <si>
    <t>B18DCTM062</t>
  </si>
  <si>
    <t>B18DCDT254</t>
  </si>
  <si>
    <t>Triệu</t>
  </si>
  <si>
    <t>B18DCAT214</t>
  </si>
  <si>
    <t>B18DCAT216</t>
  </si>
  <si>
    <t>Nguyễn Công Anh</t>
  </si>
  <si>
    <t>B18DCPT209</t>
  </si>
  <si>
    <t>Đỗ Xuân</t>
  </si>
  <si>
    <t>26/04/2000</t>
  </si>
  <si>
    <t>B18DCAT255</t>
  </si>
  <si>
    <t>B18DCVT014</t>
  </si>
  <si>
    <t>Lương Hoàng</t>
  </si>
  <si>
    <t>B18DCDT006</t>
  </si>
  <si>
    <t>Nguyễn Đức Tuấn</t>
  </si>
  <si>
    <t>B18DCVT022</t>
  </si>
  <si>
    <t>B14DCVT321</t>
  </si>
  <si>
    <t>13/03/1996</t>
  </si>
  <si>
    <t>D14CQVT05-B</t>
  </si>
  <si>
    <t>B18DCDT011</t>
  </si>
  <si>
    <t>B18DCDT015</t>
  </si>
  <si>
    <t>B18DCVT051</t>
  </si>
  <si>
    <t>Mai Văn</t>
  </si>
  <si>
    <t>B17DCVT042</t>
  </si>
  <si>
    <t>14/02/1999</t>
  </si>
  <si>
    <t>B18DCDT030</t>
  </si>
  <si>
    <t>B18DCDT034</t>
  </si>
  <si>
    <t>25/07/2000</t>
  </si>
  <si>
    <t>B18DCDT037</t>
  </si>
  <si>
    <t>B18DCDT044</t>
  </si>
  <si>
    <t>Dương Thành</t>
  </si>
  <si>
    <t>16/11/2000</t>
  </si>
  <si>
    <t>B18DCVT102</t>
  </si>
  <si>
    <t>B18DCDT060</t>
  </si>
  <si>
    <t>B18DCVT126</t>
  </si>
  <si>
    <t>B18DCAT073</t>
  </si>
  <si>
    <t>22/01/2000</t>
  </si>
  <si>
    <t>B18DCDT065</t>
  </si>
  <si>
    <t>Phạm Minh</t>
  </si>
  <si>
    <t>29/07/2000</t>
  </si>
  <si>
    <t>B18DCPT081</t>
  </si>
  <si>
    <t>B18DCDT072</t>
  </si>
  <si>
    <t>Trịnh Công</t>
  </si>
  <si>
    <t>B18DCVT157</t>
  </si>
  <si>
    <t>B18DCMR072</t>
  </si>
  <si>
    <t>B18DCCN237</t>
  </si>
  <si>
    <t>Hoài</t>
  </si>
  <si>
    <t>B18DCVT178</t>
  </si>
  <si>
    <t>Trần Nhật</t>
  </si>
  <si>
    <t>16/01/2000</t>
  </si>
  <si>
    <t>B18DCVT183</t>
  </si>
  <si>
    <t>Lê Sỹ</t>
  </si>
  <si>
    <t>10/04/2000</t>
  </si>
  <si>
    <t>B18DCDT094</t>
  </si>
  <si>
    <t>B18DCTT047</t>
  </si>
  <si>
    <t>Vương Thị</t>
  </si>
  <si>
    <t>B18DCDT103</t>
  </si>
  <si>
    <t>B18DCAT127</t>
  </si>
  <si>
    <t>Nguyễn Duy Quốc</t>
  </si>
  <si>
    <t>B18DCCN313</t>
  </si>
  <si>
    <t>Nguyễn Khả</t>
  </si>
  <si>
    <t>13/05/2000</t>
  </si>
  <si>
    <t>B18DCDT114</t>
  </si>
  <si>
    <t>B18DCCN325</t>
  </si>
  <si>
    <t>Liêm</t>
  </si>
  <si>
    <t>B18DCVT253</t>
  </si>
  <si>
    <t>Lại Đoàn Phi</t>
  </si>
  <si>
    <t>B18DCDT130</t>
  </si>
  <si>
    <t>B18DCVT267</t>
  </si>
  <si>
    <t>Phan Như</t>
  </si>
  <si>
    <t>B18DCPT150</t>
  </si>
  <si>
    <t>B18DCMR120</t>
  </si>
  <si>
    <t>B18DCKT106</t>
  </si>
  <si>
    <t>B18DCVT285</t>
  </si>
  <si>
    <t>B18DCDT149</t>
  </si>
  <si>
    <t>Đào Công</t>
  </si>
  <si>
    <t>B17DCCN428</t>
  </si>
  <si>
    <t>Vũ Đăng</t>
  </si>
  <si>
    <t>18/09/1999</t>
  </si>
  <si>
    <t>B18DCTT072</t>
  </si>
  <si>
    <t>Hà Huy</t>
  </si>
  <si>
    <t>10/02/2000</t>
  </si>
  <si>
    <t>B18DCVT301</t>
  </si>
  <si>
    <t>Ngô Văn</t>
  </si>
  <si>
    <t>09/07/2000</t>
  </si>
  <si>
    <t>B18DCKT128</t>
  </si>
  <si>
    <t>Đỗ Thảo</t>
  </si>
  <si>
    <t>B18DCKT136</t>
  </si>
  <si>
    <t>B18DCCN471</t>
  </si>
  <si>
    <t>07/04/2000</t>
  </si>
  <si>
    <t>B18DCVT325</t>
  </si>
  <si>
    <t>Phước</t>
  </si>
  <si>
    <t>B18DCDT188</t>
  </si>
  <si>
    <t>Hoàng Đăng</t>
  </si>
  <si>
    <t>08/05/2000</t>
  </si>
  <si>
    <t>B18DCDT190</t>
  </si>
  <si>
    <t>B18DCTT095</t>
  </si>
  <si>
    <t>B18DCAT204</t>
  </si>
  <si>
    <t>Nguyễn Doãn</t>
  </si>
  <si>
    <t>02/05/1999</t>
  </si>
  <si>
    <t>B18DCDT209</t>
  </si>
  <si>
    <t>Tân</t>
  </si>
  <si>
    <t>03/03/2000</t>
  </si>
  <si>
    <t>B18DCVT397</t>
  </si>
  <si>
    <t>Lê Tiến</t>
  </si>
  <si>
    <t>B18DCAT233</t>
  </si>
  <si>
    <t>B18DCDT233</t>
  </si>
  <si>
    <t>Nguyễn Mạc</t>
  </si>
  <si>
    <t>B18DCKT160</t>
  </si>
  <si>
    <t>Bùi Thị Thu</t>
  </si>
  <si>
    <t>B18DCDT240</t>
  </si>
  <si>
    <t>B18DCDT242</t>
  </si>
  <si>
    <t>09/12/2000</t>
  </si>
  <si>
    <t>B18DCKT171</t>
  </si>
  <si>
    <t>Thuận</t>
  </si>
  <si>
    <t>28/08/2000</t>
  </si>
  <si>
    <t>B18DCPT227</t>
  </si>
  <si>
    <t>11/10/2000</t>
  </si>
  <si>
    <t>B18DCQT159</t>
  </si>
  <si>
    <t>B18DCTM065</t>
  </si>
  <si>
    <t>B18DCPT237</t>
  </si>
  <si>
    <t>Bùi Văn</t>
  </si>
  <si>
    <t>B18DCVT373</t>
  </si>
  <si>
    <t>Hồ Phi</t>
  </si>
  <si>
    <t>Tuân</t>
  </si>
  <si>
    <t>19/07/2000</t>
  </si>
  <si>
    <t>B18DCPT210</t>
  </si>
  <si>
    <t>B18DCVT437</t>
  </si>
  <si>
    <t>Đỗ Văn</t>
  </si>
  <si>
    <t>27/05/2000</t>
  </si>
  <si>
    <t>B18DCCN688</t>
  </si>
  <si>
    <t>Lại Thái</t>
  </si>
  <si>
    <t>B18DCVT445</t>
  </si>
  <si>
    <t>Lê Tuấn</t>
  </si>
  <si>
    <t>B18DCTT127</t>
  </si>
  <si>
    <t>Ngô Quang</t>
  </si>
  <si>
    <t>Xô</t>
  </si>
  <si>
    <t>B18DCMR002</t>
  </si>
  <si>
    <t>Lương Thị Hải</t>
  </si>
  <si>
    <t>B18DCMR003</t>
  </si>
  <si>
    <t>20/06/2000</t>
  </si>
  <si>
    <t>B18DCQT004</t>
  </si>
  <si>
    <t>B18DCVT017</t>
  </si>
  <si>
    <t>Nguyễn Khắc</t>
  </si>
  <si>
    <t>B18DCQT011</t>
  </si>
  <si>
    <t>Nguyễn Thị Mai</t>
  </si>
  <si>
    <t>B18DCCN085</t>
  </si>
  <si>
    <t>Đào Nguyên</t>
  </si>
  <si>
    <t>B18DCDT022</t>
  </si>
  <si>
    <t>Nhuyễn Văn</t>
  </si>
  <si>
    <t>B18DCQT027</t>
  </si>
  <si>
    <t>Đào Thị</t>
  </si>
  <si>
    <t>Dịu</t>
  </si>
  <si>
    <t>B18DCTT019</t>
  </si>
  <si>
    <t>B18DCVT086</t>
  </si>
  <si>
    <t>B18DCDT050</t>
  </si>
  <si>
    <t>Trịnh Trọng</t>
  </si>
  <si>
    <t>B18DCDT051</t>
  </si>
  <si>
    <t>Đặng Quốc</t>
  </si>
  <si>
    <t>B18DCQT040</t>
  </si>
  <si>
    <t>B18DCCN179</t>
  </si>
  <si>
    <t>B18DCPT072</t>
  </si>
  <si>
    <t>B18DCKT057</t>
  </si>
  <si>
    <t>Hiên</t>
  </si>
  <si>
    <t>B18DCKT061</t>
  </si>
  <si>
    <t>Ngô Thị Thu</t>
  </si>
  <si>
    <t>B18DCTM018</t>
  </si>
  <si>
    <t>B18DCDT074</t>
  </si>
  <si>
    <t>B18DCDT079</t>
  </si>
  <si>
    <t>B18DCDT082</t>
  </si>
  <si>
    <t>Hầu Nhật</t>
  </si>
  <si>
    <t>Hoa</t>
  </si>
  <si>
    <t>12/01/2000</t>
  </si>
  <si>
    <t>B18DCKT068</t>
  </si>
  <si>
    <t>Hoàng Thị Thanh</t>
  </si>
  <si>
    <t>B18DCVT174</t>
  </si>
  <si>
    <t>Nguyễn Huy</t>
  </si>
  <si>
    <t>B18DCTM022</t>
  </si>
  <si>
    <t>B18DCAT110</t>
  </si>
  <si>
    <t>B18DCKT086</t>
  </si>
  <si>
    <t>Bùi Thị Diệu</t>
  </si>
  <si>
    <t>02/05/2000</t>
  </si>
  <si>
    <t>B18DCQT087</t>
  </si>
  <si>
    <t>B18DCTM031</t>
  </si>
  <si>
    <t>Phạm Ngô Mỹ</t>
  </si>
  <si>
    <t>21/12/2000</t>
  </si>
  <si>
    <t>B18DCMR112</t>
  </si>
  <si>
    <t>Trần Thảo</t>
  </si>
  <si>
    <t>B18DCQT091</t>
  </si>
  <si>
    <t>B18DCAT153</t>
  </si>
  <si>
    <t>Trương Thành</t>
  </si>
  <si>
    <t>B18DCVT279</t>
  </si>
  <si>
    <t>Hoàng Tiến</t>
  </si>
  <si>
    <t>B18DCMR125</t>
  </si>
  <si>
    <t>B18DCTM037</t>
  </si>
  <si>
    <t>B18DCQT105</t>
  </si>
  <si>
    <t>B18DCQT108</t>
  </si>
  <si>
    <t>Nguyễn Thúy</t>
  </si>
  <si>
    <t>Ngà</t>
  </si>
  <si>
    <t>B18DCQT110</t>
  </si>
  <si>
    <t>Ngô Thị Thảo</t>
  </si>
  <si>
    <t>B18DCMR139</t>
  </si>
  <si>
    <t>B18DCDT181</t>
  </si>
  <si>
    <t>Nguyễn Long</t>
  </si>
  <si>
    <t>B18DCKT134</t>
  </si>
  <si>
    <t>Bùi Thị Hồng</t>
  </si>
  <si>
    <t>B18DCCN475</t>
  </si>
  <si>
    <t>B18DCMR152</t>
  </si>
  <si>
    <t>Hoàng Thị Nam</t>
  </si>
  <si>
    <t>B18DCTT093</t>
  </si>
  <si>
    <t>B18DCDT198</t>
  </si>
  <si>
    <t>12/11/2000</t>
  </si>
  <si>
    <t>B18DCTT099</t>
  </si>
  <si>
    <t>Mai Thị Út</t>
  </si>
  <si>
    <t>B18DCKT148</t>
  </si>
  <si>
    <t>Nguyễn Thị Thúy</t>
  </si>
  <si>
    <t>B18DCPT193</t>
  </si>
  <si>
    <t>Mai Ngân</t>
  </si>
  <si>
    <t>B18DCCN598</t>
  </si>
  <si>
    <t>Phạm Đăng</t>
  </si>
  <si>
    <t>24/05/1999</t>
  </si>
  <si>
    <t>B18DCCN602</t>
  </si>
  <si>
    <t>B18DCKT166</t>
  </si>
  <si>
    <t>B18DCKT167</t>
  </si>
  <si>
    <t>Trần Thị Thanh</t>
  </si>
  <si>
    <t>B18DCKT169</t>
  </si>
  <si>
    <t>Nguyễn Huệ</t>
  </si>
  <si>
    <t>B18DCKT175</t>
  </si>
  <si>
    <t>B18DCAT253</t>
  </si>
  <si>
    <t>B18DCPT242</t>
  </si>
  <si>
    <t>Trịnh Phan</t>
  </si>
  <si>
    <t>B18DCVT429</t>
  </si>
  <si>
    <t>B18DCPT207</t>
  </si>
  <si>
    <t>Trần Anh</t>
  </si>
  <si>
    <t>B18DCTM068</t>
  </si>
  <si>
    <t>Nguyễn Thị Thảo</t>
  </si>
  <si>
    <t>B18DCAT262</t>
  </si>
  <si>
    <t>Hoàng Quốc</t>
  </si>
  <si>
    <t>B18DCQT179</t>
  </si>
  <si>
    <t>Trần Thị Kim</t>
  </si>
  <si>
    <t>B18DCPT004</t>
  </si>
  <si>
    <t>Bùi Quỳnh</t>
  </si>
  <si>
    <t>B18DCKT002</t>
  </si>
  <si>
    <t>Đỗ Diệu</t>
  </si>
  <si>
    <t>B18DCCN025</t>
  </si>
  <si>
    <t>01/04/2000</t>
  </si>
  <si>
    <t>B18DCKT010</t>
  </si>
  <si>
    <t>B18DCPT014</t>
  </si>
  <si>
    <t>Phạm Thị Vân</t>
  </si>
  <si>
    <t>B18DCKT013</t>
  </si>
  <si>
    <t>Từ Thị Hoàng</t>
  </si>
  <si>
    <t>B18DCKT019</t>
  </si>
  <si>
    <t>Thân Thị Ngọc</t>
  </si>
  <si>
    <t>B18DCCN071</t>
  </si>
  <si>
    <t>B18DCCN096</t>
  </si>
  <si>
    <t>Đoàn Việt</t>
  </si>
  <si>
    <t>01/03/2000</t>
  </si>
  <si>
    <t>B18DCCN109</t>
  </si>
  <si>
    <t>09/04/2000</t>
  </si>
  <si>
    <t>B18DCPT048</t>
  </si>
  <si>
    <t>05/06/2000</t>
  </si>
  <si>
    <t>B18DCCN705</t>
  </si>
  <si>
    <t>Hoàng Xuân</t>
  </si>
  <si>
    <t>Dự</t>
  </si>
  <si>
    <t>28/03/1999</t>
  </si>
  <si>
    <t>B14DCVT239</t>
  </si>
  <si>
    <t>04/08/1996</t>
  </si>
  <si>
    <t>D14CQVT03-B</t>
  </si>
  <si>
    <t>B18DCCN162</t>
  </si>
  <si>
    <t>B18DCPT064</t>
  </si>
  <si>
    <t>B18DCPT074</t>
  </si>
  <si>
    <t>17/02/2000</t>
  </si>
  <si>
    <t>B18DCPT083</t>
  </si>
  <si>
    <t>B18DCCN228</t>
  </si>
  <si>
    <t>Viết Minh</t>
  </si>
  <si>
    <t>B18DCPT093</t>
  </si>
  <si>
    <t>Ngô Việt</t>
  </si>
  <si>
    <t>07/02/2000</t>
  </si>
  <si>
    <t>B18DCCN246</t>
  </si>
  <si>
    <t>Phạm Huy</t>
  </si>
  <si>
    <t>B18DCCN248</t>
  </si>
  <si>
    <t>Trần Viết</t>
  </si>
  <si>
    <t>Hoành</t>
  </si>
  <si>
    <t>25/05/2000</t>
  </si>
  <si>
    <t>B18DCCN268</t>
  </si>
  <si>
    <t>B14DCVT191</t>
  </si>
  <si>
    <t>18/11/1994</t>
  </si>
  <si>
    <t>B18DCMR088</t>
  </si>
  <si>
    <t>Lê Thị Mai</t>
  </si>
  <si>
    <t>B18DCPT114</t>
  </si>
  <si>
    <t>B18DCDT115</t>
  </si>
  <si>
    <t>B17DCAT106</t>
  </si>
  <si>
    <t>Khoa</t>
  </si>
  <si>
    <t>28/06/1999</t>
  </si>
  <si>
    <t>D17CQAT02-B</t>
  </si>
  <si>
    <t>B18DCCN320</t>
  </si>
  <si>
    <t>Khương</t>
  </si>
  <si>
    <t>B18DCPT128</t>
  </si>
  <si>
    <t>Kiều Thị Bích</t>
  </si>
  <si>
    <t>Liên</t>
  </si>
  <si>
    <t>B18DCPT129</t>
  </si>
  <si>
    <t>B17DCCN374</t>
  </si>
  <si>
    <t>Hoàng Hà</t>
  </si>
  <si>
    <t>22/08/1999</t>
  </si>
  <si>
    <t>D17CQCN02-B</t>
  </si>
  <si>
    <t>B18DCMR107</t>
  </si>
  <si>
    <t>Lê Thị Thùy</t>
  </si>
  <si>
    <t>B18DCMR108</t>
  </si>
  <si>
    <t>B18DCCN361</t>
  </si>
  <si>
    <t>Phùng Thành</t>
  </si>
  <si>
    <t>31/05/2000</t>
  </si>
  <si>
    <t>B18DCKT110</t>
  </si>
  <si>
    <t>Mận</t>
  </si>
  <si>
    <t>B18DCCN407</t>
  </si>
  <si>
    <t>17/04/2000</t>
  </si>
  <si>
    <t>B18DCCN411</t>
  </si>
  <si>
    <t>Trần Đỗ</t>
  </si>
  <si>
    <t>B18DCCN415</t>
  </si>
  <si>
    <t>B18DCKT116</t>
  </si>
  <si>
    <t>Nguyễn Trần Lê</t>
  </si>
  <si>
    <t>Na</t>
  </si>
  <si>
    <t>B18DCTT074</t>
  </si>
  <si>
    <t>Ngạc Đình</t>
  </si>
  <si>
    <t>B18DCMR136</t>
  </si>
  <si>
    <t>Ngô Duy</t>
  </si>
  <si>
    <t>B17DCCN472</t>
  </si>
  <si>
    <t>18/04/1999</t>
  </si>
  <si>
    <t>B18DCPT174</t>
  </si>
  <si>
    <t>B18DCPT183</t>
  </si>
  <si>
    <t>14/06/2000</t>
  </si>
  <si>
    <t>B18DCPT189</t>
  </si>
  <si>
    <t>Nguyễn Thị Như</t>
  </si>
  <si>
    <t>B18DCCN514</t>
  </si>
  <si>
    <t>Mai Thanh</t>
  </si>
  <si>
    <t>B18DCVT405</t>
  </si>
  <si>
    <t>B18DCPT218</t>
  </si>
  <si>
    <t>B18DCCN624</t>
  </si>
  <si>
    <t>Thăng</t>
  </si>
  <si>
    <t>B18DCTM055</t>
  </si>
  <si>
    <t>Phạm Cao</t>
  </si>
  <si>
    <t>B18DCCN630</t>
  </si>
  <si>
    <t>Tạ Duy</t>
  </si>
  <si>
    <t>B18DCQT151</t>
  </si>
  <si>
    <t>B16DCQT135</t>
  </si>
  <si>
    <t>Đỗ Thị Anh</t>
  </si>
  <si>
    <t>10/10/1998</t>
  </si>
  <si>
    <t>D16CQQT03-B</t>
  </si>
  <si>
    <t>B18DCPT234</t>
  </si>
  <si>
    <t>17/01/1999</t>
  </si>
  <si>
    <t>B18DCCN548</t>
  </si>
  <si>
    <t>B18DCVT374</t>
  </si>
  <si>
    <t>Bùi Minh</t>
  </si>
  <si>
    <t>B18DCPT203</t>
  </si>
  <si>
    <t>Bùi Trung</t>
  </si>
  <si>
    <t>02/03/2000</t>
  </si>
  <si>
    <t>B18DCTM067</t>
  </si>
  <si>
    <t>Văn</t>
  </si>
  <si>
    <t>B18DCQT172</t>
  </si>
  <si>
    <t>Đỗ Hải</t>
  </si>
  <si>
    <t>B18DCQT176</t>
  </si>
  <si>
    <t>B18DCQT007</t>
  </si>
  <si>
    <t>Ngọ Thị Lan</t>
  </si>
  <si>
    <t>B18DCCN020</t>
  </si>
  <si>
    <t>Nguyễn Đình Tuấn</t>
  </si>
  <si>
    <t>19/06/2000</t>
  </si>
  <si>
    <t>B18DCTT009</t>
  </si>
  <si>
    <t>Nguyễn Vũ Ngọc</t>
  </si>
  <si>
    <t>B18DCMR027</t>
  </si>
  <si>
    <t>Cầu</t>
  </si>
  <si>
    <t>B18DCTT013</t>
  </si>
  <si>
    <t>Cao Lan</t>
  </si>
  <si>
    <t>B18DCAT029</t>
  </si>
  <si>
    <t>Dương Văn</t>
  </si>
  <si>
    <t>B18DCMR028</t>
  </si>
  <si>
    <t>Hà Thị</t>
  </si>
  <si>
    <t>B18DCAT025</t>
  </si>
  <si>
    <t>B18DCMR036</t>
  </si>
  <si>
    <t>B18DCVT060</t>
  </si>
  <si>
    <t>B18DCDT033</t>
  </si>
  <si>
    <t>B18DCMR039</t>
  </si>
  <si>
    <t>B18DCVT089</t>
  </si>
  <si>
    <t>B18DCCN146</t>
  </si>
  <si>
    <t>Trần Vương</t>
  </si>
  <si>
    <t>B18DCDT052</t>
  </si>
  <si>
    <t>B18DCMR051</t>
  </si>
  <si>
    <t>Trịnh Hương</t>
  </si>
  <si>
    <t>B18DCPT068</t>
  </si>
  <si>
    <t>Hoàng Thị Ngọc</t>
  </si>
  <si>
    <t>B18DCTT029</t>
  </si>
  <si>
    <t>B18DCTT031</t>
  </si>
  <si>
    <t>Ngô Minh</t>
  </si>
  <si>
    <t>B18DCPT076</t>
  </si>
  <si>
    <t>B18DCTT033</t>
  </si>
  <si>
    <t>Đoàn Quang</t>
  </si>
  <si>
    <t>B18DCCN229</t>
  </si>
  <si>
    <t>B18DCMR075</t>
  </si>
  <si>
    <t>Trần Xuân</t>
  </si>
  <si>
    <t>B18DCCN274</t>
  </si>
  <si>
    <t>B18DCMR080</t>
  </si>
  <si>
    <t>Đặng Ngọc</t>
  </si>
  <si>
    <t>B18DCMR081</t>
  </si>
  <si>
    <t>Hà Thanh</t>
  </si>
  <si>
    <t>B18DCVT209</t>
  </si>
  <si>
    <t>Lê Đình</t>
  </si>
  <si>
    <t>Huynh</t>
  </si>
  <si>
    <t>B18DCCN284</t>
  </si>
  <si>
    <t>B18DCTT053</t>
  </si>
  <si>
    <t>Trịnh Anh</t>
  </si>
  <si>
    <t>B18DCVT225</t>
  </si>
  <si>
    <t>Lê Chí</t>
  </si>
  <si>
    <t>B18DCTT055</t>
  </si>
  <si>
    <t>Nguyễn Mai</t>
  </si>
  <si>
    <t>B18DCMR103</t>
  </si>
  <si>
    <t>B18DCMR104</t>
  </si>
  <si>
    <t>B18DCTT059</t>
  </si>
  <si>
    <t>B18DCCN335</t>
  </si>
  <si>
    <t>Bùi Hoàng</t>
  </si>
  <si>
    <t>B18DCMR115</t>
  </si>
  <si>
    <t>B18DCAT144</t>
  </si>
  <si>
    <t>Ngô Hải</t>
  </si>
  <si>
    <t>B18DCVT258</t>
  </si>
  <si>
    <t>B18DCCN360</t>
  </si>
  <si>
    <t>Phùng Nguyễn Thanh</t>
  </si>
  <si>
    <t>05/02/2000</t>
  </si>
  <si>
    <t>B18DCTT063</t>
  </si>
  <si>
    <t>Vũ Duy</t>
  </si>
  <si>
    <t>B18DCTT064</t>
  </si>
  <si>
    <t>Nguyễn Hiền</t>
  </si>
  <si>
    <t>B18DCCN405</t>
  </si>
  <si>
    <t>B18DCCN406</t>
  </si>
  <si>
    <t>B18DCMR130</t>
  </si>
  <si>
    <t>Lý Hoài</t>
  </si>
  <si>
    <t>B18DCVT300</t>
  </si>
  <si>
    <t>Mai Phương</t>
  </si>
  <si>
    <t>28/03/2000</t>
  </si>
  <si>
    <t>B18DCVT304</t>
  </si>
  <si>
    <t>B18DCMR135</t>
  </si>
  <si>
    <t>B18DCTT085</t>
  </si>
  <si>
    <t>Đỗ Trang</t>
  </si>
  <si>
    <t>B18DCTT091</t>
  </si>
  <si>
    <t>Dương Thục</t>
  </si>
  <si>
    <t>B18DCVT326</t>
  </si>
  <si>
    <t>B18DCDT193</t>
  </si>
  <si>
    <t>B18DCCN496</t>
  </si>
  <si>
    <t>Phạm Vũ Minh</t>
  </si>
  <si>
    <t>B18DCQT134</t>
  </si>
  <si>
    <t>B18DCMR160</t>
  </si>
  <si>
    <t>30/11/2000</t>
  </si>
  <si>
    <t>B18DCMR183</t>
  </si>
  <si>
    <t>Phạm Hoài</t>
  </si>
  <si>
    <t>04/10/2000</t>
  </si>
  <si>
    <t>B18DCPT243</t>
  </si>
  <si>
    <t>Truyền</t>
  </si>
  <si>
    <t>B18DCTT123</t>
  </si>
  <si>
    <t>B18DCMR203</t>
  </si>
  <si>
    <t>Vương Thị Thu</t>
  </si>
  <si>
    <t>B18DCPT249</t>
  </si>
  <si>
    <t>B18DCMR211</t>
  </si>
  <si>
    <t>B18DCCN001</t>
  </si>
  <si>
    <t>Lê Quang</t>
  </si>
  <si>
    <t>B18DCCN023</t>
  </si>
  <si>
    <t>Nguyễn Nhân Hoàng</t>
  </si>
  <si>
    <t>B18DCCN035</t>
  </si>
  <si>
    <t>Phùng Ngọc Tuấn</t>
  </si>
  <si>
    <t>B18DCQT023</t>
  </si>
  <si>
    <t>Hoàng Thị Thảo</t>
  </si>
  <si>
    <t>Chang</t>
  </si>
  <si>
    <t>B18DCCN077</t>
  </si>
  <si>
    <t>B18DCCN080</t>
  </si>
  <si>
    <t>Phạm Xuân</t>
  </si>
  <si>
    <t>B18DCCN056</t>
  </si>
  <si>
    <t>B15DCCN089</t>
  </si>
  <si>
    <t>Lê Huy</t>
  </si>
  <si>
    <t>01/05/1997</t>
  </si>
  <si>
    <t>D15CNPM1</t>
  </si>
  <si>
    <t>B18DCCN091</t>
  </si>
  <si>
    <t>Đào Đức</t>
  </si>
  <si>
    <t>Danh</t>
  </si>
  <si>
    <t>B18DCCN100</t>
  </si>
  <si>
    <t>B18DCKT036</t>
  </si>
  <si>
    <t>02/06/2000</t>
  </si>
  <si>
    <t>B18DCCN135</t>
  </si>
  <si>
    <t>Đặng Tiến</t>
  </si>
  <si>
    <t>B18DCCN154</t>
  </si>
  <si>
    <t>B18DCCN155</t>
  </si>
  <si>
    <t>Đinh Công</t>
  </si>
  <si>
    <t>Đình</t>
  </si>
  <si>
    <t>B18DCCN156</t>
  </si>
  <si>
    <t>Hoàng Khắc</t>
  </si>
  <si>
    <t>Đoàn</t>
  </si>
  <si>
    <t>B18DCVT115</t>
  </si>
  <si>
    <t>B18DCCN198</t>
  </si>
  <si>
    <t>B17DCPT237</t>
  </si>
  <si>
    <t>Lê Thị Minh</t>
  </si>
  <si>
    <t>27/07/1999</t>
  </si>
  <si>
    <t>D17CQPT05-B</t>
  </si>
  <si>
    <t>B18DCCN202</t>
  </si>
  <si>
    <t>Vũ Thị Thu</t>
  </si>
  <si>
    <t>14/03/2000</t>
  </si>
  <si>
    <t>B18DCVT145</t>
  </si>
  <si>
    <t>B18DCVT146</t>
  </si>
  <si>
    <t>B18DCCN220</t>
  </si>
  <si>
    <t>B18DCCN224</t>
  </si>
  <si>
    <t>B18DCVT164</t>
  </si>
  <si>
    <t>B18DCCN232</t>
  </si>
  <si>
    <t>Lý Thị</t>
  </si>
  <si>
    <t>B18DCCN254</t>
  </si>
  <si>
    <t>B18DCCN258</t>
  </si>
  <si>
    <t>P Huy</t>
  </si>
  <si>
    <t>03/10/2000</t>
  </si>
  <si>
    <t>B18DCCN265</t>
  </si>
  <si>
    <t>Hoàng Quang</t>
  </si>
  <si>
    <t>11/02/1999</t>
  </si>
  <si>
    <t>B18DCCN267</t>
  </si>
  <si>
    <t>B18DCCN275</t>
  </si>
  <si>
    <t>B18DCMR087</t>
  </si>
  <si>
    <t>B17DCAT089</t>
  </si>
  <si>
    <t>25/02/1999</t>
  </si>
  <si>
    <t>B18DCCN306</t>
  </si>
  <si>
    <t>Đỗ Viết</t>
  </si>
  <si>
    <t>B15DCKT083</t>
  </si>
  <si>
    <t>Trần Thị Ngọc</t>
  </si>
  <si>
    <t>06/09/1997</t>
  </si>
  <si>
    <t>D15CQKT03-B</t>
  </si>
  <si>
    <t>B18DCCN327</t>
  </si>
  <si>
    <t>Hà Nhật</t>
  </si>
  <si>
    <t>B18DCCN342</t>
  </si>
  <si>
    <t>B18DCCN352</t>
  </si>
  <si>
    <t>B18DCCN355</t>
  </si>
  <si>
    <t>B18DCCN364</t>
  </si>
  <si>
    <t>Trịnh Xuân</t>
  </si>
  <si>
    <t>B18DCCN383</t>
  </si>
  <si>
    <t>B15DCDT125</t>
  </si>
  <si>
    <t>05/10/1997</t>
  </si>
  <si>
    <t>D15DTMT1</t>
  </si>
  <si>
    <t>B18DCDT146</t>
  </si>
  <si>
    <t>B18DCCN412</t>
  </si>
  <si>
    <t>B18DCCN418</t>
  </si>
  <si>
    <t>B17DCCN443</t>
  </si>
  <si>
    <t>11/11/1999</t>
  </si>
  <si>
    <t>D17CQCN11-B</t>
  </si>
  <si>
    <t>B18DCCN435</t>
  </si>
  <si>
    <t>B18DCCN437</t>
  </si>
  <si>
    <t>Trần Phong</t>
  </si>
  <si>
    <t>B18DCCN449</t>
  </si>
  <si>
    <t>B18DCCN453</t>
  </si>
  <si>
    <t>Quách Thành</t>
  </si>
  <si>
    <t>Nghiệp</t>
  </si>
  <si>
    <t>B18DCCN463</t>
  </si>
  <si>
    <t>B18DCCN474</t>
  </si>
  <si>
    <t>B18DCCN485</t>
  </si>
  <si>
    <t>B18DCCN491</t>
  </si>
  <si>
    <t>Đặng Đức Long</t>
  </si>
  <si>
    <t>12/05/2000</t>
  </si>
  <si>
    <t>B18DCCN511</t>
  </si>
  <si>
    <t>Hoàng Thái</t>
  </si>
  <si>
    <t>B18DCCN620</t>
  </si>
  <si>
    <t>B18DCCN621</t>
  </si>
  <si>
    <t>24/09/2000</t>
  </si>
  <si>
    <t>B18DCCN637</t>
  </si>
  <si>
    <t>B18DCCN639</t>
  </si>
  <si>
    <t>Thiết</t>
  </si>
  <si>
    <t>B18DCCN641</t>
  </si>
  <si>
    <t>B18DCCN652</t>
  </si>
  <si>
    <t>B18DCCN653</t>
  </si>
  <si>
    <t>Đinh Thị Diệu</t>
  </si>
  <si>
    <t>B18DCCN541</t>
  </si>
  <si>
    <t>B18DCCN664</t>
  </si>
  <si>
    <t>Phạm Thị Quỳnh</t>
  </si>
  <si>
    <t>B18DCCN672</t>
  </si>
  <si>
    <t>B18DCCN551</t>
  </si>
  <si>
    <t>B18DCCN553</t>
  </si>
  <si>
    <t>B18DCCN572</t>
  </si>
  <si>
    <t>Tô Anh</t>
  </si>
  <si>
    <t>B17DCCN669</t>
  </si>
  <si>
    <t>Trần Trí</t>
  </si>
  <si>
    <t>D17CQCN09-B</t>
  </si>
  <si>
    <t>B18DCVT391</t>
  </si>
  <si>
    <t>Vy Sơn</t>
  </si>
  <si>
    <t>B18DCCN008</t>
  </si>
  <si>
    <t>Đàm Tuấn</t>
  </si>
  <si>
    <t>B18DCCN013</t>
  </si>
  <si>
    <t>Kiều Quốc</t>
  </si>
  <si>
    <t>B17DCCN723</t>
  </si>
  <si>
    <t>25/04/1999</t>
  </si>
  <si>
    <t>D17CQCN13-B</t>
  </si>
  <si>
    <t>B18DCKT014</t>
  </si>
  <si>
    <t>B17DCAT017</t>
  </si>
  <si>
    <t>ánh</t>
  </si>
  <si>
    <t>08/02/1999</t>
  </si>
  <si>
    <t>B17DCTT013</t>
  </si>
  <si>
    <t>Ninh Trọng</t>
  </si>
  <si>
    <t>25/10/1999</t>
  </si>
  <si>
    <t>B18DCKT022</t>
  </si>
  <si>
    <t>B18DCCN086</t>
  </si>
  <si>
    <t>B18DCCN087</t>
  </si>
  <si>
    <t>B18DCCN095</t>
  </si>
  <si>
    <t>Bạch Ngọc</t>
  </si>
  <si>
    <t>B17DCCN164</t>
  </si>
  <si>
    <t>B18DCCN111</t>
  </si>
  <si>
    <t>B17DCCN117</t>
  </si>
  <si>
    <t>Nguyễn Viết Thành</t>
  </si>
  <si>
    <t>27/12/1999</t>
  </si>
  <si>
    <t>B17DCCN133</t>
  </si>
  <si>
    <t>01/10/1999</t>
  </si>
  <si>
    <t>D17CQCN01-B</t>
  </si>
  <si>
    <t>B17DCAT051</t>
  </si>
  <si>
    <t>Triệu Tiến</t>
  </si>
  <si>
    <t>D17CQAT03-B</t>
  </si>
  <si>
    <t>B17DCCN190</t>
  </si>
  <si>
    <t>Đỗ Mạnh</t>
  </si>
  <si>
    <t>14/12/1999</t>
  </si>
  <si>
    <t>D17CQCN10-B</t>
  </si>
  <si>
    <t>B18DCVT132</t>
  </si>
  <si>
    <t>Hảo</t>
  </si>
  <si>
    <t>B17DCCN742</t>
  </si>
  <si>
    <t>30/07/1999</t>
  </si>
  <si>
    <t>B17DCCN725</t>
  </si>
  <si>
    <t>18/08/1999</t>
  </si>
  <si>
    <t>B18DCAT084</t>
  </si>
  <si>
    <t>Hà Bảo</t>
  </si>
  <si>
    <t>B18DCQT058</t>
  </si>
  <si>
    <t>Cao Xuân</t>
  </si>
  <si>
    <t>02/04/1997</t>
  </si>
  <si>
    <t>B18DCCN242</t>
  </si>
  <si>
    <t>B18DCMR077</t>
  </si>
  <si>
    <t>B18DCVT187</t>
  </si>
  <si>
    <t>B18DCCN259</t>
  </si>
  <si>
    <t>Vũ Danh</t>
  </si>
  <si>
    <t>B17DCAT092</t>
  </si>
  <si>
    <t>Cao Danh</t>
  </si>
  <si>
    <t>15/10/1998</t>
  </si>
  <si>
    <t>B18DCCN288</t>
  </si>
  <si>
    <t>Phạm Thành</t>
  </si>
  <si>
    <t>B18DCVT220</t>
  </si>
  <si>
    <t>Đỗ Thị Lan</t>
  </si>
  <si>
    <t>B18DCCN294</t>
  </si>
  <si>
    <t>B18DCCN323</t>
  </si>
  <si>
    <t>Lâm</t>
  </si>
  <si>
    <t>B17DCCN731</t>
  </si>
  <si>
    <t>Vũ Thị Mai</t>
  </si>
  <si>
    <t>B18DCCN331</t>
  </si>
  <si>
    <t>B18DCCN339</t>
  </si>
  <si>
    <t>Đinh Vũ</t>
  </si>
  <si>
    <t>B18DCCN343</t>
  </si>
  <si>
    <t>Đỗ Việt</t>
  </si>
  <si>
    <t>B18DCCN373</t>
  </si>
  <si>
    <t>Đào Xuân</t>
  </si>
  <si>
    <t>B17DCCN719</t>
  </si>
  <si>
    <t>Mai Đức</t>
  </si>
  <si>
    <t>B18DCCN413</t>
  </si>
  <si>
    <t>Trần Hùng</t>
  </si>
  <si>
    <t>B16DCAT110</t>
  </si>
  <si>
    <t>Trịnh Đình</t>
  </si>
  <si>
    <t>17/08/1997</t>
  </si>
  <si>
    <t>D16CQAT02-B</t>
  </si>
  <si>
    <t>B18DCCN419</t>
  </si>
  <si>
    <t>Mừng</t>
  </si>
  <si>
    <t>B18DCCN430</t>
  </si>
  <si>
    <t>B18DCKT121</t>
  </si>
  <si>
    <t>Ngoan</t>
  </si>
  <si>
    <t>B18DCCN465</t>
  </si>
  <si>
    <t>Lê Tú</t>
  </si>
  <si>
    <t>B18DCCN469</t>
  </si>
  <si>
    <t>Dương Hoàng</t>
  </si>
  <si>
    <t>B18DCCN472</t>
  </si>
  <si>
    <t>B17DCCN494</t>
  </si>
  <si>
    <t>Đỗ Mai</t>
  </si>
  <si>
    <t>04/01/1999</t>
  </si>
  <si>
    <t>B18DCCN617</t>
  </si>
  <si>
    <t>B18DCCN618</t>
  </si>
  <si>
    <t>B17DCAT170</t>
  </si>
  <si>
    <t>B18DCKT165</t>
  </si>
  <si>
    <t>B18DCQT149</t>
  </si>
  <si>
    <t>Trần Thị Phương</t>
  </si>
  <si>
    <t>B18DCCN659</t>
  </si>
  <si>
    <t>Đồng Thu</t>
  </si>
  <si>
    <t>B17DCAT190</t>
  </si>
  <si>
    <t>Ngô Thùy</t>
  </si>
  <si>
    <t>28/07/1999</t>
  </si>
  <si>
    <t>B18DCCN552</t>
  </si>
  <si>
    <t>B18DCCN574</t>
  </si>
  <si>
    <t>B18DCCN585</t>
  </si>
  <si>
    <t>B18DCCN684</t>
  </si>
  <si>
    <t>30/08/2000</t>
  </si>
  <si>
    <t>Nhóm: 33</t>
  </si>
  <si>
    <t>Nhóm: 34</t>
  </si>
  <si>
    <t>Nhóm: 35</t>
  </si>
  <si>
    <t>Nhóm: 36</t>
  </si>
  <si>
    <t>Nhóm: 37</t>
  </si>
  <si>
    <t>Nhóm: 38</t>
  </si>
  <si>
    <t>Nhóm: 39</t>
  </si>
  <si>
    <t>Nhóm: 40</t>
  </si>
  <si>
    <t>Nhóm: 6</t>
  </si>
  <si>
    <t>Nhóm: 5</t>
  </si>
  <si>
    <t>Nhóm: 7</t>
  </si>
  <si>
    <t>Nhóm: 8</t>
  </si>
  <si>
    <t>Nhóm: 9</t>
  </si>
  <si>
    <t>Nhóm: 10</t>
  </si>
  <si>
    <t>Nhóm: 11</t>
  </si>
  <si>
    <t>Nhóm: 12</t>
  </si>
  <si>
    <t>B18DCPT003</t>
  </si>
  <si>
    <t>13/12/1999</t>
  </si>
  <si>
    <t>B18DCAT005</t>
  </si>
  <si>
    <t>Lưu Hùng</t>
  </si>
  <si>
    <t>29/04/1999</t>
  </si>
  <si>
    <t>B18DCMR016</t>
  </si>
  <si>
    <t>B18DCPT028</t>
  </si>
  <si>
    <t>24/11/2000</t>
  </si>
  <si>
    <t>B18DCMR031</t>
  </si>
  <si>
    <t>Cao Linh</t>
  </si>
  <si>
    <t>B18DCMR032</t>
  </si>
  <si>
    <t>B18DCTT015</t>
  </si>
  <si>
    <t>B18DCPT038</t>
  </si>
  <si>
    <t>Phạm Tiến</t>
  </si>
  <si>
    <t>Chượng</t>
  </si>
  <si>
    <t>09/06/2000</t>
  </si>
  <si>
    <t>B18DCCN101</t>
  </si>
  <si>
    <t>B18DCCN119</t>
  </si>
  <si>
    <t>B18DCVT080</t>
  </si>
  <si>
    <t>Đinh Tuấn</t>
  </si>
  <si>
    <t>B18DCVT084</t>
  </si>
  <si>
    <t>B18DCCN153</t>
  </si>
  <si>
    <t>Phan Hải</t>
  </si>
  <si>
    <t>B18DCVT113</t>
  </si>
  <si>
    <t>B18DCVT114</t>
  </si>
  <si>
    <t>B18DCVT124</t>
  </si>
  <si>
    <t>Đặng Minh</t>
  </si>
  <si>
    <t>B18DCKT058</t>
  </si>
  <si>
    <t>B18DCVT137</t>
  </si>
  <si>
    <t>Phùng Phương</t>
  </si>
  <si>
    <t>B18DCAT083</t>
  </si>
  <si>
    <t>B18DCTM019</t>
  </si>
  <si>
    <t>B18DCPT088</t>
  </si>
  <si>
    <t>Tạ Thị Hồng</t>
  </si>
  <si>
    <t>B18DCTT041</t>
  </si>
  <si>
    <t>Vũ Việt</t>
  </si>
  <si>
    <t>B18DCVT188</t>
  </si>
  <si>
    <t>B18DCVT193</t>
  </si>
  <si>
    <t>B18DCTT045</t>
  </si>
  <si>
    <t>B18DCMR084</t>
  </si>
  <si>
    <t>Phạm Ngọc</t>
  </si>
  <si>
    <t>B18DCQT077</t>
  </si>
  <si>
    <t>B18DCTT049</t>
  </si>
  <si>
    <t>Vũ Mạnh</t>
  </si>
  <si>
    <t>B18DCDT111</t>
  </si>
  <si>
    <t>Lương Đức</t>
  </si>
  <si>
    <t>B18DCMR096</t>
  </si>
  <si>
    <t>Khởi</t>
  </si>
  <si>
    <t>B18DCVT226</t>
  </si>
  <si>
    <t>B18DCVT242</t>
  </si>
  <si>
    <t>Hồ Khánh</t>
  </si>
  <si>
    <t>B18DCQT088</t>
  </si>
  <si>
    <t>Nguyễn Thị Hoài</t>
  </si>
  <si>
    <t>B18DCPT140</t>
  </si>
  <si>
    <t>Dương Kim</t>
  </si>
  <si>
    <t>B18DCVT252</t>
  </si>
  <si>
    <t>B18DCCN371</t>
  </si>
  <si>
    <t>Vũ Thế</t>
  </si>
  <si>
    <t>10/10/2000</t>
  </si>
  <si>
    <t>B18DCCN380</t>
  </si>
  <si>
    <t>Luật</t>
  </si>
  <si>
    <t>B18DCQT097</t>
  </si>
  <si>
    <t>B18DCPT153</t>
  </si>
  <si>
    <t>Nguyễn Hùng</t>
  </si>
  <si>
    <t>B18DCPT168</t>
  </si>
  <si>
    <t>B18DCPT163</t>
  </si>
  <si>
    <t>Bùi Quang</t>
  </si>
  <si>
    <t>Ninh</t>
  </si>
  <si>
    <t>B18DCQT126</t>
  </si>
  <si>
    <t>Phạm Thị Kiều</t>
  </si>
  <si>
    <t>B18DCVT321</t>
  </si>
  <si>
    <t>B18DCMR151</t>
  </si>
  <si>
    <t>Bùi Thị Minh</t>
  </si>
  <si>
    <t>B18DCPT180</t>
  </si>
  <si>
    <t>B18DCVT337</t>
  </si>
  <si>
    <t>B18DCMR159</t>
  </si>
  <si>
    <t>B18DCAT197</t>
  </si>
  <si>
    <t>B18DCPT198</t>
  </si>
  <si>
    <t>Tâm</t>
  </si>
  <si>
    <t>B18DCVT401</t>
  </si>
  <si>
    <t>B18DCMR179</t>
  </si>
  <si>
    <t>Vũ Hữu</t>
  </si>
  <si>
    <t>B18DCQT154</t>
  </si>
  <si>
    <t>Đoàn Thị Kim</t>
  </si>
  <si>
    <t>Thùy</t>
  </si>
  <si>
    <t>B18DCPT229</t>
  </si>
  <si>
    <t>Dương Thị Bích</t>
  </si>
  <si>
    <t>B18DCKT176</t>
  </si>
  <si>
    <t>Dương Anh</t>
  </si>
  <si>
    <t>B18DCMR187</t>
  </si>
  <si>
    <t>B18DCMR191</t>
  </si>
  <si>
    <t>Đoàn Thùy</t>
  </si>
  <si>
    <t>B18DCPT233</t>
  </si>
  <si>
    <t>B18DCQT166</t>
  </si>
  <si>
    <t>Trần Hoàng</t>
  </si>
  <si>
    <t>B18DCCN571</t>
  </si>
  <si>
    <t>B18DCMR169</t>
  </si>
  <si>
    <t>Hoàng Sơn</t>
  </si>
  <si>
    <t>18/03/2000</t>
  </si>
  <si>
    <t>B18DCCN586</t>
  </si>
  <si>
    <t>B18DCDT260</t>
  </si>
  <si>
    <t>B18DCTT125</t>
  </si>
  <si>
    <t>B18DCVT001</t>
  </si>
  <si>
    <t>B18DCTT001</t>
  </si>
  <si>
    <t>Bùi Việt</t>
  </si>
  <si>
    <t>B18DCVT009</t>
  </si>
  <si>
    <t>Đỗ Thị Phương</t>
  </si>
  <si>
    <t>B18DCPT008</t>
  </si>
  <si>
    <t>B18DCPT013</t>
  </si>
  <si>
    <t>Phạm Quỳnh</t>
  </si>
  <si>
    <t>14/11/2000</t>
  </si>
  <si>
    <t>B18DCVT025</t>
  </si>
  <si>
    <t>Trịnh Tuấn</t>
  </si>
  <si>
    <t>B18DCVT045</t>
  </si>
  <si>
    <t>Chí</t>
  </si>
  <si>
    <t>B18DCVT050</t>
  </si>
  <si>
    <t>B18DCPT033</t>
  </si>
  <si>
    <t>Đoàn Văn</t>
  </si>
  <si>
    <t>B18DCPT034</t>
  </si>
  <si>
    <t>Hoàng Kim</t>
  </si>
  <si>
    <t>B18DCVT041</t>
  </si>
  <si>
    <t>B18DCCN073</t>
  </si>
  <si>
    <t>B18DCPT039</t>
  </si>
  <si>
    <t>B18DCTT017</t>
  </si>
  <si>
    <t>B18DCVT072</t>
  </si>
  <si>
    <t>B18DCTT021</t>
  </si>
  <si>
    <t>Lê Mỹ</t>
  </si>
  <si>
    <t>B18DCVT073</t>
  </si>
  <si>
    <t>B18DCDT047</t>
  </si>
  <si>
    <t>Lã Thành</t>
  </si>
  <si>
    <t>B18DCTT023</t>
  </si>
  <si>
    <t>B18DCPT058</t>
  </si>
  <si>
    <t>Cao Hải</t>
  </si>
  <si>
    <t>B18DCVT104</t>
  </si>
  <si>
    <t>Đôn</t>
  </si>
  <si>
    <t>B18DCTT027</t>
  </si>
  <si>
    <t>Lê Anh</t>
  </si>
  <si>
    <t>B18DCVT111</t>
  </si>
  <si>
    <t>Ngô Tuấn</t>
  </si>
  <si>
    <t>B18DCVT122</t>
  </si>
  <si>
    <t>B18DCTT035</t>
  </si>
  <si>
    <t>Cao Minh</t>
  </si>
  <si>
    <t>B18DCTT037</t>
  </si>
  <si>
    <t>B18DCVT161</t>
  </si>
  <si>
    <t>B18DCPT089</t>
  </si>
  <si>
    <t>18/01/2000</t>
  </si>
  <si>
    <t>B18DCVT169</t>
  </si>
  <si>
    <t>B18DCTT042</t>
  </si>
  <si>
    <t>B18DCPT099</t>
  </si>
  <si>
    <t>Huấn</t>
  </si>
  <si>
    <t>B18DCQT063</t>
  </si>
  <si>
    <t>Vũ Thị Phương</t>
  </si>
  <si>
    <t>B18DCCN279</t>
  </si>
  <si>
    <t>B18DCDT102</t>
  </si>
  <si>
    <t>Nguyễn Đắc</t>
  </si>
  <si>
    <t>B18DCVT214</t>
  </si>
  <si>
    <t>22/06/2000</t>
  </si>
  <si>
    <t>B18DCVT241</t>
  </si>
  <si>
    <t>B18DCPT143</t>
  </si>
  <si>
    <t>B18DCVT260</t>
  </si>
  <si>
    <t>B18DCVT281</t>
  </si>
  <si>
    <t>B18DCDT148</t>
  </si>
  <si>
    <t>Bùi Đức</t>
  </si>
  <si>
    <t>B18DCTT071</t>
  </si>
  <si>
    <t>B18DCDT158</t>
  </si>
  <si>
    <t>B18DCTT073</t>
  </si>
  <si>
    <t>B18DCTT075</t>
  </si>
  <si>
    <t>Nghiêm Bá</t>
  </si>
  <si>
    <t>B18DCMR131</t>
  </si>
  <si>
    <t>B18DCTT077</t>
  </si>
  <si>
    <t>B18DCTT079</t>
  </si>
  <si>
    <t>B18DCPT164</t>
  </si>
  <si>
    <t>Nguyễn Thị Quỳnh</t>
  </si>
  <si>
    <t>B18DCAT181</t>
  </si>
  <si>
    <t>Tạ Hoàng</t>
  </si>
  <si>
    <t>B18DCMR144</t>
  </si>
  <si>
    <t>B18DCCN706</t>
  </si>
  <si>
    <t>10/10/1999</t>
  </si>
  <si>
    <t>B18DCTT089</t>
  </si>
  <si>
    <t>B18DCMR154</t>
  </si>
  <si>
    <t>B18DCTT097</t>
  </si>
  <si>
    <t>Quyền</t>
  </si>
  <si>
    <t>B18DCPT223</t>
  </si>
  <si>
    <t>B18DCVT433</t>
  </si>
  <si>
    <t>B18DCDT220</t>
  </si>
  <si>
    <t>Bùi Mạnh</t>
  </si>
  <si>
    <t>B18DCVT385</t>
  </si>
  <si>
    <t>Đỗ Anh</t>
  </si>
  <si>
    <t>B18DCCN590</t>
  </si>
  <si>
    <t>Đinh Hữu</t>
  </si>
  <si>
    <t>Tường</t>
  </si>
  <si>
    <t>B18DCDT262</t>
  </si>
  <si>
    <t>Phan Xuân</t>
  </si>
  <si>
    <t>B18DCQT002</t>
  </si>
  <si>
    <t>B18DCTT006</t>
  </si>
  <si>
    <t>B18DCVT020</t>
  </si>
  <si>
    <t>B18DCVT027</t>
  </si>
  <si>
    <t>B17DCAT020</t>
  </si>
  <si>
    <t>09/06/1999</t>
  </si>
  <si>
    <t>B18DCCN076</t>
  </si>
  <si>
    <t>10/03/2000</t>
  </si>
  <si>
    <t>B18DCTT020</t>
  </si>
  <si>
    <t>B18DCKT037</t>
  </si>
  <si>
    <t>Cao Văn</t>
  </si>
  <si>
    <t>B18DCAT045</t>
  </si>
  <si>
    <t>B18DCVT075</t>
  </si>
  <si>
    <t>11/05/2000</t>
  </si>
  <si>
    <t>B18DCTT024</t>
  </si>
  <si>
    <t>Vũ Hoàng Minh</t>
  </si>
  <si>
    <t>B18DCVT105</t>
  </si>
  <si>
    <t>B18DCAT065</t>
  </si>
  <si>
    <t>B18DCVT148</t>
  </si>
  <si>
    <t>B18DCAT085</t>
  </si>
  <si>
    <t>B18DCVT155</t>
  </si>
  <si>
    <t>B18DCKT065</t>
  </si>
  <si>
    <t>Lưu Thúy</t>
  </si>
  <si>
    <t>B18DCTT039</t>
  </si>
  <si>
    <t>B16DCAT065</t>
  </si>
  <si>
    <t>19/04/1997</t>
  </si>
  <si>
    <t>D16CQAT01-B</t>
  </si>
  <si>
    <t>B18DCVT171</t>
  </si>
  <si>
    <t>Đỗ Thái</t>
  </si>
  <si>
    <t>B18DCCN241</t>
  </si>
  <si>
    <t>B18DCQT059</t>
  </si>
  <si>
    <t>06/12/1991</t>
  </si>
  <si>
    <t>B18DCTT044</t>
  </si>
  <si>
    <t>Đặng Nhật</t>
  </si>
  <si>
    <t>B18DCVT195</t>
  </si>
  <si>
    <t>Nguyễn An</t>
  </si>
  <si>
    <t>B18DCVT203</t>
  </si>
  <si>
    <t>Trần Đăng</t>
  </si>
  <si>
    <t>B18DCAT111</t>
  </si>
  <si>
    <t>B18DCVT211</t>
  </si>
  <si>
    <t>Đào Mạnh</t>
  </si>
  <si>
    <t>B18DCAT117</t>
  </si>
  <si>
    <t>B18DCVT219</t>
  </si>
  <si>
    <t>B18DCKT075</t>
  </si>
  <si>
    <t>Cao Thị</t>
  </si>
  <si>
    <t>B18DCVT223</t>
  </si>
  <si>
    <t>Hựu</t>
  </si>
  <si>
    <t>B18DCTT050</t>
  </si>
  <si>
    <t>19/05/2000</t>
  </si>
  <si>
    <t>B18DCCN304</t>
  </si>
  <si>
    <t>B18DCTT048</t>
  </si>
  <si>
    <t>B18DCKT081</t>
  </si>
  <si>
    <t>Vũ Thị Ánh</t>
  </si>
  <si>
    <t>B18DCAT137</t>
  </si>
  <si>
    <t>Nguyễn Thùy</t>
  </si>
  <si>
    <t>B18DCKT097</t>
  </si>
  <si>
    <t>B18DCKT099</t>
  </si>
  <si>
    <t>B18DCQT096</t>
  </si>
  <si>
    <t>B18DCKT107</t>
  </si>
  <si>
    <t>B18DCDT154</t>
  </si>
  <si>
    <t>B18DCKT113</t>
  </si>
  <si>
    <t>B18DCPT160</t>
  </si>
  <si>
    <t>B18DCVT307</t>
  </si>
  <si>
    <t>Trần Võ Đức</t>
  </si>
  <si>
    <t>B18DCQT106</t>
  </si>
  <si>
    <t>06/11/2000</t>
  </si>
  <si>
    <t>B18DCCN459</t>
  </si>
  <si>
    <t>B18DCTM043</t>
  </si>
  <si>
    <t>Nhâm</t>
  </si>
  <si>
    <t>B18DCTT090</t>
  </si>
  <si>
    <t>Cung Huyền</t>
  </si>
  <si>
    <t>B18DCKT141</t>
  </si>
  <si>
    <t>B18DCVT332</t>
  </si>
  <si>
    <t>B18DCDT202</t>
  </si>
  <si>
    <t>Sáng</t>
  </si>
  <si>
    <t>B17DCPT172</t>
  </si>
  <si>
    <t>Son</t>
  </si>
  <si>
    <t>01/05/1999</t>
  </si>
  <si>
    <t>B18DCVT354</t>
  </si>
  <si>
    <t>B18DCCN601</t>
  </si>
  <si>
    <t>B18DCDT234</t>
  </si>
  <si>
    <t>B18DCQT150</t>
  </si>
  <si>
    <t>Thế</t>
  </si>
  <si>
    <t>B18DCTT107</t>
  </si>
  <si>
    <t>Thêm</t>
  </si>
  <si>
    <t>B18DCQT155</t>
  </si>
  <si>
    <t>B18DCCN654</t>
  </si>
  <si>
    <t>B18DCCN529</t>
  </si>
  <si>
    <t>Chu Minh</t>
  </si>
  <si>
    <t>B18DCVT364</t>
  </si>
  <si>
    <t>Trần Huy</t>
  </si>
  <si>
    <t>31/08/2000</t>
  </si>
  <si>
    <t>B18DCQT157</t>
  </si>
  <si>
    <t>Đào Thu</t>
  </si>
  <si>
    <t>B17DCMR142</t>
  </si>
  <si>
    <t>02/11/1999</t>
  </si>
  <si>
    <t>B18DCKT193</t>
  </si>
  <si>
    <t>Vũ Hà Việt</t>
  </si>
  <si>
    <t>B17DCAT203</t>
  </si>
  <si>
    <t>Nguyễn Vũ Anh</t>
  </si>
  <si>
    <t>26/04/1999</t>
  </si>
  <si>
    <t>B18DCCN576</t>
  </si>
  <si>
    <t>B18DCTT122</t>
  </si>
  <si>
    <t>Nguyễn Thị Tố</t>
  </si>
  <si>
    <t>B18DCPT248</t>
  </si>
  <si>
    <t>Vũ Tường</t>
  </si>
  <si>
    <t>B18DCVT444</t>
  </si>
  <si>
    <t>B18DCTT128</t>
  </si>
  <si>
    <t>B18DCVT450</t>
  </si>
  <si>
    <t>Ngô Thị</t>
  </si>
  <si>
    <t>B18DCQT008</t>
  </si>
  <si>
    <t>Ngô Lan</t>
  </si>
  <si>
    <t>B18DCMR012</t>
  </si>
  <si>
    <t>B18DCCN034</t>
  </si>
  <si>
    <t>B18DCVT028</t>
  </si>
  <si>
    <t>B18DCKT017</t>
  </si>
  <si>
    <t>B18DCAT021</t>
  </si>
  <si>
    <t>Trịnh Phúc</t>
  </si>
  <si>
    <t>B18DCCN069</t>
  </si>
  <si>
    <t>B18DCVT065</t>
  </si>
  <si>
    <t>B18DCVT078</t>
  </si>
  <si>
    <t>29/01/2000</t>
  </si>
  <si>
    <t>B18DCVT092</t>
  </si>
  <si>
    <t>B18DCVT100</t>
  </si>
  <si>
    <t>Nguyễn Văn Hoàng</t>
  </si>
  <si>
    <t>Điệp</t>
  </si>
  <si>
    <t>B18DCVT108</t>
  </si>
  <si>
    <t>B18DCVT118</t>
  </si>
  <si>
    <t>Phùng Văn</t>
  </si>
  <si>
    <t>29/02/2000</t>
  </si>
  <si>
    <t>B18DCKT046</t>
  </si>
  <si>
    <t>B18DCKT049</t>
  </si>
  <si>
    <t>Trần Đỗ Thu</t>
  </si>
  <si>
    <t>B18DCVT144</t>
  </si>
  <si>
    <t>Phan Thế</t>
  </si>
  <si>
    <t>B18DCPT087</t>
  </si>
  <si>
    <t>Vũ Trung</t>
  </si>
  <si>
    <t>B18DCCN230</t>
  </si>
  <si>
    <t>B18DCAT113</t>
  </si>
  <si>
    <t>B18DCMR083</t>
  </si>
  <si>
    <t>Lưu Thị Khánh</t>
  </si>
  <si>
    <t>B18DCCN283</t>
  </si>
  <si>
    <t>B18DCCN287</t>
  </si>
  <si>
    <t>Phạm Năng</t>
  </si>
  <si>
    <t>B18DCQT075</t>
  </si>
  <si>
    <t>04/10/1999</t>
  </si>
  <si>
    <t>B18DCCN312</t>
  </si>
  <si>
    <t>B18DCVT237</t>
  </si>
  <si>
    <t>B18DCVT238</t>
  </si>
  <si>
    <t>Khôi</t>
  </si>
  <si>
    <t>B18DCMR099</t>
  </si>
  <si>
    <t>B18DCDT131</t>
  </si>
  <si>
    <t>B18DCPT147</t>
  </si>
  <si>
    <t>B18DCDT140</t>
  </si>
  <si>
    <t>B18DCPT152</t>
  </si>
  <si>
    <t>B18DCQT098</t>
  </si>
  <si>
    <t>B18DCCN398</t>
  </si>
  <si>
    <t>B18DCVT292</t>
  </si>
  <si>
    <t>B18DCTT070</t>
  </si>
  <si>
    <t>Phạm Anh</t>
  </si>
  <si>
    <t>B18DCVT308</t>
  </si>
  <si>
    <t>10/12/2000</t>
  </si>
  <si>
    <t>B18DCKT118</t>
  </si>
  <si>
    <t>B18DCTT080</t>
  </si>
  <si>
    <t>Vũ Thị Hằng</t>
  </si>
  <si>
    <t>B18DCPT167</t>
  </si>
  <si>
    <t>Đỗ Thị Bích</t>
  </si>
  <si>
    <t>B18DCVT323</t>
  </si>
  <si>
    <t>B18DCVT324</t>
  </si>
  <si>
    <t>Phụng</t>
  </si>
  <si>
    <t>B18DCQT129</t>
  </si>
  <si>
    <t>B18DCAT189</t>
  </si>
  <si>
    <t>B18DCVT344</t>
  </si>
  <si>
    <t>B18DCPT192</t>
  </si>
  <si>
    <t>Đào Thái</t>
  </si>
  <si>
    <t>B18DCVT355</t>
  </si>
  <si>
    <t>B18DCVT356</t>
  </si>
  <si>
    <t>Lê Viết</t>
  </si>
  <si>
    <t>B18DCCN596</t>
  </si>
  <si>
    <t>B18DCCN607</t>
  </si>
  <si>
    <t>B18DCDT236</t>
  </si>
  <si>
    <t>Trần Long</t>
  </si>
  <si>
    <t>B18DCCN628</t>
  </si>
  <si>
    <t>B18DCMR186</t>
  </si>
  <si>
    <t>B18DCCN534</t>
  </si>
  <si>
    <t>B18DCTT118</t>
  </si>
  <si>
    <t>B18DCMR196</t>
  </si>
  <si>
    <t>B18DCDT253</t>
  </si>
  <si>
    <t>Trí</t>
  </si>
  <si>
    <t>B18DCVT366</t>
  </si>
  <si>
    <t>Đỗ Ngọc Anh</t>
  </si>
  <si>
    <t>B18DCAT220</t>
  </si>
  <si>
    <t>Ngô Sơn</t>
  </si>
  <si>
    <t>B18DCKT198</t>
  </si>
  <si>
    <t>B18DCDT266</t>
  </si>
  <si>
    <t>Nguyễn Quân</t>
  </si>
  <si>
    <t>B18DCVT003</t>
  </si>
  <si>
    <t>Tô Đình</t>
  </si>
  <si>
    <t>B18DCMR007</t>
  </si>
  <si>
    <t>Doãn Vân</t>
  </si>
  <si>
    <t>B18DCMR011</t>
  </si>
  <si>
    <t>B18DCMR015</t>
  </si>
  <si>
    <t>Nguyễn Trâm</t>
  </si>
  <si>
    <t>B18DCMR019</t>
  </si>
  <si>
    <t>Phí Quang</t>
  </si>
  <si>
    <t>B18DCTT011</t>
  </si>
  <si>
    <t>B18DCTM005</t>
  </si>
  <si>
    <t>Biên</t>
  </si>
  <si>
    <t>15/04/2000</t>
  </si>
  <si>
    <t>B18DCKT029</t>
  </si>
  <si>
    <t>22/11/1999</t>
  </si>
  <si>
    <t>B18DCCN058</t>
  </si>
  <si>
    <t>Ngô Trọng</t>
  </si>
  <si>
    <t>B18DCPT044</t>
  </si>
  <si>
    <t>B18DCPT049</t>
  </si>
  <si>
    <t>Nguyễn Văn Khánh</t>
  </si>
  <si>
    <t>B18DCTT025</t>
  </si>
  <si>
    <t>B18DCKT044</t>
  </si>
  <si>
    <t>Đặng Thị Thanh</t>
  </si>
  <si>
    <t>14/05/2000</t>
  </si>
  <si>
    <t>B18DCTM016</t>
  </si>
  <si>
    <t>B18DCMR055</t>
  </si>
  <si>
    <t>B18DCCN196</t>
  </si>
  <si>
    <t>Lăng Đức</t>
  </si>
  <si>
    <t>B18DCMR059</t>
  </si>
  <si>
    <t>Trần Thị Thuý</t>
  </si>
  <si>
    <t>B18DCPT073</t>
  </si>
  <si>
    <t>B18DCKT060</t>
  </si>
  <si>
    <t>B18DCPT259</t>
  </si>
  <si>
    <t>B18DCPT094</t>
  </si>
  <si>
    <t>B18DCPT095</t>
  </si>
  <si>
    <t>Nguyễn Nhật</t>
  </si>
  <si>
    <t>B18DCDT087</t>
  </si>
  <si>
    <t>Đào Trọng</t>
  </si>
  <si>
    <t>B18DCPT104</t>
  </si>
  <si>
    <t>B18DCPT109</t>
  </si>
  <si>
    <t>Trần Thị Khánh</t>
  </si>
  <si>
    <t>B18DCQT076</t>
  </si>
  <si>
    <t>B18DCPT119</t>
  </si>
  <si>
    <t>Lê Duy</t>
  </si>
  <si>
    <t>B18DCCN311</t>
  </si>
  <si>
    <t>B18DCCN296</t>
  </si>
  <si>
    <t>B18DCVT265</t>
  </si>
  <si>
    <t>B18DCMR119</t>
  </si>
  <si>
    <t>Cao Thị Mỹ</t>
  </si>
  <si>
    <t>B18DCCN392</t>
  </si>
  <si>
    <t>B18DCMR123</t>
  </si>
  <si>
    <t>Hoàng Sỹ</t>
  </si>
  <si>
    <t>B18DCPT154</t>
  </si>
  <si>
    <t>B18DCQT100</t>
  </si>
  <si>
    <t>B18DCMR127</t>
  </si>
  <si>
    <t>B18DCKT115</t>
  </si>
  <si>
    <t>B18DCVT305</t>
  </si>
  <si>
    <t>B18DCCN451</t>
  </si>
  <si>
    <t>B18DCCN454</t>
  </si>
  <si>
    <t>B18DCQT116</t>
  </si>
  <si>
    <t>B18DCCN460</t>
  </si>
  <si>
    <t>B18DCAT177</t>
  </si>
  <si>
    <t>Nhân</t>
  </si>
  <si>
    <t>B18DCMR143</t>
  </si>
  <si>
    <t>B18DCKT117</t>
  </si>
  <si>
    <t>B18DCCN470</t>
  </si>
  <si>
    <t>B18DCVT340</t>
  </si>
  <si>
    <t>12/08/1999</t>
  </si>
  <si>
    <t>B18DCPT196</t>
  </si>
  <si>
    <t>B18DCQT143</t>
  </si>
  <si>
    <t>Lương Duy</t>
  </si>
  <si>
    <t>B18DCVT395</t>
  </si>
  <si>
    <t>B18DCTM053</t>
  </si>
  <si>
    <t>B18DCMR175</t>
  </si>
  <si>
    <t>Lê Thị Phương</t>
  </si>
  <si>
    <t>B18DCVT407</t>
  </si>
  <si>
    <t>B18DCVT411</t>
  </si>
  <si>
    <t>Thi</t>
  </si>
  <si>
    <t>B18DCCN658</t>
  </si>
  <si>
    <t>B18DCCN542</t>
  </si>
  <si>
    <t>B14DCKT101</t>
  </si>
  <si>
    <t>Dương Nguyên</t>
  </si>
  <si>
    <t>11/01/1996</t>
  </si>
  <si>
    <t>D14CQKT01-B</t>
  </si>
  <si>
    <t>B18DCKT187</t>
  </si>
  <si>
    <t>B18DCKT191</t>
  </si>
  <si>
    <t>22/04/1997</t>
  </si>
  <si>
    <t>B18DCVT427</t>
  </si>
  <si>
    <t>Đoàn Thành</t>
  </si>
  <si>
    <t>B17DCCN640</t>
  </si>
  <si>
    <t>B18DCVT369</t>
  </si>
  <si>
    <t>B18DCPT245</t>
  </si>
  <si>
    <t>B18DCCN687</t>
  </si>
  <si>
    <t>Hoàng Đức</t>
  </si>
  <si>
    <t>B18DCCN707</t>
  </si>
  <si>
    <t>Bế Minh</t>
  </si>
  <si>
    <t>30/06/1999</t>
  </si>
  <si>
    <t>B18DCPT254</t>
  </si>
  <si>
    <t>Yên</t>
  </si>
  <si>
    <t>01/12/1999</t>
  </si>
  <si>
    <t>B18DCMR212</t>
  </si>
  <si>
    <t>B18DCTT002</t>
  </si>
  <si>
    <t>B18DCPT009</t>
  </si>
  <si>
    <t>B18DCMR020</t>
  </si>
  <si>
    <t>B18DCPT023</t>
  </si>
  <si>
    <t>B18DCPT024</t>
  </si>
  <si>
    <t>B18DCVT033</t>
  </si>
  <si>
    <t>B18DCVT046</t>
  </si>
  <si>
    <t>B18DCVT061</t>
  </si>
  <si>
    <t>B18DCCN113</t>
  </si>
  <si>
    <t>Văn Nhật</t>
  </si>
  <si>
    <t>B18DCKT032</t>
  </si>
  <si>
    <t>B18DCDT036</t>
  </si>
  <si>
    <t>B18DCPT054</t>
  </si>
  <si>
    <t>B18DCAT060</t>
  </si>
  <si>
    <t>B18DCMR052</t>
  </si>
  <si>
    <t>B18DCMR063</t>
  </si>
  <si>
    <t>B18DCPT079</t>
  </si>
  <si>
    <t>Hậu</t>
  </si>
  <si>
    <t>B18DCVT139</t>
  </si>
  <si>
    <t>Hiển</t>
  </si>
  <si>
    <t>21/05/2000</t>
  </si>
  <si>
    <t>B18DCVT140</t>
  </si>
  <si>
    <t>B18DCAT081</t>
  </si>
  <si>
    <t>B18DCPT084</t>
  </si>
  <si>
    <t>B18DCVT153</t>
  </si>
  <si>
    <t>B18DCVT167</t>
  </si>
  <si>
    <t>B18DCVT177</t>
  </si>
  <si>
    <t>B18DCPT103</t>
  </si>
  <si>
    <t>B18DCVT196</t>
  </si>
  <si>
    <t>B18DCQT068</t>
  </si>
  <si>
    <t>B18DCVT212</t>
  </si>
  <si>
    <t>B18DCVT217</t>
  </si>
  <si>
    <t>B18DCTT051</t>
  </si>
  <si>
    <t>Lê Thị Hồng</t>
  </si>
  <si>
    <t>B18DCPT124</t>
  </si>
  <si>
    <t>B18DCPT125</t>
  </si>
  <si>
    <t>Võ Ngọc</t>
  </si>
  <si>
    <t>B18DCPT149</t>
  </si>
  <si>
    <t>B18DCTM035</t>
  </si>
  <si>
    <t>B18DCTT069</t>
  </si>
  <si>
    <t>23/07/1999</t>
  </si>
  <si>
    <t>B18DCPT158</t>
  </si>
  <si>
    <t>Trương Huyền</t>
  </si>
  <si>
    <t>B18DCPT159</t>
  </si>
  <si>
    <t>B18DCTT081</t>
  </si>
  <si>
    <t>Dương Hồng</t>
  </si>
  <si>
    <t>B18DCVT313</t>
  </si>
  <si>
    <t>Trần Lệnh</t>
  </si>
  <si>
    <t>20/09/2000</t>
  </si>
  <si>
    <t>B18DCMR147</t>
  </si>
  <si>
    <t>Văn Thị</t>
  </si>
  <si>
    <t>B18DCPT179</t>
  </si>
  <si>
    <t>B18DCMR164</t>
  </si>
  <si>
    <t>B18DCVT348</t>
  </si>
  <si>
    <t>Huỳnh Hoàng</t>
  </si>
  <si>
    <t>B18DCTT101</t>
  </si>
  <si>
    <t>Vương Sỹ</t>
  </si>
  <si>
    <t>B18DCMR172</t>
  </si>
  <si>
    <t>B18DCTT105</t>
  </si>
  <si>
    <t>B18DCTM058</t>
  </si>
  <si>
    <t>B18DCVT417</t>
  </si>
  <si>
    <t>Thuật</t>
  </si>
  <si>
    <t>09/01/2000</t>
  </si>
  <si>
    <t>B18DCTT115</t>
  </si>
  <si>
    <t>B18DCTT117</t>
  </si>
  <si>
    <t>Lê Thị Khánh</t>
  </si>
  <si>
    <t>B18DCTM063</t>
  </si>
  <si>
    <t>B18DCTM064</t>
  </si>
  <si>
    <t>B18DCTM066</t>
  </si>
  <si>
    <t>Phạm Huyền</t>
  </si>
  <si>
    <t>B18DCPT244</t>
  </si>
  <si>
    <t>B18DCPT204</t>
  </si>
  <si>
    <t>B18DCMR167</t>
  </si>
  <si>
    <t>B18DCVT388</t>
  </si>
  <si>
    <t>B18DCMR204</t>
  </si>
  <si>
    <t>Nguyễn Cẩm</t>
  </si>
  <si>
    <t>B18DCDT264</t>
  </si>
  <si>
    <t>Triệu Long</t>
  </si>
  <si>
    <t>B18DCVT448</t>
  </si>
  <si>
    <t>Nguyễn Như Minh</t>
  </si>
  <si>
    <t>B18DCMR207</t>
  </si>
  <si>
    <t>Lương Thị Yến</t>
  </si>
  <si>
    <t>Vy</t>
  </si>
  <si>
    <t>B18DCCN003</t>
  </si>
  <si>
    <t>B18DCDT001</t>
  </si>
  <si>
    <t>B18DCKT007</t>
  </si>
  <si>
    <t>Nguyễn Thị Hải</t>
  </si>
  <si>
    <t>B18DCDT017</t>
  </si>
  <si>
    <t>Trần Vũ Phong</t>
  </si>
  <si>
    <t>Ba</t>
  </si>
  <si>
    <t>B18DCKT023</t>
  </si>
  <si>
    <t>B18DCCN059</t>
  </si>
  <si>
    <t>B18DCCN092</t>
  </si>
  <si>
    <t>Doanh</t>
  </si>
  <si>
    <t>25/02/2000</t>
  </si>
  <si>
    <t>B18DCCN118</t>
  </si>
  <si>
    <t>Đinh Huy</t>
  </si>
  <si>
    <t>B18DCKT038</t>
  </si>
  <si>
    <t>B18DCCN127</t>
  </si>
  <si>
    <t>B18DCCN134</t>
  </si>
  <si>
    <t>B18DCVT087</t>
  </si>
  <si>
    <t>Nguyễn Quôc</t>
  </si>
  <si>
    <t>B18DCVT097</t>
  </si>
  <si>
    <t>19/02/1999</t>
  </si>
  <si>
    <t>B18DCTM012</t>
  </si>
  <si>
    <t>B18DCAT058</t>
  </si>
  <si>
    <t>Lê Nguyên</t>
  </si>
  <si>
    <t>B18DCCN169</t>
  </si>
  <si>
    <t>B18DCCN183</t>
  </si>
  <si>
    <t>B18DCCN189</t>
  </si>
  <si>
    <t>Đỗ Thị Thu</t>
  </si>
  <si>
    <t>B18DCCN200</t>
  </si>
  <si>
    <t>B18DCCN212</t>
  </si>
  <si>
    <t>B18DCCN217</t>
  </si>
  <si>
    <t>B18DCCN218</t>
  </si>
  <si>
    <t>B18DCCN222</t>
  </si>
  <si>
    <t>B18DCMR071</t>
  </si>
  <si>
    <t>Phạm Thị Thanh</t>
  </si>
  <si>
    <t>B18DCKT066</t>
  </si>
  <si>
    <t>Tăng Thị Mai</t>
  </si>
  <si>
    <t>B18DCPT091</t>
  </si>
  <si>
    <t>B18DCCN266</t>
  </si>
  <si>
    <t>Lê Trần Quang</t>
  </si>
  <si>
    <t>B18DCCN290</t>
  </si>
  <si>
    <t>B18DCKT082</t>
  </si>
  <si>
    <t>Hà Thu</t>
  </si>
  <si>
    <t>B18DCMR106</t>
  </si>
  <si>
    <t>Hoàng Thị Thùy</t>
  </si>
  <si>
    <t>B18DCCN374</t>
  </si>
  <si>
    <t>B18DCKT102</t>
  </si>
  <si>
    <t>B18DCCN396</t>
  </si>
  <si>
    <t>B18DCVT287</t>
  </si>
  <si>
    <t>Lại Hữu</t>
  </si>
  <si>
    <t>B18DCVT288</t>
  </si>
  <si>
    <t>B18DCKT119</t>
  </si>
  <si>
    <t>Ngát</t>
  </si>
  <si>
    <t>B18DCVT311</t>
  </si>
  <si>
    <t>B18DCTM039</t>
  </si>
  <si>
    <t>B18DCTM041</t>
  </si>
  <si>
    <t>Đỗ Thị Ánh</t>
  </si>
  <si>
    <t>B18DCTT083</t>
  </si>
  <si>
    <t>B18DCTM044</t>
  </si>
  <si>
    <t>B18DCTM045</t>
  </si>
  <si>
    <t>Mai Thị Kiều</t>
  </si>
  <si>
    <t>B18DCCN480</t>
  </si>
  <si>
    <t>Lê Hồng</t>
  </si>
  <si>
    <t>B18DCVT335</t>
  </si>
  <si>
    <t>Trịnh Thanh</t>
  </si>
  <si>
    <t>B18DCCN486</t>
  </si>
  <si>
    <t>B18DCPT184</t>
  </si>
  <si>
    <t>B18DCVT343</t>
  </si>
  <si>
    <t>B18DCKT147</t>
  </si>
  <si>
    <t>B18DCVT351</t>
  </si>
  <si>
    <t>B18DCCN597</t>
  </si>
  <si>
    <t>Nguyễn Tư</t>
  </si>
  <si>
    <t>B18DCCN616</t>
  </si>
  <si>
    <t>10/05/2000</t>
  </si>
  <si>
    <t>B18DCCN627</t>
  </si>
  <si>
    <t>B18DCCN629</t>
  </si>
  <si>
    <t>B18DCCN649</t>
  </si>
  <si>
    <t>Bùi Xuân</t>
  </si>
  <si>
    <t>B18DCCN530</t>
  </si>
  <si>
    <t>B18DCCN532</t>
  </si>
  <si>
    <t>B18DCKT186</t>
  </si>
  <si>
    <t>B18DCCN667</t>
  </si>
  <si>
    <t>Đinh Việt</t>
  </si>
  <si>
    <t>B18DCCN674</t>
  </si>
  <si>
    <t>B18DCVT431</t>
  </si>
  <si>
    <t>Đinh Thanh</t>
  </si>
  <si>
    <t>B18DCCN675</t>
  </si>
  <si>
    <t>Đoàn Nhật</t>
  </si>
  <si>
    <t>B18DCCN682</t>
  </si>
  <si>
    <t>Vũ Phi</t>
  </si>
  <si>
    <t>B18DCCN559</t>
  </si>
  <si>
    <t>Hoàng Trọng</t>
  </si>
  <si>
    <t>11/09/1999</t>
  </si>
  <si>
    <t>B18DCCN579</t>
  </si>
  <si>
    <t>B18DCMR209</t>
  </si>
  <si>
    <t>B18DCVT021</t>
  </si>
  <si>
    <t>B18DCKT008</t>
  </si>
  <si>
    <t>B18DCKT016</t>
  </si>
  <si>
    <t>B18DCMR023</t>
  </si>
  <si>
    <t>B18DCKT020</t>
  </si>
  <si>
    <t>Trịnh Thị Ngọc</t>
  </si>
  <si>
    <t>B18DCVT048</t>
  </si>
  <si>
    <t>B18DCCN089</t>
  </si>
  <si>
    <t>B18DCCN107</t>
  </si>
  <si>
    <t>B18DCCN116</t>
  </si>
  <si>
    <t>B18DCCN143</t>
  </si>
  <si>
    <t>B18DCCN181</t>
  </si>
  <si>
    <t>Phùng Minh</t>
  </si>
  <si>
    <t>B18DCVT119</t>
  </si>
  <si>
    <t>B18DCKT052</t>
  </si>
  <si>
    <t>B18DCKT059</t>
  </si>
  <si>
    <t>Hà Thị Minh</t>
  </si>
  <si>
    <t>B18DCVT159</t>
  </si>
  <si>
    <t>B18DCKT064</t>
  </si>
  <si>
    <t>B18DCCN236</t>
  </si>
  <si>
    <t>B18DCVT175</t>
  </si>
  <si>
    <t>B18DCVT176</t>
  </si>
  <si>
    <t>B18DCDT097</t>
  </si>
  <si>
    <t>B18DCCN272</t>
  </si>
  <si>
    <t>B18DCVT205</t>
  </si>
  <si>
    <t>B18DCVT215</t>
  </si>
  <si>
    <t>B18DCKT076</t>
  </si>
  <si>
    <t>B18DCVT231</t>
  </si>
  <si>
    <t>B18DCCN318</t>
  </si>
  <si>
    <t>Dương Xuân</t>
  </si>
  <si>
    <t>B18DCCN293</t>
  </si>
  <si>
    <t>B18DCVT228</t>
  </si>
  <si>
    <t>Kỳ</t>
  </si>
  <si>
    <t>B18DCTM029</t>
  </si>
  <si>
    <t>Hoàng Thuỳ</t>
  </si>
  <si>
    <t>B18DCKT092</t>
  </si>
  <si>
    <t>23/12/1999</t>
  </si>
  <si>
    <t>B18DCKT096</t>
  </si>
  <si>
    <t>B18DCVT248</t>
  </si>
  <si>
    <t>Tống Thị Thùy</t>
  </si>
  <si>
    <t>B18DCQT092</t>
  </si>
  <si>
    <t>B18DCKT100</t>
  </si>
  <si>
    <t>Phạm Bích</t>
  </si>
  <si>
    <t>B18DCVT256</t>
  </si>
  <si>
    <t>Nguyễn Bảo</t>
  </si>
  <si>
    <t>B18DCCN367</t>
  </si>
  <si>
    <t>B18DCCN443</t>
  </si>
  <si>
    <t>B18DCQT111</t>
  </si>
  <si>
    <t>B18DCCN456</t>
  </si>
  <si>
    <t>Ninh Thị Ánh</t>
  </si>
  <si>
    <t>B18DCTM046</t>
  </si>
  <si>
    <t>B18DCKT143</t>
  </si>
  <si>
    <t>Đoàn Ma Bích</t>
  </si>
  <si>
    <t>B18DCKT144</t>
  </si>
  <si>
    <t>B18DCCN501</t>
  </si>
  <si>
    <t>B18DCMR162</t>
  </si>
  <si>
    <t>B18DCCN523</t>
  </si>
  <si>
    <t>B18DCVT416</t>
  </si>
  <si>
    <t>B18DCMR184</t>
  </si>
  <si>
    <t>B18DCKT174</t>
  </si>
  <si>
    <t>B18DCKT178</t>
  </si>
  <si>
    <t>B18DCCN528</t>
  </si>
  <si>
    <t>Cù Minh</t>
  </si>
  <si>
    <t>B18DCCN536</t>
  </si>
  <si>
    <t>Tỉnh</t>
  </si>
  <si>
    <t>B18DCCN543</t>
  </si>
  <si>
    <t>B18DCCN670</t>
  </si>
  <si>
    <t>B18DCAT254</t>
  </si>
  <si>
    <t>Lưu Quang</t>
  </si>
  <si>
    <t>B18DCVT376</t>
  </si>
  <si>
    <t>B18DCCN570</t>
  </si>
  <si>
    <t>B18DCVT384</t>
  </si>
  <si>
    <t>Dương Thanh</t>
  </si>
  <si>
    <t>B18DCKT195</t>
  </si>
  <si>
    <t>Đàm Thị</t>
  </si>
  <si>
    <t>B18DCVT440</t>
  </si>
  <si>
    <t>B18DCCN699</t>
  </si>
  <si>
    <t>Xoan</t>
  </si>
  <si>
    <t>Nhóm: 29</t>
  </si>
  <si>
    <t>Nhóm: 30</t>
  </si>
  <si>
    <t>Nhóm: 31</t>
  </si>
  <si>
    <t>Nhóm: 32</t>
  </si>
  <si>
    <t>Nhóm: 25</t>
  </si>
  <si>
    <t>B18DCCN006</t>
  </si>
  <si>
    <t>Cao Tú</t>
  </si>
  <si>
    <t>B18DCVT008</t>
  </si>
  <si>
    <t>B18DCAT007</t>
  </si>
  <si>
    <t>B15DCPT003</t>
  </si>
  <si>
    <t>23/11/1997</t>
  </si>
  <si>
    <t>D15PTDPT</t>
  </si>
  <si>
    <t>B18DCTT007</t>
  </si>
  <si>
    <t>B18DCAT012</t>
  </si>
  <si>
    <t>Phan Tuấn</t>
  </si>
  <si>
    <t>B18DCQT016</t>
  </si>
  <si>
    <t>B18DCVT035</t>
  </si>
  <si>
    <t>Bằng</t>
  </si>
  <si>
    <t>B17DCPT024</t>
  </si>
  <si>
    <t>03/07/1999</t>
  </si>
  <si>
    <t>B18DCVT036</t>
  </si>
  <si>
    <t>B18DCVT044</t>
  </si>
  <si>
    <t>Đoàn Thị Linh</t>
  </si>
  <si>
    <t>B17DCCN084</t>
  </si>
  <si>
    <t>30/11/1999</t>
  </si>
  <si>
    <t>B18DCCN068</t>
  </si>
  <si>
    <t>B18DCVT063</t>
  </si>
  <si>
    <t>B18DCCN098</t>
  </si>
  <si>
    <t>B18DCVT067</t>
  </si>
  <si>
    <t>B18DCQT033</t>
  </si>
  <si>
    <t>B18DCVT076</t>
  </si>
  <si>
    <t>B18DCVT091</t>
  </si>
  <si>
    <t>B18DCVT099</t>
  </si>
  <si>
    <t>B18DCVT103</t>
  </si>
  <si>
    <t>B18DCVT112</t>
  </si>
  <si>
    <t>B18DCCN177</t>
  </si>
  <si>
    <t>Nguyễn Tràng</t>
  </si>
  <si>
    <t>B18DCVT116</t>
  </si>
  <si>
    <t>B18DCCN191</t>
  </si>
  <si>
    <t>B18DCVT131</t>
  </si>
  <si>
    <t>B18DCVT138</t>
  </si>
  <si>
    <t>Tô Dương Đức</t>
  </si>
  <si>
    <t>B18DCVT147</t>
  </si>
  <si>
    <t>B18DCVT168</t>
  </si>
  <si>
    <t>B18DCCN255</t>
  </si>
  <si>
    <t>B18DCMR086</t>
  </si>
  <si>
    <t>B18DCVT221</t>
  </si>
  <si>
    <t>Phùng Thị</t>
  </si>
  <si>
    <t>B18DCDT116</t>
  </si>
  <si>
    <t>Lê Đăng</t>
  </si>
  <si>
    <t>20/02/1997</t>
  </si>
  <si>
    <t>B18DCVT227</t>
  </si>
  <si>
    <t>Kiệt</t>
  </si>
  <si>
    <t>B18DCVT251</t>
  </si>
  <si>
    <t>Đỗ Đắc Quang</t>
  </si>
  <si>
    <t>B17DCVT224</t>
  </si>
  <si>
    <t>06/06/1999</t>
  </si>
  <si>
    <t>D17CQVT08-B</t>
  </si>
  <si>
    <t>B18DCVT268</t>
  </si>
  <si>
    <t>Thái Vũ</t>
  </si>
  <si>
    <t>B18DCCN366</t>
  </si>
  <si>
    <t>Vũ Bảo</t>
  </si>
  <si>
    <t>B18DCCN387</t>
  </si>
  <si>
    <t>Bùi Phương Ngọc</t>
  </si>
  <si>
    <t>17/12/2000</t>
  </si>
  <si>
    <t>B18DCVT283</t>
  </si>
  <si>
    <t>Phạm Quốc</t>
  </si>
  <si>
    <t>B18DCVT290</t>
  </si>
  <si>
    <t>B18DCTT067</t>
  </si>
  <si>
    <t>B18DCVT291</t>
  </si>
  <si>
    <t>B17DCPT140</t>
  </si>
  <si>
    <t>28/09/1999</t>
  </si>
  <si>
    <t>B18DCCN420</t>
  </si>
  <si>
    <t>Đỗ Bùi Thành</t>
  </si>
  <si>
    <t>B18DCVT299</t>
  </si>
  <si>
    <t>Lê Hoài</t>
  </si>
  <si>
    <t>B17DCVT257</t>
  </si>
  <si>
    <t>12/10/1999</t>
  </si>
  <si>
    <t>D17CQVT01-B</t>
  </si>
  <si>
    <t>B18DCVT310</t>
  </si>
  <si>
    <t>B18DCTT082</t>
  </si>
  <si>
    <t>Phạm Tuấn</t>
  </si>
  <si>
    <t>B17DCCN737</t>
  </si>
  <si>
    <t>Trần Đức An</t>
  </si>
  <si>
    <t>B18DCVT315</t>
  </si>
  <si>
    <t>B17DCPT156</t>
  </si>
  <si>
    <t>11/06/1999</t>
  </si>
  <si>
    <t>B18DCVT339</t>
  </si>
  <si>
    <t>Qui</t>
  </si>
  <si>
    <t>B18DCKT149</t>
  </si>
  <si>
    <t>B18DCAT229</t>
  </si>
  <si>
    <t>Vũ Lâm</t>
  </si>
  <si>
    <t>Thạch</t>
  </si>
  <si>
    <t>B18DCDT231</t>
  </si>
  <si>
    <t>B18DCVT399</t>
  </si>
  <si>
    <t>Mai Tiến</t>
  </si>
  <si>
    <t>B18DCCN615</t>
  </si>
  <si>
    <t>B18DCKT161</t>
  </si>
  <si>
    <t>Chu Thị</t>
  </si>
  <si>
    <t>B18DCVT413</t>
  </si>
  <si>
    <t>B18DCPT230</t>
  </si>
  <si>
    <t>B18DCCN539</t>
  </si>
  <si>
    <t>B18DCCN546</t>
  </si>
  <si>
    <t>Toản</t>
  </si>
  <si>
    <t>B18DCCN547</t>
  </si>
  <si>
    <t>Toán</t>
  </si>
  <si>
    <t>B18DCCN662</t>
  </si>
  <si>
    <t>B18DCAT252</t>
  </si>
  <si>
    <t>Nguyễn Nguyên</t>
  </si>
  <si>
    <t>B18DCCN677</t>
  </si>
  <si>
    <t>16/02/2000</t>
  </si>
  <si>
    <t>B18DCCN566</t>
  </si>
  <si>
    <t>B18DCCN575</t>
  </si>
  <si>
    <t>Đỗ Tiến</t>
  </si>
  <si>
    <t>B18DCCN578</t>
  </si>
  <si>
    <t>Lê Nho</t>
  </si>
  <si>
    <t>B18DCPT212</t>
  </si>
  <si>
    <t>B18DCCN592</t>
  </si>
  <si>
    <t>Tưởng</t>
  </si>
  <si>
    <t>B18DCCN683</t>
  </si>
  <si>
    <t>Hà Đình</t>
  </si>
  <si>
    <t>B18DCVT436</t>
  </si>
  <si>
    <t>Đoàn Đình</t>
  </si>
  <si>
    <t>B15DCVT467</t>
  </si>
  <si>
    <t>03/02/1997</t>
  </si>
  <si>
    <t>D15CQVT03-B</t>
  </si>
  <si>
    <t>B18DCTM069</t>
  </si>
  <si>
    <t>B18DCPT002</t>
  </si>
  <si>
    <t>B18DCVT011</t>
  </si>
  <si>
    <t>Hoàng Việt</t>
  </si>
  <si>
    <t>B18DCAT004</t>
  </si>
  <si>
    <t>Lương Nguyệt</t>
  </si>
  <si>
    <t>B18DCAT006</t>
  </si>
  <si>
    <t>B18DCAT008</t>
  </si>
  <si>
    <t>B18DCPT019</t>
  </si>
  <si>
    <t>Trần Tuấn</t>
  </si>
  <si>
    <t>B18DCCN047</t>
  </si>
  <si>
    <t>B18DCAT018</t>
  </si>
  <si>
    <t>Ngô Đức</t>
  </si>
  <si>
    <t>B18DCDT027</t>
  </si>
  <si>
    <t>Dân</t>
  </si>
  <si>
    <t>B18DCQT031</t>
  </si>
  <si>
    <t>B18DCAT032</t>
  </si>
  <si>
    <t>Bùi Vinh</t>
  </si>
  <si>
    <t>B18DCAT036</t>
  </si>
  <si>
    <t>Nguyễn Trần Tuấn</t>
  </si>
  <si>
    <t>B18DCAT040</t>
  </si>
  <si>
    <t>B18DCVT077</t>
  </si>
  <si>
    <t>B18DCAT048</t>
  </si>
  <si>
    <t>15/05/2000</t>
  </si>
  <si>
    <t>B18DCAT052</t>
  </si>
  <si>
    <t>B18DCAT064</t>
  </si>
  <si>
    <t>B18DCAT067</t>
  </si>
  <si>
    <t>B18DCAT100</t>
  </si>
  <si>
    <t>B18DCVT179</t>
  </si>
  <si>
    <t>B18DCAT103</t>
  </si>
  <si>
    <t>B18DCDT095</t>
  </si>
  <si>
    <t>Dương Quang</t>
  </si>
  <si>
    <t>B18DCVT198</t>
  </si>
  <si>
    <t>B18DCVT201</t>
  </si>
  <si>
    <t>Phạm Bá</t>
  </si>
  <si>
    <t>B18DCAT112</t>
  </si>
  <si>
    <t>B18DCAT132</t>
  </si>
  <si>
    <t>Bùi Đình</t>
  </si>
  <si>
    <t>B18DCAT136</t>
  </si>
  <si>
    <t>Bùi Nhật</t>
  </si>
  <si>
    <t>Lệ</t>
  </si>
  <si>
    <t>B18DCDT127</t>
  </si>
  <si>
    <t>B18DCVT263</t>
  </si>
  <si>
    <t>B18DCDT135</t>
  </si>
  <si>
    <t>Quản Phi</t>
  </si>
  <si>
    <t>B18DCVT270</t>
  </si>
  <si>
    <t>B18DCAT160</t>
  </si>
  <si>
    <t>B18DCDT150</t>
  </si>
  <si>
    <t>B18DCKT114</t>
  </si>
  <si>
    <t>Tô Thị Trà</t>
  </si>
  <si>
    <t>B18DCAT171</t>
  </si>
  <si>
    <t>B18DCPT172</t>
  </si>
  <si>
    <t>B18DCVT314</t>
  </si>
  <si>
    <t>B18DCDT184</t>
  </si>
  <si>
    <t>B18DCVT319</t>
  </si>
  <si>
    <t>B18DCAT196</t>
  </si>
  <si>
    <t>Phạm Hồng</t>
  </si>
  <si>
    <t>Quyên</t>
  </si>
  <si>
    <t>B18DCAT208</t>
  </si>
  <si>
    <t>B18DCCN593</t>
  </si>
  <si>
    <t>Đỗ Cơ</t>
  </si>
  <si>
    <t>B18DCAT230</t>
  </si>
  <si>
    <t>24/11/1996</t>
  </si>
  <si>
    <t>B18DCAT232</t>
  </si>
  <si>
    <t>B18DCVT396</t>
  </si>
  <si>
    <t>Hòa Quang</t>
  </si>
  <si>
    <t>B18DCDT239</t>
  </si>
  <si>
    <t>B18DCPT232</t>
  </si>
  <si>
    <t>Tô Thị</t>
  </si>
  <si>
    <t>B18DCDT252</t>
  </si>
  <si>
    <t>Đỗ Thùy</t>
  </si>
  <si>
    <t>B18DCDT222</t>
  </si>
  <si>
    <t>B18DCAT219</t>
  </si>
  <si>
    <t>Lương Ngọc Sơn</t>
  </si>
  <si>
    <t>B18DCAT221</t>
  </si>
  <si>
    <t>Nguyễn Đăng Khánh</t>
  </si>
  <si>
    <t>B18DCVT386</t>
  </si>
  <si>
    <t>B18DCAT223</t>
  </si>
  <si>
    <t>B18DCAT224</t>
  </si>
  <si>
    <t>B18DCAT259</t>
  </si>
  <si>
    <t>Phùng Hồng</t>
  </si>
  <si>
    <t>B18DCAT260</t>
  </si>
  <si>
    <t>B18DCAT264</t>
  </si>
  <si>
    <t>B18DCAT266</t>
  </si>
  <si>
    <t>B18DCAT267</t>
  </si>
  <si>
    <t>B18DCPT255</t>
  </si>
  <si>
    <t>Hán Thị Hải</t>
  </si>
  <si>
    <t>B18DCCN004</t>
  </si>
  <si>
    <t>Phạm Long</t>
  </si>
  <si>
    <t>B18DCCN010</t>
  </si>
  <si>
    <t>Đỗ Hùng</t>
  </si>
  <si>
    <t>B18DCVT013</t>
  </si>
  <si>
    <t>B18DCCN038</t>
  </si>
  <si>
    <t>04/01/2000</t>
  </si>
  <si>
    <t>B18DCCN703</t>
  </si>
  <si>
    <t>20/03/1999</t>
  </si>
  <si>
    <t>B18DCCN079</t>
  </si>
  <si>
    <t>B18DCCN070</t>
  </si>
  <si>
    <t>B18DCVT057</t>
  </si>
  <si>
    <t>B18DCPT042</t>
  </si>
  <si>
    <t>Đỗ Vũ</t>
  </si>
  <si>
    <t>B18DCDT042</t>
  </si>
  <si>
    <t>Hứa Sỹ</t>
  </si>
  <si>
    <t>Đạo</t>
  </si>
  <si>
    <t>B18DCCN136</t>
  </si>
  <si>
    <t>B18DCCN142</t>
  </si>
  <si>
    <t>B18DCVT101</t>
  </si>
  <si>
    <t>Đào Đình</t>
  </si>
  <si>
    <t>B18DCCN159</t>
  </si>
  <si>
    <t>Hoàng Hoàng</t>
  </si>
  <si>
    <t>B18DCPT062</t>
  </si>
  <si>
    <t>B18DCVT121</t>
  </si>
  <si>
    <t>B18DCCN192</t>
  </si>
  <si>
    <t>B18DCMR056</t>
  </si>
  <si>
    <t>Trần Thị Thu</t>
  </si>
  <si>
    <t>B18DCPT071</t>
  </si>
  <si>
    <t>Tô Xuân</t>
  </si>
  <si>
    <t>B18DCVT134</t>
  </si>
  <si>
    <t>B18DCPT077</t>
  </si>
  <si>
    <t>Tạ Thị Kim</t>
  </si>
  <si>
    <t>B18DCCN211</t>
  </si>
  <si>
    <t>B18DCTM020</t>
  </si>
  <si>
    <t>B18DCCN234</t>
  </si>
  <si>
    <t>B18DCCN252</t>
  </si>
  <si>
    <t>B18DCPT112</t>
  </si>
  <si>
    <t>B18DCPT117</t>
  </si>
  <si>
    <t>B18DCCN302</t>
  </si>
  <si>
    <t>B18DCCN310</t>
  </si>
  <si>
    <t>B18DCMR102</t>
  </si>
  <si>
    <t>B18DCPT126</t>
  </si>
  <si>
    <t>Lịch</t>
  </si>
  <si>
    <t>B18DCPT138</t>
  </si>
  <si>
    <t>B18DCCN346</t>
  </si>
  <si>
    <t>B18DCCN350</t>
  </si>
  <si>
    <t>B18DCCN357</t>
  </si>
  <si>
    <t>B17DCMR086</t>
  </si>
  <si>
    <t>B17DCKT105</t>
  </si>
  <si>
    <t>08/09/1999</t>
  </si>
  <si>
    <t>D17CQKT01-B</t>
  </si>
  <si>
    <t>B18DCDT152</t>
  </si>
  <si>
    <t>Hoàng Lê</t>
  </si>
  <si>
    <t>B18DCVT294</t>
  </si>
  <si>
    <t>15/05/1999</t>
  </si>
  <si>
    <t>B18DCCN431</t>
  </si>
  <si>
    <t>B18DCKT120</t>
  </si>
  <si>
    <t>B18DCQT119</t>
  </si>
  <si>
    <t>Doãn Thảo</t>
  </si>
  <si>
    <t>B17DCKT121</t>
  </si>
  <si>
    <t>Bùi Thị ánh</t>
  </si>
  <si>
    <t>21/06/1999</t>
  </si>
  <si>
    <t>B18DCMR149</t>
  </si>
  <si>
    <t>14/04/2000</t>
  </si>
  <si>
    <t>B18DCTT087</t>
  </si>
  <si>
    <t>B18DCCN478</t>
  </si>
  <si>
    <t>Trung Thị</t>
  </si>
  <si>
    <t>B18DCDT189</t>
  </si>
  <si>
    <t>Chu Xuân</t>
  </si>
  <si>
    <t>B18DCPT187</t>
  </si>
  <si>
    <t>Bùi Thị Như</t>
  </si>
  <si>
    <t>B18DCVT394</t>
  </si>
  <si>
    <t>Tăng Xuân</t>
  </si>
  <si>
    <t>B18DCKT156</t>
  </si>
  <si>
    <t>B18DCMR171</t>
  </si>
  <si>
    <t>B18DCDT237</t>
  </si>
  <si>
    <t>Vương Viết</t>
  </si>
  <si>
    <t>B18DCQT146</t>
  </si>
  <si>
    <t>B18DCCN623</t>
  </si>
  <si>
    <t>B16DCCN320</t>
  </si>
  <si>
    <t>23/08/1997</t>
  </si>
  <si>
    <t>D16CQCN08-B</t>
  </si>
  <si>
    <t>B18DCVT410</t>
  </si>
  <si>
    <t>B18DCDT248</t>
  </si>
  <si>
    <t>Thông</t>
  </si>
  <si>
    <t>B18DCCN650</t>
  </si>
  <si>
    <t>Đinh Sĩ</t>
  </si>
  <si>
    <t>B18DCCN651</t>
  </si>
  <si>
    <t>16/10/1998</t>
  </si>
  <si>
    <t>B18DCKT172</t>
  </si>
  <si>
    <t>Thuý</t>
  </si>
  <si>
    <t>B18DCCN535</t>
  </si>
  <si>
    <t>B18DCDT217</t>
  </si>
  <si>
    <t>Đinh Trung</t>
  </si>
  <si>
    <t>B18DCTT119</t>
  </si>
  <si>
    <t>B18DCDT257</t>
  </si>
  <si>
    <t>Phan Đức</t>
  </si>
  <si>
    <t>Trọng</t>
  </si>
  <si>
    <t>B18DCCN550</t>
  </si>
  <si>
    <t>B18DCVT371</t>
  </si>
  <si>
    <t>Phan Văn</t>
  </si>
  <si>
    <t>B18DCDT225</t>
  </si>
  <si>
    <t>B18DCCN573</t>
  </si>
  <si>
    <t>Tuệ</t>
  </si>
  <si>
    <t>B18DCCN686</t>
  </si>
  <si>
    <t>Viên</t>
  </si>
  <si>
    <t>B18DCVT004</t>
  </si>
  <si>
    <t>B18DCVT010</t>
  </si>
  <si>
    <t>Hoàng Kỳ</t>
  </si>
  <si>
    <t>B18DCQT005</t>
  </si>
  <si>
    <t>Lâm Thị Hoàng</t>
  </si>
  <si>
    <t>B18DCVT023</t>
  </si>
  <si>
    <t>Nguyễn Vũ Việt</t>
  </si>
  <si>
    <t>B18DCAT015</t>
  </si>
  <si>
    <t>Vũ Tuấn</t>
  </si>
  <si>
    <t>B18DCDT019</t>
  </si>
  <si>
    <t>B18DCAT017</t>
  </si>
  <si>
    <t>B18DCAT019</t>
  </si>
  <si>
    <t>B18DCAT027</t>
  </si>
  <si>
    <t>Vương Hải</t>
  </si>
  <si>
    <t>05/09/1999</t>
  </si>
  <si>
    <t>B18DCAT039</t>
  </si>
  <si>
    <t>B18DCMR040</t>
  </si>
  <si>
    <t>B18DCVT083</t>
  </si>
  <si>
    <t>Hoàng Thành</t>
  </si>
  <si>
    <t>B18DCAT050</t>
  </si>
  <si>
    <t>B18DCCN147</t>
  </si>
  <si>
    <t>Trịnh Tiến</t>
  </si>
  <si>
    <t>B18DCCN151</t>
  </si>
  <si>
    <t>B18DCPT060</t>
  </si>
  <si>
    <t>B18DCCN158</t>
  </si>
  <si>
    <t>B18DCAT059</t>
  </si>
  <si>
    <t>B18DCAT070</t>
  </si>
  <si>
    <t>B18DCAT071</t>
  </si>
  <si>
    <t>B18DCVT129</t>
  </si>
  <si>
    <t>Trần Nho</t>
  </si>
  <si>
    <t>Hào</t>
  </si>
  <si>
    <t>B18DCAT074</t>
  </si>
  <si>
    <t>B18DCVT133</t>
  </si>
  <si>
    <t>B18DCAT079</t>
  </si>
  <si>
    <t>B18DCVT152</t>
  </si>
  <si>
    <t>B18DCAT087</t>
  </si>
  <si>
    <t>B18DCPT085</t>
  </si>
  <si>
    <t>Nguyễn Nghiêm Chí</t>
  </si>
  <si>
    <t>B18DCPT090</t>
  </si>
  <si>
    <t>B18DCAT095</t>
  </si>
  <si>
    <t>Bùi Huy</t>
  </si>
  <si>
    <t>B18DCVT173</t>
  </si>
  <si>
    <t>B18DCAT101</t>
  </si>
  <si>
    <t>Học</t>
  </si>
  <si>
    <t>B18DCAT107</t>
  </si>
  <si>
    <t>B18DCVT199</t>
  </si>
  <si>
    <t>B18DCDT099</t>
  </si>
  <si>
    <t>B18DCVT207</t>
  </si>
  <si>
    <t>B18DCPT108</t>
  </si>
  <si>
    <t>B18DCAT116</t>
  </si>
  <si>
    <t>B18DCVT213</t>
  </si>
  <si>
    <t>B18DCAT119</t>
  </si>
  <si>
    <t>B18DCAT133</t>
  </si>
  <si>
    <t>Đặng Thanh</t>
  </si>
  <si>
    <t>B18DCDT120</t>
  </si>
  <si>
    <t>B18DCVT247</t>
  </si>
  <si>
    <t>B18DCAT139</t>
  </si>
  <si>
    <t>B18DCAT143</t>
  </si>
  <si>
    <t>B18DCAT154</t>
  </si>
  <si>
    <t>Vũ Gia</t>
  </si>
  <si>
    <t>B18DCCN377</t>
  </si>
  <si>
    <t>Bùi Hữu</t>
  </si>
  <si>
    <t>B18DCCN427</t>
  </si>
  <si>
    <t>Nguyễn Giang</t>
  </si>
  <si>
    <t>B18DCCN444</t>
  </si>
  <si>
    <t>B18DCAT174</t>
  </si>
  <si>
    <t>B18DCAT175</t>
  </si>
  <si>
    <t>B18DCAT179</t>
  </si>
  <si>
    <t>B18DCVT320</t>
  </si>
  <si>
    <t>B18DCVT327</t>
  </si>
  <si>
    <t>B18DCAT195</t>
  </si>
  <si>
    <t>Vũ Đường</t>
  </si>
  <si>
    <t>B18DCVT341</t>
  </si>
  <si>
    <t>Hà Long</t>
  </si>
  <si>
    <t>B18DCAT199</t>
  </si>
  <si>
    <t>Sông</t>
  </si>
  <si>
    <t>16/06/1999</t>
  </si>
  <si>
    <t>B18DCAT205</t>
  </si>
  <si>
    <t>B18DCAT231</t>
  </si>
  <si>
    <t>Nguyễn Vũ Hải</t>
  </si>
  <si>
    <t>B18DCPT228</t>
  </si>
  <si>
    <t>B18DCVT419</t>
  </si>
  <si>
    <t>B18DCAT211</t>
  </si>
  <si>
    <t>B18DCVT423</t>
  </si>
  <si>
    <t>B18DCAT227</t>
  </si>
  <si>
    <t>B18DCAT256</t>
  </si>
  <si>
    <t>15/09/1999</t>
  </si>
  <si>
    <t>B18DCDT263</t>
  </si>
  <si>
    <t>B18DCAT003</t>
  </si>
  <si>
    <t>Bùi Tuấn</t>
  </si>
  <si>
    <t>B18DCVT024</t>
  </si>
  <si>
    <t>B18DCAT028</t>
  </si>
  <si>
    <t>Nguyễn Chung</t>
  </si>
  <si>
    <t>B18DCDT026</t>
  </si>
  <si>
    <t>B18DCTM006</t>
  </si>
  <si>
    <t>B18DCTT016</t>
  </si>
  <si>
    <t>B18DCTT018</t>
  </si>
  <si>
    <t>B18DCAT046</t>
  </si>
  <si>
    <t>Nguyễn Thái</t>
  </si>
  <si>
    <t>B18DCAT072</t>
  </si>
  <si>
    <t>B18DCAT090</t>
  </si>
  <si>
    <t>Trần Trọng</t>
  </si>
  <si>
    <t>B18DCVT163</t>
  </si>
  <si>
    <t>B18DCVT165</t>
  </si>
  <si>
    <t>Vũ Viết</t>
  </si>
  <si>
    <t>B18DCAT094</t>
  </si>
  <si>
    <t>Trần Quốc</t>
  </si>
  <si>
    <t>B18DCAT096</t>
  </si>
  <si>
    <t>B18DCAT105</t>
  </si>
  <si>
    <t>Đặng Đoàn</t>
  </si>
  <si>
    <t>B18DCVT202</t>
  </si>
  <si>
    <t>B18DCVT210</t>
  </si>
  <si>
    <t>Huỳnh</t>
  </si>
  <si>
    <t>B18DCDT101</t>
  </si>
  <si>
    <t>Mai Đình</t>
  </si>
  <si>
    <t>B18DCAT118</t>
  </si>
  <si>
    <t>Phan Thành</t>
  </si>
  <si>
    <t>B18DCVT218</t>
  </si>
  <si>
    <t>Tống Duy</t>
  </si>
  <si>
    <t>B18DCVT222</t>
  </si>
  <si>
    <t>Cao Phan</t>
  </si>
  <si>
    <t>Hướng</t>
  </si>
  <si>
    <t>B18DCAT125</t>
  </si>
  <si>
    <t>B18DCVT233</t>
  </si>
  <si>
    <t>N18DCAT033B</t>
  </si>
  <si>
    <t>Đặng Đức</t>
  </si>
  <si>
    <t>B18DCAT135</t>
  </si>
  <si>
    <t>Nguyễn Trần Trung</t>
  </si>
  <si>
    <t>B18DCAT134</t>
  </si>
  <si>
    <t>B18DCVT246</t>
  </si>
  <si>
    <t>Nguyễn Tiến Hoàng</t>
  </si>
  <si>
    <t>B18DCTT062</t>
  </si>
  <si>
    <t>B18DCAT149</t>
  </si>
  <si>
    <t>B18DCAT150</t>
  </si>
  <si>
    <t>B18DCVT278</t>
  </si>
  <si>
    <t>Trần Thị Tuyết</t>
  </si>
  <si>
    <t>B18DCTT066</t>
  </si>
  <si>
    <t>Lê Hà Hoàng</t>
  </si>
  <si>
    <t>B18DCAT162</t>
  </si>
  <si>
    <t>Nguyễn Phạm Anh</t>
  </si>
  <si>
    <t>B18DCAT163</t>
  </si>
  <si>
    <t>B18DCTM036</t>
  </si>
  <si>
    <t>Trần Phương Thảo</t>
  </si>
  <si>
    <t>B18DCQT115</t>
  </si>
  <si>
    <t>Đặng Bảo</t>
  </si>
  <si>
    <t>B18DCVT312</t>
  </si>
  <si>
    <t>B18DCAT173</t>
  </si>
  <si>
    <t>B18DCAT180</t>
  </si>
  <si>
    <t>B18DCAT182</t>
  </si>
  <si>
    <t>B18DCDT268</t>
  </si>
  <si>
    <t>Đặng Hà</t>
  </si>
  <si>
    <t>B18DCVT329</t>
  </si>
  <si>
    <t>Trần Thị Bích</t>
  </si>
  <si>
    <t>B18DCAT191</t>
  </si>
  <si>
    <t>B18DCDT194</t>
  </si>
  <si>
    <t>B18DCCN492</t>
  </si>
  <si>
    <t>Đặng Sỹ</t>
  </si>
  <si>
    <t>B18DCCN499</t>
  </si>
  <si>
    <t>Nguyễn Hưng</t>
  </si>
  <si>
    <t>B18DCAT200</t>
  </si>
  <si>
    <t>Đào Vĩnh</t>
  </si>
  <si>
    <t>B18DCPT195</t>
  </si>
  <si>
    <t>B18DCAT234</t>
  </si>
  <si>
    <t>B18DCPT219</t>
  </si>
  <si>
    <t>B18DCAT238</t>
  </si>
  <si>
    <t>Thạo</t>
  </si>
  <si>
    <t>B18DCTT108</t>
  </si>
  <si>
    <t>Nguyễn Thị</t>
  </si>
  <si>
    <t>B18DCDT245</t>
  </si>
  <si>
    <t>B18DCAT242</t>
  </si>
  <si>
    <t>B18DCTT114</t>
  </si>
  <si>
    <t>B18DCPT202</t>
  </si>
  <si>
    <t>B18DCVT381</t>
  </si>
  <si>
    <t>B18DCAT228</t>
  </si>
  <si>
    <t>B18DCDT265</t>
  </si>
  <si>
    <t>B18DCQT171</t>
  </si>
  <si>
    <t>Cù Thị Hải</t>
  </si>
  <si>
    <t>B18DCDT002</t>
  </si>
  <si>
    <t>B18DCDT010</t>
  </si>
  <si>
    <t>Nguyễn Quang Hải</t>
  </si>
  <si>
    <t>B18DCAT009</t>
  </si>
  <si>
    <t>Nguyễn Văn Đức</t>
  </si>
  <si>
    <t>B18DCAT011</t>
  </si>
  <si>
    <t>B18DCAT013</t>
  </si>
  <si>
    <t>Trần Thị Mai</t>
  </si>
  <si>
    <t>B112104005</t>
  </si>
  <si>
    <t>Lưu Văn</t>
  </si>
  <si>
    <t>Ban</t>
  </si>
  <si>
    <t>10/06/1992</t>
  </si>
  <si>
    <t>D11CN1</t>
  </si>
  <si>
    <t>B18DCKT025</t>
  </si>
  <si>
    <t>Châm</t>
  </si>
  <si>
    <t>B18DCDT021</t>
  </si>
  <si>
    <t>B18DCPT043</t>
  </si>
  <si>
    <t>B18DCQT032</t>
  </si>
  <si>
    <t>Nguyễn Phú</t>
  </si>
  <si>
    <t>B18DCTT022</t>
  </si>
  <si>
    <t>B18DCAT056</t>
  </si>
  <si>
    <t>B18DCVT107</t>
  </si>
  <si>
    <t>Đặng Trọng</t>
  </si>
  <si>
    <t>B17DCCN185</t>
  </si>
  <si>
    <t>15/02/1999</t>
  </si>
  <si>
    <t>B18DCCN203</t>
  </si>
  <si>
    <t>B18DCDT081</t>
  </si>
  <si>
    <t>B18DCAT098</t>
  </si>
  <si>
    <t>Ngô Sỹ</t>
  </si>
  <si>
    <t>B18DCDT085</t>
  </si>
  <si>
    <t>B18DCDT092</t>
  </si>
  <si>
    <t>B18DCDT093</t>
  </si>
  <si>
    <t>B18DCPT105</t>
  </si>
  <si>
    <t>Tạ Quang</t>
  </si>
  <si>
    <t>B18DCPT120</t>
  </si>
  <si>
    <t>B18DCAT131</t>
  </si>
  <si>
    <t>B18DCAT121</t>
  </si>
  <si>
    <t>B18DCDT105</t>
  </si>
  <si>
    <t>Trịnh Văn</t>
  </si>
  <si>
    <t>B18DCAT124</t>
  </si>
  <si>
    <t>B18DCDT121</t>
  </si>
  <si>
    <t>B18DCPT133</t>
  </si>
  <si>
    <t>B18DCVT254</t>
  </si>
  <si>
    <t>B18DCAT148</t>
  </si>
  <si>
    <t>B18DCAT152</t>
  </si>
  <si>
    <t>Trương Duy</t>
  </si>
  <si>
    <t>B18DCVT273</t>
  </si>
  <si>
    <t>Dương Tấn</t>
  </si>
  <si>
    <t>B18DCAT156</t>
  </si>
  <si>
    <t>B18DCPT151</t>
  </si>
  <si>
    <t>B18DCCN389</t>
  </si>
  <si>
    <t>B18DCTT068</t>
  </si>
  <si>
    <t>B18DCTT076</t>
  </si>
  <si>
    <t>B18DCVT302</t>
  </si>
  <si>
    <t>B18DCAT168</t>
  </si>
  <si>
    <t>B18DCDT173</t>
  </si>
  <si>
    <t>Đàm Thành</t>
  </si>
  <si>
    <t>B18DCQT103</t>
  </si>
  <si>
    <t>B18DCTT086</t>
  </si>
  <si>
    <t>B18DCCN488</t>
  </si>
  <si>
    <t>Phan Chính</t>
  </si>
  <si>
    <t>Quảng</t>
  </si>
  <si>
    <t>B18DCAT193</t>
  </si>
  <si>
    <t>Phạm Trần Hồng</t>
  </si>
  <si>
    <t>B18DCKT145</t>
  </si>
  <si>
    <t>B18DCVT342</t>
  </si>
  <si>
    <t>B18DCDT206</t>
  </si>
  <si>
    <t>B18DCDT232</t>
  </si>
  <si>
    <t>B18DCDT235</t>
  </si>
  <si>
    <t>B18DCVT406</t>
  </si>
  <si>
    <t>Lương Văn</t>
  </si>
  <si>
    <t>B18DCTT110</t>
  </si>
  <si>
    <t>Đỗ Hoài</t>
  </si>
  <si>
    <t>B18DCTT112</t>
  </si>
  <si>
    <t>B18DCTT111</t>
  </si>
  <si>
    <t>B18DCCN656</t>
  </si>
  <si>
    <t>Nguyễn Lê</t>
  </si>
  <si>
    <t>B18DCAT209</t>
  </si>
  <si>
    <t>Khoa Ngọc</t>
  </si>
  <si>
    <t>B18DCDT210</t>
  </si>
  <si>
    <t>B18DCVT362</t>
  </si>
  <si>
    <t>Tình</t>
  </si>
  <si>
    <t>B17DCPT209</t>
  </si>
  <si>
    <t>Hoàng Đỗ Quỳnh</t>
  </si>
  <si>
    <t>B18DCKT189</t>
  </si>
  <si>
    <t>B18DCCN666</t>
  </si>
  <si>
    <t>B18DCCN554</t>
  </si>
  <si>
    <t>Trương Thế</t>
  </si>
  <si>
    <t>B18DCDT221</t>
  </si>
  <si>
    <t>Đinh Anh</t>
  </si>
  <si>
    <t>B18DCCN568</t>
  </si>
  <si>
    <t>B18DCKT153</t>
  </si>
  <si>
    <t>Trần Kim</t>
  </si>
  <si>
    <t>B18DCVT435</t>
  </si>
  <si>
    <t>Dương Quốc</t>
  </si>
  <si>
    <t>B18DCVT438</t>
  </si>
  <si>
    <t>Hà Quốc</t>
  </si>
  <si>
    <t>B18DCTT124</t>
  </si>
  <si>
    <t>B18DCTT126</t>
  </si>
  <si>
    <t>Mai Thế</t>
  </si>
  <si>
    <t>B18DCVT443</t>
  </si>
  <si>
    <t>B18DCAT002</t>
  </si>
  <si>
    <t>B18DCVT002</t>
  </si>
  <si>
    <t>B18DCKT012</t>
  </si>
  <si>
    <t>Phùng Thị Lan</t>
  </si>
  <si>
    <t>B18DCPT025</t>
  </si>
  <si>
    <t>Hà Duy Tuấn</t>
  </si>
  <si>
    <t>B18DCKT030</t>
  </si>
  <si>
    <t>B18DCAT031</t>
  </si>
  <si>
    <t>10/03/1999</t>
  </si>
  <si>
    <t>B18DCDT028</t>
  </si>
  <si>
    <t>Nguyễn</t>
  </si>
  <si>
    <t>Du</t>
  </si>
  <si>
    <t>B18DCAT033</t>
  </si>
  <si>
    <t>Dương Đình</t>
  </si>
  <si>
    <t>B18DCDT029</t>
  </si>
  <si>
    <t>B18DCTM010</t>
  </si>
  <si>
    <t>Nguyễn Lê Tùng</t>
  </si>
  <si>
    <t>B18DCDT038</t>
  </si>
  <si>
    <t>Nguyễn Cao</t>
  </si>
  <si>
    <t>Đàm</t>
  </si>
  <si>
    <t>B18DCDT041</t>
  </si>
  <si>
    <t>B18DCVT090</t>
  </si>
  <si>
    <t>B18DCDT049</t>
  </si>
  <si>
    <t>B18DCPT059</t>
  </si>
  <si>
    <t>B18DCDT057</t>
  </si>
  <si>
    <t>B18DCDT061</t>
  </si>
  <si>
    <t>B18DCVT123</t>
  </si>
  <si>
    <t>Nguyễn Tiến Anh</t>
  </si>
  <si>
    <t>B18DCTT028</t>
  </si>
  <si>
    <t>B18DCAT078</t>
  </si>
  <si>
    <t>B18DCAT086</t>
  </si>
  <si>
    <t>B18DCVT156</t>
  </si>
  <si>
    <t>B18DCAT088</t>
  </si>
  <si>
    <t>B18DCDT083</t>
  </si>
  <si>
    <t>B18DCVT172</t>
  </si>
  <si>
    <t>B18DCTT043</t>
  </si>
  <si>
    <t>Mai Thị Thanh</t>
  </si>
  <si>
    <t>Huê</t>
  </si>
  <si>
    <t>B18DCDT090</t>
  </si>
  <si>
    <t>B18DCAT114</t>
  </si>
  <si>
    <t>Vũ Quốc</t>
  </si>
  <si>
    <t>B18DCAT126</t>
  </si>
  <si>
    <t>Hoàng Ngọc</t>
  </si>
  <si>
    <t>B18DCDT113</t>
  </si>
  <si>
    <t>B18DCPT132</t>
  </si>
  <si>
    <t>B18DCDT133</t>
  </si>
  <si>
    <t>B18DCDT137</t>
  </si>
  <si>
    <t>Trần Đức Hoàng</t>
  </si>
  <si>
    <t>B18DCDT138</t>
  </si>
  <si>
    <t>B18DCCN369</t>
  </si>
  <si>
    <t>B18DCVT289</t>
  </si>
  <si>
    <t>Ma Tuấn</t>
  </si>
  <si>
    <t>B18DCDT169</t>
  </si>
  <si>
    <t>B18DCAT167</t>
  </si>
  <si>
    <t>Phan Hoàng</t>
  </si>
  <si>
    <t>B18DCDT177</t>
  </si>
  <si>
    <t>B18DCAT178</t>
  </si>
  <si>
    <t>B18DCDT185</t>
  </si>
  <si>
    <t>B18DCAT186</t>
  </si>
  <si>
    <t>B18DCVT331</t>
  </si>
  <si>
    <t>B18DCCN489</t>
  </si>
  <si>
    <t>Bùi Anh</t>
  </si>
  <si>
    <t>B18DCDT196</t>
  </si>
  <si>
    <t>B18DCAT198</t>
  </si>
  <si>
    <t>B18DCDT208</t>
  </si>
  <si>
    <t>B18DCDT230</t>
  </si>
  <si>
    <t>B18DCCN606</t>
  </si>
  <si>
    <t>B18DCMR176</t>
  </si>
  <si>
    <t>Trương Thị Hồng</t>
  </si>
  <si>
    <t>Thắm</t>
  </si>
  <si>
    <t>B18DCDT241</t>
  </si>
  <si>
    <t>B18DCVT361</t>
  </si>
  <si>
    <t>Trương Công</t>
  </si>
  <si>
    <t>05/01/1999</t>
  </si>
  <si>
    <t>B18DCDT216</t>
  </si>
  <si>
    <t>Lê Công</t>
  </si>
  <si>
    <t>Toại</t>
  </si>
  <si>
    <t>B18DCVT363</t>
  </si>
  <si>
    <t>B18DCCN545</t>
  </si>
  <si>
    <t>B18DCVT430</t>
  </si>
  <si>
    <t>Đinh Quang</t>
  </si>
  <si>
    <t>B18DCDT259</t>
  </si>
  <si>
    <t>Thiều Quang</t>
  </si>
  <si>
    <t>B18DCCN557</t>
  </si>
  <si>
    <t>Đặng Anh</t>
  </si>
  <si>
    <t>B18DCMR205</t>
  </si>
  <si>
    <t>B18DCAT269</t>
  </si>
  <si>
    <t>Nhóm: 26</t>
  </si>
  <si>
    <t>Nhóm: 27</t>
  </si>
  <si>
    <t>B18DCTT004</t>
  </si>
  <si>
    <t>Mai Nguyễn Hà</t>
  </si>
  <si>
    <t>B18DCKT006</t>
  </si>
  <si>
    <t>B18DCQT010</t>
  </si>
  <si>
    <t>Nguyễn Thị Lan</t>
  </si>
  <si>
    <t>B18DCPT012</t>
  </si>
  <si>
    <t>B18DCTT008</t>
  </si>
  <si>
    <t>B18DCTT010</t>
  </si>
  <si>
    <t>B18DCCN051</t>
  </si>
  <si>
    <t>B18DCCN075</t>
  </si>
  <si>
    <t>B18DCPT032</t>
  </si>
  <si>
    <t>B18DCDT035</t>
  </si>
  <si>
    <t>Phan Quý</t>
  </si>
  <si>
    <t>B18DCCN139</t>
  </si>
  <si>
    <t>B18DCCN160</t>
  </si>
  <si>
    <t>B18DCPT078</t>
  </si>
  <si>
    <t>B18DCCN205</t>
  </si>
  <si>
    <t>B18DCPT082</t>
  </si>
  <si>
    <t>B18DCKT062</t>
  </si>
  <si>
    <t>Hoàng Huy</t>
  </si>
  <si>
    <t>B18DCTT034</t>
  </si>
  <si>
    <t>Hiểu</t>
  </si>
  <si>
    <t>B18DCMR068</t>
  </si>
  <si>
    <t>Đinh Minh</t>
  </si>
  <si>
    <t>B18DCCN216</t>
  </si>
  <si>
    <t>B18DCVT170</t>
  </si>
  <si>
    <t>B18DCDT084</t>
  </si>
  <si>
    <t>Đỗ Vũ Việt</t>
  </si>
  <si>
    <t>B18DCCN249</t>
  </si>
  <si>
    <t>B18DCCN260</t>
  </si>
  <si>
    <t>Vũ Huy</t>
  </si>
  <si>
    <t>B18DCVT194</t>
  </si>
  <si>
    <t>B18DCCN276</t>
  </si>
  <si>
    <t>B18DCKT074</t>
  </si>
  <si>
    <t>Vũ Thành</t>
  </si>
  <si>
    <t>B18DCCN315</t>
  </si>
  <si>
    <t>B18DCPT122</t>
  </si>
  <si>
    <t>Lam</t>
  </si>
  <si>
    <t>B18DCCN324</t>
  </si>
  <si>
    <t>Phạm Tùng</t>
  </si>
  <si>
    <t>B18DCTT058</t>
  </si>
  <si>
    <t>Liễu</t>
  </si>
  <si>
    <t>B18DCPT134</t>
  </si>
  <si>
    <t>B18DCKT094</t>
  </si>
  <si>
    <t>Nguyễn Thị Thuỳ</t>
  </si>
  <si>
    <t>B18DCTT060</t>
  </si>
  <si>
    <t>B18DCCN391</t>
  </si>
  <si>
    <t>B18DCCN390</t>
  </si>
  <si>
    <t>B18DCCN410</t>
  </si>
  <si>
    <t>Thạch Ngọc</t>
  </si>
  <si>
    <t>B18DCCN416</t>
  </si>
  <si>
    <t>B18DCCN423</t>
  </si>
  <si>
    <t>Lê Hoàng</t>
  </si>
  <si>
    <t>B18DCPT162</t>
  </si>
  <si>
    <t>B18DCCN448</t>
  </si>
  <si>
    <t>B18DCKT122</t>
  </si>
  <si>
    <t>B18DCCN461</t>
  </si>
  <si>
    <t>B18DCTT084</t>
  </si>
  <si>
    <t>Đỗ Thị Yến</t>
  </si>
  <si>
    <t>B18DCTT094</t>
  </si>
  <si>
    <t>Trần Thu</t>
  </si>
  <si>
    <t>B18DCTT096</t>
  </si>
  <si>
    <t>B18DCCN487</t>
  </si>
  <si>
    <t>B18DCKT146</t>
  </si>
  <si>
    <t>Hà Thị Diệu</t>
  </si>
  <si>
    <t>B18DCTT098</t>
  </si>
  <si>
    <t>Hoàng Thúy</t>
  </si>
  <si>
    <t>B18DCVT346</t>
  </si>
  <si>
    <t>B18DCCN519</t>
  </si>
  <si>
    <t>B18DCCN520</t>
  </si>
  <si>
    <t>Phạm Khắc</t>
  </si>
  <si>
    <t>B18DCPT197</t>
  </si>
  <si>
    <t>B18DCCN600</t>
  </si>
  <si>
    <t>B18DCCN632</t>
  </si>
  <si>
    <t>Trịnh Minh</t>
  </si>
  <si>
    <t>B18DCKT170</t>
  </si>
  <si>
    <t>B18DCPT226</t>
  </si>
  <si>
    <t>B18DCKT173</t>
  </si>
  <si>
    <t>B18DCTT120</t>
  </si>
  <si>
    <t>Trương Minh</t>
  </si>
  <si>
    <t>B18DCCN580</t>
  </si>
  <si>
    <t>B18DCVT451</t>
  </si>
  <si>
    <t>Tống Thị</t>
  </si>
  <si>
    <t>Nhóm: 28</t>
  </si>
  <si>
    <t>Nhóm: 45</t>
  </si>
  <si>
    <t>Nhóm: 46</t>
  </si>
  <si>
    <t>B18DCCN036</t>
  </si>
  <si>
    <t>Tô Nguyễn Hoàng</t>
  </si>
  <si>
    <t>E18CQCN01-B</t>
  </si>
  <si>
    <t>B18DCAT016</t>
  </si>
  <si>
    <t>B18DCCN103</t>
  </si>
  <si>
    <t>Trương Xuân</t>
  </si>
  <si>
    <t>B18DCCN130</t>
  </si>
  <si>
    <t>Đam</t>
  </si>
  <si>
    <t>B18DCCN141</t>
  </si>
  <si>
    <t>B18DCCN175</t>
  </si>
  <si>
    <t>B18DCAT068</t>
  </si>
  <si>
    <t>Bạch Hoàng</t>
  </si>
  <si>
    <t>Hạ</t>
  </si>
  <si>
    <t>B18DCAT080</t>
  </si>
  <si>
    <t>B18DCAT099</t>
  </si>
  <si>
    <t>B18DCCN263</t>
  </si>
  <si>
    <t>B18DCVT204</t>
  </si>
  <si>
    <t>B18DCCN271</t>
  </si>
  <si>
    <t>Từ Xuân</t>
  </si>
  <si>
    <t>B18DCAT115</t>
  </si>
  <si>
    <t>Trần Bảo</t>
  </si>
  <si>
    <t>B18DCCN285</t>
  </si>
  <si>
    <t>B18DCCN300</t>
  </si>
  <si>
    <t>B18DCDT107</t>
  </si>
  <si>
    <t>Phạm Ngọc An</t>
  </si>
  <si>
    <t>B18DCAT128</t>
  </si>
  <si>
    <t>B18DCVT236</t>
  </si>
  <si>
    <t>B18DCDT119</t>
  </si>
  <si>
    <t>B18DCAT140</t>
  </si>
  <si>
    <t>B18DCCN345</t>
  </si>
  <si>
    <t>Lại Đức</t>
  </si>
  <si>
    <t>B18DCDT128</t>
  </si>
  <si>
    <t>Lê Hữu Thăng</t>
  </si>
  <si>
    <t>B18DCVT259</t>
  </si>
  <si>
    <t>B18DCCN382</t>
  </si>
  <si>
    <t>B18DCCN395</t>
  </si>
  <si>
    <t>B18DCCN426</t>
  </si>
  <si>
    <t>B18DCDT171</t>
  </si>
  <si>
    <t>B18DCCN477</t>
  </si>
  <si>
    <t>B18DCCN476</t>
  </si>
  <si>
    <t>Nông Nguyễn Nguyên</t>
  </si>
  <si>
    <t>B18DCCN614</t>
  </si>
  <si>
    <t>Lưu Công</t>
  </si>
  <si>
    <t>B18DCCN531</t>
  </si>
  <si>
    <t>B18DCVT424</t>
  </si>
  <si>
    <t>Cái Xuân</t>
  </si>
  <si>
    <t>B18DCVT428</t>
  </si>
  <si>
    <t>B18DCCN560</t>
  </si>
  <si>
    <t>B18DCVT380</t>
  </si>
  <si>
    <t>B18DCVT383</t>
  </si>
  <si>
    <t>B18DCCN577</t>
  </si>
  <si>
    <t>09/02/2000</t>
  </si>
  <si>
    <t>B18DCAT001</t>
  </si>
  <si>
    <t>E18CQCN02-B</t>
  </si>
  <si>
    <t>B18DCDT009</t>
  </si>
  <si>
    <t>Nguyễn Nam</t>
  </si>
  <si>
    <t>B18DCDT018</t>
  </si>
  <si>
    <t>Khổng Xuân</t>
  </si>
  <si>
    <t>B18DCCN053</t>
  </si>
  <si>
    <t>B18DCDT025</t>
  </si>
  <si>
    <t>B18DCAT034</t>
  </si>
  <si>
    <t>B18DCVT066</t>
  </si>
  <si>
    <t>B18DCAT042</t>
  </si>
  <si>
    <t>B18DCCN122</t>
  </si>
  <si>
    <t>B18DCDT045</t>
  </si>
  <si>
    <t>B18DCDT046</t>
  </si>
  <si>
    <t>B18DCAT057</t>
  </si>
  <si>
    <t>Khuất Văn Dương</t>
  </si>
  <si>
    <t>B18DCDT058</t>
  </si>
  <si>
    <t>B18DCDT073</t>
  </si>
  <si>
    <t>11/04/1999</t>
  </si>
  <si>
    <t>B18DCVT162</t>
  </si>
  <si>
    <t>B18DCDT089</t>
  </si>
  <si>
    <t>B18DCDT098</t>
  </si>
  <si>
    <t>Quản Trường</t>
  </si>
  <si>
    <t>B18DCVT229</t>
  </si>
  <si>
    <t>Trương Quang</t>
  </si>
  <si>
    <t>B18DCDT110</t>
  </si>
  <si>
    <t>B18DCDT126</t>
  </si>
  <si>
    <t>Đào Hải</t>
  </si>
  <si>
    <t>B18DCVT257</t>
  </si>
  <si>
    <t>B17DCCN393</t>
  </si>
  <si>
    <t>08/12/1999</t>
  </si>
  <si>
    <t>E17CQCN01-B</t>
  </si>
  <si>
    <t>B18DCAT145</t>
  </si>
  <si>
    <t>B18DCVT269</t>
  </si>
  <si>
    <t>B18DCVT274</t>
  </si>
  <si>
    <t>Hoàng Đình</t>
  </si>
  <si>
    <t>B18DCCN376</t>
  </si>
  <si>
    <t>B17DCCN408</t>
  </si>
  <si>
    <t>Lượng</t>
  </si>
  <si>
    <t>16/10/1999</t>
  </si>
  <si>
    <t>B18DCVT293</t>
  </si>
  <si>
    <t>Nguyễn Vũ</t>
  </si>
  <si>
    <t>B18DCCN409</t>
  </si>
  <si>
    <t>B17DCCN463</t>
  </si>
  <si>
    <t>14/06/1999</t>
  </si>
  <si>
    <t>E17CQCN02-B</t>
  </si>
  <si>
    <t>B18DCCN468</t>
  </si>
  <si>
    <t>B18DCCN517</t>
  </si>
  <si>
    <t>B18DCCN595</t>
  </si>
  <si>
    <t>Ngô Đăng</t>
  </si>
  <si>
    <t>B18DCDT238</t>
  </si>
  <si>
    <t>Hoàng Nguyễn Long</t>
  </si>
  <si>
    <t>B17DCCN612</t>
  </si>
  <si>
    <t>Tạ Xuân</t>
  </si>
  <si>
    <t>24/02/1999</t>
  </si>
  <si>
    <t>B18DCAT249</t>
  </si>
  <si>
    <t>B18DCVT377</t>
  </si>
  <si>
    <t>Nghiêm Anh</t>
  </si>
  <si>
    <t>B18DCVT441</t>
  </si>
  <si>
    <t>B18DCCN694</t>
  </si>
  <si>
    <t>B18DCMR024</t>
  </si>
  <si>
    <t>B18DCVT031</t>
  </si>
  <si>
    <t>B18DCPT030</t>
  </si>
  <si>
    <t>B18DCAT023</t>
  </si>
  <si>
    <t>B18DCVT038</t>
  </si>
  <si>
    <t>B18DCCN060</t>
  </si>
  <si>
    <t>Trần Thái</t>
  </si>
  <si>
    <t>B18DCPT035</t>
  </si>
  <si>
    <t>B18DCPT036</t>
  </si>
  <si>
    <t>Tạ Quốc</t>
  </si>
  <si>
    <t>B18DCPT040</t>
  </si>
  <si>
    <t>Cấn Văn</t>
  </si>
  <si>
    <t>B18DCPT045</t>
  </si>
  <si>
    <t>B18DCPT052</t>
  </si>
  <si>
    <t>Vũ Ánh</t>
  </si>
  <si>
    <t>B18DCQT037</t>
  </si>
  <si>
    <t>Lâm Hữu</t>
  </si>
  <si>
    <t>Đang</t>
  </si>
  <si>
    <t>B18DCPT053</t>
  </si>
  <si>
    <t>Nguyễn Cao Quốc</t>
  </si>
  <si>
    <t>B18DCPT063</t>
  </si>
  <si>
    <t>B18DCPT065</t>
  </si>
  <si>
    <t>B18DCAT069</t>
  </si>
  <si>
    <t>B18DCDT064</t>
  </si>
  <si>
    <t>B18DCPT080</t>
  </si>
  <si>
    <t>B18DCCN208</t>
  </si>
  <si>
    <t>B18DCDT071</t>
  </si>
  <si>
    <t>B18DCAT077</t>
  </si>
  <si>
    <t>B18DCAT082</t>
  </si>
  <si>
    <t>Đỗ Trung</t>
  </si>
  <si>
    <t>B18DCVT158</t>
  </si>
  <si>
    <t>B18DCAT089</t>
  </si>
  <si>
    <t>Thái Hữu</t>
  </si>
  <si>
    <t>B18DCAT097</t>
  </si>
  <si>
    <t>B18DCPT100</t>
  </si>
  <si>
    <t>B18DCVT192</t>
  </si>
  <si>
    <t>B18DCPT110</t>
  </si>
  <si>
    <t>B18DCCN298</t>
  </si>
  <si>
    <t>B18DCDT109</t>
  </si>
  <si>
    <t>Đoàn Duy</t>
  </si>
  <si>
    <t>B18DCAT129</t>
  </si>
  <si>
    <t>B18DCPT121</t>
  </si>
  <si>
    <t>B18DCPT130</t>
  </si>
  <si>
    <t>Khuất Quang</t>
  </si>
  <si>
    <t>B18DCPT135</t>
  </si>
  <si>
    <t>B18DCPT139</t>
  </si>
  <si>
    <t>Hà Thị Phương</t>
  </si>
  <si>
    <t>B18DCDT129</t>
  </si>
  <si>
    <t>B18DCPT145</t>
  </si>
  <si>
    <t>Nguyễn Xuân Thanh</t>
  </si>
  <si>
    <t>B18DCAT151</t>
  </si>
  <si>
    <t>Trịnh Thành</t>
  </si>
  <si>
    <t>B18DCAT155</t>
  </si>
  <si>
    <t>B18DCDT145</t>
  </si>
  <si>
    <t>B18DCAT161</t>
  </si>
  <si>
    <t>B18DCDT159</t>
  </si>
  <si>
    <t>B18DCDT161</t>
  </si>
  <si>
    <t>B18DCPT169</t>
  </si>
  <si>
    <t>B18DCAT183</t>
  </si>
  <si>
    <t>B18DCAT188</t>
  </si>
  <si>
    <t>Đỗ Khắc</t>
  </si>
  <si>
    <t>B18DCPT191</t>
  </si>
  <si>
    <t>B18DCPT194</t>
  </si>
  <si>
    <t>Nguyễn Đức Trường</t>
  </si>
  <si>
    <t>B18DCVT398</t>
  </si>
  <si>
    <t>16/08/1998</t>
  </si>
  <si>
    <t>B18DCAT235</t>
  </si>
  <si>
    <t>Ma Công</t>
  </si>
  <si>
    <t>B18DCAT239</t>
  </si>
  <si>
    <t>B18DCAT240</t>
  </si>
  <si>
    <t>B18DCCN631</t>
  </si>
  <si>
    <t>B18DCDT244</t>
  </si>
  <si>
    <t>Thiên</t>
  </si>
  <si>
    <t>02/06/1999</t>
  </si>
  <si>
    <t>B14DCCN571</t>
  </si>
  <si>
    <t>Neutmixay</t>
  </si>
  <si>
    <t>Thomvilay</t>
  </si>
  <si>
    <t>09/06/1992</t>
  </si>
  <si>
    <t>D14HTTT2</t>
  </si>
  <si>
    <t>B18DCAT245</t>
  </si>
  <si>
    <t>B18DCAT247</t>
  </si>
  <si>
    <t>Phan Thanh</t>
  </si>
  <si>
    <t>B18DCPT235</t>
  </si>
  <si>
    <t>B18DCVT426</t>
  </si>
  <si>
    <t>Đinh Thành</t>
  </si>
  <si>
    <t>B18DCPT238</t>
  </si>
  <si>
    <t>Lưu Tuấn</t>
  </si>
  <si>
    <t>B18DCPT240</t>
  </si>
  <si>
    <t>B18DCAT217</t>
  </si>
  <si>
    <t>Thiều Văn</t>
  </si>
  <si>
    <t>B18DCPT208</t>
  </si>
  <si>
    <t>Cù Thanh</t>
  </si>
  <si>
    <t>B18DCAT225</t>
  </si>
  <si>
    <t>B18DCPT213</t>
  </si>
  <si>
    <t>Lê Ánh</t>
  </si>
  <si>
    <t>B18DCPT258</t>
  </si>
  <si>
    <t>B18DCVT012</t>
  </si>
  <si>
    <t>Hồ Thị Minh</t>
  </si>
  <si>
    <t>B18DCPT015</t>
  </si>
  <si>
    <t>Phan Thị Mai</t>
  </si>
  <si>
    <t>B18DCAT024</t>
  </si>
  <si>
    <t>27/04/1997</t>
  </si>
  <si>
    <t>B18DCVT053</t>
  </si>
  <si>
    <t>B18DCAT041</t>
  </si>
  <si>
    <t>B18DCAT043</t>
  </si>
  <si>
    <t>B18DCAT047</t>
  </si>
  <si>
    <t>B18DCVT081</t>
  </si>
  <si>
    <t>B18DCAT051</t>
  </si>
  <si>
    <t>B18DCAT054</t>
  </si>
  <si>
    <t>B18DCDT056</t>
  </si>
  <si>
    <t>B18DCAT063</t>
  </si>
  <si>
    <t>Phạm Trường</t>
  </si>
  <si>
    <t>B18DCVT125</t>
  </si>
  <si>
    <t>Lương Thanh</t>
  </si>
  <si>
    <t>B18DCVT128</t>
  </si>
  <si>
    <t>B18DCVT136</t>
  </si>
  <si>
    <t>B18DCVT149</t>
  </si>
  <si>
    <t>B18DCDT086</t>
  </si>
  <si>
    <t>B18DCVT182</t>
  </si>
  <si>
    <t>Kim Ngọc</t>
  </si>
  <si>
    <t>03/05/1999</t>
  </si>
  <si>
    <t>B18DCAT104</t>
  </si>
  <si>
    <t>B18DCPT101</t>
  </si>
  <si>
    <t>B18DCAT108</t>
  </si>
  <si>
    <t>B18DCAT120</t>
  </si>
  <si>
    <t>B18DCAT122</t>
  </si>
  <si>
    <t>B18DCAT123</t>
  </si>
  <si>
    <t>Thân Trung</t>
  </si>
  <si>
    <t>B18DCKT090</t>
  </si>
  <si>
    <t>Ngô Thị Ngọc</t>
  </si>
  <si>
    <t>B18DCAT147</t>
  </si>
  <si>
    <t>B18DCVT266</t>
  </si>
  <si>
    <t>B18DCAT157</t>
  </si>
  <si>
    <t>B18DCVT284</t>
  </si>
  <si>
    <t>Vương Thị Trà</t>
  </si>
  <si>
    <t>Mi</t>
  </si>
  <si>
    <t>B18DCAT165</t>
  </si>
  <si>
    <t>Đỗ Ích</t>
  </si>
  <si>
    <t>B18DCDT167</t>
  </si>
  <si>
    <t>Nguyễn Phi</t>
  </si>
  <si>
    <t>B18DCQT107</t>
  </si>
  <si>
    <t>B18DCCN457</t>
  </si>
  <si>
    <t>Phạm Sỹ Hồng</t>
  </si>
  <si>
    <t>B18DCPT173</t>
  </si>
  <si>
    <t>Lê Hoàng Quỳnh</t>
  </si>
  <si>
    <t>B18DCAT184</t>
  </si>
  <si>
    <t>B18DCAT187</t>
  </si>
  <si>
    <t>Đặng Duy</t>
  </si>
  <si>
    <t>B18DCVT330</t>
  </si>
  <si>
    <t>B18DCAT192</t>
  </si>
  <si>
    <t>B18DCDT197</t>
  </si>
  <si>
    <t>B18DCVT345</t>
  </si>
  <si>
    <t>B18DCAT202</t>
  </si>
  <si>
    <t>Đỗ</t>
  </si>
  <si>
    <t>B18DCAT203</t>
  </si>
  <si>
    <t>B18DCQT137</t>
  </si>
  <si>
    <t>Tăng</t>
  </si>
  <si>
    <t>B18DCPT215</t>
  </si>
  <si>
    <t>Lã Quang</t>
  </si>
  <si>
    <t>B18DCAT236</t>
  </si>
  <si>
    <t>B18DCPT220</t>
  </si>
  <si>
    <t>B18DCTM057</t>
  </si>
  <si>
    <t>B18DCAT241</t>
  </si>
  <si>
    <t>B18DCDT249</t>
  </si>
  <si>
    <t>B18DCAT244</t>
  </si>
  <si>
    <t>Phan Doãn</t>
  </si>
  <si>
    <t>B18DCDT212</t>
  </si>
  <si>
    <t>B18DCPT200</t>
  </si>
  <si>
    <t>B18DCKT185</t>
  </si>
  <si>
    <t>B18DCCN671</t>
  </si>
  <si>
    <t>B18DCVT372</t>
  </si>
  <si>
    <t>Vũ Thị Thanh</t>
  </si>
  <si>
    <t>B18DCAT226</t>
  </si>
  <si>
    <t>B18DCCN587</t>
  </si>
  <si>
    <t>Phùng Hải Sơn</t>
  </si>
  <si>
    <t>B18DCDT227</t>
  </si>
  <si>
    <t>B18DCAT265</t>
  </si>
  <si>
    <t>B18DCPT256</t>
  </si>
  <si>
    <t>B18DCCN014</t>
  </si>
  <si>
    <t>Kim Vân</t>
  </si>
  <si>
    <t>B18DCTM002</t>
  </si>
  <si>
    <t>Nguyễn Thị Vy</t>
  </si>
  <si>
    <t>B18DCAT010</t>
  </si>
  <si>
    <t>B18DCDT013</t>
  </si>
  <si>
    <t>B18DCVT037</t>
  </si>
  <si>
    <t>B18DCAT022</t>
  </si>
  <si>
    <t>Đỗ Thiện</t>
  </si>
  <si>
    <t>Bính</t>
  </si>
  <si>
    <t>B18DCAT026</t>
  </si>
  <si>
    <t>B18DCAT038</t>
  </si>
  <si>
    <t>Đỗ Hữu</t>
  </si>
  <si>
    <t>B18DCVT070</t>
  </si>
  <si>
    <t>B18DCCN129</t>
  </si>
  <si>
    <t>B18DCVT093</t>
  </si>
  <si>
    <t>B18DCVT094</t>
  </si>
  <si>
    <t>B18DCVT110</t>
  </si>
  <si>
    <t>Ninh Minh</t>
  </si>
  <si>
    <t>B18DCAT061</t>
  </si>
  <si>
    <t>B18DCAT062</t>
  </si>
  <si>
    <t>Đỗ Trường</t>
  </si>
  <si>
    <t>B18DCDT067</t>
  </si>
  <si>
    <t>B18DCAT076</t>
  </si>
  <si>
    <t>B18DCQT055</t>
  </si>
  <si>
    <t>B18DCAT093</t>
  </si>
  <si>
    <t>B18DCAT102</t>
  </si>
  <si>
    <t>B18DCDT091</t>
  </si>
  <si>
    <t>B18DCVT189</t>
  </si>
  <si>
    <t>Nguyễn Triệu Việt</t>
  </si>
  <si>
    <t>B18DCPT102</t>
  </si>
  <si>
    <t>Đinh Quốc</t>
  </si>
  <si>
    <t>B18DCAT106</t>
  </si>
  <si>
    <t>B18DCAT109</t>
  </si>
  <si>
    <t>B18DCVT232</t>
  </si>
  <si>
    <t>Giáp Quốc</t>
  </si>
  <si>
    <t>B18DCAT138</t>
  </si>
  <si>
    <t>Hán Nam</t>
  </si>
  <si>
    <t>B18DCAT142</t>
  </si>
  <si>
    <t>Kiều Tuấn</t>
  </si>
  <si>
    <t>B18DCVT282</t>
  </si>
  <si>
    <t>B18DCDT157</t>
  </si>
  <si>
    <t>B18DCVT297</t>
  </si>
  <si>
    <t>B18DCVT298</t>
  </si>
  <si>
    <t>B18DCAT166</t>
  </si>
  <si>
    <t>Khuất Thành</t>
  </si>
  <si>
    <t>B18DCCN425</t>
  </si>
  <si>
    <t>B18DCDT165</t>
  </si>
  <si>
    <t>B18DCDT170</t>
  </si>
  <si>
    <t>Trần Giang</t>
  </si>
  <si>
    <t>B18DCTM038</t>
  </si>
  <si>
    <t>B18DCAT170</t>
  </si>
  <si>
    <t>Nghị</t>
  </si>
  <si>
    <t>B18DCTM040</t>
  </si>
  <si>
    <t>B18DCDT175</t>
  </si>
  <si>
    <t>B18DCVT328</t>
  </si>
  <si>
    <t>B18DCCN484</t>
  </si>
  <si>
    <t>B18DCAT201</t>
  </si>
  <si>
    <t>B18DCAT207</t>
  </si>
  <si>
    <t>B18DCVT357</t>
  </si>
  <si>
    <t>Tấn</t>
  </si>
  <si>
    <t>B18DCVT402</t>
  </si>
  <si>
    <t>B18DCDT250</t>
  </si>
  <si>
    <t>B18DCAT210</t>
  </si>
  <si>
    <t>Tín</t>
  </si>
  <si>
    <t>B18DCAT246</t>
  </si>
  <si>
    <t>B18DCDT256</t>
  </si>
  <si>
    <t>B18DCAT250</t>
  </si>
  <si>
    <t>Thân Văn</t>
  </si>
  <si>
    <t>B18DCDT258</t>
  </si>
  <si>
    <t>B18DCVT434</t>
  </si>
  <si>
    <t>Trưởng</t>
  </si>
  <si>
    <t>B18DCVT370</t>
  </si>
  <si>
    <t>B18DCAT213</t>
  </si>
  <si>
    <t>B18DCCN565</t>
  </si>
  <si>
    <t>Nguyễn Giản</t>
  </si>
  <si>
    <t>B18DCVT382</t>
  </si>
  <si>
    <t>B18DCDT224</t>
  </si>
  <si>
    <t>B18DCAT218</t>
  </si>
  <si>
    <t>Trương Anh</t>
  </si>
  <si>
    <t>B18DCPT211</t>
  </si>
  <si>
    <t>B18DCAT258</t>
  </si>
  <si>
    <t>Nguyễn Thị Tường</t>
  </si>
  <si>
    <t>B18DCAT261</t>
  </si>
  <si>
    <t>B18DCCN693</t>
  </si>
  <si>
    <t>Vịnh</t>
  </si>
  <si>
    <t>B18DCAT268</t>
  </si>
  <si>
    <t>B18DCQT175</t>
  </si>
  <si>
    <t>Ngô Thị Kim</t>
  </si>
  <si>
    <t>B18DCPT011</t>
  </si>
  <si>
    <t>B18DCCN032</t>
  </si>
  <si>
    <t>B18DCDT014</t>
  </si>
  <si>
    <t>Phùng Đức</t>
  </si>
  <si>
    <t>B18DCPT037</t>
  </si>
  <si>
    <t>B18DCCN081</t>
  </si>
  <si>
    <t>B18DCAT030</t>
  </si>
  <si>
    <t>B18DCVT074</t>
  </si>
  <si>
    <t>B18DCAT044</t>
  </si>
  <si>
    <t>B18DCVT085</t>
  </si>
  <si>
    <t>B18DCAT066</t>
  </si>
  <si>
    <t>B18DCMR057</t>
  </si>
  <si>
    <t>B18DCVT127</t>
  </si>
  <si>
    <t>B18DCCN201</t>
  </si>
  <si>
    <t>B18DCAT075</t>
  </si>
  <si>
    <t>B18DCVT135</t>
  </si>
  <si>
    <t>Giáp Thị</t>
  </si>
  <si>
    <t>B18DCVT141</t>
  </si>
  <si>
    <t>B18DCCN213</t>
  </si>
  <si>
    <t>Dương Trung</t>
  </si>
  <si>
    <t>B18DCAT091</t>
  </si>
  <si>
    <t>29/12/1999</t>
  </si>
  <si>
    <t>B18DCDT088</t>
  </si>
  <si>
    <t>B18DCTT046</t>
  </si>
  <si>
    <t>B18DCQT071</t>
  </si>
  <si>
    <t>B18DCDT104</t>
  </si>
  <si>
    <t>B18DCKT080</t>
  </si>
  <si>
    <t>B18DCVT234</t>
  </si>
  <si>
    <t>Trương Quốc</t>
  </si>
  <si>
    <t>B18DCMR095</t>
  </si>
  <si>
    <t>Vũ Thị Hồng</t>
  </si>
  <si>
    <t>B18DCAT130</t>
  </si>
  <si>
    <t>Mai Đăng</t>
  </si>
  <si>
    <t>B18DCDT117</t>
  </si>
  <si>
    <t>B18DCDT118</t>
  </si>
  <si>
    <t>Nguyễn Bá Phúc</t>
  </si>
  <si>
    <t>B18DCPT127</t>
  </si>
  <si>
    <t>Phan Công</t>
  </si>
  <si>
    <t>B18DCVT243</t>
  </si>
  <si>
    <t>Lương Bảo</t>
  </si>
  <si>
    <t>B18DCMR109</t>
  </si>
  <si>
    <t>B18DCAT141</t>
  </si>
  <si>
    <t>Hoàng Quế</t>
  </si>
  <si>
    <t>B18DCDT134</t>
  </si>
  <si>
    <t>B18DCDT141</t>
  </si>
  <si>
    <t>B18DCAT158</t>
  </si>
  <si>
    <t>Bùi Tuyết</t>
  </si>
  <si>
    <t>B18DCDT143</t>
  </si>
  <si>
    <t>B18DCAT159</t>
  </si>
  <si>
    <t>B18DCDT153</t>
  </si>
  <si>
    <t>B18DCDT155</t>
  </si>
  <si>
    <t>B18DCDT172</t>
  </si>
  <si>
    <t>B18DCDT176</t>
  </si>
  <si>
    <t>B18DCDT182</t>
  </si>
  <si>
    <t>Phan</t>
  </si>
  <si>
    <t>B18DCVT316</t>
  </si>
  <si>
    <t>B18DCVT318</t>
  </si>
  <si>
    <t>B18DCDT192</t>
  </si>
  <si>
    <t>B18DCAT194</t>
  </si>
  <si>
    <t>Trần Thế</t>
  </si>
  <si>
    <t>B18DCPT185</t>
  </si>
  <si>
    <t>B18DCVT347</t>
  </si>
  <si>
    <t>B18DCAT206</t>
  </si>
  <si>
    <t>Khúc Chí</t>
  </si>
  <si>
    <t>Tá</t>
  </si>
  <si>
    <t>B18DCVT408</t>
  </si>
  <si>
    <t>B18DCVT409</t>
  </si>
  <si>
    <t>B18DCCN635</t>
  </si>
  <si>
    <t>B18DCPT225</t>
  </si>
  <si>
    <t>B18DCTM048</t>
  </si>
  <si>
    <t>B18DCCN663</t>
  </si>
  <si>
    <t>Phạm Thị Huyền</t>
  </si>
  <si>
    <t>B18DCAT215</t>
  </si>
  <si>
    <t>B18DCVT378</t>
  </si>
  <si>
    <t>B18DCAT222</t>
  </si>
  <si>
    <t>B18DCDT226</t>
  </si>
  <si>
    <t>B18DCVT449</t>
  </si>
  <si>
    <t>B18DCKT003</t>
  </si>
  <si>
    <t>Đỗ Thị Vân</t>
  </si>
  <si>
    <t>B18DCQT019</t>
  </si>
  <si>
    <t>B18DCCN049</t>
  </si>
  <si>
    <t>B18DCPT026</t>
  </si>
  <si>
    <t>B18DCDT020</t>
  </si>
  <si>
    <t>Bắc</t>
  </si>
  <si>
    <t>B18DCCN057</t>
  </si>
  <si>
    <t>B18DCCN131</t>
  </si>
  <si>
    <t>B18DCDT062</t>
  </si>
  <si>
    <t>B18DCMR061</t>
  </si>
  <si>
    <t>Lỗ Thị</t>
  </si>
  <si>
    <t>B18DCCN240</t>
  </si>
  <si>
    <t>B18DCCN244</t>
  </si>
  <si>
    <t>Nguyễn Viết Minh</t>
  </si>
  <si>
    <t>B18DCCN245</t>
  </si>
  <si>
    <t>B18DCCN247</t>
  </si>
  <si>
    <t>B18DCMR076</t>
  </si>
  <si>
    <t>B18DCDT096</t>
  </si>
  <si>
    <t>B18DCCN269</t>
  </si>
  <si>
    <t>B18DCKT071</t>
  </si>
  <si>
    <t>B18DCKT072</t>
  </si>
  <si>
    <t>B18DCCN301</t>
  </si>
  <si>
    <t>B18DCPT118</t>
  </si>
  <si>
    <t>Đỗ Quốc</t>
  </si>
  <si>
    <t>B18DCTM028</t>
  </si>
  <si>
    <t>B18DCKT084</t>
  </si>
  <si>
    <t>Trịnh Ngọc</t>
  </si>
  <si>
    <t>B18DCMR105</t>
  </si>
  <si>
    <t>B17DCVT215</t>
  </si>
  <si>
    <t>31/07/1999</t>
  </si>
  <si>
    <t>B18DCCN368</t>
  </si>
  <si>
    <t>Vũ Hải</t>
  </si>
  <si>
    <t>B18DCDT139</t>
  </si>
  <si>
    <t>B18DCMR118</t>
  </si>
  <si>
    <t>B18DCQT094</t>
  </si>
  <si>
    <t>Đỗ Huyền</t>
  </si>
  <si>
    <t>B18DCKT108</t>
  </si>
  <si>
    <t>B18DCDT147</t>
  </si>
  <si>
    <t>B18DCQT099</t>
  </si>
  <si>
    <t>B18DCCN400</t>
  </si>
  <si>
    <t>B18DCCN414</t>
  </si>
  <si>
    <t>Trần Lê</t>
  </si>
  <si>
    <t>B18DCCN421</t>
  </si>
  <si>
    <t>B18DCCN438</t>
  </si>
  <si>
    <t>B18DCQT113</t>
  </si>
  <si>
    <t>Nguyễn Trí</t>
  </si>
  <si>
    <t>09/10/1999</t>
  </si>
  <si>
    <t>B18DCKT123</t>
  </si>
  <si>
    <t>Đỗ Hồng</t>
  </si>
  <si>
    <t>B18DCKT124</t>
  </si>
  <si>
    <t>B18DCKT127</t>
  </si>
  <si>
    <t>B18DCMR142</t>
  </si>
  <si>
    <t>B18DCDT199</t>
  </si>
  <si>
    <t>Quyến</t>
  </si>
  <si>
    <t>B18DCCN508</t>
  </si>
  <si>
    <t>16/04/1997</t>
  </si>
  <si>
    <t>B18DCTT102</t>
  </si>
  <si>
    <t>Lâm Hoàng</t>
  </si>
  <si>
    <t>B18DCCN604</t>
  </si>
  <si>
    <t>Mỵ Duy</t>
  </si>
  <si>
    <t>B18DCTM050</t>
  </si>
  <si>
    <t>B18DCCN609</t>
  </si>
  <si>
    <t>B18DCMR174</t>
  </si>
  <si>
    <t>B18DCCN655</t>
  </si>
  <si>
    <t>Thử</t>
  </si>
  <si>
    <t>B18DCKT184</t>
  </si>
  <si>
    <t>Đỗ Thu</t>
  </si>
  <si>
    <t>B18DCMR195</t>
  </si>
  <si>
    <t>B14DCCN777</t>
  </si>
  <si>
    <t>21/02/1996</t>
  </si>
  <si>
    <t>D14HTTT4</t>
  </si>
  <si>
    <t>B18DCQT163</t>
  </si>
  <si>
    <t>Trương Thị Tuyết</t>
  </si>
  <si>
    <t>B18DCKT194</t>
  </si>
  <si>
    <t>Nguyễn Thị Thủy</t>
  </si>
  <si>
    <t>Trúc</t>
  </si>
  <si>
    <t>B18DCKT152</t>
  </si>
  <si>
    <t>Đậu Thị Cẩm</t>
  </si>
  <si>
    <t>B18DCCN582</t>
  </si>
  <si>
    <t>Nguyễn Sơn</t>
  </si>
  <si>
    <t>B18DCKT196</t>
  </si>
  <si>
    <t>Mai Tố</t>
  </si>
  <si>
    <t>B18DCCN691</t>
  </si>
  <si>
    <t>B18DCCN701</t>
  </si>
  <si>
    <t>Lại Văn</t>
  </si>
  <si>
    <t>B18DCMR210</t>
  </si>
  <si>
    <t>B18DCKT200</t>
  </si>
  <si>
    <t>Lương Hải</t>
  </si>
  <si>
    <t>B18DCMR001</t>
  </si>
  <si>
    <t>Bùi Thảo</t>
  </si>
  <si>
    <t>B18DCQT001</t>
  </si>
  <si>
    <t>Dư Thị Ngọc</t>
  </si>
  <si>
    <t>B18DCCN016</t>
  </si>
  <si>
    <t>Lê Đắc</t>
  </si>
  <si>
    <t>B18DCQT009</t>
  </si>
  <si>
    <t>B18DCDT012</t>
  </si>
  <si>
    <t>B18DCMR021</t>
  </si>
  <si>
    <t>Trần Thị Lan</t>
  </si>
  <si>
    <t>B18DCVT029</t>
  </si>
  <si>
    <t>B18DCDT024</t>
  </si>
  <si>
    <t>Hà Quang</t>
  </si>
  <si>
    <t>B18DCKT033</t>
  </si>
  <si>
    <t>Đặng Bích</t>
  </si>
  <si>
    <t>B18DCMR041</t>
  </si>
  <si>
    <t>Hà Hoàng</t>
  </si>
  <si>
    <t>B18DCAT053</t>
  </si>
  <si>
    <t>Định</t>
  </si>
  <si>
    <t>B18DCMR045</t>
  </si>
  <si>
    <t>B18DCCN173</t>
  </si>
  <si>
    <t>B18DCCN186</t>
  </si>
  <si>
    <t>Đinh Hương</t>
  </si>
  <si>
    <t>B18DCMR049</t>
  </si>
  <si>
    <t>Nguyễn Hoàng Hương</t>
  </si>
  <si>
    <t>B18DCCN195</t>
  </si>
  <si>
    <t>23/06/1999</t>
  </si>
  <si>
    <t>B18DCQT044</t>
  </si>
  <si>
    <t>B18DCMR069</t>
  </si>
  <si>
    <t>B18DCVT150</t>
  </si>
  <si>
    <t>B18DCKT063</t>
  </si>
  <si>
    <t>B18DCVT186</t>
  </si>
  <si>
    <t>B18DCCN273</t>
  </si>
  <si>
    <t>Trương Tuấn</t>
  </si>
  <si>
    <t>B18DCCN278</t>
  </si>
  <si>
    <t>B18DCQT073</t>
  </si>
  <si>
    <t>Hoàng Thu</t>
  </si>
  <si>
    <t>B18DCCN289</t>
  </si>
  <si>
    <t>Nguyễn Lan</t>
  </si>
  <si>
    <t>B18DCKT078</t>
  </si>
  <si>
    <t>B18DCCN297</t>
  </si>
  <si>
    <t>B18DCCN347</t>
  </si>
  <si>
    <t>B18DCDT142</t>
  </si>
  <si>
    <t>B18DCCN386</t>
  </si>
  <si>
    <t>Lựu</t>
  </si>
  <si>
    <t>B18DCDT164</t>
  </si>
  <si>
    <t>B18DCCN458</t>
  </si>
  <si>
    <t>Đào Kỷ</t>
  </si>
  <si>
    <t>B18DCKT129</t>
  </si>
  <si>
    <t>Cao Thị Minh</t>
  </si>
  <si>
    <t>B18DCKT137</t>
  </si>
  <si>
    <t>B18DCPT175</t>
  </si>
  <si>
    <t>Tạ Kiều</t>
  </si>
  <si>
    <t>B18DCKT142</t>
  </si>
  <si>
    <t>B18DCCN494</t>
  </si>
  <si>
    <t>B18DCMR163</t>
  </si>
  <si>
    <t>Phạm Thị Như</t>
  </si>
  <si>
    <t>B18DCDT203</t>
  </si>
  <si>
    <t>Sĩ</t>
  </si>
  <si>
    <t>B18DCDT204</t>
  </si>
  <si>
    <t>B18DCQT136</t>
  </si>
  <si>
    <t>B18DCCN610</t>
  </si>
  <si>
    <t>B18DCPT216</t>
  </si>
  <si>
    <t>B18DCTT104</t>
  </si>
  <si>
    <t>B18DCMR177</t>
  </si>
  <si>
    <t>B18DCPT221</t>
  </si>
  <si>
    <t>Doãn Công</t>
  </si>
  <si>
    <t>06/03/1998</t>
  </si>
  <si>
    <t>B18DCPT222</t>
  </si>
  <si>
    <t>Bùi Mai</t>
  </si>
  <si>
    <t>B18DCCN647</t>
  </si>
  <si>
    <t>B18DCCN540</t>
  </si>
  <si>
    <t>B18DCCN661</t>
  </si>
  <si>
    <t>B18DCQT162</t>
  </si>
  <si>
    <t>B18DCMR200</t>
  </si>
  <si>
    <t>B18DCMR201</t>
  </si>
  <si>
    <t>Đoàn Quốc</t>
  </si>
  <si>
    <t>B18DCPT239</t>
  </si>
  <si>
    <t>B18DCCN676</t>
  </si>
  <si>
    <t>B18DCQT140</t>
  </si>
  <si>
    <t>B18DCCN591</t>
  </si>
  <si>
    <t>Lê Mạnh</t>
  </si>
  <si>
    <t>B18DCCN710</t>
  </si>
  <si>
    <t>31/10/1999</t>
  </si>
  <si>
    <t>B18DCCN690</t>
  </si>
  <si>
    <t>B18DCQT170</t>
  </si>
  <si>
    <t>Xuyến</t>
  </si>
  <si>
    <t>B18DCCN007</t>
  </si>
  <si>
    <t>Chu Văn</t>
  </si>
  <si>
    <t>B18DCCN009</t>
  </si>
  <si>
    <t>B18DCVT007</t>
  </si>
  <si>
    <t>B18DCCN022</t>
  </si>
  <si>
    <t>Nguyễn Lâm</t>
  </si>
  <si>
    <t>B18DCVT018</t>
  </si>
  <si>
    <t>B17DCTT007</t>
  </si>
  <si>
    <t>09/02/1999</t>
  </si>
  <si>
    <t>B18DCAT014</t>
  </si>
  <si>
    <t>Trịnh Thế</t>
  </si>
  <si>
    <t>B17DCKT014</t>
  </si>
  <si>
    <t>Huỳnh Thị Ngọc</t>
  </si>
  <si>
    <t>D17CQKT02-B</t>
  </si>
  <si>
    <t>B18DCPT029</t>
  </si>
  <si>
    <t>Hoàng Nông Điện</t>
  </si>
  <si>
    <t>B18DCCN054</t>
  </si>
  <si>
    <t>B18DCCN055</t>
  </si>
  <si>
    <t>Trương Ngọc</t>
  </si>
  <si>
    <t>Cảnh</t>
  </si>
  <si>
    <t>B17DCTT019</t>
  </si>
  <si>
    <t>Diệp</t>
  </si>
  <si>
    <t>B18DCCN093</t>
  </si>
  <si>
    <t>B18DCCN104</t>
  </si>
  <si>
    <t>Bùi Quý</t>
  </si>
  <si>
    <t>B18DCCN108</t>
  </si>
  <si>
    <t>B18DCCN110</t>
  </si>
  <si>
    <t>B17DCTT021</t>
  </si>
  <si>
    <t>09/01/1999</t>
  </si>
  <si>
    <t>B18DCCN168</t>
  </si>
  <si>
    <t>B18DCCN170</t>
  </si>
  <si>
    <t>B18DCTM015</t>
  </si>
  <si>
    <t>B18DCCN197</t>
  </si>
  <si>
    <t>B18DCQT047</t>
  </si>
  <si>
    <t>Bùi Thu</t>
  </si>
  <si>
    <t>B17DCMR037</t>
  </si>
  <si>
    <t>Lại Minh</t>
  </si>
  <si>
    <t>07/11/1998</t>
  </si>
  <si>
    <t>B17DCAT066</t>
  </si>
  <si>
    <t>Trịnh Thị Thu</t>
  </si>
  <si>
    <t>B18DCCN206</t>
  </si>
  <si>
    <t>B18DCVT151</t>
  </si>
  <si>
    <t>Lý Minh</t>
  </si>
  <si>
    <t>B18DCCN233</t>
  </si>
  <si>
    <t>B18DCCN250</t>
  </si>
  <si>
    <t>B18DCCN257</t>
  </si>
  <si>
    <t>B18DCPT106</t>
  </si>
  <si>
    <t>Vương Việt</t>
  </si>
  <si>
    <t>B17DCMR065</t>
  </si>
  <si>
    <t>30/08/1999</t>
  </si>
  <si>
    <t>B17DCAT090</t>
  </si>
  <si>
    <t>05/05/1999</t>
  </si>
  <si>
    <t>B18DCMR091</t>
  </si>
  <si>
    <t>B18DCCN308</t>
  </si>
  <si>
    <t>Ngô Gia</t>
  </si>
  <si>
    <t>B18DCCN291</t>
  </si>
  <si>
    <t>B17DCQT075</t>
  </si>
  <si>
    <t>B17DCCN369</t>
  </si>
  <si>
    <t>Lê Thị Nhật</t>
  </si>
  <si>
    <t>30/04/1999</t>
  </si>
  <si>
    <t>B18DCVT250</t>
  </si>
  <si>
    <t>B18DCPT142</t>
  </si>
  <si>
    <t>B18DCCN351</t>
  </si>
  <si>
    <t>B18DCVT276</t>
  </si>
  <si>
    <t>Lại Hoàng Thế</t>
  </si>
  <si>
    <t>B18DCCN378</t>
  </si>
  <si>
    <t>B18DCCN388</t>
  </si>
  <si>
    <t>B17DCAT122</t>
  </si>
  <si>
    <t>13/05/1999</t>
  </si>
  <si>
    <t>B17DCPT141</t>
  </si>
  <si>
    <t>30/09/1999</t>
  </si>
  <si>
    <t>B18DCQT112</t>
  </si>
  <si>
    <t>Nguyễn Thị Tình</t>
  </si>
  <si>
    <t>Nghi</t>
  </si>
  <si>
    <t>B18DCPT176</t>
  </si>
  <si>
    <t>B18DCQT132</t>
  </si>
  <si>
    <t>B18DCPT186</t>
  </si>
  <si>
    <t>Lý Văn</t>
  </si>
  <si>
    <t>B18DCCN504</t>
  </si>
  <si>
    <t>Đặng Thị Như</t>
  </si>
  <si>
    <t>B18DCCN521</t>
  </si>
  <si>
    <t>Phùng Đình</t>
  </si>
  <si>
    <t>B18DCKT151</t>
  </si>
  <si>
    <t>B18DCCN599</t>
  </si>
  <si>
    <t>B16DCPT137</t>
  </si>
  <si>
    <t>17/11/1998</t>
  </si>
  <si>
    <t>D16TKDPT1</t>
  </si>
  <si>
    <t>B18DCCN665</t>
  </si>
  <si>
    <t>Nguyễn Thị Việt</t>
  </si>
  <si>
    <t>B18DCCN679</t>
  </si>
  <si>
    <t>B18DCCN555</t>
  </si>
  <si>
    <t>B18DCCN583</t>
  </si>
  <si>
    <t>B18DCCN589</t>
  </si>
  <si>
    <t>B18DCCN700</t>
  </si>
  <si>
    <t>Đỗ Quý</t>
  </si>
  <si>
    <t>B18DCCN005</t>
  </si>
  <si>
    <t>Cao Hoàng</t>
  </si>
  <si>
    <t>B18DCMR013</t>
  </si>
  <si>
    <t>Nguyễn Thị Lan</t>
  </si>
  <si>
    <t>B18DCCN021</t>
  </si>
  <si>
    <t>B18DCKT009</t>
  </si>
  <si>
    <t>B18DCCN028</t>
  </si>
  <si>
    <t>B18DCCN033</t>
  </si>
  <si>
    <t>B18DCMR022</t>
  </si>
  <si>
    <t>Trần Vân</t>
  </si>
  <si>
    <t>B18DCCN043</t>
  </si>
  <si>
    <t>B18DCQT020</t>
  </si>
  <si>
    <t>Tạ Thị Ngọc</t>
  </si>
  <si>
    <t>B18DCVT034</t>
  </si>
  <si>
    <t>Báu</t>
  </si>
  <si>
    <t>B18DCPT031</t>
  </si>
  <si>
    <t>B18DCCN063</t>
  </si>
  <si>
    <t>B18DCCN065</t>
  </si>
  <si>
    <t>B18DCVT042</t>
  </si>
  <si>
    <t>B18DCMR037</t>
  </si>
  <si>
    <t>B18DCPT047</t>
  </si>
  <si>
    <t>Vũ Đắc</t>
  </si>
  <si>
    <t>B18DCCN117</t>
  </si>
  <si>
    <t>Lò Văn</t>
  </si>
  <si>
    <t>B18DCCN120</t>
  </si>
  <si>
    <t>Lưu Công Bình</t>
  </si>
  <si>
    <t>B18DCCN123</t>
  </si>
  <si>
    <t>B18DCCN133</t>
  </si>
  <si>
    <t>B18DCQT039</t>
  </si>
  <si>
    <t>B18DCCN152</t>
  </si>
  <si>
    <t>B18DCPT061</t>
  </si>
  <si>
    <t>B18DCPT066</t>
  </si>
  <si>
    <t>Giáp</t>
  </si>
  <si>
    <t>B18DCCN188</t>
  </si>
  <si>
    <t>B18DCMR065</t>
  </si>
  <si>
    <t>Phan Bích</t>
  </si>
  <si>
    <t>B18DCMR066</t>
  </si>
  <si>
    <t>Thái Thị Thu</t>
  </si>
  <si>
    <t>B18DCCN210</t>
  </si>
  <si>
    <t>B18DCVT154</t>
  </si>
  <si>
    <t>B18DCTT038</t>
  </si>
  <si>
    <t>Phan Thị Bảo</t>
  </si>
  <si>
    <t>B18DCCN261</t>
  </si>
  <si>
    <t>Vương Mạnh</t>
  </si>
  <si>
    <t>B18DCMR089</t>
  </si>
  <si>
    <t>B18DCCN321</t>
  </si>
  <si>
    <t>Ninh Thị</t>
  </si>
  <si>
    <t>B18DCVT240</t>
  </si>
  <si>
    <t>B18DCDT122</t>
  </si>
  <si>
    <t>B18DCPT131</t>
  </si>
  <si>
    <t>B18DCPT136</t>
  </si>
  <si>
    <t>B18DCMR110</t>
  </si>
  <si>
    <t>Phùng Thị Thùy</t>
  </si>
  <si>
    <t>B18DCMR116</t>
  </si>
  <si>
    <t>B18DCCN359</t>
  </si>
  <si>
    <t>Phùng Hoàng</t>
  </si>
  <si>
    <t>B18DCCN362</t>
  </si>
  <si>
    <t>B18DCCN365</t>
  </si>
  <si>
    <t>B18DCCN408</t>
  </si>
  <si>
    <t>B18DCDT162</t>
  </si>
  <si>
    <t>Hoàng Hoài</t>
  </si>
  <si>
    <t>B18DCMR137</t>
  </si>
  <si>
    <t>B18DCKT133</t>
  </si>
  <si>
    <t>B18DCPT177</t>
  </si>
  <si>
    <t>B18DCCN481</t>
  </si>
  <si>
    <t>B18DCPT182</t>
  </si>
  <si>
    <t>B18DCCN522</t>
  </si>
  <si>
    <t>B18DCCN526</t>
  </si>
  <si>
    <t>Nguyễn Kiêm</t>
  </si>
  <si>
    <t>B18DCCN603</t>
  </si>
  <si>
    <t>B18DCCN613</t>
  </si>
  <si>
    <t>Hồ Đức</t>
  </si>
  <si>
    <t>B18DCCN636</t>
  </si>
  <si>
    <t>Thêu</t>
  </si>
  <si>
    <t>B18DCCN680</t>
  </si>
  <si>
    <t>B18DCVT365</t>
  </si>
  <si>
    <t>Đinh Trọng</t>
  </si>
  <si>
    <t>B18DCKT197</t>
  </si>
  <si>
    <t>B18DCPT246</t>
  </si>
  <si>
    <t>B18DCCN689</t>
  </si>
  <si>
    <t>B18DCPT252</t>
  </si>
  <si>
    <t>Hoàng Hạ</t>
  </si>
  <si>
    <t>Nhóm: 01</t>
  </si>
  <si>
    <t>Nhóm: 02</t>
  </si>
  <si>
    <t>Nhóm: 03</t>
  </si>
  <si>
    <t>Nhóm: 04</t>
  </si>
  <si>
    <t>Nhóm: 21</t>
  </si>
  <si>
    <t>Nhóm: 22</t>
  </si>
  <si>
    <t>Nhóm: 23</t>
  </si>
  <si>
    <t>Nhóm: 24</t>
  </si>
  <si>
    <t>B18DCKT004</t>
  </si>
  <si>
    <t>Kiều Thị Lan</t>
  </si>
  <si>
    <t>B17DCPT017</t>
  </si>
  <si>
    <t>Tống Tiến</t>
  </si>
  <si>
    <t>23/10/1998</t>
  </si>
  <si>
    <t>B14DCMR167</t>
  </si>
  <si>
    <t>10/05/1994</t>
  </si>
  <si>
    <t>D14CQMR03-B</t>
  </si>
  <si>
    <t>B18DCQT014</t>
  </si>
  <si>
    <t>B18DCQT017</t>
  </si>
  <si>
    <t>B18DCVT032</t>
  </si>
  <si>
    <t>Nguyễn Hữu Tuấn</t>
  </si>
  <si>
    <t>B15DCCN068</t>
  </si>
  <si>
    <t>23/09/1997</t>
  </si>
  <si>
    <t>D15HTTT1</t>
  </si>
  <si>
    <t>B18DCCN084</t>
  </si>
  <si>
    <t>B18DCCN088</t>
  </si>
  <si>
    <t>24/06/1998</t>
  </si>
  <si>
    <t>B18DCVT055</t>
  </si>
  <si>
    <t>Duẩn</t>
  </si>
  <si>
    <t>B18DCVT056</t>
  </si>
  <si>
    <t>Chu Anh</t>
  </si>
  <si>
    <t>B16DCCN535</t>
  </si>
  <si>
    <t>Lưu Tiến</t>
  </si>
  <si>
    <t>12/12/1998</t>
  </si>
  <si>
    <t>D16CQCN09-B</t>
  </si>
  <si>
    <t>B17DCDT046</t>
  </si>
  <si>
    <t>B18DCVT064</t>
  </si>
  <si>
    <t>B18DCCN121</t>
  </si>
  <si>
    <t>B16DCPT032</t>
  </si>
  <si>
    <t>06/09/1998</t>
  </si>
  <si>
    <t>D16PTDPT</t>
  </si>
  <si>
    <t>B18DCVT079</t>
  </si>
  <si>
    <t>B18DCVT095</t>
  </si>
  <si>
    <t>B18DCKT040</t>
  </si>
  <si>
    <t>B18DCCN164</t>
  </si>
  <si>
    <t>B18DCMR047</t>
  </si>
  <si>
    <t>B18DCVT143</t>
  </si>
  <si>
    <t>B17DCCN278</t>
  </si>
  <si>
    <t>Cung Đức Mạnh</t>
  </si>
  <si>
    <t>04/08/1999</t>
  </si>
  <si>
    <t>B18DCVT191</t>
  </si>
  <si>
    <t>B14DCCN380</t>
  </si>
  <si>
    <t>07/05/1996</t>
  </si>
  <si>
    <t>D14CNPM4</t>
  </si>
  <si>
    <t>B18DCVT216</t>
  </si>
  <si>
    <t>B18DCKT083</t>
  </si>
  <si>
    <t>Lữ Mai</t>
  </si>
  <si>
    <t>B18DCVT239</t>
  </si>
  <si>
    <t>B14DCCN397</t>
  </si>
  <si>
    <t>22/05/1988</t>
  </si>
  <si>
    <t>D14CNPM3</t>
  </si>
  <si>
    <t>B14DCCN080</t>
  </si>
  <si>
    <t>03/11/1996</t>
  </si>
  <si>
    <t>B18DCVT255</t>
  </si>
  <si>
    <t>B18DCKT104</t>
  </si>
  <si>
    <t>Nguyễn Thị Khánh</t>
  </si>
  <si>
    <t>B18DCKT112</t>
  </si>
  <si>
    <t>Hồ Nhật</t>
  </si>
  <si>
    <t>29/10/1998</t>
  </si>
  <si>
    <t>B18DCVT303</t>
  </si>
  <si>
    <t>Nguyễn Tú</t>
  </si>
  <si>
    <t>B18DCCN455</t>
  </si>
  <si>
    <t>Chu Quang</t>
  </si>
  <si>
    <t>B18DCKT135</t>
  </si>
  <si>
    <t>Đinh Thị Hồng</t>
  </si>
  <si>
    <t>B18DCMR148</t>
  </si>
  <si>
    <t>03/10/1999</t>
  </si>
  <si>
    <t>B15DCKT142</t>
  </si>
  <si>
    <t>D15CQKT02-B</t>
  </si>
  <si>
    <t>B18DCCN479</t>
  </si>
  <si>
    <t>B18DCCN611</t>
  </si>
  <si>
    <t>Đinh Như</t>
  </si>
  <si>
    <t>B18DCCN642</t>
  </si>
  <si>
    <t>B15DCQT165</t>
  </si>
  <si>
    <t>Vũ Hoài</t>
  </si>
  <si>
    <t>09/10/1997</t>
  </si>
  <si>
    <t>D15TMDT1</t>
  </si>
  <si>
    <t>B18DCKT177</t>
  </si>
  <si>
    <t>B18DCVT359</t>
  </si>
  <si>
    <t>B18DCVT375</t>
  </si>
  <si>
    <t>B18DCQT138</t>
  </si>
  <si>
    <t>B18DCVT439</t>
  </si>
  <si>
    <t>B17DCCN689</t>
  </si>
  <si>
    <t>02/09/1999</t>
  </si>
  <si>
    <t>B18DCVT447</t>
  </si>
  <si>
    <t>B18DCKT201</t>
  </si>
  <si>
    <t>B18DCCN011</t>
  </si>
  <si>
    <t>Đỗ Lan</t>
  </si>
  <si>
    <t>B18DCTM001</t>
  </si>
  <si>
    <t>B18DCCN015</t>
  </si>
  <si>
    <t>B18DCCN042</t>
  </si>
  <si>
    <t>B18DCDT016</t>
  </si>
  <si>
    <t>B18DCCN045</t>
  </si>
  <si>
    <t>Hà Thị Ngọc</t>
  </si>
  <si>
    <t>B18DCCN048</t>
  </si>
  <si>
    <t>B18DCKT024</t>
  </si>
  <si>
    <t>B18DCCN114</t>
  </si>
  <si>
    <t>B18DCKT034</t>
  </si>
  <si>
    <t>B18DCQT036</t>
  </si>
  <si>
    <t>B18DCCN125</t>
  </si>
  <si>
    <t>B18DCKT039</t>
  </si>
  <si>
    <t>Nguyễn Thị Anh</t>
  </si>
  <si>
    <t>Đào</t>
  </si>
  <si>
    <t>B18DCCN161</t>
  </si>
  <si>
    <t>B18DCVT120</t>
  </si>
  <si>
    <t>B18DCKT042</t>
  </si>
  <si>
    <t>Phạm Hương</t>
  </si>
  <si>
    <t>B18DCKT050</t>
  </si>
  <si>
    <t>Hà Thị Mỹ</t>
  </si>
  <si>
    <t>B18DCKT056</t>
  </si>
  <si>
    <t>B18DCCN243</t>
  </si>
  <si>
    <t>B18DCTM021</t>
  </si>
  <si>
    <t>B18DCTM024</t>
  </si>
  <si>
    <t>B18DCVT208</t>
  </si>
  <si>
    <t>B18DCCN303</t>
  </si>
  <si>
    <t>Khanh</t>
  </si>
  <si>
    <t>B18DCVT235</t>
  </si>
  <si>
    <t>B18DCCN316</t>
  </si>
  <si>
    <t>Phạm Văn Anh</t>
  </si>
  <si>
    <t>B18DCKT088</t>
  </si>
  <si>
    <t>Lê Thị Ngọc</t>
  </si>
  <si>
    <t>B18DCCN329</t>
  </si>
  <si>
    <t>B18DCTM032</t>
  </si>
  <si>
    <t>B18DCCN344</t>
  </si>
  <si>
    <t>Hồ Tấn</t>
  </si>
  <si>
    <t>B18DCTM033</t>
  </si>
  <si>
    <t>B18DCVT264</t>
  </si>
  <si>
    <t>B18DCCN363</t>
  </si>
  <si>
    <t>B18DCVT275</t>
  </si>
  <si>
    <t>B18DCCN385</t>
  </si>
  <si>
    <t>24/04/1999</t>
  </si>
  <si>
    <t>B18DCCN393</t>
  </si>
  <si>
    <t>B18DCDT160</t>
  </si>
  <si>
    <t>05/08/1999</t>
  </si>
  <si>
    <t>B18DCCN422</t>
  </si>
  <si>
    <t>B18DCCN462</t>
  </si>
  <si>
    <t>Bùi Long</t>
  </si>
  <si>
    <t>B18DCCN440</t>
  </si>
  <si>
    <t>B18DCCN493</t>
  </si>
  <si>
    <t>B18DCCN495</t>
  </si>
  <si>
    <t>B18DCPT188</t>
  </si>
  <si>
    <t>B18DCCN510</t>
  </si>
  <si>
    <t>Hà Văn</t>
  </si>
  <si>
    <t>B18DCTM047</t>
  </si>
  <si>
    <t>B18DCVT353</t>
  </si>
  <si>
    <t>B18DCCN605</t>
  </si>
  <si>
    <t>B18DCCN608</t>
  </si>
  <si>
    <t>B18DCTM051</t>
  </si>
  <si>
    <t>Đặng Đình</t>
  </si>
  <si>
    <t>B18DCTM056</t>
  </si>
  <si>
    <t>B18DCKT182</t>
  </si>
  <si>
    <t>Cấn Thị Huyền</t>
  </si>
  <si>
    <t>B18DCVT422</t>
  </si>
  <si>
    <t>B18DCKT192</t>
  </si>
  <si>
    <t>Vũ Thu</t>
  </si>
  <si>
    <t>B18DCCN668</t>
  </si>
  <si>
    <t>Đỗ Thành</t>
  </si>
  <si>
    <t>B18DCQT167</t>
  </si>
  <si>
    <t>B18DCVT379</t>
  </si>
  <si>
    <t>B18DCCN564</t>
  </si>
  <si>
    <t>Nguyễn Đình Anh</t>
  </si>
  <si>
    <t>B18DCPT206</t>
  </si>
  <si>
    <t>B18DCCN588</t>
  </si>
  <si>
    <t>Vi Thị Kim</t>
  </si>
  <si>
    <t>Tuyền</t>
  </si>
  <si>
    <t>B18DCCN697</t>
  </si>
  <si>
    <t>B18DCKT202</t>
  </si>
  <si>
    <t>B18DCPT001</t>
  </si>
  <si>
    <t>Đỗ Tâm Linh</t>
  </si>
  <si>
    <t>B17DCVT015</t>
  </si>
  <si>
    <t>30/06/1998</t>
  </si>
  <si>
    <t>B17DCVT026</t>
  </si>
  <si>
    <t>25/08/1999</t>
  </si>
  <si>
    <t>B18DCVT049</t>
  </si>
  <si>
    <t>B18DCCN083</t>
  </si>
  <si>
    <t>B18DCTM009</t>
  </si>
  <si>
    <t>B18DCCN064</t>
  </si>
  <si>
    <t>B17DCAT041</t>
  </si>
  <si>
    <t>01/01/1999</t>
  </si>
  <si>
    <t>B18DCVT059</t>
  </si>
  <si>
    <t>28/07/1996</t>
  </si>
  <si>
    <t>B18DCCN097</t>
  </si>
  <si>
    <t>B18DCCN167</t>
  </si>
  <si>
    <t>B18DCCN174</t>
  </si>
  <si>
    <t>B18DCCN176</t>
  </si>
  <si>
    <t>B18DCCN184</t>
  </si>
  <si>
    <t>Trịnh Trung</t>
  </si>
  <si>
    <t>B18DCTM014</t>
  </si>
  <si>
    <t>Ngô Thị Hà</t>
  </si>
  <si>
    <t>B18DCCN187</t>
  </si>
  <si>
    <t>B18DCCN190</t>
  </si>
  <si>
    <t>B18DCKT047</t>
  </si>
  <si>
    <t>B18DCKT048</t>
  </si>
  <si>
    <t>B18DCKT051</t>
  </si>
  <si>
    <t>B17DCVT119</t>
  </si>
  <si>
    <t>01/07/1999</t>
  </si>
  <si>
    <t>B17DCDT074</t>
  </si>
  <si>
    <t>B18DCVT160</t>
  </si>
  <si>
    <t>B18DCKT067</t>
  </si>
  <si>
    <t>Hoà</t>
  </si>
  <si>
    <t>B18DCCN231</t>
  </si>
  <si>
    <t>Ngô Trí</t>
  </si>
  <si>
    <t>B18DCCN239</t>
  </si>
  <si>
    <t>B18DCCN253</t>
  </si>
  <si>
    <t>B18DCCN256</t>
  </si>
  <si>
    <t>Nguyễn Tấn</t>
  </si>
  <si>
    <t>B18DCCN264</t>
  </si>
  <si>
    <t>B14DCPT224</t>
  </si>
  <si>
    <t>22/12/1996</t>
  </si>
  <si>
    <t>D14TTDPT1</t>
  </si>
  <si>
    <t>B18DCCN270</t>
  </si>
  <si>
    <t>B18DCKT079</t>
  </si>
  <si>
    <t>B18DCCN322</t>
  </si>
  <si>
    <t>Hồ Sỹ</t>
  </si>
  <si>
    <t>B18DCQT083</t>
  </si>
  <si>
    <t>B18DCTM030</t>
  </si>
  <si>
    <t>B18DCCN341</t>
  </si>
  <si>
    <t>B18DCCN354</t>
  </si>
  <si>
    <t>Nguyễn Ngọc Thành</t>
  </si>
  <si>
    <t>B18DCCN403</t>
  </si>
  <si>
    <t>Nguyễn Đăng Công</t>
  </si>
  <si>
    <t>B18DCCN432</t>
  </si>
  <si>
    <t>B18DCCN452</t>
  </si>
  <si>
    <t>21/10/1999</t>
  </si>
  <si>
    <t>B18DCTM042</t>
  </si>
  <si>
    <t>B18DCKT131</t>
  </si>
  <si>
    <t>B18DCMR140</t>
  </si>
  <si>
    <t>Nguyễn Thị Ánh</t>
  </si>
  <si>
    <t>B18DCCN439</t>
  </si>
  <si>
    <t>Lê Trọng</t>
  </si>
  <si>
    <t>B17DCVT279</t>
  </si>
  <si>
    <t>B18DCCN498</t>
  </si>
  <si>
    <t>B18DCKT150</t>
  </si>
  <si>
    <t>Thiều Thị Như</t>
  </si>
  <si>
    <t>B14DCPT465</t>
  </si>
  <si>
    <t>Lăng Hồng</t>
  </si>
  <si>
    <t>02/09/1996</t>
  </si>
  <si>
    <t>D14PTDPT</t>
  </si>
  <si>
    <t>B18DCCN512</t>
  </si>
  <si>
    <t>06/11/1999</t>
  </si>
  <si>
    <t>B17DCDT162</t>
  </si>
  <si>
    <t>16/09/1999</t>
  </si>
  <si>
    <t>B18DCCN527</t>
  </si>
  <si>
    <t>B18DCVT392</t>
  </si>
  <si>
    <t>Mai Quang</t>
  </si>
  <si>
    <t>B18DCKT158</t>
  </si>
  <si>
    <t>Vũ Huyền</t>
  </si>
  <si>
    <t>B18DCQT147</t>
  </si>
  <si>
    <t>B18DCCN646</t>
  </si>
  <si>
    <t>Khúc Thị</t>
  </si>
  <si>
    <t>Thoa</t>
  </si>
  <si>
    <t>B18DCCN533</t>
  </si>
  <si>
    <t>B18DCKT190</t>
  </si>
  <si>
    <t>B18DCCN558</t>
  </si>
  <si>
    <t>B18DCQT139</t>
  </si>
  <si>
    <t>B18DCKT001</t>
  </si>
  <si>
    <t>B18DCCN026</t>
  </si>
  <si>
    <t>B18DCQT013</t>
  </si>
  <si>
    <t>Nguyễn Thị Vân</t>
  </si>
  <si>
    <t>B17DCDT017</t>
  </si>
  <si>
    <t>21/11/1999</t>
  </si>
  <si>
    <t>D17CQDT01-B</t>
  </si>
  <si>
    <t>B18DCQT015</t>
  </si>
  <si>
    <t>B18DCCN044</t>
  </si>
  <si>
    <t>B18DCCN052</t>
  </si>
  <si>
    <t>B17DCPT030</t>
  </si>
  <si>
    <t>Chín</t>
  </si>
  <si>
    <t>13/01/1999</t>
  </si>
  <si>
    <t>D17CQPT02-B</t>
  </si>
  <si>
    <t>B18DCMR035</t>
  </si>
  <si>
    <t>B18DCCN099</t>
  </si>
  <si>
    <t>B18DCCN102</t>
  </si>
  <si>
    <t>B18DCCN112</t>
  </si>
  <si>
    <t>B18DCCN132</t>
  </si>
  <si>
    <t>Đán</t>
  </si>
  <si>
    <t>B18DCCN165</t>
  </si>
  <si>
    <t>Đinh Ngọc</t>
  </si>
  <si>
    <t>B18DCCN178</t>
  </si>
  <si>
    <t>B17DCKT045</t>
  </si>
  <si>
    <t>30/03/1999</t>
  </si>
  <si>
    <t>B18DCCN209</t>
  </si>
  <si>
    <t>Hoàng Tuấn</t>
  </si>
  <si>
    <t>B18DCCN215</t>
  </si>
  <si>
    <t>B18DCVT200</t>
  </si>
  <si>
    <t>B18DCCN286</t>
  </si>
  <si>
    <t>B17DCCN302</t>
  </si>
  <si>
    <t>31/03/1999</t>
  </si>
  <si>
    <t>B18DCCN309</t>
  </si>
  <si>
    <t>B18DCCN314</t>
  </si>
  <si>
    <t>B18DCCN319</t>
  </si>
  <si>
    <t>B18DCKT087</t>
  </si>
  <si>
    <t>B18DCCN328</t>
  </si>
  <si>
    <t>Ngô Công</t>
  </si>
  <si>
    <t>B18DCCN330</t>
  </si>
  <si>
    <t>B17DCVT216</t>
  </si>
  <si>
    <t>B17DCKT097</t>
  </si>
  <si>
    <t>B18DCCN356</t>
  </si>
  <si>
    <t>B18DCCN375</t>
  </si>
  <si>
    <t>B18DCMR122</t>
  </si>
  <si>
    <t>Quách Lê Hà</t>
  </si>
  <si>
    <t>21/12/1999</t>
  </si>
  <si>
    <t>B18DCCN394</t>
  </si>
  <si>
    <t>Đỗ Đăng</t>
  </si>
  <si>
    <t>B18DCCN404</t>
  </si>
  <si>
    <t>B18DCCN428</t>
  </si>
  <si>
    <t>B18DCCN429</t>
  </si>
  <si>
    <t>B18DCCN433</t>
  </si>
  <si>
    <t>B16DCQT097</t>
  </si>
  <si>
    <t>10/07/1998</t>
  </si>
  <si>
    <t>B18DCCN445</t>
  </si>
  <si>
    <t>B18DCKT138</t>
  </si>
  <si>
    <t>B18DCCN473</t>
  </si>
  <si>
    <t>B18DCCN502</t>
  </si>
  <si>
    <t>18/06/1995</t>
  </si>
  <si>
    <t>B18DCCN506</t>
  </si>
  <si>
    <t>B18DCCN518</t>
  </si>
  <si>
    <t>B18DCCN525</t>
  </si>
  <si>
    <t>B18DCCN594</t>
  </si>
  <si>
    <t>B17DCVT322</t>
  </si>
  <si>
    <t>Dư Anh</t>
  </si>
  <si>
    <t>B18DCTM052</t>
  </si>
  <si>
    <t>Ngô Tiến</t>
  </si>
  <si>
    <t>B18DCCN643</t>
  </si>
  <si>
    <t>B18DCCN660</t>
  </si>
  <si>
    <t>B18DCVT432</t>
  </si>
  <si>
    <t>B18DCVT368</t>
  </si>
  <si>
    <t>B17DCCN647</t>
  </si>
  <si>
    <t>27/09/1999</t>
  </si>
  <si>
    <t>B16DCQT153</t>
  </si>
  <si>
    <t>07/05/1998</t>
  </si>
  <si>
    <t>B18DCCN561</t>
  </si>
  <si>
    <t>Lưu Minh</t>
  </si>
  <si>
    <t>B18DCCN567</t>
  </si>
  <si>
    <t>B18DCCN581</t>
  </si>
  <si>
    <t>B18DCCN685</t>
  </si>
  <si>
    <t>Nguyễn Yến</t>
  </si>
  <si>
    <t>B18DCCN695</t>
  </si>
  <si>
    <t>Hoàng Phi</t>
  </si>
  <si>
    <t>B18DCCN696</t>
  </si>
  <si>
    <t>Nhóm: 41</t>
  </si>
  <si>
    <t>Nhóm: 42</t>
  </si>
  <si>
    <t>Nhóm: 43</t>
  </si>
  <si>
    <t>Nhóm: 44</t>
  </si>
  <si>
    <t>Vắng</t>
  </si>
  <si>
    <t>BẢNG ĐIỂM HỌC PHẦN</t>
  </si>
</sst>
</file>

<file path=xl/styles.xml><?xml version="1.0" encoding="utf-8"?>
<styleSheet xmlns="http://schemas.openxmlformats.org/spreadsheetml/2006/main">
  <numFmts count="2">
    <numFmt numFmtId="164" formatCode="0.0_);[Red]\(0.0\)"/>
    <numFmt numFmtId="165" formatCode="#,##0.0"/>
  </numFmts>
  <fonts count="28">
    <font>
      <sz val="12"/>
      <name val=".VnTime"/>
      <family val="2"/>
    </font>
    <font>
      <sz val="12"/>
      <name val="Times New Roman"/>
      <family val="1"/>
    </font>
    <font>
      <sz val="20"/>
      <name val="Times New Roman"/>
      <family val="1"/>
    </font>
    <font>
      <sz val="11"/>
      <name val=".VnTime"/>
      <family val="2"/>
    </font>
    <font>
      <sz val="10"/>
      <name val="Times New Roman"/>
      <family val="1"/>
    </font>
    <font>
      <sz val="11"/>
      <name val="Times New Roman"/>
      <family val="1"/>
    </font>
    <font>
      <b/>
      <u/>
      <sz val="8"/>
      <name val="Times New Roman"/>
      <family val="1"/>
    </font>
    <font>
      <sz val="8"/>
      <name val="Times New Roman"/>
      <family val="1"/>
    </font>
    <font>
      <b/>
      <u/>
      <sz val="9"/>
      <name val="Times New Roman"/>
      <family val="1"/>
    </font>
    <font>
      <b/>
      <sz val="9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u/>
      <sz val="8.25"/>
      <color indexed="12"/>
      <name val=".VnTime"/>
      <family val="2"/>
    </font>
    <font>
      <b/>
      <sz val="10"/>
      <name val="Times New Roman"/>
      <family val="1"/>
    </font>
    <font>
      <b/>
      <sz val="10"/>
      <name val="Arial"/>
      <family val="2"/>
    </font>
    <font>
      <sz val="13"/>
      <name val="Times New Roman"/>
      <family val="1"/>
    </font>
    <font>
      <sz val="9"/>
      <name val="Times New Roman"/>
      <family val="1"/>
    </font>
    <font>
      <i/>
      <sz val="12"/>
      <name val="Times New Roman"/>
      <family val="1"/>
    </font>
    <font>
      <sz val="10"/>
      <name val="MS Sans Serif"/>
      <family val="2"/>
    </font>
    <font>
      <sz val="12"/>
      <color theme="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sz val="11"/>
      <color theme="0"/>
      <name val="Times New Roman"/>
      <family val="1"/>
    </font>
    <font>
      <i/>
      <sz val="11"/>
      <name val="Times New Roman"/>
      <family val="1"/>
    </font>
    <font>
      <sz val="8"/>
      <color theme="0"/>
      <name val="Times New Roman"/>
      <family val="1"/>
    </font>
    <font>
      <b/>
      <sz val="12"/>
      <color theme="0"/>
      <name val="Times New Roman"/>
      <family val="1"/>
    </font>
    <font>
      <b/>
      <sz val="16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</borders>
  <cellStyleXfs count="8">
    <xf numFmtId="0" fontId="0" fillId="0" borderId="0"/>
    <xf numFmtId="0" fontId="3" fillId="0" borderId="0"/>
    <xf numFmtId="0" fontId="12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3" fillId="0" borderId="0"/>
    <xf numFmtId="0" fontId="19" fillId="0" borderId="0"/>
  </cellStyleXfs>
  <cellXfs count="182">
    <xf numFmtId="0" fontId="0" fillId="0" borderId="0" xfId="0"/>
    <xf numFmtId="0" fontId="1" fillId="0" borderId="0" xfId="0" applyFont="1" applyFill="1" applyProtection="1">
      <protection locked="0"/>
    </xf>
    <xf numFmtId="0" fontId="1" fillId="0" borderId="0" xfId="0" applyFont="1" applyFill="1" applyBorder="1" applyProtection="1">
      <protection locked="0"/>
    </xf>
    <xf numFmtId="0" fontId="5" fillId="0" borderId="0" xfId="0" applyFont="1" applyFill="1" applyProtection="1">
      <protection locked="0"/>
    </xf>
    <xf numFmtId="0" fontId="7" fillId="0" borderId="0" xfId="0" applyFont="1" applyAlignment="1" applyProtection="1">
      <alignment horizontal="justify"/>
      <protection locked="0"/>
    </xf>
    <xf numFmtId="0" fontId="8" fillId="0" borderId="0" xfId="1" applyFont="1" applyFill="1" applyAlignment="1" applyProtection="1">
      <alignment horizontal="center"/>
      <protection locked="0"/>
    </xf>
    <xf numFmtId="0" fontId="9" fillId="0" borderId="0" xfId="1" applyFont="1" applyFill="1" applyAlignment="1" applyProtection="1">
      <protection locked="0"/>
    </xf>
    <xf numFmtId="0" fontId="10" fillId="0" borderId="0" xfId="1" applyFont="1" applyFill="1" applyAlignment="1" applyProtection="1">
      <protection locked="0"/>
    </xf>
    <xf numFmtId="0" fontId="5" fillId="0" borderId="0" xfId="1" applyFont="1" applyFill="1" applyAlignment="1" applyProtection="1">
      <alignment horizontal="center" vertical="center"/>
      <protection locked="0"/>
    </xf>
    <xf numFmtId="0" fontId="5" fillId="0" borderId="0" xfId="1" applyFont="1" applyFill="1" applyProtection="1">
      <protection locked="0"/>
    </xf>
    <xf numFmtId="0" fontId="10" fillId="2" borderId="4" xfId="0" applyFont="1" applyFill="1" applyBorder="1" applyAlignment="1" applyProtection="1">
      <alignment horizontal="center" vertical="center" wrapText="1"/>
      <protection locked="0"/>
    </xf>
    <xf numFmtId="0" fontId="10" fillId="2" borderId="4" xfId="0" applyFont="1" applyFill="1" applyBorder="1" applyAlignment="1" applyProtection="1">
      <alignment horizontal="center"/>
      <protection locked="0"/>
    </xf>
    <xf numFmtId="0" fontId="10" fillId="0" borderId="9" xfId="0" applyFont="1" applyFill="1" applyBorder="1" applyAlignment="1" applyProtection="1">
      <alignment vertical="center" textRotation="90" wrapText="1"/>
      <protection locked="0"/>
    </xf>
    <xf numFmtId="0" fontId="10" fillId="0" borderId="10" xfId="0" applyFont="1" applyFill="1" applyBorder="1" applyAlignment="1" applyProtection="1">
      <alignment vertical="center" textRotation="90" wrapText="1"/>
      <protection locked="0"/>
    </xf>
    <xf numFmtId="0" fontId="1" fillId="0" borderId="4" xfId="0" applyFont="1" applyFill="1" applyBorder="1" applyAlignment="1" applyProtection="1">
      <alignment wrapText="1"/>
      <protection locked="0"/>
    </xf>
    <xf numFmtId="0" fontId="4" fillId="0" borderId="12" xfId="1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vertical="center"/>
    </xf>
    <xf numFmtId="0" fontId="14" fillId="0" borderId="14" xfId="0" applyFont="1" applyFill="1" applyBorder="1" applyAlignment="1">
      <alignment vertical="center"/>
    </xf>
    <xf numFmtId="164" fontId="4" fillId="0" borderId="14" xfId="4" quotePrefix="1" applyNumberFormat="1" applyFont="1" applyBorder="1" applyAlignment="1" applyProtection="1">
      <alignment horizontal="center" vertical="center"/>
      <protection locked="0"/>
    </xf>
    <xf numFmtId="0" fontId="4" fillId="0" borderId="14" xfId="4" quotePrefix="1" applyFont="1" applyBorder="1" applyAlignment="1" applyProtection="1">
      <alignment horizontal="center" vertical="center"/>
      <protection locked="0"/>
    </xf>
    <xf numFmtId="165" fontId="15" fillId="0" borderId="12" xfId="0" applyNumberFormat="1" applyFont="1" applyFill="1" applyBorder="1" applyAlignment="1" applyProtection="1">
      <alignment horizontal="center" vertical="center"/>
      <protection hidden="1"/>
    </xf>
    <xf numFmtId="0" fontId="4" fillId="0" borderId="12" xfId="0" applyFont="1" applyFill="1" applyBorder="1" applyAlignment="1" applyProtection="1">
      <alignment horizontal="center"/>
      <protection hidden="1"/>
    </xf>
    <xf numFmtId="0" fontId="4" fillId="0" borderId="12" xfId="0" applyFont="1" applyFill="1" applyBorder="1" applyAlignment="1" applyProtection="1">
      <alignment horizontal="center" vertical="center"/>
      <protection hidden="1"/>
    </xf>
    <xf numFmtId="0" fontId="4" fillId="0" borderId="15" xfId="1" applyFont="1" applyFill="1" applyBorder="1" applyAlignment="1" applyProtection="1">
      <alignment horizontal="center" vertical="center"/>
      <protection locked="0"/>
    </xf>
    <xf numFmtId="0" fontId="4" fillId="0" borderId="1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14" fontId="4" fillId="0" borderId="15" xfId="0" applyNumberFormat="1" applyFont="1" applyFill="1" applyBorder="1" applyAlignment="1">
      <alignment horizontal="center" vertical="center"/>
    </xf>
    <xf numFmtId="164" fontId="4" fillId="0" borderId="17" xfId="4" quotePrefix="1" applyNumberFormat="1" applyFont="1" applyBorder="1" applyAlignment="1" applyProtection="1">
      <alignment horizontal="center" vertical="center"/>
      <protection locked="0"/>
    </xf>
    <xf numFmtId="0" fontId="4" fillId="0" borderId="17" xfId="4" quotePrefix="1" applyFont="1" applyBorder="1" applyAlignment="1" applyProtection="1">
      <alignment horizontal="center" vertical="center"/>
      <protection locked="0"/>
    </xf>
    <xf numFmtId="165" fontId="4" fillId="0" borderId="15" xfId="0" applyNumberFormat="1" applyFont="1" applyFill="1" applyBorder="1" applyAlignment="1" applyProtection="1">
      <alignment horizontal="center" vertical="center"/>
      <protection locked="0"/>
    </xf>
    <xf numFmtId="165" fontId="15" fillId="0" borderId="15" xfId="0" applyNumberFormat="1" applyFont="1" applyFill="1" applyBorder="1" applyAlignment="1" applyProtection="1">
      <alignment horizontal="center" vertical="center"/>
      <protection hidden="1"/>
    </xf>
    <xf numFmtId="0" fontId="4" fillId="0" borderId="15" xfId="0" applyFont="1" applyFill="1" applyBorder="1" applyAlignment="1" applyProtection="1">
      <alignment horizontal="center"/>
      <protection hidden="1"/>
    </xf>
    <xf numFmtId="165" fontId="4" fillId="0" borderId="15" xfId="0" quotePrefix="1" applyNumberFormat="1" applyFont="1" applyFill="1" applyBorder="1" applyAlignment="1" applyProtection="1">
      <alignment horizontal="center"/>
      <protection hidden="1"/>
    </xf>
    <xf numFmtId="0" fontId="4" fillId="0" borderId="15" xfId="0" applyFont="1" applyFill="1" applyBorder="1" applyAlignment="1" applyProtection="1">
      <alignment horizontal="center" vertical="center"/>
      <protection hidden="1"/>
    </xf>
    <xf numFmtId="0" fontId="4" fillId="0" borderId="17" xfId="4" applyFont="1" applyBorder="1" applyAlignment="1" applyProtection="1">
      <alignment horizontal="center" vertical="center"/>
      <protection locked="0"/>
    </xf>
    <xf numFmtId="0" fontId="4" fillId="0" borderId="18" xfId="1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vertical="center"/>
    </xf>
    <xf numFmtId="0" fontId="14" fillId="0" borderId="20" xfId="0" applyFont="1" applyFill="1" applyBorder="1" applyAlignment="1">
      <alignment vertical="center"/>
    </xf>
    <xf numFmtId="14" fontId="4" fillId="0" borderId="18" xfId="0" applyNumberFormat="1" applyFont="1" applyFill="1" applyBorder="1" applyAlignment="1">
      <alignment horizontal="center" vertical="center"/>
    </xf>
    <xf numFmtId="164" fontId="4" fillId="0" borderId="20" xfId="4" quotePrefix="1" applyNumberFormat="1" applyFont="1" applyBorder="1" applyAlignment="1" applyProtection="1">
      <alignment horizontal="center" vertical="center"/>
      <protection locked="0"/>
    </xf>
    <xf numFmtId="0" fontId="4" fillId="0" borderId="20" xfId="4" applyFont="1" applyBorder="1" applyAlignment="1" applyProtection="1">
      <alignment horizontal="center" vertical="center"/>
      <protection locked="0"/>
    </xf>
    <xf numFmtId="165" fontId="4" fillId="0" borderId="18" xfId="0" applyNumberFormat="1" applyFont="1" applyFill="1" applyBorder="1" applyAlignment="1" applyProtection="1">
      <alignment horizontal="center" vertical="center"/>
      <protection locked="0"/>
    </xf>
    <xf numFmtId="165" fontId="15" fillId="0" borderId="18" xfId="0" applyNumberFormat="1" applyFont="1" applyFill="1" applyBorder="1" applyAlignment="1" applyProtection="1">
      <alignment horizontal="center" vertical="center"/>
      <protection hidden="1"/>
    </xf>
    <xf numFmtId="0" fontId="4" fillId="0" borderId="18" xfId="0" applyFont="1" applyFill="1" applyBorder="1" applyAlignment="1" applyProtection="1">
      <alignment horizontal="center"/>
      <protection hidden="1"/>
    </xf>
    <xf numFmtId="165" fontId="4" fillId="0" borderId="18" xfId="0" quotePrefix="1" applyNumberFormat="1" applyFont="1" applyFill="1" applyBorder="1" applyAlignment="1" applyProtection="1">
      <alignment horizontal="center"/>
      <protection hidden="1"/>
    </xf>
    <xf numFmtId="0" fontId="4" fillId="0" borderId="18" xfId="0" applyFont="1" applyFill="1" applyBorder="1" applyAlignment="1" applyProtection="1">
      <alignment horizontal="center" vertical="center"/>
      <protection hidden="1"/>
    </xf>
    <xf numFmtId="0" fontId="5" fillId="0" borderId="0" xfId="1" applyFont="1" applyFill="1" applyBorder="1" applyAlignment="1" applyProtection="1">
      <alignment horizontal="center"/>
      <protection locked="0"/>
    </xf>
    <xf numFmtId="0" fontId="5" fillId="0" borderId="0" xfId="5" applyFont="1" applyFill="1" applyBorder="1" applyAlignment="1" applyProtection="1">
      <alignment horizontal="left" vertical="center"/>
      <protection locked="0"/>
    </xf>
    <xf numFmtId="0" fontId="5" fillId="0" borderId="0" xfId="5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center" wrapText="1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Protection="1">
      <protection locked="0"/>
    </xf>
    <xf numFmtId="0" fontId="17" fillId="0" borderId="0" xfId="5" quotePrefix="1" applyFont="1" applyFill="1" applyBorder="1" applyAlignment="1" applyProtection="1">
      <alignment vertical="center"/>
      <protection locked="0"/>
    </xf>
    <xf numFmtId="0" fontId="17" fillId="0" borderId="0" xfId="5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Protection="1">
      <protection locked="0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locked="0"/>
    </xf>
    <xf numFmtId="0" fontId="10" fillId="0" borderId="0" xfId="1" applyFont="1" applyFill="1" applyBorder="1" applyAlignment="1" applyProtection="1">
      <protection locked="0"/>
    </xf>
    <xf numFmtId="0" fontId="10" fillId="0" borderId="0" xfId="6" applyFont="1" applyFill="1" applyBorder="1" applyAlignment="1" applyProtection="1">
      <alignment vertical="center"/>
      <protection locked="0"/>
    </xf>
    <xf numFmtId="0" fontId="5" fillId="0" borderId="0" xfId="6" applyFont="1" applyFill="1" applyBorder="1" applyAlignment="1" applyProtection="1">
      <alignment horizontal="left" vertical="center"/>
      <protection locked="0"/>
    </xf>
    <xf numFmtId="0" fontId="5" fillId="0" borderId="0" xfId="6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10" fillId="0" borderId="0" xfId="3" applyFont="1" applyFill="1" applyAlignment="1" applyProtection="1">
      <alignment horizontal="center"/>
      <protection locked="0"/>
    </xf>
    <xf numFmtId="0" fontId="10" fillId="2" borderId="4" xfId="0" applyFont="1" applyFill="1" applyBorder="1" applyAlignment="1" applyProtection="1">
      <alignment horizontal="center" vertical="center" wrapText="1"/>
    </xf>
    <xf numFmtId="0" fontId="20" fillId="0" borderId="0" xfId="0" applyFont="1" applyFill="1" applyProtection="1">
      <protection locked="0"/>
    </xf>
    <xf numFmtId="0" fontId="20" fillId="0" borderId="0" xfId="0" applyFont="1" applyFill="1" applyBorder="1" applyProtection="1">
      <protection locked="0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22" fillId="0" borderId="0" xfId="2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Border="1" applyAlignment="1" applyProtection="1">
      <alignment horizontal="center"/>
      <protection locked="0"/>
    </xf>
    <xf numFmtId="0" fontId="21" fillId="0" borderId="0" xfId="2" applyFont="1" applyFill="1" applyBorder="1" applyAlignment="1" applyProtection="1">
      <alignment horizontal="left" vertical="center" wrapText="1"/>
      <protection hidden="1"/>
    </xf>
    <xf numFmtId="0" fontId="21" fillId="0" borderId="0" xfId="2" applyFont="1" applyFill="1" applyBorder="1" applyAlignment="1" applyProtection="1">
      <alignment horizontal="left" vertical="center" wrapText="1"/>
    </xf>
    <xf numFmtId="0" fontId="21" fillId="0" borderId="0" xfId="2" applyFont="1" applyFill="1" applyBorder="1" applyAlignment="1" applyProtection="1">
      <alignment horizontal="center" vertical="center" wrapText="1"/>
      <protection hidden="1"/>
    </xf>
    <xf numFmtId="10" fontId="20" fillId="0" borderId="0" xfId="0" applyNumberFormat="1" applyFont="1" applyFill="1" applyBorder="1" applyAlignment="1" applyProtection="1">
      <alignment horizontal="center" vertical="center"/>
      <protection hidden="1"/>
    </xf>
    <xf numFmtId="10" fontId="22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1" fillId="0" borderId="0" xfId="2" applyFont="1" applyFill="1" applyBorder="1" applyAlignment="1" applyProtection="1">
      <alignment vertical="center" wrapText="1"/>
      <protection locked="0"/>
    </xf>
    <xf numFmtId="0" fontId="20" fillId="0" borderId="0" xfId="0" applyFont="1" applyFill="1" applyBorder="1" applyProtection="1">
      <protection hidden="1"/>
    </xf>
    <xf numFmtId="0" fontId="21" fillId="0" borderId="0" xfId="2" applyFont="1" applyFill="1" applyBorder="1" applyAlignment="1" applyProtection="1">
      <alignment horizontal="left" vertical="center" wrapText="1"/>
      <protection locked="0"/>
    </xf>
    <xf numFmtId="10" fontId="20" fillId="0" borderId="0" xfId="0" applyNumberFormat="1" applyFont="1" applyFill="1" applyBorder="1" applyAlignment="1" applyProtection="1">
      <alignment horizontal="center" vertical="center"/>
      <protection locked="0"/>
    </xf>
    <xf numFmtId="10" fontId="22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0" fontId="14" fillId="0" borderId="5" xfId="0" applyFont="1" applyFill="1" applyBorder="1" applyAlignment="1" applyProtection="1">
      <alignment horizontal="center" vertical="center" wrapText="1"/>
      <protection locked="0"/>
    </xf>
    <xf numFmtId="0" fontId="21" fillId="0" borderId="0" xfId="2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10" fontId="1" fillId="0" borderId="0" xfId="0" applyNumberFormat="1" applyFont="1" applyFill="1" applyBorder="1" applyAlignment="1" applyProtection="1">
      <alignment horizontal="center" vertical="center"/>
      <protection hidden="1"/>
    </xf>
    <xf numFmtId="0" fontId="14" fillId="0" borderId="0" xfId="2" applyFont="1" applyFill="1" applyBorder="1" applyAlignment="1" applyProtection="1">
      <alignment vertical="center" wrapText="1"/>
      <protection locked="0"/>
    </xf>
    <xf numFmtId="10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0" fontId="9" fillId="0" borderId="0" xfId="5" quotePrefix="1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Protection="1">
      <protection locked="0"/>
    </xf>
    <xf numFmtId="0" fontId="25" fillId="0" borderId="0" xfId="0" applyFont="1" applyBorder="1" applyAlignment="1" applyProtection="1">
      <alignment horizontal="justify"/>
      <protection locked="0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20" fillId="3" borderId="0" xfId="0" applyFont="1" applyFill="1" applyBorder="1" applyProtection="1">
      <protection hidden="1"/>
    </xf>
    <xf numFmtId="0" fontId="21" fillId="0" borderId="0" xfId="2" applyFont="1" applyFill="1" applyBorder="1" applyAlignment="1" applyProtection="1">
      <alignment horizontal="center" vertical="center" wrapText="1"/>
      <protection locked="0"/>
    </xf>
    <xf numFmtId="0" fontId="14" fillId="0" borderId="5" xfId="0" applyFont="1" applyFill="1" applyBorder="1" applyAlignment="1" applyProtection="1">
      <alignment horizontal="center" vertical="center" wrapText="1"/>
      <protection locked="0"/>
    </xf>
    <xf numFmtId="0" fontId="10" fillId="0" borderId="0" xfId="1" applyFont="1" applyFill="1" applyAlignment="1" applyProtection="1">
      <alignment vertical="center"/>
      <protection locked="0"/>
    </xf>
    <xf numFmtId="0" fontId="21" fillId="0" borderId="0" xfId="2" applyFont="1" applyFill="1" applyBorder="1" applyAlignment="1" applyProtection="1">
      <alignment horizontal="center" vertical="center" wrapText="1"/>
      <protection locked="0"/>
    </xf>
    <xf numFmtId="0" fontId="14" fillId="0" borderId="5" xfId="0" applyFont="1" applyFill="1" applyBorder="1" applyAlignment="1" applyProtection="1">
      <alignment horizontal="center" vertical="center" wrapText="1"/>
      <protection locked="0"/>
    </xf>
    <xf numFmtId="164" fontId="4" fillId="0" borderId="23" xfId="4" quotePrefix="1" applyNumberFormat="1" applyFont="1" applyBorder="1" applyAlignment="1" applyProtection="1">
      <alignment horizontal="center" vertical="center"/>
      <protection locked="0"/>
    </xf>
    <xf numFmtId="164" fontId="4" fillId="0" borderId="26" xfId="4" quotePrefix="1" applyNumberFormat="1" applyFont="1" applyBorder="1" applyAlignment="1" applyProtection="1">
      <alignment horizontal="center" vertical="center"/>
      <protection locked="0"/>
    </xf>
    <xf numFmtId="0" fontId="4" fillId="0" borderId="21" xfId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vertical="center"/>
    </xf>
    <xf numFmtId="0" fontId="14" fillId="0" borderId="23" xfId="0" applyFont="1" applyFill="1" applyBorder="1" applyAlignment="1">
      <alignment vertical="center"/>
    </xf>
    <xf numFmtId="0" fontId="4" fillId="0" borderId="23" xfId="4" quotePrefix="1" applyFont="1" applyBorder="1" applyAlignment="1" applyProtection="1">
      <alignment horizontal="center" vertical="center"/>
      <protection locked="0"/>
    </xf>
    <xf numFmtId="165" fontId="15" fillId="0" borderId="21" xfId="0" applyNumberFormat="1" applyFont="1" applyFill="1" applyBorder="1" applyAlignment="1" applyProtection="1">
      <alignment horizontal="center" vertical="center"/>
      <protection hidden="1"/>
    </xf>
    <xf numFmtId="0" fontId="4" fillId="0" borderId="21" xfId="0" applyFont="1" applyFill="1" applyBorder="1" applyAlignment="1" applyProtection="1">
      <alignment horizontal="center"/>
      <protection hidden="1"/>
    </xf>
    <xf numFmtId="0" fontId="4" fillId="0" borderId="21" xfId="0" applyFont="1" applyFill="1" applyBorder="1" applyAlignment="1" applyProtection="1">
      <alignment horizontal="center" vertical="center"/>
      <protection hidden="1"/>
    </xf>
    <xf numFmtId="0" fontId="4" fillId="0" borderId="24" xfId="1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vertical="center"/>
    </xf>
    <xf numFmtId="0" fontId="14" fillId="0" borderId="26" xfId="0" applyFont="1" applyFill="1" applyBorder="1" applyAlignment="1">
      <alignment vertical="center"/>
    </xf>
    <xf numFmtId="0" fontId="4" fillId="0" borderId="26" xfId="4" quotePrefix="1" applyFont="1" applyBorder="1" applyAlignment="1" applyProtection="1">
      <alignment horizontal="center" vertical="center"/>
      <protection locked="0"/>
    </xf>
    <xf numFmtId="165" fontId="15" fillId="0" borderId="24" xfId="0" applyNumberFormat="1" applyFont="1" applyFill="1" applyBorder="1" applyAlignment="1" applyProtection="1">
      <alignment horizontal="center" vertical="center"/>
      <protection hidden="1"/>
    </xf>
    <xf numFmtId="0" fontId="4" fillId="0" borderId="24" xfId="0" applyFont="1" applyFill="1" applyBorder="1" applyAlignment="1" applyProtection="1">
      <alignment horizontal="center"/>
      <protection hidden="1"/>
    </xf>
    <xf numFmtId="165" fontId="4" fillId="0" borderId="24" xfId="0" quotePrefix="1" applyNumberFormat="1" applyFont="1" applyFill="1" applyBorder="1" applyAlignment="1" applyProtection="1">
      <alignment horizontal="center"/>
      <protection hidden="1"/>
    </xf>
    <xf numFmtId="0" fontId="4" fillId="0" borderId="24" xfId="0" applyFont="1" applyFill="1" applyBorder="1" applyAlignment="1" applyProtection="1">
      <alignment horizontal="center" vertical="center"/>
      <protection hidden="1"/>
    </xf>
    <xf numFmtId="0" fontId="4" fillId="0" borderId="26" xfId="4" applyFont="1" applyBorder="1" applyAlignment="1" applyProtection="1">
      <alignment horizontal="center" vertical="center"/>
      <protection locked="0"/>
    </xf>
    <xf numFmtId="0" fontId="4" fillId="0" borderId="27" xfId="1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vertical="center"/>
    </xf>
    <xf numFmtId="0" fontId="14" fillId="0" borderId="29" xfId="0" applyFont="1" applyFill="1" applyBorder="1" applyAlignment="1">
      <alignment vertical="center"/>
    </xf>
    <xf numFmtId="164" fontId="4" fillId="0" borderId="29" xfId="4" quotePrefix="1" applyNumberFormat="1" applyFont="1" applyBorder="1" applyAlignment="1" applyProtection="1">
      <alignment horizontal="center" vertical="center"/>
      <protection locked="0"/>
    </xf>
    <xf numFmtId="0" fontId="4" fillId="0" borderId="29" xfId="4" applyFont="1" applyBorder="1" applyAlignment="1" applyProtection="1">
      <alignment horizontal="center" vertical="center"/>
      <protection locked="0"/>
    </xf>
    <xf numFmtId="165" fontId="15" fillId="0" borderId="27" xfId="0" applyNumberFormat="1" applyFont="1" applyFill="1" applyBorder="1" applyAlignment="1" applyProtection="1">
      <alignment horizontal="center" vertical="center"/>
      <protection hidden="1"/>
    </xf>
    <xf numFmtId="0" fontId="4" fillId="0" borderId="27" xfId="0" applyFont="1" applyFill="1" applyBorder="1" applyAlignment="1" applyProtection="1">
      <alignment horizontal="center"/>
      <protection hidden="1"/>
    </xf>
    <xf numFmtId="165" fontId="4" fillId="0" borderId="27" xfId="0" quotePrefix="1" applyNumberFormat="1" applyFont="1" applyFill="1" applyBorder="1" applyAlignment="1" applyProtection="1">
      <alignment horizontal="center"/>
      <protection hidden="1"/>
    </xf>
    <xf numFmtId="0" fontId="4" fillId="0" borderId="27" xfId="0" applyFont="1" applyFill="1" applyBorder="1" applyAlignment="1" applyProtection="1">
      <alignment horizontal="center" vertical="center"/>
      <protection hidden="1"/>
    </xf>
    <xf numFmtId="0" fontId="21" fillId="0" borderId="0" xfId="2" applyFont="1" applyFill="1" applyBorder="1" applyAlignment="1" applyProtection="1">
      <alignment horizontal="center" vertical="center" wrapText="1"/>
      <protection locked="0"/>
    </xf>
    <xf numFmtId="0" fontId="14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center"/>
      <protection locked="0"/>
    </xf>
    <xf numFmtId="0" fontId="4" fillId="0" borderId="0" xfId="1" applyFont="1" applyFill="1" applyAlignment="1" applyProtection="1">
      <alignment horizontal="center"/>
      <protection locked="0"/>
    </xf>
    <xf numFmtId="0" fontId="6" fillId="0" borderId="0" xfId="1" applyFont="1" applyFill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21" fillId="0" borderId="0" xfId="2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5" xfId="0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14" fillId="0" borderId="5" xfId="0" applyFont="1" applyFill="1" applyBorder="1" applyAlignment="1" applyProtection="1">
      <alignment horizontal="center" vertical="center"/>
      <protection locked="0"/>
    </xf>
    <xf numFmtId="0" fontId="14" fillId="0" borderId="2" xfId="0" applyFont="1" applyFill="1" applyBorder="1" applyAlignment="1" applyProtection="1">
      <alignment horizontal="center" vertical="center" wrapText="1"/>
      <protection locked="0"/>
    </xf>
    <xf numFmtId="0" fontId="14" fillId="0" borderId="3" xfId="0" applyFont="1" applyFill="1" applyBorder="1" applyAlignment="1" applyProtection="1">
      <alignment horizontal="center" vertical="center" wrapText="1"/>
      <protection locked="0"/>
    </xf>
    <xf numFmtId="0" fontId="14" fillId="0" borderId="6" xfId="0" applyFont="1" applyFill="1" applyBorder="1" applyAlignment="1" applyProtection="1">
      <alignment horizontal="center" vertical="center" wrapText="1"/>
      <protection locked="0"/>
    </xf>
    <xf numFmtId="0" fontId="14" fillId="0" borderId="7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Alignment="1" applyProtection="1">
      <alignment horizontal="right" vertical="center"/>
      <protection locked="0"/>
    </xf>
    <xf numFmtId="14" fontId="10" fillId="0" borderId="0" xfId="1" applyNumberFormat="1" applyFont="1" applyFill="1" applyAlignment="1" applyProtection="1">
      <alignment horizontal="center" vertical="center"/>
      <protection locked="0"/>
    </xf>
    <xf numFmtId="0" fontId="10" fillId="0" borderId="0" xfId="1" applyFont="1" applyFill="1" applyAlignment="1" applyProtection="1">
      <alignment horizontal="center" vertical="center"/>
      <protection locked="0"/>
    </xf>
    <xf numFmtId="0" fontId="10" fillId="0" borderId="0" xfId="1" applyFont="1" applyFill="1" applyAlignment="1" applyProtection="1">
      <alignment horizontal="right" vertical="center"/>
      <protection locked="0"/>
    </xf>
    <xf numFmtId="0" fontId="11" fillId="0" borderId="0" xfId="1" applyFont="1" applyFill="1" applyAlignment="1" applyProtection="1">
      <alignment horizontal="left" vertical="center"/>
      <protection locked="0"/>
    </xf>
    <xf numFmtId="0" fontId="9" fillId="0" borderId="0" xfId="1" applyFont="1" applyFill="1" applyAlignment="1" applyProtection="1">
      <alignment horizontal="left" vertical="center"/>
      <protection locked="0"/>
    </xf>
    <xf numFmtId="0" fontId="4" fillId="0" borderId="0" xfId="5" quotePrefix="1" applyFont="1" applyFill="1" applyBorder="1" applyAlignment="1" applyProtection="1">
      <alignment horizontal="right" vertical="center"/>
      <protection locked="0"/>
    </xf>
    <xf numFmtId="0" fontId="14" fillId="0" borderId="9" xfId="0" applyFont="1" applyFill="1" applyBorder="1" applyAlignment="1" applyProtection="1">
      <alignment horizontal="center" vertical="center" wrapText="1"/>
      <protection locked="0"/>
    </xf>
    <xf numFmtId="0" fontId="14" fillId="0" borderId="11" xfId="0" applyFont="1" applyFill="1" applyBorder="1" applyAlignment="1" applyProtection="1">
      <alignment horizontal="center" vertical="center" wrapText="1"/>
      <protection locked="0"/>
    </xf>
    <xf numFmtId="0" fontId="14" fillId="0" borderId="4" xfId="0" applyFont="1" applyFill="1" applyBorder="1" applyAlignment="1" applyProtection="1">
      <alignment horizontal="center" vertical="center" wrapText="1"/>
      <protection locked="0"/>
    </xf>
    <xf numFmtId="0" fontId="14" fillId="0" borderId="8" xfId="0" applyFont="1" applyFill="1" applyBorder="1" applyAlignment="1" applyProtection="1">
      <alignment horizontal="center" vertical="center" wrapText="1"/>
      <protection locked="0"/>
    </xf>
    <xf numFmtId="0" fontId="14" fillId="0" borderId="4" xfId="0" applyFont="1" applyFill="1" applyBorder="1" applyAlignment="1" applyProtection="1">
      <alignment horizontal="center" vertical="center" textRotation="90" wrapText="1"/>
      <protection locked="0"/>
    </xf>
    <xf numFmtId="0" fontId="14" fillId="0" borderId="10" xfId="0" applyFont="1" applyFill="1" applyBorder="1" applyAlignment="1" applyProtection="1">
      <alignment horizontal="center" vertical="center" wrapText="1"/>
      <protection locked="0"/>
    </xf>
    <xf numFmtId="0" fontId="14" fillId="0" borderId="0" xfId="1" applyFont="1" applyFill="1" applyBorder="1" applyAlignment="1" applyProtection="1">
      <alignment horizontal="left"/>
      <protection locked="0"/>
    </xf>
    <xf numFmtId="0" fontId="18" fillId="0" borderId="0" xfId="0" applyFont="1" applyFill="1" applyBorder="1" applyAlignment="1" applyProtection="1">
      <alignment horizontal="center"/>
      <protection locked="0"/>
    </xf>
    <xf numFmtId="0" fontId="10" fillId="0" borderId="0" xfId="1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10" fillId="0" borderId="0" xfId="6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 applyProtection="1">
      <alignment horizontal="center"/>
      <protection locked="0"/>
    </xf>
    <xf numFmtId="0" fontId="10" fillId="0" borderId="0" xfId="0" applyFont="1" applyFill="1" applyAlignment="1" applyProtection="1">
      <alignment horizontal="center"/>
      <protection locked="0"/>
    </xf>
    <xf numFmtId="0" fontId="10" fillId="0" borderId="0" xfId="1" applyFont="1" applyFill="1" applyBorder="1" applyAlignment="1" applyProtection="1">
      <alignment horizontal="center" wrapText="1"/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164" fontId="4" fillId="0" borderId="12" xfId="0" quotePrefix="1" applyNumberFormat="1" applyFont="1" applyFill="1" applyBorder="1" applyAlignment="1" applyProtection="1">
      <alignment horizontal="center" vertical="center"/>
      <protection locked="0"/>
    </xf>
    <xf numFmtId="164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27" fillId="0" borderId="0" xfId="1" applyFont="1" applyFill="1" applyAlignment="1" applyProtection="1">
      <alignment horizontal="center"/>
      <protection locked="0"/>
    </xf>
    <xf numFmtId="164" fontId="4" fillId="0" borderId="21" xfId="0" quotePrefix="1" applyNumberFormat="1" applyFont="1" applyFill="1" applyBorder="1" applyAlignment="1" applyProtection="1">
      <alignment horizontal="center" vertical="center"/>
      <protection locked="0"/>
    </xf>
    <xf numFmtId="164" fontId="4" fillId="0" borderId="24" xfId="0" applyNumberFormat="1" applyFont="1" applyFill="1" applyBorder="1" applyAlignment="1" applyProtection="1">
      <alignment horizontal="center" vertical="center"/>
      <protection locked="0"/>
    </xf>
    <xf numFmtId="164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Font="1" applyFill="1" applyBorder="1" applyAlignment="1" applyProtection="1">
      <alignment horizontal="center" vertical="center"/>
      <protection locked="0"/>
    </xf>
    <xf numFmtId="164" fontId="4" fillId="0" borderId="15" xfId="0" quotePrefix="1" applyNumberFormat="1" applyFont="1" applyFill="1" applyBorder="1" applyAlignment="1" applyProtection="1">
      <alignment horizontal="center" vertical="center"/>
      <protection locked="0"/>
    </xf>
  </cellXfs>
  <cellStyles count="8">
    <cellStyle name="Hyperlink" xfId="3" builtinId="8"/>
    <cellStyle name="Normal" xfId="0" builtinId="0"/>
    <cellStyle name="Normal_Bao cao tong hop ket qua thi ket thuc hoc phan_KT2" xfId="2"/>
    <cellStyle name="Normal_DS C07VT1" xfId="5"/>
    <cellStyle name="Normal_DS D07DT2" xfId="6"/>
    <cellStyle name="Normal_DS_lop khoa_2009 (kem theo cac QD thanh lap lop)" xfId="4"/>
    <cellStyle name="Normal_Sheet1" xfId="1"/>
    <cellStyle name="Style 1" xfId="7"/>
  </cellStyles>
  <dxfs count="2898"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</dxf>
    <dxf>
      <fill>
        <patternFill>
          <f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fgColor rgb="FFFF0000"/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2897"/>
      <tableStyleElement type="headerRow" dxfId="2896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9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4771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43610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38" t="s">
        <v>50</v>
      </c>
      <c r="N9" s="138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01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84</v>
      </c>
      <c r="AG9" s="81">
        <f>+$AF$9/$Y$9</f>
        <v>0.56000000000000005</v>
      </c>
      <c r="AH9" s="82">
        <f>COUNTIF($V$10:$V$219,"Học lại")</f>
        <v>11</v>
      </c>
      <c r="AI9" s="81">
        <f>+$AH$9/$Y$9</f>
        <v>7.3333333333333334E-2</v>
      </c>
      <c r="AJ9" s="73">
        <f>COUNTIF($V$11:$V$219,"Đạt")</f>
        <v>55</v>
      </c>
      <c r="AK9" s="80">
        <f>+$AJ$9/$Y$9</f>
        <v>0.36666666666666664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4074</v>
      </c>
      <c r="D11" s="17" t="s">
        <v>1680</v>
      </c>
      <c r="E11" s="18" t="s">
        <v>98</v>
      </c>
      <c r="F11" s="16" t="s">
        <v>2071</v>
      </c>
      <c r="G11" s="16" t="s">
        <v>138</v>
      </c>
      <c r="H11" s="19">
        <v>10</v>
      </c>
      <c r="I11" s="19">
        <v>5</v>
      </c>
      <c r="J11" s="19" t="s">
        <v>27</v>
      </c>
      <c r="K11" s="19" t="s">
        <v>27</v>
      </c>
      <c r="L11" s="20"/>
      <c r="M11" s="20"/>
      <c r="N11" s="20"/>
      <c r="O11" s="20"/>
      <c r="P11" s="174">
        <v>6</v>
      </c>
      <c r="Q11" s="21">
        <f t="shared" ref="Q11:Q74" si="0">ROUND(SUMPRODUCT(H11:P11,$H$10:$P$10)/100,1)</f>
        <v>6.5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4075</v>
      </c>
      <c r="D12" s="26" t="s">
        <v>1218</v>
      </c>
      <c r="E12" s="27" t="s">
        <v>1365</v>
      </c>
      <c r="F12" s="25" t="s">
        <v>2757</v>
      </c>
      <c r="G12" s="25" t="s">
        <v>828</v>
      </c>
      <c r="H12" s="29">
        <v>10</v>
      </c>
      <c r="I12" s="29">
        <v>7</v>
      </c>
      <c r="J12" s="29" t="s">
        <v>27</v>
      </c>
      <c r="K12" s="29" t="s">
        <v>27</v>
      </c>
      <c r="L12" s="30"/>
      <c r="M12" s="30"/>
      <c r="N12" s="30"/>
      <c r="O12" s="30"/>
      <c r="P12" s="175">
        <v>8</v>
      </c>
      <c r="Q12" s="32">
        <f t="shared" si="0"/>
        <v>8.1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B+</v>
      </c>
      <c r="S12" s="34" t="str">
        <f t="shared" si="1"/>
        <v>Khá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4076</v>
      </c>
      <c r="D13" s="26" t="s">
        <v>497</v>
      </c>
      <c r="E13" s="27" t="s">
        <v>103</v>
      </c>
      <c r="F13" s="25" t="s">
        <v>1859</v>
      </c>
      <c r="G13" s="25" t="s">
        <v>83</v>
      </c>
      <c r="H13" s="29">
        <v>10</v>
      </c>
      <c r="I13" s="29">
        <v>5</v>
      </c>
      <c r="J13" s="29" t="s">
        <v>27</v>
      </c>
      <c r="K13" s="29" t="s">
        <v>27</v>
      </c>
      <c r="L13" s="36"/>
      <c r="M13" s="36"/>
      <c r="N13" s="36"/>
      <c r="O13" s="36"/>
      <c r="P13" s="175">
        <v>7</v>
      </c>
      <c r="Q13" s="32">
        <f t="shared" si="0"/>
        <v>7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B</v>
      </c>
      <c r="S13" s="34" t="str">
        <f t="shared" si="1"/>
        <v>Khá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37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4077</v>
      </c>
      <c r="D14" s="26" t="s">
        <v>2560</v>
      </c>
      <c r="E14" s="27" t="s">
        <v>1239</v>
      </c>
      <c r="F14" s="25" t="s">
        <v>1831</v>
      </c>
      <c r="G14" s="25" t="s">
        <v>1532</v>
      </c>
      <c r="H14" s="29">
        <v>10</v>
      </c>
      <c r="I14" s="29">
        <v>1</v>
      </c>
      <c r="J14" s="29" t="s">
        <v>27</v>
      </c>
      <c r="K14" s="29" t="s">
        <v>27</v>
      </c>
      <c r="L14" s="36"/>
      <c r="M14" s="36"/>
      <c r="N14" s="36"/>
      <c r="O14" s="36"/>
      <c r="P14" s="175">
        <v>3</v>
      </c>
      <c r="Q14" s="32">
        <f t="shared" si="0"/>
        <v>3.8</v>
      </c>
      <c r="R14" s="33" t="str">
        <f t="shared" si="3"/>
        <v>F</v>
      </c>
      <c r="S14" s="34" t="str">
        <f t="shared" si="1"/>
        <v>Kém</v>
      </c>
      <c r="T14" s="35" t="str">
        <f t="shared" si="4"/>
        <v/>
      </c>
      <c r="U14" s="3"/>
      <c r="V14" s="101" t="str">
        <f t="shared" si="2"/>
        <v>Học lại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4078</v>
      </c>
      <c r="D15" s="26" t="s">
        <v>1114</v>
      </c>
      <c r="E15" s="27" t="s">
        <v>1239</v>
      </c>
      <c r="F15" s="25" t="s">
        <v>1337</v>
      </c>
      <c r="G15" s="25" t="s">
        <v>357</v>
      </c>
      <c r="H15" s="29">
        <v>10</v>
      </c>
      <c r="I15" s="29">
        <v>9</v>
      </c>
      <c r="J15" s="29" t="s">
        <v>27</v>
      </c>
      <c r="K15" s="29" t="s">
        <v>27</v>
      </c>
      <c r="L15" s="36"/>
      <c r="M15" s="36"/>
      <c r="N15" s="36"/>
      <c r="O15" s="36"/>
      <c r="P15" s="175">
        <v>7</v>
      </c>
      <c r="Q15" s="32">
        <f t="shared" si="0"/>
        <v>8.1999999999999993</v>
      </c>
      <c r="R15" s="33" t="str">
        <f t="shared" si="3"/>
        <v>B+</v>
      </c>
      <c r="S15" s="34" t="str">
        <f t="shared" si="1"/>
        <v>Khá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4079</v>
      </c>
      <c r="D16" s="26" t="s">
        <v>4080</v>
      </c>
      <c r="E16" s="27" t="s">
        <v>1239</v>
      </c>
      <c r="F16" s="25" t="s">
        <v>363</v>
      </c>
      <c r="G16" s="25" t="s">
        <v>91</v>
      </c>
      <c r="H16" s="29">
        <v>10</v>
      </c>
      <c r="I16" s="29">
        <v>5</v>
      </c>
      <c r="J16" s="29" t="s">
        <v>27</v>
      </c>
      <c r="K16" s="29" t="s">
        <v>27</v>
      </c>
      <c r="L16" s="36"/>
      <c r="M16" s="36"/>
      <c r="N16" s="36"/>
      <c r="O16" s="36"/>
      <c r="P16" s="175">
        <v>4</v>
      </c>
      <c r="Q16" s="32">
        <f t="shared" si="0"/>
        <v>5.5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4081</v>
      </c>
      <c r="D17" s="26" t="s">
        <v>3255</v>
      </c>
      <c r="E17" s="27" t="s">
        <v>113</v>
      </c>
      <c r="F17" s="25" t="s">
        <v>590</v>
      </c>
      <c r="G17" s="25" t="s">
        <v>83</v>
      </c>
      <c r="H17" s="29">
        <v>10</v>
      </c>
      <c r="I17" s="29">
        <v>8</v>
      </c>
      <c r="J17" s="29" t="s">
        <v>27</v>
      </c>
      <c r="K17" s="29" t="s">
        <v>27</v>
      </c>
      <c r="L17" s="36"/>
      <c r="M17" s="36"/>
      <c r="N17" s="36"/>
      <c r="O17" s="36"/>
      <c r="P17" s="175">
        <v>4</v>
      </c>
      <c r="Q17" s="32">
        <f t="shared" si="0"/>
        <v>6.4</v>
      </c>
      <c r="R17" s="33" t="str">
        <f t="shared" si="3"/>
        <v>C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4082</v>
      </c>
      <c r="D18" s="26" t="s">
        <v>4083</v>
      </c>
      <c r="E18" s="27" t="s">
        <v>113</v>
      </c>
      <c r="F18" s="25" t="s">
        <v>436</v>
      </c>
      <c r="G18" s="25" t="s">
        <v>372</v>
      </c>
      <c r="H18" s="29">
        <v>10</v>
      </c>
      <c r="I18" s="29">
        <v>5</v>
      </c>
      <c r="J18" s="29" t="s">
        <v>27</v>
      </c>
      <c r="K18" s="29" t="s">
        <v>27</v>
      </c>
      <c r="L18" s="36"/>
      <c r="M18" s="36"/>
      <c r="N18" s="36"/>
      <c r="O18" s="36"/>
      <c r="P18" s="175">
        <v>5</v>
      </c>
      <c r="Q18" s="32">
        <f t="shared" si="0"/>
        <v>6</v>
      </c>
      <c r="R18" s="33" t="str">
        <f t="shared" si="3"/>
        <v>C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4084</v>
      </c>
      <c r="D19" s="26" t="s">
        <v>4085</v>
      </c>
      <c r="E19" s="27" t="s">
        <v>398</v>
      </c>
      <c r="F19" s="25" t="s">
        <v>440</v>
      </c>
      <c r="G19" s="25" t="s">
        <v>83</v>
      </c>
      <c r="H19" s="29">
        <v>10</v>
      </c>
      <c r="I19" s="29">
        <v>4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5.2</v>
      </c>
      <c r="R19" s="33" t="str">
        <f t="shared" si="3"/>
        <v>D+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4086</v>
      </c>
      <c r="D20" s="26" t="s">
        <v>1197</v>
      </c>
      <c r="E20" s="27" t="s">
        <v>398</v>
      </c>
      <c r="F20" s="25" t="s">
        <v>1670</v>
      </c>
      <c r="G20" s="25" t="s">
        <v>83</v>
      </c>
      <c r="H20" s="29">
        <v>10</v>
      </c>
      <c r="I20" s="29">
        <v>6</v>
      </c>
      <c r="J20" s="29" t="s">
        <v>27</v>
      </c>
      <c r="K20" s="29" t="s">
        <v>27</v>
      </c>
      <c r="L20" s="36"/>
      <c r="M20" s="36"/>
      <c r="N20" s="36"/>
      <c r="O20" s="36"/>
      <c r="P20" s="175">
        <v>4</v>
      </c>
      <c r="Q20" s="32">
        <f t="shared" si="0"/>
        <v>5.8</v>
      </c>
      <c r="R20" s="33" t="str">
        <f t="shared" si="3"/>
        <v>C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4087</v>
      </c>
      <c r="D21" s="26" t="s">
        <v>4088</v>
      </c>
      <c r="E21" s="27" t="s">
        <v>118</v>
      </c>
      <c r="F21" s="25" t="s">
        <v>252</v>
      </c>
      <c r="G21" s="25" t="s">
        <v>383</v>
      </c>
      <c r="H21" s="29">
        <v>10</v>
      </c>
      <c r="I21" s="29">
        <v>4</v>
      </c>
      <c r="J21" s="29" t="s">
        <v>27</v>
      </c>
      <c r="K21" s="29" t="s">
        <v>27</v>
      </c>
      <c r="L21" s="36"/>
      <c r="M21" s="36"/>
      <c r="N21" s="36"/>
      <c r="O21" s="36"/>
      <c r="P21" s="175">
        <v>5</v>
      </c>
      <c r="Q21" s="32">
        <f t="shared" si="0"/>
        <v>5.7</v>
      </c>
      <c r="R21" s="33" t="str">
        <f t="shared" si="3"/>
        <v>C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4089</v>
      </c>
      <c r="D22" s="26" t="s">
        <v>4090</v>
      </c>
      <c r="E22" s="27" t="s">
        <v>4091</v>
      </c>
      <c r="F22" s="25" t="s">
        <v>590</v>
      </c>
      <c r="G22" s="25" t="s">
        <v>395</v>
      </c>
      <c r="H22" s="29">
        <v>10</v>
      </c>
      <c r="I22" s="29">
        <v>10</v>
      </c>
      <c r="J22" s="29" t="s">
        <v>27</v>
      </c>
      <c r="K22" s="29" t="s">
        <v>27</v>
      </c>
      <c r="L22" s="36"/>
      <c r="M22" s="36"/>
      <c r="N22" s="36"/>
      <c r="O22" s="36"/>
      <c r="P22" s="175">
        <v>7</v>
      </c>
      <c r="Q22" s="32">
        <f t="shared" si="0"/>
        <v>8.5</v>
      </c>
      <c r="R22" s="33" t="str">
        <f t="shared" si="3"/>
        <v>A</v>
      </c>
      <c r="S22" s="34" t="str">
        <f t="shared" si="1"/>
        <v>Giỏi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4092</v>
      </c>
      <c r="D23" s="26" t="s">
        <v>4093</v>
      </c>
      <c r="E23" s="27" t="s">
        <v>406</v>
      </c>
      <c r="F23" s="25" t="s">
        <v>382</v>
      </c>
      <c r="G23" s="25" t="s">
        <v>376</v>
      </c>
      <c r="H23" s="29">
        <v>10</v>
      </c>
      <c r="I23" s="29">
        <v>9</v>
      </c>
      <c r="J23" s="29" t="s">
        <v>27</v>
      </c>
      <c r="K23" s="29" t="s">
        <v>27</v>
      </c>
      <c r="L23" s="36"/>
      <c r="M23" s="36"/>
      <c r="N23" s="36"/>
      <c r="O23" s="36"/>
      <c r="P23" s="175">
        <v>7</v>
      </c>
      <c r="Q23" s="32">
        <f t="shared" si="0"/>
        <v>8.1999999999999993</v>
      </c>
      <c r="R23" s="33" t="str">
        <f t="shared" si="3"/>
        <v>B+</v>
      </c>
      <c r="S23" s="34" t="str">
        <f t="shared" si="1"/>
        <v>Khá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4094</v>
      </c>
      <c r="D24" s="26" t="s">
        <v>1255</v>
      </c>
      <c r="E24" s="27" t="s">
        <v>141</v>
      </c>
      <c r="F24" s="25" t="s">
        <v>921</v>
      </c>
      <c r="G24" s="25" t="s">
        <v>376</v>
      </c>
      <c r="H24" s="29">
        <v>10</v>
      </c>
      <c r="I24" s="29">
        <v>7</v>
      </c>
      <c r="J24" s="29" t="s">
        <v>27</v>
      </c>
      <c r="K24" s="29" t="s">
        <v>27</v>
      </c>
      <c r="L24" s="36"/>
      <c r="M24" s="36"/>
      <c r="N24" s="36"/>
      <c r="O24" s="36"/>
      <c r="P24" s="175">
        <v>7</v>
      </c>
      <c r="Q24" s="32">
        <f t="shared" si="0"/>
        <v>7.6</v>
      </c>
      <c r="R24" s="33" t="str">
        <f t="shared" si="3"/>
        <v>B</v>
      </c>
      <c r="S24" s="34" t="str">
        <f t="shared" si="1"/>
        <v>Khá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4095</v>
      </c>
      <c r="D25" s="26" t="s">
        <v>720</v>
      </c>
      <c r="E25" s="27" t="s">
        <v>146</v>
      </c>
      <c r="F25" s="25" t="s">
        <v>797</v>
      </c>
      <c r="G25" s="25" t="s">
        <v>83</v>
      </c>
      <c r="H25" s="29">
        <v>10</v>
      </c>
      <c r="I25" s="29">
        <v>8</v>
      </c>
      <c r="J25" s="29" t="s">
        <v>27</v>
      </c>
      <c r="K25" s="29" t="s">
        <v>27</v>
      </c>
      <c r="L25" s="36"/>
      <c r="M25" s="36"/>
      <c r="N25" s="36"/>
      <c r="O25" s="36"/>
      <c r="P25" s="175">
        <v>7</v>
      </c>
      <c r="Q25" s="32">
        <f t="shared" si="0"/>
        <v>7.9</v>
      </c>
      <c r="R25" s="33" t="str">
        <f t="shared" si="3"/>
        <v>B</v>
      </c>
      <c r="S25" s="34" t="str">
        <f t="shared" si="1"/>
        <v>Khá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4096</v>
      </c>
      <c r="D26" s="26" t="s">
        <v>943</v>
      </c>
      <c r="E26" s="27" t="s">
        <v>161</v>
      </c>
      <c r="F26" s="25" t="s">
        <v>286</v>
      </c>
      <c r="G26" s="25" t="s">
        <v>1047</v>
      </c>
      <c r="H26" s="29">
        <v>10</v>
      </c>
      <c r="I26" s="29">
        <v>1</v>
      </c>
      <c r="J26" s="29" t="s">
        <v>27</v>
      </c>
      <c r="K26" s="29" t="s">
        <v>27</v>
      </c>
      <c r="L26" s="36"/>
      <c r="M26" s="36"/>
      <c r="N26" s="36"/>
      <c r="O26" s="36"/>
      <c r="P26" s="175">
        <v>4</v>
      </c>
      <c r="Q26" s="32">
        <f t="shared" si="0"/>
        <v>4.3</v>
      </c>
      <c r="R26" s="33" t="str">
        <f t="shared" si="3"/>
        <v>D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4097</v>
      </c>
      <c r="D27" s="26" t="s">
        <v>2673</v>
      </c>
      <c r="E27" s="27" t="s">
        <v>161</v>
      </c>
      <c r="F27" s="25" t="s">
        <v>543</v>
      </c>
      <c r="G27" s="25" t="s">
        <v>191</v>
      </c>
      <c r="H27" s="29">
        <v>10</v>
      </c>
      <c r="I27" s="29">
        <v>5</v>
      </c>
      <c r="J27" s="29" t="s">
        <v>27</v>
      </c>
      <c r="K27" s="29" t="s">
        <v>27</v>
      </c>
      <c r="L27" s="36"/>
      <c r="M27" s="36"/>
      <c r="N27" s="36"/>
      <c r="O27" s="36"/>
      <c r="P27" s="175" t="s">
        <v>27</v>
      </c>
      <c r="Q27" s="32">
        <f t="shared" si="0"/>
        <v>3.5</v>
      </c>
      <c r="R27" s="33" t="str">
        <f t="shared" si="3"/>
        <v>F</v>
      </c>
      <c r="S27" s="34" t="str">
        <f t="shared" si="1"/>
        <v>Kém</v>
      </c>
      <c r="T27" s="35" t="s">
        <v>5123</v>
      </c>
      <c r="U27" s="3"/>
      <c r="V27" s="101" t="str">
        <f t="shared" si="2"/>
        <v>Học lại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4098</v>
      </c>
      <c r="D28" s="26" t="s">
        <v>490</v>
      </c>
      <c r="E28" s="27" t="s">
        <v>180</v>
      </c>
      <c r="F28" s="25" t="s">
        <v>335</v>
      </c>
      <c r="G28" s="25" t="s">
        <v>83</v>
      </c>
      <c r="H28" s="29">
        <v>10</v>
      </c>
      <c r="I28" s="29">
        <v>4</v>
      </c>
      <c r="J28" s="29" t="s">
        <v>27</v>
      </c>
      <c r="K28" s="29" t="s">
        <v>27</v>
      </c>
      <c r="L28" s="36"/>
      <c r="M28" s="36"/>
      <c r="N28" s="36"/>
      <c r="O28" s="36"/>
      <c r="P28" s="175">
        <v>6</v>
      </c>
      <c r="Q28" s="32">
        <f t="shared" si="0"/>
        <v>6.2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4099</v>
      </c>
      <c r="D29" s="26" t="s">
        <v>672</v>
      </c>
      <c r="E29" s="27" t="s">
        <v>185</v>
      </c>
      <c r="F29" s="25" t="s">
        <v>1794</v>
      </c>
      <c r="G29" s="25" t="s">
        <v>234</v>
      </c>
      <c r="H29" s="29">
        <v>10</v>
      </c>
      <c r="I29" s="29">
        <v>4</v>
      </c>
      <c r="J29" s="29" t="s">
        <v>27</v>
      </c>
      <c r="K29" s="29" t="s">
        <v>27</v>
      </c>
      <c r="L29" s="36"/>
      <c r="M29" s="36"/>
      <c r="N29" s="36"/>
      <c r="O29" s="36"/>
      <c r="P29" s="175" t="s">
        <v>27</v>
      </c>
      <c r="Q29" s="32">
        <f t="shared" si="0"/>
        <v>3.2</v>
      </c>
      <c r="R29" s="33" t="str">
        <f t="shared" si="3"/>
        <v>F</v>
      </c>
      <c r="S29" s="34" t="str">
        <f t="shared" si="1"/>
        <v>Kém</v>
      </c>
      <c r="T29" s="35" t="s">
        <v>5123</v>
      </c>
      <c r="U29" s="3"/>
      <c r="V29" s="101" t="str">
        <f t="shared" si="2"/>
        <v>Học lại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4100</v>
      </c>
      <c r="D30" s="26" t="s">
        <v>77</v>
      </c>
      <c r="E30" s="27" t="s">
        <v>185</v>
      </c>
      <c r="F30" s="25" t="s">
        <v>1596</v>
      </c>
      <c r="G30" s="25" t="s">
        <v>167</v>
      </c>
      <c r="H30" s="29">
        <v>3</v>
      </c>
      <c r="I30" s="29">
        <v>0</v>
      </c>
      <c r="J30" s="29" t="s">
        <v>27</v>
      </c>
      <c r="K30" s="29" t="s">
        <v>27</v>
      </c>
      <c r="L30" s="36"/>
      <c r="M30" s="36"/>
      <c r="N30" s="36"/>
      <c r="O30" s="36"/>
      <c r="P30" s="175" t="s">
        <v>27</v>
      </c>
      <c r="Q30" s="32">
        <f t="shared" si="0"/>
        <v>0.6</v>
      </c>
      <c r="R30" s="33" t="str">
        <f t="shared" si="3"/>
        <v>F</v>
      </c>
      <c r="S30" s="34" t="str">
        <f t="shared" si="1"/>
        <v>Kém</v>
      </c>
      <c r="T30" s="35" t="str">
        <f t="shared" si="4"/>
        <v>Không đủ ĐKDT</v>
      </c>
      <c r="U30" s="3"/>
      <c r="V30" s="101" t="str">
        <f t="shared" si="2"/>
        <v>Học lại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4101</v>
      </c>
      <c r="D31" s="26" t="s">
        <v>1918</v>
      </c>
      <c r="E31" s="27" t="s">
        <v>185</v>
      </c>
      <c r="F31" s="25" t="s">
        <v>360</v>
      </c>
      <c r="G31" s="25" t="s">
        <v>1047</v>
      </c>
      <c r="H31" s="29">
        <v>10</v>
      </c>
      <c r="I31" s="29">
        <v>7</v>
      </c>
      <c r="J31" s="29" t="s">
        <v>27</v>
      </c>
      <c r="K31" s="29" t="s">
        <v>27</v>
      </c>
      <c r="L31" s="36"/>
      <c r="M31" s="36"/>
      <c r="N31" s="36"/>
      <c r="O31" s="36"/>
      <c r="P31" s="175">
        <v>8</v>
      </c>
      <c r="Q31" s="32">
        <f t="shared" si="0"/>
        <v>8.1</v>
      </c>
      <c r="R31" s="33" t="str">
        <f t="shared" si="3"/>
        <v>B+</v>
      </c>
      <c r="S31" s="34" t="str">
        <f t="shared" si="1"/>
        <v>Khá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4102</v>
      </c>
      <c r="D32" s="26" t="s">
        <v>4103</v>
      </c>
      <c r="E32" s="27" t="s">
        <v>189</v>
      </c>
      <c r="F32" s="25" t="s">
        <v>1039</v>
      </c>
      <c r="G32" s="25" t="s">
        <v>1182</v>
      </c>
      <c r="H32" s="29">
        <v>0</v>
      </c>
      <c r="I32" s="29">
        <v>0</v>
      </c>
      <c r="J32" s="29" t="s">
        <v>27</v>
      </c>
      <c r="K32" s="29" t="s">
        <v>27</v>
      </c>
      <c r="L32" s="36"/>
      <c r="M32" s="36"/>
      <c r="N32" s="36"/>
      <c r="O32" s="36"/>
      <c r="P32" s="175" t="s">
        <v>27</v>
      </c>
      <c r="Q32" s="32">
        <f t="shared" si="0"/>
        <v>0</v>
      </c>
      <c r="R32" s="33" t="str">
        <f t="shared" si="3"/>
        <v>F</v>
      </c>
      <c r="S32" s="34" t="str">
        <f t="shared" si="1"/>
        <v>Kém</v>
      </c>
      <c r="T32" s="35" t="str">
        <f t="shared" si="4"/>
        <v>Không đủ ĐKDT</v>
      </c>
      <c r="U32" s="3"/>
      <c r="V32" s="101" t="str">
        <f t="shared" si="2"/>
        <v>Học lại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4104</v>
      </c>
      <c r="D33" s="26" t="s">
        <v>262</v>
      </c>
      <c r="E33" s="27" t="s">
        <v>189</v>
      </c>
      <c r="F33" s="25" t="s">
        <v>1561</v>
      </c>
      <c r="G33" s="25" t="s">
        <v>357</v>
      </c>
      <c r="H33" s="29">
        <v>3</v>
      </c>
      <c r="I33" s="29">
        <v>0</v>
      </c>
      <c r="J33" s="29" t="s">
        <v>27</v>
      </c>
      <c r="K33" s="29" t="s">
        <v>27</v>
      </c>
      <c r="L33" s="36"/>
      <c r="M33" s="36"/>
      <c r="N33" s="36"/>
      <c r="O33" s="36"/>
      <c r="P33" s="175" t="s">
        <v>27</v>
      </c>
      <c r="Q33" s="32">
        <f t="shared" si="0"/>
        <v>0.6</v>
      </c>
      <c r="R33" s="33" t="str">
        <f t="shared" si="3"/>
        <v>F</v>
      </c>
      <c r="S33" s="34" t="str">
        <f t="shared" si="1"/>
        <v>Kém</v>
      </c>
      <c r="T33" s="35" t="str">
        <f t="shared" si="4"/>
        <v>Không đủ ĐKDT</v>
      </c>
      <c r="U33" s="3"/>
      <c r="V33" s="101" t="str">
        <f t="shared" si="2"/>
        <v>Học lại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4105</v>
      </c>
      <c r="D34" s="26" t="s">
        <v>4106</v>
      </c>
      <c r="E34" s="27" t="s">
        <v>189</v>
      </c>
      <c r="F34" s="25" t="s">
        <v>968</v>
      </c>
      <c r="G34" s="25" t="s">
        <v>1047</v>
      </c>
      <c r="H34" s="29">
        <v>10</v>
      </c>
      <c r="I34" s="29">
        <v>9</v>
      </c>
      <c r="J34" s="29" t="s">
        <v>27</v>
      </c>
      <c r="K34" s="29" t="s">
        <v>27</v>
      </c>
      <c r="L34" s="36"/>
      <c r="M34" s="36"/>
      <c r="N34" s="36"/>
      <c r="O34" s="36"/>
      <c r="P34" s="175">
        <v>7</v>
      </c>
      <c r="Q34" s="32">
        <f t="shared" si="0"/>
        <v>8.1999999999999993</v>
      </c>
      <c r="R34" s="33" t="str">
        <f t="shared" si="3"/>
        <v>B+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4107</v>
      </c>
      <c r="D35" s="26" t="s">
        <v>2469</v>
      </c>
      <c r="E35" s="27" t="s">
        <v>443</v>
      </c>
      <c r="F35" s="25" t="s">
        <v>341</v>
      </c>
      <c r="G35" s="25" t="s">
        <v>1047</v>
      </c>
      <c r="H35" s="29">
        <v>10</v>
      </c>
      <c r="I35" s="29">
        <v>3</v>
      </c>
      <c r="J35" s="29" t="s">
        <v>27</v>
      </c>
      <c r="K35" s="29" t="s">
        <v>27</v>
      </c>
      <c r="L35" s="36"/>
      <c r="M35" s="36"/>
      <c r="N35" s="36"/>
      <c r="O35" s="36"/>
      <c r="P35" s="175">
        <v>6</v>
      </c>
      <c r="Q35" s="32">
        <f t="shared" si="0"/>
        <v>5.9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4108</v>
      </c>
      <c r="D36" s="26" t="s">
        <v>872</v>
      </c>
      <c r="E36" s="27" t="s">
        <v>610</v>
      </c>
      <c r="F36" s="25" t="s">
        <v>1690</v>
      </c>
      <c r="G36" s="25" t="s">
        <v>83</v>
      </c>
      <c r="H36" s="29">
        <v>10</v>
      </c>
      <c r="I36" s="29">
        <v>1</v>
      </c>
      <c r="J36" s="29" t="s">
        <v>27</v>
      </c>
      <c r="K36" s="29" t="s">
        <v>27</v>
      </c>
      <c r="L36" s="36"/>
      <c r="M36" s="36"/>
      <c r="N36" s="36"/>
      <c r="O36" s="36"/>
      <c r="P36" s="175">
        <v>6</v>
      </c>
      <c r="Q36" s="32">
        <f t="shared" si="0"/>
        <v>5.3</v>
      </c>
      <c r="R36" s="33" t="str">
        <f t="shared" si="3"/>
        <v>D+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4109</v>
      </c>
      <c r="D37" s="26" t="s">
        <v>1591</v>
      </c>
      <c r="E37" s="27" t="s">
        <v>610</v>
      </c>
      <c r="F37" s="25" t="s">
        <v>99</v>
      </c>
      <c r="G37" s="25" t="s">
        <v>237</v>
      </c>
      <c r="H37" s="29">
        <v>10</v>
      </c>
      <c r="I37" s="29">
        <v>7</v>
      </c>
      <c r="J37" s="29" t="s">
        <v>27</v>
      </c>
      <c r="K37" s="29" t="s">
        <v>27</v>
      </c>
      <c r="L37" s="36"/>
      <c r="M37" s="36"/>
      <c r="N37" s="36"/>
      <c r="O37" s="36"/>
      <c r="P37" s="175">
        <v>5</v>
      </c>
      <c r="Q37" s="32">
        <f t="shared" si="0"/>
        <v>6.6</v>
      </c>
      <c r="R37" s="33" t="str">
        <f t="shared" si="3"/>
        <v>C+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4110</v>
      </c>
      <c r="D38" s="26" t="s">
        <v>1851</v>
      </c>
      <c r="E38" s="27" t="s">
        <v>211</v>
      </c>
      <c r="F38" s="25" t="s">
        <v>840</v>
      </c>
      <c r="G38" s="25" t="s">
        <v>83</v>
      </c>
      <c r="H38" s="29">
        <v>10</v>
      </c>
      <c r="I38" s="29">
        <v>2</v>
      </c>
      <c r="J38" s="29" t="s">
        <v>27</v>
      </c>
      <c r="K38" s="29" t="s">
        <v>27</v>
      </c>
      <c r="L38" s="36"/>
      <c r="M38" s="36"/>
      <c r="N38" s="36"/>
      <c r="O38" s="36"/>
      <c r="P38" s="175">
        <v>3</v>
      </c>
      <c r="Q38" s="32">
        <f t="shared" si="0"/>
        <v>4.0999999999999996</v>
      </c>
      <c r="R38" s="33" t="str">
        <f t="shared" si="3"/>
        <v>D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4111</v>
      </c>
      <c r="D39" s="26" t="s">
        <v>3627</v>
      </c>
      <c r="E39" s="27" t="s">
        <v>215</v>
      </c>
      <c r="F39" s="25" t="s">
        <v>452</v>
      </c>
      <c r="G39" s="25" t="s">
        <v>557</v>
      </c>
      <c r="H39" s="29">
        <v>10</v>
      </c>
      <c r="I39" s="29">
        <v>8</v>
      </c>
      <c r="J39" s="29" t="s">
        <v>27</v>
      </c>
      <c r="K39" s="29" t="s">
        <v>27</v>
      </c>
      <c r="L39" s="36"/>
      <c r="M39" s="36"/>
      <c r="N39" s="36"/>
      <c r="O39" s="36"/>
      <c r="P39" s="175">
        <v>2</v>
      </c>
      <c r="Q39" s="32">
        <f t="shared" si="0"/>
        <v>5.4</v>
      </c>
      <c r="R39" s="33" t="str">
        <f t="shared" si="3"/>
        <v>D+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4112</v>
      </c>
      <c r="D40" s="26" t="s">
        <v>4113</v>
      </c>
      <c r="E40" s="27" t="s">
        <v>621</v>
      </c>
      <c r="F40" s="25" t="s">
        <v>606</v>
      </c>
      <c r="G40" s="25" t="s">
        <v>79</v>
      </c>
      <c r="H40" s="29">
        <v>10</v>
      </c>
      <c r="I40" s="29">
        <v>7</v>
      </c>
      <c r="J40" s="29" t="s">
        <v>27</v>
      </c>
      <c r="K40" s="29" t="s">
        <v>27</v>
      </c>
      <c r="L40" s="36"/>
      <c r="M40" s="36"/>
      <c r="N40" s="36"/>
      <c r="O40" s="36"/>
      <c r="P40" s="175">
        <v>2</v>
      </c>
      <c r="Q40" s="32">
        <f t="shared" si="0"/>
        <v>5.0999999999999996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4114</v>
      </c>
      <c r="D41" s="26" t="s">
        <v>486</v>
      </c>
      <c r="E41" s="27" t="s">
        <v>629</v>
      </c>
      <c r="F41" s="25" t="s">
        <v>256</v>
      </c>
      <c r="G41" s="25" t="s">
        <v>1047</v>
      </c>
      <c r="H41" s="29">
        <v>10</v>
      </c>
      <c r="I41" s="29">
        <v>6</v>
      </c>
      <c r="J41" s="29" t="s">
        <v>27</v>
      </c>
      <c r="K41" s="29" t="s">
        <v>27</v>
      </c>
      <c r="L41" s="36"/>
      <c r="M41" s="36"/>
      <c r="N41" s="36"/>
      <c r="O41" s="36"/>
      <c r="P41" s="175">
        <v>3</v>
      </c>
      <c r="Q41" s="32">
        <f t="shared" si="0"/>
        <v>5.3</v>
      </c>
      <c r="R41" s="33" t="str">
        <f t="shared" si="3"/>
        <v>D+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4115</v>
      </c>
      <c r="D42" s="26" t="s">
        <v>3324</v>
      </c>
      <c r="E42" s="27" t="s">
        <v>2034</v>
      </c>
      <c r="F42" s="25" t="s">
        <v>204</v>
      </c>
      <c r="G42" s="25" t="s">
        <v>372</v>
      </c>
      <c r="H42" s="29">
        <v>7</v>
      </c>
      <c r="I42" s="29">
        <v>4</v>
      </c>
      <c r="J42" s="29" t="s">
        <v>27</v>
      </c>
      <c r="K42" s="29" t="s">
        <v>27</v>
      </c>
      <c r="L42" s="36"/>
      <c r="M42" s="36"/>
      <c r="N42" s="36"/>
      <c r="O42" s="36"/>
      <c r="P42" s="175">
        <v>5</v>
      </c>
      <c r="Q42" s="32">
        <f t="shared" si="0"/>
        <v>5.0999999999999996</v>
      </c>
      <c r="R42" s="33" t="str">
        <f t="shared" si="3"/>
        <v>D+</v>
      </c>
      <c r="S42" s="34" t="str">
        <f t="shared" si="1"/>
        <v>Trung bình yếu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4116</v>
      </c>
      <c r="D43" s="26" t="s">
        <v>4117</v>
      </c>
      <c r="E43" s="27" t="s">
        <v>228</v>
      </c>
      <c r="F43" s="25" t="s">
        <v>186</v>
      </c>
      <c r="G43" s="25" t="s">
        <v>83</v>
      </c>
      <c r="H43" s="29">
        <v>3</v>
      </c>
      <c r="I43" s="29">
        <v>0</v>
      </c>
      <c r="J43" s="29" t="s">
        <v>27</v>
      </c>
      <c r="K43" s="29" t="s">
        <v>27</v>
      </c>
      <c r="L43" s="36"/>
      <c r="M43" s="36"/>
      <c r="N43" s="36"/>
      <c r="O43" s="36"/>
      <c r="P43" s="175" t="s">
        <v>27</v>
      </c>
      <c r="Q43" s="32">
        <f t="shared" si="0"/>
        <v>0.6</v>
      </c>
      <c r="R43" s="33" t="str">
        <f t="shared" si="3"/>
        <v>F</v>
      </c>
      <c r="S43" s="34" t="str">
        <f t="shared" si="1"/>
        <v>Kém</v>
      </c>
      <c r="T43" s="35" t="str">
        <f t="shared" si="4"/>
        <v>Không đủ ĐKDT</v>
      </c>
      <c r="U43" s="3"/>
      <c r="V43" s="101" t="str">
        <f t="shared" si="2"/>
        <v>Học lại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4118</v>
      </c>
      <c r="D44" s="26" t="s">
        <v>2690</v>
      </c>
      <c r="E44" s="27" t="s">
        <v>228</v>
      </c>
      <c r="F44" s="25" t="s">
        <v>123</v>
      </c>
      <c r="G44" s="25" t="s">
        <v>83</v>
      </c>
      <c r="H44" s="29">
        <v>10</v>
      </c>
      <c r="I44" s="29">
        <v>6</v>
      </c>
      <c r="J44" s="29" t="s">
        <v>27</v>
      </c>
      <c r="K44" s="29" t="s">
        <v>27</v>
      </c>
      <c r="L44" s="36"/>
      <c r="M44" s="36"/>
      <c r="N44" s="36"/>
      <c r="O44" s="36"/>
      <c r="P44" s="175">
        <v>2</v>
      </c>
      <c r="Q44" s="32">
        <f t="shared" si="0"/>
        <v>4.8</v>
      </c>
      <c r="R44" s="33" t="str">
        <f t="shared" si="3"/>
        <v>D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4119</v>
      </c>
      <c r="D45" s="26" t="s">
        <v>4120</v>
      </c>
      <c r="E45" s="27" t="s">
        <v>656</v>
      </c>
      <c r="F45" s="25" t="s">
        <v>1596</v>
      </c>
      <c r="G45" s="25" t="s">
        <v>424</v>
      </c>
      <c r="H45" s="29">
        <v>10</v>
      </c>
      <c r="I45" s="29">
        <v>4</v>
      </c>
      <c r="J45" s="29" t="s">
        <v>27</v>
      </c>
      <c r="K45" s="29" t="s">
        <v>27</v>
      </c>
      <c r="L45" s="36"/>
      <c r="M45" s="36"/>
      <c r="N45" s="36"/>
      <c r="O45" s="36"/>
      <c r="P45" s="175">
        <v>1</v>
      </c>
      <c r="Q45" s="32">
        <f t="shared" si="0"/>
        <v>3.7</v>
      </c>
      <c r="R45" s="33" t="str">
        <f t="shared" si="3"/>
        <v>F</v>
      </c>
      <c r="S45" s="34" t="str">
        <f t="shared" si="1"/>
        <v>Kém</v>
      </c>
      <c r="T45" s="35" t="str">
        <f t="shared" si="4"/>
        <v/>
      </c>
      <c r="U45" s="3"/>
      <c r="V45" s="101" t="str">
        <f t="shared" si="2"/>
        <v>Học lại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4121</v>
      </c>
      <c r="D46" s="26" t="s">
        <v>77</v>
      </c>
      <c r="E46" s="27" t="s">
        <v>232</v>
      </c>
      <c r="F46" s="25" t="s">
        <v>662</v>
      </c>
      <c r="G46" s="25" t="s">
        <v>79</v>
      </c>
      <c r="H46" s="29">
        <v>10</v>
      </c>
      <c r="I46" s="29">
        <v>9</v>
      </c>
      <c r="J46" s="29" t="s">
        <v>27</v>
      </c>
      <c r="K46" s="29" t="s">
        <v>27</v>
      </c>
      <c r="L46" s="36"/>
      <c r="M46" s="36"/>
      <c r="N46" s="36"/>
      <c r="O46" s="36"/>
      <c r="P46" s="175">
        <v>3</v>
      </c>
      <c r="Q46" s="32">
        <f t="shared" si="0"/>
        <v>6.2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4122</v>
      </c>
      <c r="D47" s="26" t="s">
        <v>4123</v>
      </c>
      <c r="E47" s="27" t="s">
        <v>232</v>
      </c>
      <c r="F47" s="25" t="s">
        <v>1605</v>
      </c>
      <c r="G47" s="25" t="s">
        <v>83</v>
      </c>
      <c r="H47" s="29">
        <v>10</v>
      </c>
      <c r="I47" s="29">
        <v>5</v>
      </c>
      <c r="J47" s="29" t="s">
        <v>27</v>
      </c>
      <c r="K47" s="29" t="s">
        <v>27</v>
      </c>
      <c r="L47" s="36"/>
      <c r="M47" s="36"/>
      <c r="N47" s="36"/>
      <c r="O47" s="36"/>
      <c r="P47" s="175">
        <v>5</v>
      </c>
      <c r="Q47" s="32">
        <f t="shared" si="0"/>
        <v>6</v>
      </c>
      <c r="R47" s="33" t="str">
        <f t="shared" si="3"/>
        <v>C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4124</v>
      </c>
      <c r="D48" s="26" t="s">
        <v>4125</v>
      </c>
      <c r="E48" s="27" t="s">
        <v>232</v>
      </c>
      <c r="F48" s="25" t="s">
        <v>1553</v>
      </c>
      <c r="G48" s="25" t="s">
        <v>1532</v>
      </c>
      <c r="H48" s="29">
        <v>9</v>
      </c>
      <c r="I48" s="29">
        <v>6</v>
      </c>
      <c r="J48" s="29" t="s">
        <v>27</v>
      </c>
      <c r="K48" s="29" t="s">
        <v>27</v>
      </c>
      <c r="L48" s="36"/>
      <c r="M48" s="36"/>
      <c r="N48" s="36"/>
      <c r="O48" s="36"/>
      <c r="P48" s="175">
        <v>8</v>
      </c>
      <c r="Q48" s="32">
        <f t="shared" si="0"/>
        <v>7.6</v>
      </c>
      <c r="R48" s="33" t="str">
        <f t="shared" si="3"/>
        <v>B</v>
      </c>
      <c r="S48" s="34" t="str">
        <f t="shared" si="1"/>
        <v>Khá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4126</v>
      </c>
      <c r="D49" s="26" t="s">
        <v>473</v>
      </c>
      <c r="E49" s="27" t="s">
        <v>232</v>
      </c>
      <c r="F49" s="25" t="s">
        <v>446</v>
      </c>
      <c r="G49" s="25" t="s">
        <v>1532</v>
      </c>
      <c r="H49" s="29">
        <v>10</v>
      </c>
      <c r="I49" s="29">
        <v>4</v>
      </c>
      <c r="J49" s="29" t="s">
        <v>27</v>
      </c>
      <c r="K49" s="29" t="s">
        <v>27</v>
      </c>
      <c r="L49" s="36"/>
      <c r="M49" s="36"/>
      <c r="N49" s="36"/>
      <c r="O49" s="36"/>
      <c r="P49" s="175">
        <v>4</v>
      </c>
      <c r="Q49" s="32">
        <f t="shared" si="0"/>
        <v>5.2</v>
      </c>
      <c r="R49" s="33" t="str">
        <f t="shared" si="3"/>
        <v>D+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4127</v>
      </c>
      <c r="D50" s="26" t="s">
        <v>288</v>
      </c>
      <c r="E50" s="27" t="s">
        <v>673</v>
      </c>
      <c r="F50" s="25" t="s">
        <v>2002</v>
      </c>
      <c r="G50" s="25" t="s">
        <v>79</v>
      </c>
      <c r="H50" s="29">
        <v>10</v>
      </c>
      <c r="I50" s="29">
        <v>8</v>
      </c>
      <c r="J50" s="29" t="s">
        <v>27</v>
      </c>
      <c r="K50" s="29" t="s">
        <v>27</v>
      </c>
      <c r="L50" s="36"/>
      <c r="M50" s="36"/>
      <c r="N50" s="36"/>
      <c r="O50" s="36"/>
      <c r="P50" s="175">
        <v>4</v>
      </c>
      <c r="Q50" s="32">
        <f t="shared" si="0"/>
        <v>6.4</v>
      </c>
      <c r="R50" s="33" t="str">
        <f t="shared" si="3"/>
        <v>C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4128</v>
      </c>
      <c r="D51" s="26" t="s">
        <v>2560</v>
      </c>
      <c r="E51" s="27" t="s">
        <v>251</v>
      </c>
      <c r="F51" s="25" t="s">
        <v>1204</v>
      </c>
      <c r="G51" s="25" t="s">
        <v>1047</v>
      </c>
      <c r="H51" s="29">
        <v>3</v>
      </c>
      <c r="I51" s="29">
        <v>0</v>
      </c>
      <c r="J51" s="29" t="s">
        <v>27</v>
      </c>
      <c r="K51" s="29" t="s">
        <v>27</v>
      </c>
      <c r="L51" s="36"/>
      <c r="M51" s="36"/>
      <c r="N51" s="36"/>
      <c r="O51" s="36"/>
      <c r="P51" s="175" t="s">
        <v>27</v>
      </c>
      <c r="Q51" s="32">
        <f t="shared" si="0"/>
        <v>0.6</v>
      </c>
      <c r="R51" s="33" t="str">
        <f t="shared" si="3"/>
        <v>F</v>
      </c>
      <c r="S51" s="34" t="str">
        <f t="shared" si="1"/>
        <v>Kém</v>
      </c>
      <c r="T51" s="35" t="str">
        <f t="shared" si="4"/>
        <v>Không đủ ĐKDT</v>
      </c>
      <c r="U51" s="3"/>
      <c r="V51" s="101" t="str">
        <f t="shared" si="2"/>
        <v>Học lại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4129</v>
      </c>
      <c r="D52" s="26" t="s">
        <v>1364</v>
      </c>
      <c r="E52" s="27" t="s">
        <v>251</v>
      </c>
      <c r="F52" s="25" t="s">
        <v>1794</v>
      </c>
      <c r="G52" s="25" t="s">
        <v>167</v>
      </c>
      <c r="H52" s="29">
        <v>10</v>
      </c>
      <c r="I52" s="29">
        <v>7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5.6</v>
      </c>
      <c r="R52" s="33" t="str">
        <f t="shared" si="3"/>
        <v>C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4130</v>
      </c>
      <c r="D53" s="26" t="s">
        <v>2462</v>
      </c>
      <c r="E53" s="27" t="s">
        <v>683</v>
      </c>
      <c r="F53" s="25" t="s">
        <v>1871</v>
      </c>
      <c r="G53" s="25" t="s">
        <v>79</v>
      </c>
      <c r="H53" s="29">
        <v>10</v>
      </c>
      <c r="I53" s="29">
        <v>1</v>
      </c>
      <c r="J53" s="29" t="s">
        <v>27</v>
      </c>
      <c r="K53" s="29" t="s">
        <v>27</v>
      </c>
      <c r="L53" s="36"/>
      <c r="M53" s="36"/>
      <c r="N53" s="36"/>
      <c r="O53" s="36"/>
      <c r="P53" s="175">
        <v>4</v>
      </c>
      <c r="Q53" s="32">
        <f t="shared" si="0"/>
        <v>4.3</v>
      </c>
      <c r="R53" s="33" t="str">
        <f t="shared" si="3"/>
        <v>D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4131</v>
      </c>
      <c r="D54" s="26" t="s">
        <v>85</v>
      </c>
      <c r="E54" s="27" t="s">
        <v>693</v>
      </c>
      <c r="F54" s="25" t="s">
        <v>1039</v>
      </c>
      <c r="G54" s="25" t="s">
        <v>424</v>
      </c>
      <c r="H54" s="29">
        <v>9</v>
      </c>
      <c r="I54" s="29">
        <v>5</v>
      </c>
      <c r="J54" s="29" t="s">
        <v>27</v>
      </c>
      <c r="K54" s="29" t="s">
        <v>27</v>
      </c>
      <c r="L54" s="36"/>
      <c r="M54" s="36"/>
      <c r="N54" s="36"/>
      <c r="O54" s="36"/>
      <c r="P54" s="175">
        <v>4</v>
      </c>
      <c r="Q54" s="32">
        <f t="shared" si="0"/>
        <v>5.3</v>
      </c>
      <c r="R54" s="33" t="str">
        <f t="shared" si="3"/>
        <v>D+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4132</v>
      </c>
      <c r="D55" s="26" t="s">
        <v>1103</v>
      </c>
      <c r="E55" s="27" t="s">
        <v>276</v>
      </c>
      <c r="F55" s="25" t="s">
        <v>157</v>
      </c>
      <c r="G55" s="25" t="s">
        <v>1532</v>
      </c>
      <c r="H55" s="29">
        <v>10</v>
      </c>
      <c r="I55" s="29">
        <v>8</v>
      </c>
      <c r="J55" s="29" t="s">
        <v>27</v>
      </c>
      <c r="K55" s="29" t="s">
        <v>27</v>
      </c>
      <c r="L55" s="36"/>
      <c r="M55" s="36"/>
      <c r="N55" s="36"/>
      <c r="O55" s="36"/>
      <c r="P55" s="175">
        <v>6</v>
      </c>
      <c r="Q55" s="32">
        <f t="shared" si="0"/>
        <v>7.4</v>
      </c>
      <c r="R55" s="33" t="str">
        <f t="shared" si="3"/>
        <v>B</v>
      </c>
      <c r="S55" s="34" t="str">
        <f t="shared" si="1"/>
        <v>Khá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4133</v>
      </c>
      <c r="D56" s="26" t="s">
        <v>4134</v>
      </c>
      <c r="E56" s="27" t="s">
        <v>491</v>
      </c>
      <c r="F56" s="25" t="s">
        <v>838</v>
      </c>
      <c r="G56" s="25" t="s">
        <v>105</v>
      </c>
      <c r="H56" s="29">
        <v>10</v>
      </c>
      <c r="I56" s="29">
        <v>3</v>
      </c>
      <c r="J56" s="29" t="s">
        <v>27</v>
      </c>
      <c r="K56" s="29" t="s">
        <v>27</v>
      </c>
      <c r="L56" s="36"/>
      <c r="M56" s="36"/>
      <c r="N56" s="36"/>
      <c r="O56" s="36"/>
      <c r="P56" s="175">
        <v>5</v>
      </c>
      <c r="Q56" s="32">
        <f t="shared" si="0"/>
        <v>5.4</v>
      </c>
      <c r="R56" s="33" t="str">
        <f t="shared" si="3"/>
        <v>D+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4135</v>
      </c>
      <c r="D57" s="26" t="s">
        <v>876</v>
      </c>
      <c r="E57" s="27" t="s">
        <v>864</v>
      </c>
      <c r="F57" s="25" t="s">
        <v>1823</v>
      </c>
      <c r="G57" s="25" t="s">
        <v>372</v>
      </c>
      <c r="H57" s="29">
        <v>10</v>
      </c>
      <c r="I57" s="29">
        <v>10</v>
      </c>
      <c r="J57" s="29" t="s">
        <v>27</v>
      </c>
      <c r="K57" s="29" t="s">
        <v>27</v>
      </c>
      <c r="L57" s="36"/>
      <c r="M57" s="36"/>
      <c r="N57" s="36"/>
      <c r="O57" s="36"/>
      <c r="P57" s="175">
        <v>5</v>
      </c>
      <c r="Q57" s="32">
        <f t="shared" si="0"/>
        <v>7.5</v>
      </c>
      <c r="R57" s="33" t="str">
        <f t="shared" si="3"/>
        <v>B</v>
      </c>
      <c r="S57" s="34" t="str">
        <f t="shared" si="1"/>
        <v>Khá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4136</v>
      </c>
      <c r="D58" s="26" t="s">
        <v>4137</v>
      </c>
      <c r="E58" s="27" t="s">
        <v>295</v>
      </c>
      <c r="F58" s="25" t="s">
        <v>1854</v>
      </c>
      <c r="G58" s="25" t="s">
        <v>424</v>
      </c>
      <c r="H58" s="29">
        <v>10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4</v>
      </c>
      <c r="Q58" s="32">
        <f t="shared" si="0"/>
        <v>5.2</v>
      </c>
      <c r="R58" s="33" t="str">
        <f t="shared" si="3"/>
        <v>D+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4138</v>
      </c>
      <c r="D59" s="26" t="s">
        <v>3598</v>
      </c>
      <c r="E59" s="27" t="s">
        <v>307</v>
      </c>
      <c r="F59" s="25" t="s">
        <v>4139</v>
      </c>
      <c r="G59" s="25" t="s">
        <v>357</v>
      </c>
      <c r="H59" s="29">
        <v>10</v>
      </c>
      <c r="I59" s="29">
        <v>7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6.6</v>
      </c>
      <c r="R59" s="33" t="str">
        <f t="shared" si="3"/>
        <v>C+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4140</v>
      </c>
      <c r="D60" s="26" t="s">
        <v>4141</v>
      </c>
      <c r="E60" s="27" t="s">
        <v>307</v>
      </c>
      <c r="F60" s="25" t="s">
        <v>177</v>
      </c>
      <c r="G60" s="25" t="s">
        <v>1532</v>
      </c>
      <c r="H60" s="29">
        <v>10</v>
      </c>
      <c r="I60" s="29">
        <v>6</v>
      </c>
      <c r="J60" s="29" t="s">
        <v>27</v>
      </c>
      <c r="K60" s="29" t="s">
        <v>27</v>
      </c>
      <c r="L60" s="36"/>
      <c r="M60" s="36"/>
      <c r="N60" s="36"/>
      <c r="O60" s="36"/>
      <c r="P60" s="175">
        <v>6</v>
      </c>
      <c r="Q60" s="32">
        <f t="shared" si="0"/>
        <v>6.8</v>
      </c>
      <c r="R60" s="33" t="str">
        <f t="shared" si="3"/>
        <v>C+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4142</v>
      </c>
      <c r="D61" s="26" t="s">
        <v>2925</v>
      </c>
      <c r="E61" s="27" t="s">
        <v>506</v>
      </c>
      <c r="F61" s="25" t="s">
        <v>1953</v>
      </c>
      <c r="G61" s="25" t="s">
        <v>1532</v>
      </c>
      <c r="H61" s="29">
        <v>10</v>
      </c>
      <c r="I61" s="29">
        <v>5</v>
      </c>
      <c r="J61" s="29" t="s">
        <v>27</v>
      </c>
      <c r="K61" s="29" t="s">
        <v>27</v>
      </c>
      <c r="L61" s="36"/>
      <c r="M61" s="36"/>
      <c r="N61" s="36"/>
      <c r="O61" s="36"/>
      <c r="P61" s="175">
        <v>3</v>
      </c>
      <c r="Q61" s="32">
        <f t="shared" si="0"/>
        <v>5</v>
      </c>
      <c r="R61" s="33" t="str">
        <f t="shared" si="3"/>
        <v>D+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4143</v>
      </c>
      <c r="D62" s="26" t="s">
        <v>1825</v>
      </c>
      <c r="E62" s="27" t="s">
        <v>506</v>
      </c>
      <c r="F62" s="25" t="s">
        <v>1270</v>
      </c>
      <c r="G62" s="25" t="s">
        <v>105</v>
      </c>
      <c r="H62" s="29">
        <v>10</v>
      </c>
      <c r="I62" s="29">
        <v>8</v>
      </c>
      <c r="J62" s="29" t="s">
        <v>27</v>
      </c>
      <c r="K62" s="29" t="s">
        <v>27</v>
      </c>
      <c r="L62" s="36"/>
      <c r="M62" s="36"/>
      <c r="N62" s="36"/>
      <c r="O62" s="36"/>
      <c r="P62" s="175">
        <v>7</v>
      </c>
      <c r="Q62" s="32">
        <f t="shared" si="0"/>
        <v>7.9</v>
      </c>
      <c r="R62" s="33" t="str">
        <f t="shared" si="3"/>
        <v>B</v>
      </c>
      <c r="S62" s="34" t="str">
        <f t="shared" si="1"/>
        <v>Khá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4144</v>
      </c>
      <c r="D63" s="26" t="s">
        <v>535</v>
      </c>
      <c r="E63" s="27" t="s">
        <v>506</v>
      </c>
      <c r="F63" s="25" t="s">
        <v>1773</v>
      </c>
      <c r="G63" s="25" t="s">
        <v>594</v>
      </c>
      <c r="H63" s="29">
        <v>10</v>
      </c>
      <c r="I63" s="29">
        <v>9</v>
      </c>
      <c r="J63" s="29" t="s">
        <v>27</v>
      </c>
      <c r="K63" s="29" t="s">
        <v>27</v>
      </c>
      <c r="L63" s="36"/>
      <c r="M63" s="36"/>
      <c r="N63" s="36"/>
      <c r="O63" s="36"/>
      <c r="P63" s="175">
        <v>7</v>
      </c>
      <c r="Q63" s="32">
        <f t="shared" si="0"/>
        <v>8.1999999999999993</v>
      </c>
      <c r="R63" s="33" t="str">
        <f t="shared" si="3"/>
        <v>B+</v>
      </c>
      <c r="S63" s="34" t="str">
        <f t="shared" si="1"/>
        <v>Khá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4145</v>
      </c>
      <c r="D64" s="26" t="s">
        <v>664</v>
      </c>
      <c r="E64" s="27" t="s">
        <v>4146</v>
      </c>
      <c r="F64" s="25" t="s">
        <v>4147</v>
      </c>
      <c r="G64" s="25" t="s">
        <v>191</v>
      </c>
      <c r="H64" s="29">
        <v>10</v>
      </c>
      <c r="I64" s="29">
        <v>8</v>
      </c>
      <c r="J64" s="29" t="s">
        <v>27</v>
      </c>
      <c r="K64" s="29" t="s">
        <v>27</v>
      </c>
      <c r="L64" s="36"/>
      <c r="M64" s="36"/>
      <c r="N64" s="36"/>
      <c r="O64" s="36"/>
      <c r="P64" s="175" t="s">
        <v>27</v>
      </c>
      <c r="Q64" s="32">
        <f t="shared" si="0"/>
        <v>4.4000000000000004</v>
      </c>
      <c r="R64" s="33" t="str">
        <f t="shared" si="3"/>
        <v>D</v>
      </c>
      <c r="S64" s="34" t="str">
        <f t="shared" si="1"/>
        <v>Trung bình yếu</v>
      </c>
      <c r="T64" s="35" t="s">
        <v>5123</v>
      </c>
      <c r="U64" s="3"/>
      <c r="V64" s="101" t="str">
        <f t="shared" si="2"/>
        <v>Học lại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4148</v>
      </c>
      <c r="D65" s="26" t="s">
        <v>4149</v>
      </c>
      <c r="E65" s="27" t="s">
        <v>4150</v>
      </c>
      <c r="F65" s="25" t="s">
        <v>4151</v>
      </c>
      <c r="G65" s="25" t="s">
        <v>4152</v>
      </c>
      <c r="H65" s="29">
        <v>7</v>
      </c>
      <c r="I65" s="29">
        <v>5</v>
      </c>
      <c r="J65" s="29" t="s">
        <v>27</v>
      </c>
      <c r="K65" s="29" t="s">
        <v>27</v>
      </c>
      <c r="L65" s="36"/>
      <c r="M65" s="36"/>
      <c r="N65" s="36"/>
      <c r="O65" s="36"/>
      <c r="P65" s="175">
        <v>9</v>
      </c>
      <c r="Q65" s="32">
        <f t="shared" si="0"/>
        <v>7.4</v>
      </c>
      <c r="R65" s="33" t="str">
        <f t="shared" si="3"/>
        <v>B</v>
      </c>
      <c r="S65" s="34" t="str">
        <f t="shared" si="1"/>
        <v>Khá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>
      <c r="B66" s="24">
        <v>56</v>
      </c>
      <c r="C66" s="25" t="s">
        <v>4153</v>
      </c>
      <c r="D66" s="26" t="s">
        <v>428</v>
      </c>
      <c r="E66" s="27" t="s">
        <v>515</v>
      </c>
      <c r="F66" s="25" t="s">
        <v>634</v>
      </c>
      <c r="G66" s="25" t="s">
        <v>1047</v>
      </c>
      <c r="H66" s="29">
        <v>10</v>
      </c>
      <c r="I66" s="29">
        <v>7</v>
      </c>
      <c r="J66" s="29" t="s">
        <v>27</v>
      </c>
      <c r="K66" s="29" t="s">
        <v>27</v>
      </c>
      <c r="L66" s="36"/>
      <c r="M66" s="36"/>
      <c r="N66" s="36"/>
      <c r="O66" s="36"/>
      <c r="P66" s="175">
        <v>5</v>
      </c>
      <c r="Q66" s="32">
        <f t="shared" si="0"/>
        <v>6.6</v>
      </c>
      <c r="R66" s="33" t="str">
        <f t="shared" si="3"/>
        <v>C+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>
      <c r="B67" s="24">
        <v>57</v>
      </c>
      <c r="C67" s="25" t="s">
        <v>4154</v>
      </c>
      <c r="D67" s="26" t="s">
        <v>4155</v>
      </c>
      <c r="E67" s="27" t="s">
        <v>515</v>
      </c>
      <c r="F67" s="25" t="s">
        <v>1148</v>
      </c>
      <c r="G67" s="25" t="s">
        <v>1532</v>
      </c>
      <c r="H67" s="29">
        <v>10</v>
      </c>
      <c r="I67" s="29">
        <v>9</v>
      </c>
      <c r="J67" s="29" t="s">
        <v>27</v>
      </c>
      <c r="K67" s="29" t="s">
        <v>27</v>
      </c>
      <c r="L67" s="36"/>
      <c r="M67" s="36"/>
      <c r="N67" s="36"/>
      <c r="O67" s="36"/>
      <c r="P67" s="175">
        <v>9</v>
      </c>
      <c r="Q67" s="32">
        <f t="shared" si="0"/>
        <v>9.1999999999999993</v>
      </c>
      <c r="R67" s="33" t="str">
        <f t="shared" si="3"/>
        <v>A+</v>
      </c>
      <c r="S67" s="34" t="str">
        <f t="shared" si="1"/>
        <v>Giỏi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>
      <c r="B68" s="24">
        <v>58</v>
      </c>
      <c r="C68" s="25" t="s">
        <v>4156</v>
      </c>
      <c r="D68" s="26" t="s">
        <v>1780</v>
      </c>
      <c r="E68" s="27" t="s">
        <v>2824</v>
      </c>
      <c r="F68" s="25" t="s">
        <v>569</v>
      </c>
      <c r="G68" s="25" t="s">
        <v>83</v>
      </c>
      <c r="H68" s="29">
        <v>10</v>
      </c>
      <c r="I68" s="29">
        <v>6</v>
      </c>
      <c r="J68" s="29" t="s">
        <v>27</v>
      </c>
      <c r="K68" s="29" t="s">
        <v>27</v>
      </c>
      <c r="L68" s="36"/>
      <c r="M68" s="36"/>
      <c r="N68" s="36"/>
      <c r="O68" s="36"/>
      <c r="P68" s="175">
        <v>4</v>
      </c>
      <c r="Q68" s="32">
        <f t="shared" si="0"/>
        <v>5.8</v>
      </c>
      <c r="R68" s="33" t="str">
        <f t="shared" si="3"/>
        <v>C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>
      <c r="B69" s="24">
        <v>59</v>
      </c>
      <c r="C69" s="25" t="s">
        <v>4157</v>
      </c>
      <c r="D69" s="26" t="s">
        <v>4158</v>
      </c>
      <c r="E69" s="27" t="s">
        <v>522</v>
      </c>
      <c r="F69" s="25" t="s">
        <v>1035</v>
      </c>
      <c r="G69" s="25" t="s">
        <v>408</v>
      </c>
      <c r="H69" s="29">
        <v>8</v>
      </c>
      <c r="I69" s="29">
        <v>0</v>
      </c>
      <c r="J69" s="29" t="s">
        <v>27</v>
      </c>
      <c r="K69" s="29" t="s">
        <v>27</v>
      </c>
      <c r="L69" s="36"/>
      <c r="M69" s="36"/>
      <c r="N69" s="36"/>
      <c r="O69" s="36"/>
      <c r="P69" s="175" t="s">
        <v>27</v>
      </c>
      <c r="Q69" s="32">
        <f t="shared" si="0"/>
        <v>1.6</v>
      </c>
      <c r="R69" s="33" t="str">
        <f t="shared" si="3"/>
        <v>F</v>
      </c>
      <c r="S69" s="34" t="str">
        <f t="shared" si="1"/>
        <v>Kém</v>
      </c>
      <c r="T69" s="35" t="str">
        <f t="shared" si="4"/>
        <v>Không đủ ĐKDT</v>
      </c>
      <c r="U69" s="3"/>
      <c r="V69" s="101" t="str">
        <f t="shared" si="2"/>
        <v>Học lại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>
      <c r="B70" s="24">
        <v>60</v>
      </c>
      <c r="C70" s="25" t="s">
        <v>4159</v>
      </c>
      <c r="D70" s="26" t="s">
        <v>4160</v>
      </c>
      <c r="E70" s="27" t="s">
        <v>522</v>
      </c>
      <c r="F70" s="25" t="s">
        <v>2844</v>
      </c>
      <c r="G70" s="25" t="s">
        <v>376</v>
      </c>
      <c r="H70" s="29">
        <v>7</v>
      </c>
      <c r="I70" s="29">
        <v>7</v>
      </c>
      <c r="J70" s="29" t="s">
        <v>27</v>
      </c>
      <c r="K70" s="29" t="s">
        <v>27</v>
      </c>
      <c r="L70" s="36"/>
      <c r="M70" s="36"/>
      <c r="N70" s="36"/>
      <c r="O70" s="36"/>
      <c r="P70" s="175">
        <v>7</v>
      </c>
      <c r="Q70" s="32">
        <f t="shared" si="0"/>
        <v>7</v>
      </c>
      <c r="R70" s="33" t="str">
        <f t="shared" si="3"/>
        <v>B</v>
      </c>
      <c r="S70" s="34" t="str">
        <f t="shared" si="1"/>
        <v>Khá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>
      <c r="B71" s="24">
        <v>61</v>
      </c>
      <c r="C71" s="25" t="s">
        <v>4161</v>
      </c>
      <c r="D71" s="26" t="s">
        <v>872</v>
      </c>
      <c r="E71" s="27" t="s">
        <v>522</v>
      </c>
      <c r="F71" s="25" t="s">
        <v>725</v>
      </c>
      <c r="G71" s="25" t="s">
        <v>83</v>
      </c>
      <c r="H71" s="29">
        <v>10</v>
      </c>
      <c r="I71" s="29">
        <v>4</v>
      </c>
      <c r="J71" s="29" t="s">
        <v>27</v>
      </c>
      <c r="K71" s="29" t="s">
        <v>27</v>
      </c>
      <c r="L71" s="36"/>
      <c r="M71" s="36"/>
      <c r="N71" s="36"/>
      <c r="O71" s="36"/>
      <c r="P71" s="175">
        <v>4</v>
      </c>
      <c r="Q71" s="32">
        <f t="shared" si="0"/>
        <v>5.2</v>
      </c>
      <c r="R71" s="33" t="str">
        <f t="shared" si="3"/>
        <v>D+</v>
      </c>
      <c r="S71" s="34" t="str">
        <f t="shared" si="1"/>
        <v>Trung bình yếu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>
      <c r="B72" s="24">
        <v>62</v>
      </c>
      <c r="C72" s="25" t="s">
        <v>4162</v>
      </c>
      <c r="D72" s="26" t="s">
        <v>4163</v>
      </c>
      <c r="E72" s="27" t="s">
        <v>334</v>
      </c>
      <c r="F72" s="25" t="s">
        <v>326</v>
      </c>
      <c r="G72" s="25" t="s">
        <v>1047</v>
      </c>
      <c r="H72" s="29">
        <v>10</v>
      </c>
      <c r="I72" s="29">
        <v>8</v>
      </c>
      <c r="J72" s="29" t="s">
        <v>27</v>
      </c>
      <c r="K72" s="29" t="s">
        <v>27</v>
      </c>
      <c r="L72" s="36"/>
      <c r="M72" s="36"/>
      <c r="N72" s="36"/>
      <c r="O72" s="36"/>
      <c r="P72" s="175">
        <v>6</v>
      </c>
      <c r="Q72" s="32">
        <f t="shared" si="0"/>
        <v>7.4</v>
      </c>
      <c r="R72" s="33" t="str">
        <f t="shared" si="3"/>
        <v>B</v>
      </c>
      <c r="S72" s="34" t="str">
        <f t="shared" si="1"/>
        <v>Khá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>
      <c r="B73" s="24">
        <v>63</v>
      </c>
      <c r="C73" s="25" t="s">
        <v>4164</v>
      </c>
      <c r="D73" s="26" t="s">
        <v>4165</v>
      </c>
      <c r="E73" s="27" t="s">
        <v>529</v>
      </c>
      <c r="F73" s="25" t="s">
        <v>576</v>
      </c>
      <c r="G73" s="25" t="s">
        <v>376</v>
      </c>
      <c r="H73" s="29">
        <v>10</v>
      </c>
      <c r="I73" s="29">
        <v>8</v>
      </c>
      <c r="J73" s="29" t="s">
        <v>27</v>
      </c>
      <c r="K73" s="29" t="s">
        <v>27</v>
      </c>
      <c r="L73" s="36"/>
      <c r="M73" s="36"/>
      <c r="N73" s="36"/>
      <c r="O73" s="36"/>
      <c r="P73" s="175">
        <v>3</v>
      </c>
      <c r="Q73" s="32">
        <f t="shared" si="0"/>
        <v>5.9</v>
      </c>
      <c r="R73" s="33" t="str">
        <f t="shared" si="3"/>
        <v>C</v>
      </c>
      <c r="S73" s="34" t="str">
        <f t="shared" si="1"/>
        <v>Trung bình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>
      <c r="B74" s="24">
        <v>64</v>
      </c>
      <c r="C74" s="25" t="s">
        <v>4166</v>
      </c>
      <c r="D74" s="26" t="s">
        <v>731</v>
      </c>
      <c r="E74" s="27" t="s">
        <v>529</v>
      </c>
      <c r="F74" s="25" t="s">
        <v>1186</v>
      </c>
      <c r="G74" s="25" t="s">
        <v>1047</v>
      </c>
      <c r="H74" s="29">
        <v>10</v>
      </c>
      <c r="I74" s="29">
        <v>6</v>
      </c>
      <c r="J74" s="29" t="s">
        <v>27</v>
      </c>
      <c r="K74" s="29" t="s">
        <v>27</v>
      </c>
      <c r="L74" s="36"/>
      <c r="M74" s="36"/>
      <c r="N74" s="36"/>
      <c r="O74" s="36"/>
      <c r="P74" s="175">
        <v>2</v>
      </c>
      <c r="Q74" s="32">
        <f t="shared" si="0"/>
        <v>4.8</v>
      </c>
      <c r="R74" s="33" t="str">
        <f t="shared" si="3"/>
        <v>D</v>
      </c>
      <c r="S74" s="34" t="str">
        <f t="shared" si="1"/>
        <v>Trung bình yếu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>
      <c r="B75" s="24">
        <v>65</v>
      </c>
      <c r="C75" s="25" t="s">
        <v>4167</v>
      </c>
      <c r="D75" s="26" t="s">
        <v>4168</v>
      </c>
      <c r="E75" s="27" t="s">
        <v>337</v>
      </c>
      <c r="F75" s="25" t="s">
        <v>786</v>
      </c>
      <c r="G75" s="25" t="s">
        <v>376</v>
      </c>
      <c r="H75" s="29">
        <v>10</v>
      </c>
      <c r="I75" s="29">
        <v>3</v>
      </c>
      <c r="J75" s="29" t="s">
        <v>27</v>
      </c>
      <c r="K75" s="29" t="s">
        <v>27</v>
      </c>
      <c r="L75" s="36"/>
      <c r="M75" s="36"/>
      <c r="N75" s="36"/>
      <c r="O75" s="36"/>
      <c r="P75" s="175">
        <v>5</v>
      </c>
      <c r="Q75" s="32">
        <f t="shared" ref="Q75:Q138" si="5">ROUND(SUMPRODUCT(H75:P75,$H$10:$P$10)/100,1)</f>
        <v>5.4</v>
      </c>
      <c r="R75" s="33" t="str">
        <f t="shared" si="3"/>
        <v>D+</v>
      </c>
      <c r="S75" s="34" t="str">
        <f t="shared" si="1"/>
        <v>Trung bình yếu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>
      <c r="B76" s="24">
        <v>66</v>
      </c>
      <c r="C76" s="25" t="s">
        <v>4169</v>
      </c>
      <c r="D76" s="26" t="s">
        <v>368</v>
      </c>
      <c r="E76" s="27" t="s">
        <v>348</v>
      </c>
      <c r="F76" s="25" t="s">
        <v>2765</v>
      </c>
      <c r="G76" s="25" t="s">
        <v>376</v>
      </c>
      <c r="H76" s="29">
        <v>8</v>
      </c>
      <c r="I76" s="29">
        <v>5</v>
      </c>
      <c r="J76" s="29" t="s">
        <v>27</v>
      </c>
      <c r="K76" s="29" t="s">
        <v>27</v>
      </c>
      <c r="L76" s="36"/>
      <c r="M76" s="36"/>
      <c r="N76" s="36"/>
      <c r="O76" s="36"/>
      <c r="P76" s="175">
        <v>5</v>
      </c>
      <c r="Q76" s="32">
        <f t="shared" si="5"/>
        <v>5.6</v>
      </c>
      <c r="R76" s="33" t="str">
        <f t="shared" si="3"/>
        <v>C</v>
      </c>
      <c r="S76" s="34" t="str">
        <f t="shared" si="1"/>
        <v>Trung bình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141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55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3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11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84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895" priority="2" operator="greaterThan">
      <formula>10</formula>
    </cfRule>
  </conditionalFormatting>
  <conditionalFormatting sqref="C1:C1048576">
    <cfRule type="duplicateValues" dxfId="2894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68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2440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43603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10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2</v>
      </c>
      <c r="AI9" s="81">
        <f>+$AH$9/$Y$9</f>
        <v>1.3333333333333334E-2</v>
      </c>
      <c r="AJ9" s="73">
        <f>COUNTIF($V$11:$V$219,"Đạt")</f>
        <v>58</v>
      </c>
      <c r="AK9" s="80">
        <f>+$AJ$9/$Y$9</f>
        <v>0.38666666666666666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2933</v>
      </c>
      <c r="D11" s="17" t="s">
        <v>796</v>
      </c>
      <c r="E11" s="18" t="s">
        <v>73</v>
      </c>
      <c r="F11" s="16" t="s">
        <v>833</v>
      </c>
      <c r="G11" s="16" t="s">
        <v>585</v>
      </c>
      <c r="H11" s="19">
        <v>9</v>
      </c>
      <c r="I11" s="19">
        <v>8</v>
      </c>
      <c r="J11" s="19" t="s">
        <v>27</v>
      </c>
      <c r="K11" s="19" t="s">
        <v>27</v>
      </c>
      <c r="L11" s="20"/>
      <c r="M11" s="20"/>
      <c r="N11" s="20"/>
      <c r="O11" s="20"/>
      <c r="P11" s="174">
        <v>7</v>
      </c>
      <c r="Q11" s="21">
        <f t="shared" ref="Q11:Q74" si="0">ROUND(SUMPRODUCT(H11:P11,$H$10:$P$10)/100,1)</f>
        <v>7.7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B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Khá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2934</v>
      </c>
      <c r="D12" s="26" t="s">
        <v>77</v>
      </c>
      <c r="E12" s="27" t="s">
        <v>73</v>
      </c>
      <c r="F12" s="25" t="s">
        <v>1670</v>
      </c>
      <c r="G12" s="25" t="s">
        <v>424</v>
      </c>
      <c r="H12" s="29">
        <v>8</v>
      </c>
      <c r="I12" s="29">
        <v>7</v>
      </c>
      <c r="J12" s="29" t="s">
        <v>27</v>
      </c>
      <c r="K12" s="29" t="s">
        <v>27</v>
      </c>
      <c r="L12" s="30"/>
      <c r="M12" s="30"/>
      <c r="N12" s="30"/>
      <c r="O12" s="30"/>
      <c r="P12" s="175">
        <v>4</v>
      </c>
      <c r="Q12" s="32">
        <f t="shared" si="0"/>
        <v>5.7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2935</v>
      </c>
      <c r="D13" s="26" t="s">
        <v>1538</v>
      </c>
      <c r="E13" s="27" t="s">
        <v>73</v>
      </c>
      <c r="F13" s="25" t="s">
        <v>204</v>
      </c>
      <c r="G13" s="25" t="s">
        <v>138</v>
      </c>
      <c r="H13" s="29">
        <v>10</v>
      </c>
      <c r="I13" s="29">
        <v>8</v>
      </c>
      <c r="J13" s="29" t="s">
        <v>27</v>
      </c>
      <c r="K13" s="29" t="s">
        <v>27</v>
      </c>
      <c r="L13" s="36"/>
      <c r="M13" s="36"/>
      <c r="N13" s="36"/>
      <c r="O13" s="36"/>
      <c r="P13" s="175">
        <v>1</v>
      </c>
      <c r="Q13" s="32">
        <f t="shared" si="0"/>
        <v>4.9000000000000004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2936</v>
      </c>
      <c r="D14" s="26" t="s">
        <v>664</v>
      </c>
      <c r="E14" s="27" t="s">
        <v>1232</v>
      </c>
      <c r="F14" s="25" t="s">
        <v>965</v>
      </c>
      <c r="G14" s="25" t="s">
        <v>376</v>
      </c>
      <c r="H14" s="29">
        <v>9</v>
      </c>
      <c r="I14" s="29">
        <v>10</v>
      </c>
      <c r="J14" s="29" t="s">
        <v>27</v>
      </c>
      <c r="K14" s="29" t="s">
        <v>27</v>
      </c>
      <c r="L14" s="36"/>
      <c r="M14" s="36"/>
      <c r="N14" s="36"/>
      <c r="O14" s="36"/>
      <c r="P14" s="175">
        <v>5</v>
      </c>
      <c r="Q14" s="32">
        <f t="shared" si="0"/>
        <v>7.3</v>
      </c>
      <c r="R14" s="33" t="str">
        <f t="shared" si="3"/>
        <v>B</v>
      </c>
      <c r="S14" s="34" t="str">
        <f t="shared" si="1"/>
        <v>Khá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2937</v>
      </c>
      <c r="D15" s="26" t="s">
        <v>2138</v>
      </c>
      <c r="E15" s="27" t="s">
        <v>1232</v>
      </c>
      <c r="F15" s="25" t="s">
        <v>170</v>
      </c>
      <c r="G15" s="25" t="s">
        <v>424</v>
      </c>
      <c r="H15" s="29">
        <v>10</v>
      </c>
      <c r="I15" s="29">
        <v>6</v>
      </c>
      <c r="J15" s="29" t="s">
        <v>27</v>
      </c>
      <c r="K15" s="29" t="s">
        <v>27</v>
      </c>
      <c r="L15" s="36"/>
      <c r="M15" s="36"/>
      <c r="N15" s="36"/>
      <c r="O15" s="36"/>
      <c r="P15" s="175">
        <v>3</v>
      </c>
      <c r="Q15" s="32">
        <f t="shared" si="0"/>
        <v>5.3</v>
      </c>
      <c r="R15" s="33" t="str">
        <f t="shared" si="3"/>
        <v>D+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2938</v>
      </c>
      <c r="D16" s="26" t="s">
        <v>262</v>
      </c>
      <c r="E16" s="27" t="s">
        <v>1365</v>
      </c>
      <c r="F16" s="25" t="s">
        <v>603</v>
      </c>
      <c r="G16" s="25" t="s">
        <v>653</v>
      </c>
      <c r="H16" s="29">
        <v>9</v>
      </c>
      <c r="I16" s="29">
        <v>9</v>
      </c>
      <c r="J16" s="29" t="s">
        <v>27</v>
      </c>
      <c r="K16" s="29" t="s">
        <v>27</v>
      </c>
      <c r="L16" s="36"/>
      <c r="M16" s="36"/>
      <c r="N16" s="36"/>
      <c r="O16" s="36"/>
      <c r="P16" s="175">
        <v>3</v>
      </c>
      <c r="Q16" s="32">
        <f t="shared" si="0"/>
        <v>6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2939</v>
      </c>
      <c r="D17" s="26" t="s">
        <v>140</v>
      </c>
      <c r="E17" s="27" t="s">
        <v>555</v>
      </c>
      <c r="F17" s="25" t="s">
        <v>882</v>
      </c>
      <c r="G17" s="25" t="s">
        <v>357</v>
      </c>
      <c r="H17" s="29">
        <v>9</v>
      </c>
      <c r="I17" s="29">
        <v>7</v>
      </c>
      <c r="J17" s="29" t="s">
        <v>27</v>
      </c>
      <c r="K17" s="29" t="s">
        <v>27</v>
      </c>
      <c r="L17" s="36"/>
      <c r="M17" s="36"/>
      <c r="N17" s="36"/>
      <c r="O17" s="36"/>
      <c r="P17" s="175">
        <v>2</v>
      </c>
      <c r="Q17" s="32">
        <f t="shared" si="0"/>
        <v>4.9000000000000004</v>
      </c>
      <c r="R17" s="33" t="str">
        <f t="shared" si="3"/>
        <v>D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2940</v>
      </c>
      <c r="D18" s="26" t="s">
        <v>1594</v>
      </c>
      <c r="E18" s="27" t="s">
        <v>398</v>
      </c>
      <c r="F18" s="25" t="s">
        <v>166</v>
      </c>
      <c r="G18" s="25" t="s">
        <v>143</v>
      </c>
      <c r="H18" s="29">
        <v>0</v>
      </c>
      <c r="I18" s="29">
        <v>0</v>
      </c>
      <c r="J18" s="29" t="s">
        <v>27</v>
      </c>
      <c r="K18" s="29" t="s">
        <v>27</v>
      </c>
      <c r="L18" s="36"/>
      <c r="M18" s="36"/>
      <c r="N18" s="36"/>
      <c r="O18" s="36"/>
      <c r="P18" s="175" t="s">
        <v>27</v>
      </c>
      <c r="Q18" s="32">
        <f t="shared" si="0"/>
        <v>0</v>
      </c>
      <c r="R18" s="33" t="str">
        <f t="shared" si="3"/>
        <v>F</v>
      </c>
      <c r="S18" s="34" t="str">
        <f t="shared" si="1"/>
        <v>Kém</v>
      </c>
      <c r="T18" s="35" t="str">
        <f t="shared" si="4"/>
        <v>Không đủ ĐKDT</v>
      </c>
      <c r="U18" s="3"/>
      <c r="V18" s="101" t="str">
        <f t="shared" si="2"/>
        <v>Học lại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2941</v>
      </c>
      <c r="D19" s="26" t="s">
        <v>2942</v>
      </c>
      <c r="E19" s="27" t="s">
        <v>948</v>
      </c>
      <c r="F19" s="25" t="s">
        <v>157</v>
      </c>
      <c r="G19" s="25" t="s">
        <v>124</v>
      </c>
      <c r="H19" s="29">
        <v>10</v>
      </c>
      <c r="I19" s="29">
        <v>7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6.1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2943</v>
      </c>
      <c r="D20" s="26" t="s">
        <v>1062</v>
      </c>
      <c r="E20" s="27" t="s">
        <v>777</v>
      </c>
      <c r="F20" s="25" t="s">
        <v>527</v>
      </c>
      <c r="G20" s="25" t="s">
        <v>323</v>
      </c>
      <c r="H20" s="29">
        <v>10</v>
      </c>
      <c r="I20" s="29">
        <v>7</v>
      </c>
      <c r="J20" s="29" t="s">
        <v>27</v>
      </c>
      <c r="K20" s="29" t="s">
        <v>27</v>
      </c>
      <c r="L20" s="36"/>
      <c r="M20" s="36"/>
      <c r="N20" s="36"/>
      <c r="O20" s="36"/>
      <c r="P20" s="175">
        <v>1</v>
      </c>
      <c r="Q20" s="32">
        <f t="shared" si="0"/>
        <v>4.5999999999999996</v>
      </c>
      <c r="R20" s="33" t="str">
        <f t="shared" si="3"/>
        <v>D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2944</v>
      </c>
      <c r="D21" s="26" t="s">
        <v>542</v>
      </c>
      <c r="E21" s="27" t="s">
        <v>1256</v>
      </c>
      <c r="F21" s="25" t="s">
        <v>716</v>
      </c>
      <c r="G21" s="25" t="s">
        <v>191</v>
      </c>
      <c r="H21" s="29">
        <v>10</v>
      </c>
      <c r="I21" s="29">
        <v>7</v>
      </c>
      <c r="J21" s="29" t="s">
        <v>27</v>
      </c>
      <c r="K21" s="29" t="s">
        <v>27</v>
      </c>
      <c r="L21" s="36"/>
      <c r="M21" s="36"/>
      <c r="N21" s="36"/>
      <c r="O21" s="36"/>
      <c r="P21" s="175">
        <v>2</v>
      </c>
      <c r="Q21" s="32">
        <f t="shared" si="0"/>
        <v>5.0999999999999996</v>
      </c>
      <c r="R21" s="33" t="str">
        <f t="shared" si="3"/>
        <v>D+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2945</v>
      </c>
      <c r="D22" s="26" t="s">
        <v>275</v>
      </c>
      <c r="E22" s="27" t="s">
        <v>406</v>
      </c>
      <c r="F22" s="25" t="s">
        <v>480</v>
      </c>
      <c r="G22" s="25" t="s">
        <v>424</v>
      </c>
      <c r="H22" s="29">
        <v>10</v>
      </c>
      <c r="I22" s="29">
        <v>9</v>
      </c>
      <c r="J22" s="29" t="s">
        <v>27</v>
      </c>
      <c r="K22" s="29" t="s">
        <v>27</v>
      </c>
      <c r="L22" s="36"/>
      <c r="M22" s="36"/>
      <c r="N22" s="36"/>
      <c r="O22" s="36"/>
      <c r="P22" s="175">
        <v>4</v>
      </c>
      <c r="Q22" s="32">
        <f t="shared" si="0"/>
        <v>6.7</v>
      </c>
      <c r="R22" s="33" t="str">
        <f t="shared" si="3"/>
        <v>C+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2946</v>
      </c>
      <c r="D23" s="26" t="s">
        <v>589</v>
      </c>
      <c r="E23" s="27" t="s">
        <v>141</v>
      </c>
      <c r="F23" s="25" t="s">
        <v>1169</v>
      </c>
      <c r="G23" s="25" t="s">
        <v>105</v>
      </c>
      <c r="H23" s="29">
        <v>0</v>
      </c>
      <c r="I23" s="29">
        <v>0</v>
      </c>
      <c r="J23" s="29" t="s">
        <v>27</v>
      </c>
      <c r="K23" s="29" t="s">
        <v>27</v>
      </c>
      <c r="L23" s="36"/>
      <c r="M23" s="36"/>
      <c r="N23" s="36"/>
      <c r="O23" s="36"/>
      <c r="P23" s="175" t="s">
        <v>27</v>
      </c>
      <c r="Q23" s="32">
        <f t="shared" si="0"/>
        <v>0</v>
      </c>
      <c r="R23" s="33" t="str">
        <f t="shared" si="3"/>
        <v>F</v>
      </c>
      <c r="S23" s="34" t="str">
        <f t="shared" si="1"/>
        <v>Kém</v>
      </c>
      <c r="T23" s="35" t="str">
        <f t="shared" si="4"/>
        <v>Không đủ ĐKDT</v>
      </c>
      <c r="U23" s="3"/>
      <c r="V23" s="101" t="str">
        <f t="shared" si="2"/>
        <v>Học lại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2947</v>
      </c>
      <c r="D24" s="26" t="s">
        <v>774</v>
      </c>
      <c r="E24" s="27" t="s">
        <v>149</v>
      </c>
      <c r="F24" s="25" t="s">
        <v>114</v>
      </c>
      <c r="G24" s="25" t="s">
        <v>138</v>
      </c>
      <c r="H24" s="29">
        <v>10</v>
      </c>
      <c r="I24" s="29">
        <v>10</v>
      </c>
      <c r="J24" s="29" t="s">
        <v>27</v>
      </c>
      <c r="K24" s="29" t="s">
        <v>27</v>
      </c>
      <c r="L24" s="36"/>
      <c r="M24" s="36"/>
      <c r="N24" s="36"/>
      <c r="O24" s="36"/>
      <c r="P24" s="175">
        <v>1</v>
      </c>
      <c r="Q24" s="32">
        <f t="shared" si="0"/>
        <v>5.5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2948</v>
      </c>
      <c r="D25" s="26" t="s">
        <v>172</v>
      </c>
      <c r="E25" s="27" t="s">
        <v>173</v>
      </c>
      <c r="F25" s="25" t="s">
        <v>390</v>
      </c>
      <c r="G25" s="25" t="s">
        <v>966</v>
      </c>
      <c r="H25" s="29">
        <v>10</v>
      </c>
      <c r="I25" s="29">
        <v>8</v>
      </c>
      <c r="J25" s="29" t="s">
        <v>27</v>
      </c>
      <c r="K25" s="29" t="s">
        <v>27</v>
      </c>
      <c r="L25" s="36"/>
      <c r="M25" s="36"/>
      <c r="N25" s="36"/>
      <c r="O25" s="36"/>
      <c r="P25" s="175">
        <v>1</v>
      </c>
      <c r="Q25" s="32">
        <f t="shared" si="0"/>
        <v>4.9000000000000004</v>
      </c>
      <c r="R25" s="33" t="str">
        <f t="shared" si="3"/>
        <v>D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2949</v>
      </c>
      <c r="D26" s="26" t="s">
        <v>521</v>
      </c>
      <c r="E26" s="27" t="s">
        <v>2950</v>
      </c>
      <c r="F26" s="25" t="s">
        <v>1135</v>
      </c>
      <c r="G26" s="25" t="s">
        <v>424</v>
      </c>
      <c r="H26" s="29">
        <v>10</v>
      </c>
      <c r="I26" s="29">
        <v>9</v>
      </c>
      <c r="J26" s="29" t="s">
        <v>27</v>
      </c>
      <c r="K26" s="29" t="s">
        <v>27</v>
      </c>
      <c r="L26" s="36"/>
      <c r="M26" s="36"/>
      <c r="N26" s="36"/>
      <c r="O26" s="36"/>
      <c r="P26" s="175">
        <v>5</v>
      </c>
      <c r="Q26" s="32">
        <f t="shared" si="0"/>
        <v>7.2</v>
      </c>
      <c r="R26" s="33" t="str">
        <f t="shared" si="3"/>
        <v>B</v>
      </c>
      <c r="S26" s="34" t="str">
        <f t="shared" si="1"/>
        <v>Khá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2951</v>
      </c>
      <c r="D27" s="26" t="s">
        <v>1238</v>
      </c>
      <c r="E27" s="27" t="s">
        <v>2952</v>
      </c>
      <c r="F27" s="25" t="s">
        <v>2953</v>
      </c>
      <c r="G27" s="25" t="s">
        <v>115</v>
      </c>
      <c r="H27" s="29">
        <v>10</v>
      </c>
      <c r="I27" s="29">
        <v>10</v>
      </c>
      <c r="J27" s="29" t="s">
        <v>27</v>
      </c>
      <c r="K27" s="29" t="s">
        <v>27</v>
      </c>
      <c r="L27" s="36"/>
      <c r="M27" s="36"/>
      <c r="N27" s="36"/>
      <c r="O27" s="36"/>
      <c r="P27" s="175">
        <v>3</v>
      </c>
      <c r="Q27" s="32">
        <f t="shared" si="0"/>
        <v>6.5</v>
      </c>
      <c r="R27" s="33" t="str">
        <f t="shared" si="3"/>
        <v>C+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2954</v>
      </c>
      <c r="D28" s="26" t="s">
        <v>1179</v>
      </c>
      <c r="E28" s="27" t="s">
        <v>185</v>
      </c>
      <c r="F28" s="25" t="s">
        <v>882</v>
      </c>
      <c r="G28" s="25" t="s">
        <v>350</v>
      </c>
      <c r="H28" s="29">
        <v>10</v>
      </c>
      <c r="I28" s="29">
        <v>10</v>
      </c>
      <c r="J28" s="29" t="s">
        <v>27</v>
      </c>
      <c r="K28" s="29" t="s">
        <v>27</v>
      </c>
      <c r="L28" s="36"/>
      <c r="M28" s="36"/>
      <c r="N28" s="36"/>
      <c r="O28" s="36"/>
      <c r="P28" s="175">
        <v>5</v>
      </c>
      <c r="Q28" s="32">
        <f t="shared" si="0"/>
        <v>7.5</v>
      </c>
      <c r="R28" s="33" t="str">
        <f t="shared" si="3"/>
        <v>B</v>
      </c>
      <c r="S28" s="34" t="str">
        <f t="shared" si="1"/>
        <v>Khá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2955</v>
      </c>
      <c r="D29" s="26" t="s">
        <v>1471</v>
      </c>
      <c r="E29" s="27" t="s">
        <v>189</v>
      </c>
      <c r="F29" s="25" t="s">
        <v>2189</v>
      </c>
      <c r="G29" s="25" t="s">
        <v>1047</v>
      </c>
      <c r="H29" s="29">
        <v>10</v>
      </c>
      <c r="I29" s="29">
        <v>9</v>
      </c>
      <c r="J29" s="29" t="s">
        <v>27</v>
      </c>
      <c r="K29" s="29" t="s">
        <v>27</v>
      </c>
      <c r="L29" s="36"/>
      <c r="M29" s="36"/>
      <c r="N29" s="36"/>
      <c r="O29" s="36"/>
      <c r="P29" s="175">
        <v>5</v>
      </c>
      <c r="Q29" s="32">
        <f t="shared" si="0"/>
        <v>7.2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2956</v>
      </c>
      <c r="D30" s="26" t="s">
        <v>1496</v>
      </c>
      <c r="E30" s="27" t="s">
        <v>189</v>
      </c>
      <c r="F30" s="25" t="s">
        <v>1596</v>
      </c>
      <c r="G30" s="25" t="s">
        <v>424</v>
      </c>
      <c r="H30" s="29">
        <v>10</v>
      </c>
      <c r="I30" s="29">
        <v>7</v>
      </c>
      <c r="J30" s="29" t="s">
        <v>27</v>
      </c>
      <c r="K30" s="29" t="s">
        <v>27</v>
      </c>
      <c r="L30" s="36"/>
      <c r="M30" s="36"/>
      <c r="N30" s="36"/>
      <c r="O30" s="36"/>
      <c r="P30" s="175">
        <v>2</v>
      </c>
      <c r="Q30" s="32">
        <f t="shared" si="0"/>
        <v>5.0999999999999996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2957</v>
      </c>
      <c r="D31" s="26" t="s">
        <v>1103</v>
      </c>
      <c r="E31" s="27" t="s">
        <v>189</v>
      </c>
      <c r="F31" s="25" t="s">
        <v>1128</v>
      </c>
      <c r="G31" s="25" t="s">
        <v>653</v>
      </c>
      <c r="H31" s="29">
        <v>10</v>
      </c>
      <c r="I31" s="29">
        <v>9</v>
      </c>
      <c r="J31" s="29" t="s">
        <v>27</v>
      </c>
      <c r="K31" s="29" t="s">
        <v>27</v>
      </c>
      <c r="L31" s="36"/>
      <c r="M31" s="36"/>
      <c r="N31" s="36"/>
      <c r="O31" s="36"/>
      <c r="P31" s="175">
        <v>5</v>
      </c>
      <c r="Q31" s="32">
        <f t="shared" si="0"/>
        <v>7.2</v>
      </c>
      <c r="R31" s="33" t="str">
        <f t="shared" si="3"/>
        <v>B</v>
      </c>
      <c r="S31" s="34" t="str">
        <f t="shared" si="1"/>
        <v>Khá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2958</v>
      </c>
      <c r="D32" s="26" t="s">
        <v>1750</v>
      </c>
      <c r="E32" s="27" t="s">
        <v>592</v>
      </c>
      <c r="F32" s="25" t="s">
        <v>1559</v>
      </c>
      <c r="G32" s="25" t="s">
        <v>828</v>
      </c>
      <c r="H32" s="29">
        <v>9</v>
      </c>
      <c r="I32" s="29">
        <v>7</v>
      </c>
      <c r="J32" s="29" t="s">
        <v>27</v>
      </c>
      <c r="K32" s="29" t="s">
        <v>27</v>
      </c>
      <c r="L32" s="36"/>
      <c r="M32" s="36"/>
      <c r="N32" s="36"/>
      <c r="O32" s="36"/>
      <c r="P32" s="175">
        <v>2</v>
      </c>
      <c r="Q32" s="32">
        <f t="shared" si="0"/>
        <v>4.9000000000000004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2959</v>
      </c>
      <c r="D33" s="26" t="s">
        <v>288</v>
      </c>
      <c r="E33" s="27" t="s">
        <v>443</v>
      </c>
      <c r="F33" s="25" t="s">
        <v>1773</v>
      </c>
      <c r="G33" s="25" t="s">
        <v>653</v>
      </c>
      <c r="H33" s="29">
        <v>9</v>
      </c>
      <c r="I33" s="29">
        <v>8</v>
      </c>
      <c r="J33" s="29" t="s">
        <v>27</v>
      </c>
      <c r="K33" s="29" t="s">
        <v>27</v>
      </c>
      <c r="L33" s="36"/>
      <c r="M33" s="36"/>
      <c r="N33" s="36"/>
      <c r="O33" s="36"/>
      <c r="P33" s="175">
        <v>6</v>
      </c>
      <c r="Q33" s="32">
        <f t="shared" si="0"/>
        <v>7.2</v>
      </c>
      <c r="R33" s="33" t="str">
        <f t="shared" si="3"/>
        <v>B</v>
      </c>
      <c r="S33" s="34" t="str">
        <f t="shared" si="1"/>
        <v>Khá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2960</v>
      </c>
      <c r="D34" s="26" t="s">
        <v>620</v>
      </c>
      <c r="E34" s="27" t="s">
        <v>1296</v>
      </c>
      <c r="F34" s="25" t="s">
        <v>181</v>
      </c>
      <c r="G34" s="25" t="s">
        <v>376</v>
      </c>
      <c r="H34" s="29">
        <v>9</v>
      </c>
      <c r="I34" s="29">
        <v>6</v>
      </c>
      <c r="J34" s="29" t="s">
        <v>27</v>
      </c>
      <c r="K34" s="29" t="s">
        <v>27</v>
      </c>
      <c r="L34" s="36"/>
      <c r="M34" s="36"/>
      <c r="N34" s="36"/>
      <c r="O34" s="36"/>
      <c r="P34" s="175">
        <v>1</v>
      </c>
      <c r="Q34" s="32">
        <f t="shared" si="0"/>
        <v>4.0999999999999996</v>
      </c>
      <c r="R34" s="33" t="str">
        <f t="shared" si="3"/>
        <v>D</v>
      </c>
      <c r="S34" s="34" t="str">
        <f t="shared" si="1"/>
        <v>Trung bình yếu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2961</v>
      </c>
      <c r="D35" s="26" t="s">
        <v>624</v>
      </c>
      <c r="E35" s="27" t="s">
        <v>1296</v>
      </c>
      <c r="F35" s="25" t="s">
        <v>877</v>
      </c>
      <c r="G35" s="25" t="s">
        <v>350</v>
      </c>
      <c r="H35" s="29">
        <v>10</v>
      </c>
      <c r="I35" s="29">
        <v>6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5.3</v>
      </c>
      <c r="R35" s="33" t="str">
        <f t="shared" si="3"/>
        <v>D+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2962</v>
      </c>
      <c r="D36" s="26" t="s">
        <v>169</v>
      </c>
      <c r="E36" s="27" t="s">
        <v>203</v>
      </c>
      <c r="F36" s="25" t="s">
        <v>1473</v>
      </c>
      <c r="G36" s="25" t="s">
        <v>182</v>
      </c>
      <c r="H36" s="29">
        <v>10</v>
      </c>
      <c r="I36" s="29">
        <v>5</v>
      </c>
      <c r="J36" s="29" t="s">
        <v>27</v>
      </c>
      <c r="K36" s="29" t="s">
        <v>27</v>
      </c>
      <c r="L36" s="36"/>
      <c r="M36" s="36"/>
      <c r="N36" s="36"/>
      <c r="O36" s="36"/>
      <c r="P36" s="175">
        <v>2</v>
      </c>
      <c r="Q36" s="32">
        <f t="shared" si="0"/>
        <v>4.5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2963</v>
      </c>
      <c r="D37" s="26" t="s">
        <v>77</v>
      </c>
      <c r="E37" s="27" t="s">
        <v>208</v>
      </c>
      <c r="F37" s="25" t="s">
        <v>2002</v>
      </c>
      <c r="G37" s="25" t="s">
        <v>350</v>
      </c>
      <c r="H37" s="29">
        <v>10</v>
      </c>
      <c r="I37" s="29">
        <v>7</v>
      </c>
      <c r="J37" s="29" t="s">
        <v>27</v>
      </c>
      <c r="K37" s="29" t="s">
        <v>27</v>
      </c>
      <c r="L37" s="36"/>
      <c r="M37" s="36"/>
      <c r="N37" s="36"/>
      <c r="O37" s="36"/>
      <c r="P37" s="175">
        <v>1</v>
      </c>
      <c r="Q37" s="32">
        <f t="shared" si="0"/>
        <v>4.5999999999999996</v>
      </c>
      <c r="R37" s="33" t="str">
        <f t="shared" si="3"/>
        <v>D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2964</v>
      </c>
      <c r="D38" s="26" t="s">
        <v>664</v>
      </c>
      <c r="E38" s="27" t="s">
        <v>208</v>
      </c>
      <c r="F38" s="25" t="s">
        <v>1169</v>
      </c>
      <c r="G38" s="25" t="s">
        <v>653</v>
      </c>
      <c r="H38" s="29">
        <v>9</v>
      </c>
      <c r="I38" s="29">
        <v>9</v>
      </c>
      <c r="J38" s="29" t="s">
        <v>27</v>
      </c>
      <c r="K38" s="29" t="s">
        <v>27</v>
      </c>
      <c r="L38" s="36"/>
      <c r="M38" s="36"/>
      <c r="N38" s="36"/>
      <c r="O38" s="36"/>
      <c r="P38" s="175">
        <v>2</v>
      </c>
      <c r="Q38" s="32">
        <f t="shared" si="0"/>
        <v>5.5</v>
      </c>
      <c r="R38" s="33" t="str">
        <f t="shared" si="3"/>
        <v>C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2965</v>
      </c>
      <c r="D39" s="26" t="s">
        <v>2966</v>
      </c>
      <c r="E39" s="27" t="s">
        <v>621</v>
      </c>
      <c r="F39" s="25" t="s">
        <v>1739</v>
      </c>
      <c r="G39" s="25" t="s">
        <v>930</v>
      </c>
      <c r="H39" s="29">
        <v>10</v>
      </c>
      <c r="I39" s="29">
        <v>6</v>
      </c>
      <c r="J39" s="29" t="s">
        <v>27</v>
      </c>
      <c r="K39" s="29" t="s">
        <v>27</v>
      </c>
      <c r="L39" s="36"/>
      <c r="M39" s="36"/>
      <c r="N39" s="36"/>
      <c r="O39" s="36"/>
      <c r="P39" s="175">
        <v>1</v>
      </c>
      <c r="Q39" s="32">
        <f t="shared" si="0"/>
        <v>4.3</v>
      </c>
      <c r="R39" s="33" t="str">
        <f t="shared" si="3"/>
        <v>D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2967</v>
      </c>
      <c r="D40" s="26" t="s">
        <v>1464</v>
      </c>
      <c r="E40" s="27" t="s">
        <v>2380</v>
      </c>
      <c r="F40" s="25" t="s">
        <v>1249</v>
      </c>
      <c r="G40" s="25" t="s">
        <v>424</v>
      </c>
      <c r="H40" s="29">
        <v>10</v>
      </c>
      <c r="I40" s="29">
        <v>10</v>
      </c>
      <c r="J40" s="29" t="s">
        <v>27</v>
      </c>
      <c r="K40" s="29" t="s">
        <v>27</v>
      </c>
      <c r="L40" s="36"/>
      <c r="M40" s="36"/>
      <c r="N40" s="36"/>
      <c r="O40" s="36"/>
      <c r="P40" s="175">
        <v>7</v>
      </c>
      <c r="Q40" s="32">
        <f t="shared" si="0"/>
        <v>8.5</v>
      </c>
      <c r="R40" s="33" t="str">
        <f t="shared" si="3"/>
        <v>A</v>
      </c>
      <c r="S40" s="34" t="str">
        <f t="shared" si="1"/>
        <v>Giỏi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2968</v>
      </c>
      <c r="D41" s="26" t="s">
        <v>2969</v>
      </c>
      <c r="E41" s="27" t="s">
        <v>224</v>
      </c>
      <c r="F41" s="25" t="s">
        <v>729</v>
      </c>
      <c r="G41" s="25" t="s">
        <v>83</v>
      </c>
      <c r="H41" s="29">
        <v>10</v>
      </c>
      <c r="I41" s="29">
        <v>8</v>
      </c>
      <c r="J41" s="29" t="s">
        <v>27</v>
      </c>
      <c r="K41" s="29" t="s">
        <v>27</v>
      </c>
      <c r="L41" s="36"/>
      <c r="M41" s="36"/>
      <c r="N41" s="36"/>
      <c r="O41" s="36"/>
      <c r="P41" s="175">
        <v>5</v>
      </c>
      <c r="Q41" s="32">
        <f t="shared" si="0"/>
        <v>6.9</v>
      </c>
      <c r="R41" s="33" t="str">
        <f t="shared" si="3"/>
        <v>C+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2970</v>
      </c>
      <c r="D42" s="26" t="s">
        <v>1114</v>
      </c>
      <c r="E42" s="27" t="s">
        <v>1006</v>
      </c>
      <c r="F42" s="25" t="s">
        <v>492</v>
      </c>
      <c r="G42" s="25" t="s">
        <v>424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5</v>
      </c>
      <c r="Q42" s="32">
        <f t="shared" si="0"/>
        <v>6.6</v>
      </c>
      <c r="R42" s="33" t="str">
        <f t="shared" si="3"/>
        <v>C+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2971</v>
      </c>
      <c r="D43" s="26" t="s">
        <v>410</v>
      </c>
      <c r="E43" s="27" t="s">
        <v>673</v>
      </c>
      <c r="F43" s="25" t="s">
        <v>382</v>
      </c>
      <c r="G43" s="25" t="s">
        <v>512</v>
      </c>
      <c r="H43" s="29">
        <v>9</v>
      </c>
      <c r="I43" s="29">
        <v>7</v>
      </c>
      <c r="J43" s="29" t="s">
        <v>27</v>
      </c>
      <c r="K43" s="29" t="s">
        <v>27</v>
      </c>
      <c r="L43" s="36"/>
      <c r="M43" s="36"/>
      <c r="N43" s="36"/>
      <c r="O43" s="36"/>
      <c r="P43" s="175">
        <v>3</v>
      </c>
      <c r="Q43" s="32">
        <f t="shared" si="0"/>
        <v>5.4</v>
      </c>
      <c r="R43" s="33" t="str">
        <f t="shared" si="3"/>
        <v>D+</v>
      </c>
      <c r="S43" s="34" t="str">
        <f t="shared" si="1"/>
        <v>Trung bình yếu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2972</v>
      </c>
      <c r="D44" s="26" t="s">
        <v>994</v>
      </c>
      <c r="E44" s="27" t="s">
        <v>251</v>
      </c>
      <c r="F44" s="25" t="s">
        <v>2973</v>
      </c>
      <c r="G44" s="25" t="s">
        <v>930</v>
      </c>
      <c r="H44" s="29">
        <v>9</v>
      </c>
      <c r="I44" s="29">
        <v>5</v>
      </c>
      <c r="J44" s="29" t="s">
        <v>27</v>
      </c>
      <c r="K44" s="29" t="s">
        <v>27</v>
      </c>
      <c r="L44" s="36"/>
      <c r="M44" s="36"/>
      <c r="N44" s="36"/>
      <c r="O44" s="36"/>
      <c r="P44" s="175">
        <v>6</v>
      </c>
      <c r="Q44" s="32">
        <f t="shared" si="0"/>
        <v>6.3</v>
      </c>
      <c r="R44" s="33" t="str">
        <f t="shared" si="3"/>
        <v>C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2974</v>
      </c>
      <c r="D45" s="26" t="s">
        <v>2975</v>
      </c>
      <c r="E45" s="27" t="s">
        <v>677</v>
      </c>
      <c r="F45" s="25" t="s">
        <v>704</v>
      </c>
      <c r="G45" s="25" t="s">
        <v>376</v>
      </c>
      <c r="H45" s="29">
        <v>10</v>
      </c>
      <c r="I45" s="29">
        <v>7</v>
      </c>
      <c r="J45" s="29" t="s">
        <v>27</v>
      </c>
      <c r="K45" s="29" t="s">
        <v>27</v>
      </c>
      <c r="L45" s="36"/>
      <c r="M45" s="36"/>
      <c r="N45" s="36"/>
      <c r="O45" s="36"/>
      <c r="P45" s="175">
        <v>3</v>
      </c>
      <c r="Q45" s="32">
        <f t="shared" si="0"/>
        <v>5.6</v>
      </c>
      <c r="R45" s="33" t="str">
        <f t="shared" si="3"/>
        <v>C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2976</v>
      </c>
      <c r="D46" s="26" t="s">
        <v>77</v>
      </c>
      <c r="E46" s="27" t="s">
        <v>683</v>
      </c>
      <c r="F46" s="25" t="s">
        <v>1415</v>
      </c>
      <c r="G46" s="25" t="s">
        <v>424</v>
      </c>
      <c r="H46" s="29">
        <v>10</v>
      </c>
      <c r="I46" s="29">
        <v>7</v>
      </c>
      <c r="J46" s="29" t="s">
        <v>27</v>
      </c>
      <c r="K46" s="29" t="s">
        <v>27</v>
      </c>
      <c r="L46" s="36"/>
      <c r="M46" s="36"/>
      <c r="N46" s="36"/>
      <c r="O46" s="36"/>
      <c r="P46" s="175">
        <v>3</v>
      </c>
      <c r="Q46" s="32">
        <f t="shared" si="0"/>
        <v>5.6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2977</v>
      </c>
      <c r="D47" s="26" t="s">
        <v>2978</v>
      </c>
      <c r="E47" s="27" t="s">
        <v>693</v>
      </c>
      <c r="F47" s="25" t="s">
        <v>1020</v>
      </c>
      <c r="G47" s="25" t="s">
        <v>930</v>
      </c>
      <c r="H47" s="29">
        <v>9</v>
      </c>
      <c r="I47" s="29">
        <v>6</v>
      </c>
      <c r="J47" s="29" t="s">
        <v>27</v>
      </c>
      <c r="K47" s="29" t="s">
        <v>27</v>
      </c>
      <c r="L47" s="36"/>
      <c r="M47" s="36"/>
      <c r="N47" s="36"/>
      <c r="O47" s="36"/>
      <c r="P47" s="175">
        <v>1</v>
      </c>
      <c r="Q47" s="32">
        <f t="shared" si="0"/>
        <v>4.0999999999999996</v>
      </c>
      <c r="R47" s="33" t="str">
        <f t="shared" si="3"/>
        <v>D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2979</v>
      </c>
      <c r="D48" s="26" t="s">
        <v>2980</v>
      </c>
      <c r="E48" s="27" t="s">
        <v>693</v>
      </c>
      <c r="F48" s="25" t="s">
        <v>2981</v>
      </c>
      <c r="G48" s="25" t="s">
        <v>653</v>
      </c>
      <c r="H48" s="29">
        <v>9</v>
      </c>
      <c r="I48" s="29">
        <v>8</v>
      </c>
      <c r="J48" s="29" t="s">
        <v>27</v>
      </c>
      <c r="K48" s="29" t="s">
        <v>27</v>
      </c>
      <c r="L48" s="36"/>
      <c r="M48" s="36"/>
      <c r="N48" s="36"/>
      <c r="O48" s="36"/>
      <c r="P48" s="175">
        <v>2</v>
      </c>
      <c r="Q48" s="32">
        <f t="shared" si="0"/>
        <v>5.2</v>
      </c>
      <c r="R48" s="33" t="str">
        <f t="shared" si="3"/>
        <v>D+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2982</v>
      </c>
      <c r="D49" s="26" t="s">
        <v>2983</v>
      </c>
      <c r="E49" s="27" t="s">
        <v>272</v>
      </c>
      <c r="F49" s="25" t="s">
        <v>74</v>
      </c>
      <c r="G49" s="25" t="s">
        <v>966</v>
      </c>
      <c r="H49" s="29">
        <v>10</v>
      </c>
      <c r="I49" s="29">
        <v>6</v>
      </c>
      <c r="J49" s="29" t="s">
        <v>27</v>
      </c>
      <c r="K49" s="29" t="s">
        <v>27</v>
      </c>
      <c r="L49" s="36"/>
      <c r="M49" s="36"/>
      <c r="N49" s="36"/>
      <c r="O49" s="36"/>
      <c r="P49" s="175">
        <v>1</v>
      </c>
      <c r="Q49" s="32">
        <f t="shared" si="0"/>
        <v>4.3</v>
      </c>
      <c r="R49" s="33" t="str">
        <f t="shared" si="3"/>
        <v>D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2984</v>
      </c>
      <c r="D50" s="26" t="s">
        <v>77</v>
      </c>
      <c r="E50" s="27" t="s">
        <v>701</v>
      </c>
      <c r="F50" s="25" t="s">
        <v>2251</v>
      </c>
      <c r="G50" s="25" t="s">
        <v>424</v>
      </c>
      <c r="H50" s="29">
        <v>10</v>
      </c>
      <c r="I50" s="29">
        <v>8</v>
      </c>
      <c r="J50" s="29" t="s">
        <v>27</v>
      </c>
      <c r="K50" s="29" t="s">
        <v>27</v>
      </c>
      <c r="L50" s="36"/>
      <c r="M50" s="36"/>
      <c r="N50" s="36"/>
      <c r="O50" s="36"/>
      <c r="P50" s="175">
        <v>3</v>
      </c>
      <c r="Q50" s="32">
        <f t="shared" si="0"/>
        <v>5.9</v>
      </c>
      <c r="R50" s="33" t="str">
        <f t="shared" si="3"/>
        <v>C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2985</v>
      </c>
      <c r="D51" s="26" t="s">
        <v>2509</v>
      </c>
      <c r="E51" s="27" t="s">
        <v>2710</v>
      </c>
      <c r="F51" s="25" t="s">
        <v>802</v>
      </c>
      <c r="G51" s="25" t="s">
        <v>138</v>
      </c>
      <c r="H51" s="29">
        <v>10</v>
      </c>
      <c r="I51" s="29">
        <v>5</v>
      </c>
      <c r="J51" s="29" t="s">
        <v>27</v>
      </c>
      <c r="K51" s="29" t="s">
        <v>27</v>
      </c>
      <c r="L51" s="36"/>
      <c r="M51" s="36"/>
      <c r="N51" s="36"/>
      <c r="O51" s="36"/>
      <c r="P51" s="175">
        <v>7</v>
      </c>
      <c r="Q51" s="32">
        <f t="shared" si="0"/>
        <v>7</v>
      </c>
      <c r="R51" s="33" t="str">
        <f t="shared" si="3"/>
        <v>B</v>
      </c>
      <c r="S51" s="34" t="str">
        <f t="shared" si="1"/>
        <v>Khá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2986</v>
      </c>
      <c r="D52" s="26" t="s">
        <v>2987</v>
      </c>
      <c r="E52" s="27" t="s">
        <v>295</v>
      </c>
      <c r="F52" s="25" t="s">
        <v>1096</v>
      </c>
      <c r="G52" s="25" t="s">
        <v>350</v>
      </c>
      <c r="H52" s="29">
        <v>10</v>
      </c>
      <c r="I52" s="29">
        <v>10</v>
      </c>
      <c r="J52" s="29" t="s">
        <v>27</v>
      </c>
      <c r="K52" s="29" t="s">
        <v>27</v>
      </c>
      <c r="L52" s="36"/>
      <c r="M52" s="36"/>
      <c r="N52" s="36"/>
      <c r="O52" s="36"/>
      <c r="P52" s="175">
        <v>4</v>
      </c>
      <c r="Q52" s="32">
        <f t="shared" si="0"/>
        <v>7</v>
      </c>
      <c r="R52" s="33" t="str">
        <f t="shared" si="3"/>
        <v>B</v>
      </c>
      <c r="S52" s="34" t="str">
        <f t="shared" si="1"/>
        <v>Khá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2988</v>
      </c>
      <c r="D53" s="26" t="s">
        <v>2989</v>
      </c>
      <c r="E53" s="27" t="s">
        <v>304</v>
      </c>
      <c r="F53" s="25" t="s">
        <v>566</v>
      </c>
      <c r="G53" s="25" t="s">
        <v>930</v>
      </c>
      <c r="H53" s="29">
        <v>10</v>
      </c>
      <c r="I53" s="29">
        <v>10</v>
      </c>
      <c r="J53" s="29" t="s">
        <v>27</v>
      </c>
      <c r="K53" s="29" t="s">
        <v>27</v>
      </c>
      <c r="L53" s="36"/>
      <c r="M53" s="36"/>
      <c r="N53" s="36"/>
      <c r="O53" s="36"/>
      <c r="P53" s="175">
        <v>3</v>
      </c>
      <c r="Q53" s="32">
        <f t="shared" si="0"/>
        <v>6.5</v>
      </c>
      <c r="R53" s="33" t="str">
        <f t="shared" si="3"/>
        <v>C+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2990</v>
      </c>
      <c r="D54" s="26" t="s">
        <v>1780</v>
      </c>
      <c r="E54" s="27" t="s">
        <v>1602</v>
      </c>
      <c r="F54" s="25" t="s">
        <v>2295</v>
      </c>
      <c r="G54" s="25" t="s">
        <v>138</v>
      </c>
      <c r="H54" s="29">
        <v>10</v>
      </c>
      <c r="I54" s="29">
        <v>9</v>
      </c>
      <c r="J54" s="29" t="s">
        <v>27</v>
      </c>
      <c r="K54" s="29" t="s">
        <v>27</v>
      </c>
      <c r="L54" s="36"/>
      <c r="M54" s="36"/>
      <c r="N54" s="36"/>
      <c r="O54" s="36"/>
      <c r="P54" s="175">
        <v>2</v>
      </c>
      <c r="Q54" s="32">
        <f t="shared" si="0"/>
        <v>5.7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2991</v>
      </c>
      <c r="D55" s="26" t="s">
        <v>428</v>
      </c>
      <c r="E55" s="27" t="s">
        <v>311</v>
      </c>
      <c r="F55" s="25" t="s">
        <v>818</v>
      </c>
      <c r="G55" s="25" t="s">
        <v>930</v>
      </c>
      <c r="H55" s="29">
        <v>10</v>
      </c>
      <c r="I55" s="29">
        <v>8</v>
      </c>
      <c r="J55" s="29" t="s">
        <v>27</v>
      </c>
      <c r="K55" s="29" t="s">
        <v>27</v>
      </c>
      <c r="L55" s="36"/>
      <c r="M55" s="36"/>
      <c r="N55" s="36"/>
      <c r="O55" s="36"/>
      <c r="P55" s="175">
        <v>5</v>
      </c>
      <c r="Q55" s="32">
        <f t="shared" si="0"/>
        <v>6.9</v>
      </c>
      <c r="R55" s="33" t="str">
        <f t="shared" si="3"/>
        <v>C+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2992</v>
      </c>
      <c r="D56" s="26" t="s">
        <v>288</v>
      </c>
      <c r="E56" s="27" t="s">
        <v>879</v>
      </c>
      <c r="F56" s="25" t="s">
        <v>972</v>
      </c>
      <c r="G56" s="25" t="s">
        <v>512</v>
      </c>
      <c r="H56" s="29">
        <v>9</v>
      </c>
      <c r="I56" s="29">
        <v>8</v>
      </c>
      <c r="J56" s="29" t="s">
        <v>27</v>
      </c>
      <c r="K56" s="29" t="s">
        <v>27</v>
      </c>
      <c r="L56" s="36"/>
      <c r="M56" s="36"/>
      <c r="N56" s="36"/>
      <c r="O56" s="36"/>
      <c r="P56" s="175">
        <v>3</v>
      </c>
      <c r="Q56" s="32">
        <f t="shared" si="0"/>
        <v>5.7</v>
      </c>
      <c r="R56" s="33" t="str">
        <f t="shared" si="3"/>
        <v>C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2993</v>
      </c>
      <c r="D57" s="26" t="s">
        <v>1885</v>
      </c>
      <c r="E57" s="27" t="s">
        <v>2994</v>
      </c>
      <c r="F57" s="25" t="s">
        <v>2995</v>
      </c>
      <c r="G57" s="25" t="s">
        <v>653</v>
      </c>
      <c r="H57" s="29">
        <v>10</v>
      </c>
      <c r="I57" s="29">
        <v>9</v>
      </c>
      <c r="J57" s="29" t="s">
        <v>27</v>
      </c>
      <c r="K57" s="29" t="s">
        <v>27</v>
      </c>
      <c r="L57" s="36"/>
      <c r="M57" s="36"/>
      <c r="N57" s="36"/>
      <c r="O57" s="36"/>
      <c r="P57" s="175">
        <v>1</v>
      </c>
      <c r="Q57" s="32">
        <f t="shared" si="0"/>
        <v>5.2</v>
      </c>
      <c r="R57" s="33" t="str">
        <f t="shared" si="3"/>
        <v>D+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2996</v>
      </c>
      <c r="D58" s="26" t="s">
        <v>254</v>
      </c>
      <c r="E58" s="27" t="s">
        <v>728</v>
      </c>
      <c r="F58" s="25" t="s">
        <v>1953</v>
      </c>
      <c r="G58" s="25" t="s">
        <v>930</v>
      </c>
      <c r="H58" s="29">
        <v>9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2</v>
      </c>
      <c r="Q58" s="32">
        <f t="shared" si="0"/>
        <v>4</v>
      </c>
      <c r="R58" s="33" t="str">
        <f t="shared" si="3"/>
        <v>D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2997</v>
      </c>
      <c r="D59" s="26" t="s">
        <v>2998</v>
      </c>
      <c r="E59" s="27" t="s">
        <v>325</v>
      </c>
      <c r="F59" s="25" t="s">
        <v>292</v>
      </c>
      <c r="G59" s="25" t="s">
        <v>930</v>
      </c>
      <c r="H59" s="29">
        <v>10</v>
      </c>
      <c r="I59" s="29">
        <v>8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6.9</v>
      </c>
      <c r="R59" s="33" t="str">
        <f t="shared" si="3"/>
        <v>C+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2999</v>
      </c>
      <c r="D60" s="26" t="s">
        <v>1203</v>
      </c>
      <c r="E60" s="27" t="s">
        <v>515</v>
      </c>
      <c r="F60" s="25" t="s">
        <v>1297</v>
      </c>
      <c r="G60" s="25" t="s">
        <v>512</v>
      </c>
      <c r="H60" s="29">
        <v>10</v>
      </c>
      <c r="I60" s="29">
        <v>8</v>
      </c>
      <c r="J60" s="29" t="s">
        <v>27</v>
      </c>
      <c r="K60" s="29" t="s">
        <v>27</v>
      </c>
      <c r="L60" s="36"/>
      <c r="M60" s="36"/>
      <c r="N60" s="36"/>
      <c r="O60" s="36"/>
      <c r="P60" s="175">
        <v>1</v>
      </c>
      <c r="Q60" s="32">
        <f t="shared" si="0"/>
        <v>4.9000000000000004</v>
      </c>
      <c r="R60" s="33" t="str">
        <f t="shared" si="3"/>
        <v>D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3000</v>
      </c>
      <c r="D61" s="26" t="s">
        <v>1203</v>
      </c>
      <c r="E61" s="27" t="s">
        <v>515</v>
      </c>
      <c r="F61" s="25" t="s">
        <v>426</v>
      </c>
      <c r="G61" s="25" t="s">
        <v>512</v>
      </c>
      <c r="H61" s="29">
        <v>9</v>
      </c>
      <c r="I61" s="29">
        <v>8</v>
      </c>
      <c r="J61" s="29" t="s">
        <v>27</v>
      </c>
      <c r="K61" s="29" t="s">
        <v>27</v>
      </c>
      <c r="L61" s="36"/>
      <c r="M61" s="36"/>
      <c r="N61" s="36"/>
      <c r="O61" s="36"/>
      <c r="P61" s="175">
        <v>2</v>
      </c>
      <c r="Q61" s="32">
        <f t="shared" si="0"/>
        <v>5.2</v>
      </c>
      <c r="R61" s="33" t="str">
        <f t="shared" si="3"/>
        <v>D+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3001</v>
      </c>
      <c r="D62" s="26" t="s">
        <v>3002</v>
      </c>
      <c r="E62" s="27" t="s">
        <v>515</v>
      </c>
      <c r="F62" s="25" t="s">
        <v>2052</v>
      </c>
      <c r="G62" s="25" t="s">
        <v>512</v>
      </c>
      <c r="H62" s="29">
        <v>10</v>
      </c>
      <c r="I62" s="29">
        <v>7</v>
      </c>
      <c r="J62" s="29" t="s">
        <v>27</v>
      </c>
      <c r="K62" s="29" t="s">
        <v>27</v>
      </c>
      <c r="L62" s="36"/>
      <c r="M62" s="36"/>
      <c r="N62" s="36"/>
      <c r="O62" s="36"/>
      <c r="P62" s="175">
        <v>1</v>
      </c>
      <c r="Q62" s="32">
        <f t="shared" si="0"/>
        <v>4.5999999999999996</v>
      </c>
      <c r="R62" s="33" t="str">
        <f t="shared" si="3"/>
        <v>D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9.5" customHeight="1">
      <c r="B63" s="24">
        <v>53</v>
      </c>
      <c r="C63" s="25" t="s">
        <v>3003</v>
      </c>
      <c r="D63" s="26" t="s">
        <v>664</v>
      </c>
      <c r="E63" s="27" t="s">
        <v>904</v>
      </c>
      <c r="F63" s="25" t="s">
        <v>1836</v>
      </c>
      <c r="G63" s="25" t="s">
        <v>424</v>
      </c>
      <c r="H63" s="29">
        <v>10</v>
      </c>
      <c r="I63" s="29">
        <v>7</v>
      </c>
      <c r="J63" s="29" t="s">
        <v>27</v>
      </c>
      <c r="K63" s="29" t="s">
        <v>27</v>
      </c>
      <c r="L63" s="36"/>
      <c r="M63" s="36"/>
      <c r="N63" s="36"/>
      <c r="O63" s="36"/>
      <c r="P63" s="175">
        <v>1</v>
      </c>
      <c r="Q63" s="32">
        <f t="shared" si="0"/>
        <v>4.5999999999999996</v>
      </c>
      <c r="R63" s="33" t="str">
        <f t="shared" si="3"/>
        <v>D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9.5" customHeight="1">
      <c r="B64" s="24">
        <v>54</v>
      </c>
      <c r="C64" s="25" t="s">
        <v>3004</v>
      </c>
      <c r="D64" s="26" t="s">
        <v>2469</v>
      </c>
      <c r="E64" s="27" t="s">
        <v>334</v>
      </c>
      <c r="F64" s="25" t="s">
        <v>1596</v>
      </c>
      <c r="G64" s="25" t="s">
        <v>424</v>
      </c>
      <c r="H64" s="29">
        <v>10</v>
      </c>
      <c r="I64" s="29">
        <v>6</v>
      </c>
      <c r="J64" s="29" t="s">
        <v>27</v>
      </c>
      <c r="K64" s="29" t="s">
        <v>27</v>
      </c>
      <c r="L64" s="36"/>
      <c r="M64" s="36"/>
      <c r="N64" s="36"/>
      <c r="O64" s="36"/>
      <c r="P64" s="175">
        <v>2</v>
      </c>
      <c r="Q64" s="32">
        <f t="shared" si="0"/>
        <v>4.8</v>
      </c>
      <c r="R64" s="33" t="str">
        <f t="shared" si="3"/>
        <v>D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9.5" customHeight="1">
      <c r="B65" s="24">
        <v>55</v>
      </c>
      <c r="C65" s="25" t="s">
        <v>3005</v>
      </c>
      <c r="D65" s="26" t="s">
        <v>659</v>
      </c>
      <c r="E65" s="27" t="s">
        <v>334</v>
      </c>
      <c r="F65" s="25" t="s">
        <v>1778</v>
      </c>
      <c r="G65" s="25" t="s">
        <v>966</v>
      </c>
      <c r="H65" s="29">
        <v>10</v>
      </c>
      <c r="I65" s="29">
        <v>6</v>
      </c>
      <c r="J65" s="29" t="s">
        <v>27</v>
      </c>
      <c r="K65" s="29" t="s">
        <v>27</v>
      </c>
      <c r="L65" s="36"/>
      <c r="M65" s="36"/>
      <c r="N65" s="36"/>
      <c r="O65" s="36"/>
      <c r="P65" s="175">
        <v>3</v>
      </c>
      <c r="Q65" s="32">
        <f t="shared" si="0"/>
        <v>5.3</v>
      </c>
      <c r="R65" s="33" t="str">
        <f t="shared" si="3"/>
        <v>D+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9.5" customHeight="1">
      <c r="B66" s="24">
        <v>56</v>
      </c>
      <c r="C66" s="25" t="s">
        <v>3006</v>
      </c>
      <c r="D66" s="26" t="s">
        <v>1336</v>
      </c>
      <c r="E66" s="27" t="s">
        <v>529</v>
      </c>
      <c r="F66" s="25" t="s">
        <v>584</v>
      </c>
      <c r="G66" s="25" t="s">
        <v>350</v>
      </c>
      <c r="H66" s="29">
        <v>10</v>
      </c>
      <c r="I66" s="29">
        <v>8</v>
      </c>
      <c r="J66" s="29" t="s">
        <v>27</v>
      </c>
      <c r="K66" s="29" t="s">
        <v>27</v>
      </c>
      <c r="L66" s="36"/>
      <c r="M66" s="36"/>
      <c r="N66" s="36"/>
      <c r="O66" s="36"/>
      <c r="P66" s="175">
        <v>1</v>
      </c>
      <c r="Q66" s="32">
        <f t="shared" si="0"/>
        <v>4.9000000000000004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9.5" customHeight="1">
      <c r="B67" s="24">
        <v>57</v>
      </c>
      <c r="C67" s="25" t="s">
        <v>3007</v>
      </c>
      <c r="D67" s="26" t="s">
        <v>3008</v>
      </c>
      <c r="E67" s="27" t="s">
        <v>755</v>
      </c>
      <c r="F67" s="25" t="s">
        <v>874</v>
      </c>
      <c r="G67" s="25" t="s">
        <v>138</v>
      </c>
      <c r="H67" s="29">
        <v>10</v>
      </c>
      <c r="I67" s="29">
        <v>9</v>
      </c>
      <c r="J67" s="29" t="s">
        <v>27</v>
      </c>
      <c r="K67" s="29" t="s">
        <v>27</v>
      </c>
      <c r="L67" s="36"/>
      <c r="M67" s="36"/>
      <c r="N67" s="36"/>
      <c r="O67" s="36"/>
      <c r="P67" s="175">
        <v>1</v>
      </c>
      <c r="Q67" s="32">
        <f t="shared" si="0"/>
        <v>5.2</v>
      </c>
      <c r="R67" s="33" t="str">
        <f t="shared" si="3"/>
        <v>D+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9.5" customHeight="1">
      <c r="B68" s="24">
        <v>58</v>
      </c>
      <c r="C68" s="25" t="s">
        <v>3009</v>
      </c>
      <c r="D68" s="26" t="s">
        <v>3010</v>
      </c>
      <c r="E68" s="27" t="s">
        <v>1497</v>
      </c>
      <c r="F68" s="25" t="s">
        <v>746</v>
      </c>
      <c r="G68" s="25" t="s">
        <v>191</v>
      </c>
      <c r="H68" s="29">
        <v>10</v>
      </c>
      <c r="I68" s="29">
        <v>6</v>
      </c>
      <c r="J68" s="29" t="s">
        <v>27</v>
      </c>
      <c r="K68" s="29" t="s">
        <v>27</v>
      </c>
      <c r="L68" s="36"/>
      <c r="M68" s="36"/>
      <c r="N68" s="36"/>
      <c r="O68" s="36"/>
      <c r="P68" s="175">
        <v>2</v>
      </c>
      <c r="Q68" s="32">
        <f t="shared" si="0"/>
        <v>4.8</v>
      </c>
      <c r="R68" s="33" t="str">
        <f t="shared" si="3"/>
        <v>D</v>
      </c>
      <c r="S68" s="34" t="str">
        <f t="shared" si="1"/>
        <v>Trung bình yếu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9.5" customHeight="1">
      <c r="B69" s="24">
        <v>59</v>
      </c>
      <c r="C69" s="25" t="s">
        <v>3011</v>
      </c>
      <c r="D69" s="26" t="s">
        <v>3012</v>
      </c>
      <c r="E69" s="27" t="s">
        <v>1349</v>
      </c>
      <c r="F69" s="25" t="s">
        <v>1201</v>
      </c>
      <c r="G69" s="25" t="s">
        <v>237</v>
      </c>
      <c r="H69" s="29">
        <v>9</v>
      </c>
      <c r="I69" s="29">
        <v>10</v>
      </c>
      <c r="J69" s="29" t="s">
        <v>27</v>
      </c>
      <c r="K69" s="29" t="s">
        <v>27</v>
      </c>
      <c r="L69" s="36"/>
      <c r="M69" s="36"/>
      <c r="N69" s="36"/>
      <c r="O69" s="36"/>
      <c r="P69" s="175">
        <v>8</v>
      </c>
      <c r="Q69" s="32">
        <f t="shared" si="0"/>
        <v>8.8000000000000007</v>
      </c>
      <c r="R69" s="33" t="str">
        <f t="shared" si="3"/>
        <v>A</v>
      </c>
      <c r="S69" s="34" t="str">
        <f t="shared" si="1"/>
        <v>Giỏi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9.5" customHeight="1">
      <c r="B70" s="24">
        <v>60</v>
      </c>
      <c r="C70" s="25" t="s">
        <v>3013</v>
      </c>
      <c r="D70" s="26" t="s">
        <v>3014</v>
      </c>
      <c r="E70" s="27" t="s">
        <v>3015</v>
      </c>
      <c r="F70" s="25" t="s">
        <v>426</v>
      </c>
      <c r="G70" s="25" t="s">
        <v>966</v>
      </c>
      <c r="H70" s="29">
        <v>10</v>
      </c>
      <c r="I70" s="29">
        <v>7</v>
      </c>
      <c r="J70" s="29" t="s">
        <v>27</v>
      </c>
      <c r="K70" s="29" t="s">
        <v>27</v>
      </c>
      <c r="L70" s="36"/>
      <c r="M70" s="36"/>
      <c r="N70" s="36"/>
      <c r="O70" s="36"/>
      <c r="P70" s="175">
        <v>4</v>
      </c>
      <c r="Q70" s="32">
        <f t="shared" si="0"/>
        <v>6.1</v>
      </c>
      <c r="R70" s="33" t="str">
        <f t="shared" si="3"/>
        <v>C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148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58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2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877" priority="2" operator="greaterThan">
      <formula>10</formula>
    </cfRule>
  </conditionalFormatting>
  <conditionalFormatting sqref="C1:C1048576">
    <cfRule type="duplicateValues" dxfId="2876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68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2441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43603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11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85</v>
      </c>
      <c r="AG9" s="81">
        <f>+$AF$9/$Y$9</f>
        <v>0.56666666666666665</v>
      </c>
      <c r="AH9" s="82">
        <f>COUNTIF($V$10:$V$219,"Học lại")</f>
        <v>5</v>
      </c>
      <c r="AI9" s="81">
        <f>+$AH$9/$Y$9</f>
        <v>3.3333333333333333E-2</v>
      </c>
      <c r="AJ9" s="73">
        <f>COUNTIF($V$11:$V$219,"Đạt")</f>
        <v>60</v>
      </c>
      <c r="AK9" s="80">
        <f>+$AJ$9/$Y$9</f>
        <v>0.4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3016</v>
      </c>
      <c r="D11" s="17" t="s">
        <v>1699</v>
      </c>
      <c r="E11" s="18" t="s">
        <v>1219</v>
      </c>
      <c r="F11" s="16" t="s">
        <v>743</v>
      </c>
      <c r="G11" s="16" t="s">
        <v>124</v>
      </c>
      <c r="H11" s="19">
        <v>0</v>
      </c>
      <c r="I11" s="19">
        <v>0</v>
      </c>
      <c r="J11" s="19" t="s">
        <v>27</v>
      </c>
      <c r="K11" s="19" t="s">
        <v>27</v>
      </c>
      <c r="L11" s="20"/>
      <c r="M11" s="20"/>
      <c r="N11" s="20"/>
      <c r="O11" s="20"/>
      <c r="P11" s="174"/>
      <c r="Q11" s="21">
        <f t="shared" ref="Q11:Q74" si="0">ROUND(SUMPRODUCT(H11:P11,$H$10:$P$10)/100,1)</f>
        <v>0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F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Kém</v>
      </c>
      <c r="T11" s="23" t="str">
        <f>+IF(OR($H11=0,$I11=0,$J11=0,$K11=0),"Không đủ ĐKDT","")</f>
        <v>Không đủ ĐKDT</v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Học lại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3017</v>
      </c>
      <c r="D12" s="26" t="s">
        <v>545</v>
      </c>
      <c r="E12" s="27" t="s">
        <v>73</v>
      </c>
      <c r="F12" s="25" t="s">
        <v>328</v>
      </c>
      <c r="G12" s="25" t="s">
        <v>79</v>
      </c>
      <c r="H12" s="29">
        <v>10</v>
      </c>
      <c r="I12" s="29">
        <v>9</v>
      </c>
      <c r="J12" s="29" t="s">
        <v>27</v>
      </c>
      <c r="K12" s="29" t="s">
        <v>27</v>
      </c>
      <c r="L12" s="30"/>
      <c r="M12" s="30"/>
      <c r="N12" s="30"/>
      <c r="O12" s="30"/>
      <c r="P12" s="175">
        <v>2</v>
      </c>
      <c r="Q12" s="32">
        <f t="shared" si="0"/>
        <v>5.7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3018</v>
      </c>
      <c r="D13" s="26" t="s">
        <v>3019</v>
      </c>
      <c r="E13" s="27" t="s">
        <v>73</v>
      </c>
      <c r="F13" s="25" t="s">
        <v>618</v>
      </c>
      <c r="G13" s="25" t="s">
        <v>110</v>
      </c>
      <c r="H13" s="29">
        <v>6</v>
      </c>
      <c r="I13" s="29">
        <v>4</v>
      </c>
      <c r="J13" s="29" t="s">
        <v>27</v>
      </c>
      <c r="K13" s="29" t="s">
        <v>27</v>
      </c>
      <c r="L13" s="36"/>
      <c r="M13" s="36"/>
      <c r="N13" s="36"/>
      <c r="O13" s="36"/>
      <c r="P13" s="175">
        <v>0</v>
      </c>
      <c r="Q13" s="32">
        <f t="shared" si="0"/>
        <v>2.4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F</v>
      </c>
      <c r="S13" s="34" t="str">
        <f t="shared" si="1"/>
        <v>Kém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Học lại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3020</v>
      </c>
      <c r="D14" s="26" t="s">
        <v>3021</v>
      </c>
      <c r="E14" s="27" t="s">
        <v>3022</v>
      </c>
      <c r="F14" s="25" t="s">
        <v>1859</v>
      </c>
      <c r="G14" s="25" t="s">
        <v>79</v>
      </c>
      <c r="H14" s="29">
        <v>8</v>
      </c>
      <c r="I14" s="29">
        <v>9</v>
      </c>
      <c r="J14" s="29" t="s">
        <v>27</v>
      </c>
      <c r="K14" s="29" t="s">
        <v>27</v>
      </c>
      <c r="L14" s="36"/>
      <c r="M14" s="36"/>
      <c r="N14" s="36"/>
      <c r="O14" s="36"/>
      <c r="P14" s="175">
        <v>4</v>
      </c>
      <c r="Q14" s="32">
        <f t="shared" si="0"/>
        <v>6.3</v>
      </c>
      <c r="R14" s="33" t="str">
        <f t="shared" si="3"/>
        <v>C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3023</v>
      </c>
      <c r="D15" s="26" t="s">
        <v>2263</v>
      </c>
      <c r="E15" s="27" t="s">
        <v>1368</v>
      </c>
      <c r="F15" s="25" t="s">
        <v>603</v>
      </c>
      <c r="G15" s="25" t="s">
        <v>110</v>
      </c>
      <c r="H15" s="29">
        <v>10</v>
      </c>
      <c r="I15" s="29">
        <v>3</v>
      </c>
      <c r="J15" s="29" t="s">
        <v>27</v>
      </c>
      <c r="K15" s="29" t="s">
        <v>27</v>
      </c>
      <c r="L15" s="36"/>
      <c r="M15" s="36"/>
      <c r="N15" s="36"/>
      <c r="O15" s="36"/>
      <c r="P15" s="175">
        <v>4</v>
      </c>
      <c r="Q15" s="32">
        <f t="shared" si="0"/>
        <v>4.9000000000000004</v>
      </c>
      <c r="R15" s="33" t="str">
        <f t="shared" si="3"/>
        <v>D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3024</v>
      </c>
      <c r="D16" s="26" t="s">
        <v>288</v>
      </c>
      <c r="E16" s="27" t="s">
        <v>1239</v>
      </c>
      <c r="F16" s="25" t="s">
        <v>123</v>
      </c>
      <c r="G16" s="25" t="s">
        <v>594</v>
      </c>
      <c r="H16" s="29">
        <v>9</v>
      </c>
      <c r="I16" s="29">
        <v>7</v>
      </c>
      <c r="J16" s="29" t="s">
        <v>27</v>
      </c>
      <c r="K16" s="29" t="s">
        <v>27</v>
      </c>
      <c r="L16" s="36"/>
      <c r="M16" s="36"/>
      <c r="N16" s="36"/>
      <c r="O16" s="36"/>
      <c r="P16" s="175">
        <v>5</v>
      </c>
      <c r="Q16" s="32">
        <f t="shared" si="0"/>
        <v>6.4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3025</v>
      </c>
      <c r="D17" s="26" t="s">
        <v>77</v>
      </c>
      <c r="E17" s="27" t="s">
        <v>3026</v>
      </c>
      <c r="F17" s="25" t="s">
        <v>3027</v>
      </c>
      <c r="G17" s="25" t="s">
        <v>594</v>
      </c>
      <c r="H17" s="29">
        <v>10</v>
      </c>
      <c r="I17" s="29">
        <v>9</v>
      </c>
      <c r="J17" s="29" t="s">
        <v>27</v>
      </c>
      <c r="K17" s="29" t="s">
        <v>27</v>
      </c>
      <c r="L17" s="36"/>
      <c r="M17" s="36"/>
      <c r="N17" s="36"/>
      <c r="O17" s="36"/>
      <c r="P17" s="175">
        <v>7</v>
      </c>
      <c r="Q17" s="32">
        <f t="shared" si="0"/>
        <v>8.1999999999999993</v>
      </c>
      <c r="R17" s="33" t="str">
        <f t="shared" si="3"/>
        <v>B+</v>
      </c>
      <c r="S17" s="34" t="str">
        <f t="shared" si="1"/>
        <v>Khá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3028</v>
      </c>
      <c r="D18" s="26" t="s">
        <v>3029</v>
      </c>
      <c r="E18" s="27" t="s">
        <v>118</v>
      </c>
      <c r="F18" s="25" t="s">
        <v>2222</v>
      </c>
      <c r="G18" s="25" t="s">
        <v>95</v>
      </c>
      <c r="H18" s="29">
        <v>10</v>
      </c>
      <c r="I18" s="29">
        <v>5</v>
      </c>
      <c r="J18" s="29" t="s">
        <v>27</v>
      </c>
      <c r="K18" s="29" t="s">
        <v>27</v>
      </c>
      <c r="L18" s="36"/>
      <c r="M18" s="36"/>
      <c r="N18" s="36"/>
      <c r="O18" s="36"/>
      <c r="P18" s="175">
        <v>8</v>
      </c>
      <c r="Q18" s="32">
        <f t="shared" si="0"/>
        <v>7.5</v>
      </c>
      <c r="R18" s="33" t="str">
        <f t="shared" si="3"/>
        <v>B</v>
      </c>
      <c r="S18" s="34" t="str">
        <f t="shared" si="1"/>
        <v>Khá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3030</v>
      </c>
      <c r="D19" s="26" t="s">
        <v>1112</v>
      </c>
      <c r="E19" s="27" t="s">
        <v>118</v>
      </c>
      <c r="F19" s="25" t="s">
        <v>170</v>
      </c>
      <c r="G19" s="25" t="s">
        <v>205</v>
      </c>
      <c r="H19" s="29">
        <v>10</v>
      </c>
      <c r="I19" s="29">
        <v>7</v>
      </c>
      <c r="J19" s="29" t="s">
        <v>27</v>
      </c>
      <c r="K19" s="29" t="s">
        <v>27</v>
      </c>
      <c r="L19" s="36"/>
      <c r="M19" s="36"/>
      <c r="N19" s="36"/>
      <c r="O19" s="36"/>
      <c r="P19" s="175">
        <v>2</v>
      </c>
      <c r="Q19" s="32">
        <f t="shared" si="0"/>
        <v>5.0999999999999996</v>
      </c>
      <c r="R19" s="33" t="str">
        <f t="shared" si="3"/>
        <v>D+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3031</v>
      </c>
      <c r="D20" s="26" t="s">
        <v>2500</v>
      </c>
      <c r="E20" s="27" t="s">
        <v>118</v>
      </c>
      <c r="F20" s="25" t="s">
        <v>2501</v>
      </c>
      <c r="G20" s="25" t="s">
        <v>129</v>
      </c>
      <c r="H20" s="29">
        <v>4</v>
      </c>
      <c r="I20" s="29">
        <v>5</v>
      </c>
      <c r="J20" s="29" t="s">
        <v>27</v>
      </c>
      <c r="K20" s="29" t="s">
        <v>27</v>
      </c>
      <c r="L20" s="36"/>
      <c r="M20" s="36"/>
      <c r="N20" s="36"/>
      <c r="O20" s="36"/>
      <c r="P20" s="175">
        <v>5</v>
      </c>
      <c r="Q20" s="32">
        <f t="shared" si="0"/>
        <v>4.8</v>
      </c>
      <c r="R20" s="33" t="str">
        <f t="shared" si="3"/>
        <v>D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3032</v>
      </c>
      <c r="D21" s="26" t="s">
        <v>1706</v>
      </c>
      <c r="E21" s="27" t="s">
        <v>406</v>
      </c>
      <c r="F21" s="25" t="s">
        <v>1039</v>
      </c>
      <c r="G21" s="25" t="s">
        <v>217</v>
      </c>
      <c r="H21" s="29">
        <v>10</v>
      </c>
      <c r="I21" s="29">
        <v>6</v>
      </c>
      <c r="J21" s="29" t="s">
        <v>27</v>
      </c>
      <c r="K21" s="29" t="s">
        <v>27</v>
      </c>
      <c r="L21" s="36"/>
      <c r="M21" s="36"/>
      <c r="N21" s="36"/>
      <c r="O21" s="36"/>
      <c r="P21" s="175">
        <v>3</v>
      </c>
      <c r="Q21" s="32">
        <f t="shared" si="0"/>
        <v>5.3</v>
      </c>
      <c r="R21" s="33" t="str">
        <f t="shared" si="3"/>
        <v>D+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3033</v>
      </c>
      <c r="D22" s="26" t="s">
        <v>3034</v>
      </c>
      <c r="E22" s="27" t="s">
        <v>406</v>
      </c>
      <c r="F22" s="25" t="s">
        <v>1297</v>
      </c>
      <c r="G22" s="25" t="s">
        <v>828</v>
      </c>
      <c r="H22" s="29">
        <v>9</v>
      </c>
      <c r="I22" s="29">
        <v>9</v>
      </c>
      <c r="J22" s="29" t="s">
        <v>27</v>
      </c>
      <c r="K22" s="29" t="s">
        <v>27</v>
      </c>
      <c r="L22" s="36"/>
      <c r="M22" s="36"/>
      <c r="N22" s="36"/>
      <c r="O22" s="36"/>
      <c r="P22" s="175">
        <v>3</v>
      </c>
      <c r="Q22" s="32">
        <f t="shared" si="0"/>
        <v>6</v>
      </c>
      <c r="R22" s="33" t="str">
        <f t="shared" si="3"/>
        <v>C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3035</v>
      </c>
      <c r="D23" s="26" t="s">
        <v>1045</v>
      </c>
      <c r="E23" s="27" t="s">
        <v>406</v>
      </c>
      <c r="F23" s="25" t="s">
        <v>3036</v>
      </c>
      <c r="G23" s="25" t="s">
        <v>653</v>
      </c>
      <c r="H23" s="29">
        <v>7</v>
      </c>
      <c r="I23" s="29">
        <v>8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6.3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3037</v>
      </c>
      <c r="D24" s="26" t="s">
        <v>490</v>
      </c>
      <c r="E24" s="27" t="s">
        <v>2761</v>
      </c>
      <c r="F24" s="25" t="s">
        <v>1007</v>
      </c>
      <c r="G24" s="25" t="s">
        <v>512</v>
      </c>
      <c r="H24" s="29">
        <v>8</v>
      </c>
      <c r="I24" s="29">
        <v>7</v>
      </c>
      <c r="J24" s="29" t="s">
        <v>27</v>
      </c>
      <c r="K24" s="29" t="s">
        <v>27</v>
      </c>
      <c r="L24" s="36"/>
      <c r="M24" s="36"/>
      <c r="N24" s="36"/>
      <c r="O24" s="36"/>
      <c r="P24" s="175">
        <v>6</v>
      </c>
      <c r="Q24" s="32">
        <f t="shared" si="0"/>
        <v>6.7</v>
      </c>
      <c r="R24" s="33" t="str">
        <f t="shared" si="3"/>
        <v>C+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3038</v>
      </c>
      <c r="D25" s="26" t="s">
        <v>3039</v>
      </c>
      <c r="E25" s="27" t="s">
        <v>141</v>
      </c>
      <c r="F25" s="25" t="s">
        <v>1632</v>
      </c>
      <c r="G25" s="25" t="s">
        <v>1182</v>
      </c>
      <c r="H25" s="29">
        <v>7</v>
      </c>
      <c r="I25" s="29">
        <v>5</v>
      </c>
      <c r="J25" s="29" t="s">
        <v>27</v>
      </c>
      <c r="K25" s="29" t="s">
        <v>27</v>
      </c>
      <c r="L25" s="36"/>
      <c r="M25" s="36"/>
      <c r="N25" s="36"/>
      <c r="O25" s="36"/>
      <c r="P25" s="175">
        <v>3</v>
      </c>
      <c r="Q25" s="32">
        <f t="shared" si="0"/>
        <v>4.4000000000000004</v>
      </c>
      <c r="R25" s="33" t="str">
        <f t="shared" si="3"/>
        <v>D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3040</v>
      </c>
      <c r="D26" s="26" t="s">
        <v>275</v>
      </c>
      <c r="E26" s="27" t="s">
        <v>141</v>
      </c>
      <c r="F26" s="25" t="s">
        <v>1914</v>
      </c>
      <c r="G26" s="25" t="s">
        <v>594</v>
      </c>
      <c r="H26" s="29">
        <v>9</v>
      </c>
      <c r="I26" s="29">
        <v>9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6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3041</v>
      </c>
      <c r="D27" s="26" t="s">
        <v>589</v>
      </c>
      <c r="E27" s="27" t="s">
        <v>141</v>
      </c>
      <c r="F27" s="25" t="s">
        <v>997</v>
      </c>
      <c r="G27" s="25" t="s">
        <v>158</v>
      </c>
      <c r="H27" s="29">
        <v>10</v>
      </c>
      <c r="I27" s="29">
        <v>6</v>
      </c>
      <c r="J27" s="29" t="s">
        <v>27</v>
      </c>
      <c r="K27" s="29" t="s">
        <v>27</v>
      </c>
      <c r="L27" s="36"/>
      <c r="M27" s="36"/>
      <c r="N27" s="36"/>
      <c r="O27" s="36"/>
      <c r="P27" s="175">
        <v>6</v>
      </c>
      <c r="Q27" s="32">
        <f t="shared" si="0"/>
        <v>6.8</v>
      </c>
      <c r="R27" s="33" t="str">
        <f t="shared" si="3"/>
        <v>C+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3042</v>
      </c>
      <c r="D28" s="26" t="s">
        <v>3043</v>
      </c>
      <c r="E28" s="27" t="s">
        <v>149</v>
      </c>
      <c r="F28" s="25" t="s">
        <v>1987</v>
      </c>
      <c r="G28" s="25" t="s">
        <v>217</v>
      </c>
      <c r="H28" s="29">
        <v>10</v>
      </c>
      <c r="I28" s="29">
        <v>6</v>
      </c>
      <c r="J28" s="29" t="s">
        <v>27</v>
      </c>
      <c r="K28" s="29" t="s">
        <v>27</v>
      </c>
      <c r="L28" s="36"/>
      <c r="M28" s="36"/>
      <c r="N28" s="36"/>
      <c r="O28" s="36"/>
      <c r="P28" s="175">
        <v>3</v>
      </c>
      <c r="Q28" s="32">
        <f t="shared" si="0"/>
        <v>5.3</v>
      </c>
      <c r="R28" s="33" t="str">
        <f t="shared" si="3"/>
        <v>D+</v>
      </c>
      <c r="S28" s="34" t="str">
        <f t="shared" si="1"/>
        <v>Trung bình yếu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3044</v>
      </c>
      <c r="D29" s="26" t="s">
        <v>1612</v>
      </c>
      <c r="E29" s="27" t="s">
        <v>161</v>
      </c>
      <c r="F29" s="25" t="s">
        <v>569</v>
      </c>
      <c r="G29" s="25" t="s">
        <v>217</v>
      </c>
      <c r="H29" s="29">
        <v>9</v>
      </c>
      <c r="I29" s="29">
        <v>8</v>
      </c>
      <c r="J29" s="29" t="s">
        <v>27</v>
      </c>
      <c r="K29" s="29" t="s">
        <v>27</v>
      </c>
      <c r="L29" s="36"/>
      <c r="M29" s="36"/>
      <c r="N29" s="36"/>
      <c r="O29" s="36"/>
      <c r="P29" s="175">
        <v>2</v>
      </c>
      <c r="Q29" s="32">
        <f t="shared" si="0"/>
        <v>5.2</v>
      </c>
      <c r="R29" s="33" t="str">
        <f t="shared" si="3"/>
        <v>D+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3045</v>
      </c>
      <c r="D30" s="26" t="s">
        <v>2138</v>
      </c>
      <c r="E30" s="27" t="s">
        <v>185</v>
      </c>
      <c r="F30" s="25" t="s">
        <v>1391</v>
      </c>
      <c r="G30" s="25" t="s">
        <v>124</v>
      </c>
      <c r="H30" s="29">
        <v>10</v>
      </c>
      <c r="I30" s="29">
        <v>8</v>
      </c>
      <c r="J30" s="29" t="s">
        <v>27</v>
      </c>
      <c r="K30" s="29" t="s">
        <v>27</v>
      </c>
      <c r="L30" s="36"/>
      <c r="M30" s="36"/>
      <c r="N30" s="36"/>
      <c r="O30" s="36"/>
      <c r="P30" s="175">
        <v>6</v>
      </c>
      <c r="Q30" s="32">
        <f t="shared" si="0"/>
        <v>7.4</v>
      </c>
      <c r="R30" s="33" t="str">
        <f t="shared" si="3"/>
        <v>B</v>
      </c>
      <c r="S30" s="34" t="str">
        <f t="shared" si="1"/>
        <v>Khá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3046</v>
      </c>
      <c r="D31" s="26" t="s">
        <v>303</v>
      </c>
      <c r="E31" s="27" t="s">
        <v>189</v>
      </c>
      <c r="F31" s="25" t="s">
        <v>1670</v>
      </c>
      <c r="G31" s="25" t="s">
        <v>95</v>
      </c>
      <c r="H31" s="29">
        <v>8</v>
      </c>
      <c r="I31" s="29">
        <v>9</v>
      </c>
      <c r="J31" s="29" t="s">
        <v>27</v>
      </c>
      <c r="K31" s="29" t="s">
        <v>27</v>
      </c>
      <c r="L31" s="36"/>
      <c r="M31" s="36"/>
      <c r="N31" s="36"/>
      <c r="O31" s="36"/>
      <c r="P31" s="175">
        <v>4</v>
      </c>
      <c r="Q31" s="32">
        <f t="shared" si="0"/>
        <v>6.3</v>
      </c>
      <c r="R31" s="33" t="str">
        <f t="shared" si="3"/>
        <v>C</v>
      </c>
      <c r="S31" s="34" t="str">
        <f t="shared" si="1"/>
        <v>Trung bình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3047</v>
      </c>
      <c r="D32" s="26" t="s">
        <v>412</v>
      </c>
      <c r="E32" s="27" t="s">
        <v>189</v>
      </c>
      <c r="F32" s="25" t="s">
        <v>830</v>
      </c>
      <c r="G32" s="25" t="s">
        <v>297</v>
      </c>
      <c r="H32" s="29">
        <v>7</v>
      </c>
      <c r="I32" s="29">
        <v>7</v>
      </c>
      <c r="J32" s="29" t="s">
        <v>27</v>
      </c>
      <c r="K32" s="29" t="s">
        <v>27</v>
      </c>
      <c r="L32" s="36"/>
      <c r="M32" s="36"/>
      <c r="N32" s="36"/>
      <c r="O32" s="36"/>
      <c r="P32" s="175">
        <v>2</v>
      </c>
      <c r="Q32" s="32">
        <f t="shared" si="0"/>
        <v>4.5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3048</v>
      </c>
      <c r="D33" s="26" t="s">
        <v>288</v>
      </c>
      <c r="E33" s="27" t="s">
        <v>189</v>
      </c>
      <c r="F33" s="25" t="s">
        <v>622</v>
      </c>
      <c r="G33" s="25" t="s">
        <v>217</v>
      </c>
      <c r="H33" s="29">
        <v>10</v>
      </c>
      <c r="I33" s="29">
        <v>8</v>
      </c>
      <c r="J33" s="29" t="s">
        <v>27</v>
      </c>
      <c r="K33" s="29" t="s">
        <v>27</v>
      </c>
      <c r="L33" s="36"/>
      <c r="M33" s="36"/>
      <c r="N33" s="36"/>
      <c r="O33" s="36"/>
      <c r="P33" s="175">
        <v>5</v>
      </c>
      <c r="Q33" s="32">
        <f t="shared" si="0"/>
        <v>6.9</v>
      </c>
      <c r="R33" s="33" t="str">
        <f t="shared" si="3"/>
        <v>C+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3049</v>
      </c>
      <c r="D34" s="26" t="s">
        <v>3050</v>
      </c>
      <c r="E34" s="27" t="s">
        <v>1913</v>
      </c>
      <c r="F34" s="25" t="s">
        <v>2106</v>
      </c>
      <c r="G34" s="25" t="s">
        <v>966</v>
      </c>
      <c r="H34" s="29">
        <v>9</v>
      </c>
      <c r="I34" s="29">
        <v>6</v>
      </c>
      <c r="J34" s="29" t="s">
        <v>27</v>
      </c>
      <c r="K34" s="29" t="s">
        <v>27</v>
      </c>
      <c r="L34" s="36"/>
      <c r="M34" s="36"/>
      <c r="N34" s="36"/>
      <c r="O34" s="36"/>
      <c r="P34" s="175">
        <v>2</v>
      </c>
      <c r="Q34" s="32">
        <f t="shared" si="0"/>
        <v>4.5999999999999996</v>
      </c>
      <c r="R34" s="33" t="str">
        <f t="shared" si="3"/>
        <v>D</v>
      </c>
      <c r="S34" s="34" t="str">
        <f t="shared" si="1"/>
        <v>Trung bình yếu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3051</v>
      </c>
      <c r="D35" s="26" t="s">
        <v>3052</v>
      </c>
      <c r="E35" s="27" t="s">
        <v>1913</v>
      </c>
      <c r="F35" s="25" t="s">
        <v>1307</v>
      </c>
      <c r="G35" s="25" t="s">
        <v>205</v>
      </c>
      <c r="H35" s="29">
        <v>10</v>
      </c>
      <c r="I35" s="29">
        <v>8</v>
      </c>
      <c r="J35" s="29" t="s">
        <v>27</v>
      </c>
      <c r="K35" s="29" t="s">
        <v>27</v>
      </c>
      <c r="L35" s="36"/>
      <c r="M35" s="36"/>
      <c r="N35" s="36"/>
      <c r="O35" s="36"/>
      <c r="P35" s="175">
        <v>2</v>
      </c>
      <c r="Q35" s="32">
        <f t="shared" si="0"/>
        <v>5.4</v>
      </c>
      <c r="R35" s="33" t="str">
        <f t="shared" si="3"/>
        <v>D+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3053</v>
      </c>
      <c r="D36" s="26" t="s">
        <v>1364</v>
      </c>
      <c r="E36" s="27" t="s">
        <v>592</v>
      </c>
      <c r="F36" s="25" t="s">
        <v>2727</v>
      </c>
      <c r="G36" s="25" t="s">
        <v>372</v>
      </c>
      <c r="H36" s="29">
        <v>5</v>
      </c>
      <c r="I36" s="29">
        <v>4</v>
      </c>
      <c r="J36" s="29" t="s">
        <v>27</v>
      </c>
      <c r="K36" s="29" t="s">
        <v>27</v>
      </c>
      <c r="L36" s="36"/>
      <c r="M36" s="36"/>
      <c r="N36" s="36"/>
      <c r="O36" s="36"/>
      <c r="P36" s="175">
        <v>5</v>
      </c>
      <c r="Q36" s="32">
        <f t="shared" si="0"/>
        <v>4.7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3054</v>
      </c>
      <c r="D37" s="26" t="s">
        <v>3055</v>
      </c>
      <c r="E37" s="27" t="s">
        <v>1296</v>
      </c>
      <c r="F37" s="25" t="s">
        <v>109</v>
      </c>
      <c r="G37" s="25" t="s">
        <v>217</v>
      </c>
      <c r="H37" s="29">
        <v>4</v>
      </c>
      <c r="I37" s="29">
        <v>2</v>
      </c>
      <c r="J37" s="29" t="s">
        <v>27</v>
      </c>
      <c r="K37" s="29" t="s">
        <v>27</v>
      </c>
      <c r="L37" s="36"/>
      <c r="M37" s="36"/>
      <c r="N37" s="36"/>
      <c r="O37" s="36"/>
      <c r="P37" s="175">
        <v>4</v>
      </c>
      <c r="Q37" s="32">
        <f t="shared" si="0"/>
        <v>3.4</v>
      </c>
      <c r="R37" s="33" t="str">
        <f t="shared" si="3"/>
        <v>F</v>
      </c>
      <c r="S37" s="34" t="str">
        <f t="shared" si="1"/>
        <v>Kém</v>
      </c>
      <c r="T37" s="35" t="str">
        <f t="shared" si="4"/>
        <v/>
      </c>
      <c r="U37" s="3"/>
      <c r="V37" s="101" t="str">
        <f t="shared" si="2"/>
        <v>Học lại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3056</v>
      </c>
      <c r="D38" s="26" t="s">
        <v>176</v>
      </c>
      <c r="E38" s="27" t="s">
        <v>988</v>
      </c>
      <c r="F38" s="25" t="s">
        <v>248</v>
      </c>
      <c r="G38" s="25" t="s">
        <v>594</v>
      </c>
      <c r="H38" s="29">
        <v>10</v>
      </c>
      <c r="I38" s="29">
        <v>7</v>
      </c>
      <c r="J38" s="29" t="s">
        <v>27</v>
      </c>
      <c r="K38" s="29" t="s">
        <v>27</v>
      </c>
      <c r="L38" s="36"/>
      <c r="M38" s="36"/>
      <c r="N38" s="36"/>
      <c r="O38" s="36"/>
      <c r="P38" s="175">
        <v>2</v>
      </c>
      <c r="Q38" s="32">
        <f t="shared" si="0"/>
        <v>5.0999999999999996</v>
      </c>
      <c r="R38" s="33" t="str">
        <f t="shared" si="3"/>
        <v>D+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3057</v>
      </c>
      <c r="D39" s="26" t="s">
        <v>3058</v>
      </c>
      <c r="E39" s="27" t="s">
        <v>1555</v>
      </c>
      <c r="F39" s="25" t="s">
        <v>584</v>
      </c>
      <c r="G39" s="25" t="s">
        <v>205</v>
      </c>
      <c r="H39" s="29">
        <v>8</v>
      </c>
      <c r="I39" s="29">
        <v>7</v>
      </c>
      <c r="J39" s="29" t="s">
        <v>27</v>
      </c>
      <c r="K39" s="29" t="s">
        <v>27</v>
      </c>
      <c r="L39" s="36"/>
      <c r="M39" s="36"/>
      <c r="N39" s="36"/>
      <c r="O39" s="36"/>
      <c r="P39" s="175">
        <v>4</v>
      </c>
      <c r="Q39" s="32">
        <f t="shared" si="0"/>
        <v>5.7</v>
      </c>
      <c r="R39" s="33" t="str">
        <f t="shared" si="3"/>
        <v>C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3059</v>
      </c>
      <c r="D40" s="26" t="s">
        <v>3060</v>
      </c>
      <c r="E40" s="27" t="s">
        <v>228</v>
      </c>
      <c r="F40" s="25" t="s">
        <v>394</v>
      </c>
      <c r="G40" s="25" t="s">
        <v>87</v>
      </c>
      <c r="H40" s="29">
        <v>10</v>
      </c>
      <c r="I40" s="29">
        <v>7</v>
      </c>
      <c r="J40" s="29" t="s">
        <v>27</v>
      </c>
      <c r="K40" s="29" t="s">
        <v>27</v>
      </c>
      <c r="L40" s="36"/>
      <c r="M40" s="36"/>
      <c r="N40" s="36"/>
      <c r="O40" s="36"/>
      <c r="P40" s="175">
        <v>2</v>
      </c>
      <c r="Q40" s="32">
        <f t="shared" si="0"/>
        <v>5.0999999999999996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3061</v>
      </c>
      <c r="D41" s="26" t="s">
        <v>77</v>
      </c>
      <c r="E41" s="27" t="s">
        <v>1428</v>
      </c>
      <c r="F41" s="25" t="s">
        <v>1186</v>
      </c>
      <c r="G41" s="25" t="s">
        <v>945</v>
      </c>
      <c r="H41" s="29">
        <v>10</v>
      </c>
      <c r="I41" s="29">
        <v>6</v>
      </c>
      <c r="J41" s="29" t="s">
        <v>27</v>
      </c>
      <c r="K41" s="29" t="s">
        <v>27</v>
      </c>
      <c r="L41" s="36"/>
      <c r="M41" s="36"/>
      <c r="N41" s="36"/>
      <c r="O41" s="36"/>
      <c r="P41" s="175">
        <v>6</v>
      </c>
      <c r="Q41" s="32">
        <f t="shared" si="0"/>
        <v>6.8</v>
      </c>
      <c r="R41" s="33" t="str">
        <f t="shared" si="3"/>
        <v>C+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3062</v>
      </c>
      <c r="D42" s="26" t="s">
        <v>428</v>
      </c>
      <c r="E42" s="27" t="s">
        <v>243</v>
      </c>
      <c r="F42" s="25" t="s">
        <v>1987</v>
      </c>
      <c r="G42" s="25" t="s">
        <v>205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3</v>
      </c>
      <c r="Q42" s="32">
        <f t="shared" si="0"/>
        <v>5.6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3063</v>
      </c>
      <c r="D43" s="26" t="s">
        <v>410</v>
      </c>
      <c r="E43" s="27" t="s">
        <v>673</v>
      </c>
      <c r="F43" s="25" t="s">
        <v>379</v>
      </c>
      <c r="G43" s="25" t="s">
        <v>945</v>
      </c>
      <c r="H43" s="29">
        <v>8</v>
      </c>
      <c r="I43" s="29">
        <v>6</v>
      </c>
      <c r="J43" s="29" t="s">
        <v>27</v>
      </c>
      <c r="K43" s="29" t="s">
        <v>27</v>
      </c>
      <c r="L43" s="36"/>
      <c r="M43" s="36"/>
      <c r="N43" s="36"/>
      <c r="O43" s="36"/>
      <c r="P43" s="175">
        <v>8</v>
      </c>
      <c r="Q43" s="32">
        <f t="shared" si="0"/>
        <v>7.4</v>
      </c>
      <c r="R43" s="33" t="str">
        <f t="shared" si="3"/>
        <v>B</v>
      </c>
      <c r="S43" s="34" t="str">
        <f t="shared" si="1"/>
        <v>Khá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3064</v>
      </c>
      <c r="D44" s="26" t="s">
        <v>3065</v>
      </c>
      <c r="E44" s="27" t="s">
        <v>251</v>
      </c>
      <c r="F44" s="25" t="s">
        <v>989</v>
      </c>
      <c r="G44" s="25" t="s">
        <v>828</v>
      </c>
      <c r="H44" s="29">
        <v>9</v>
      </c>
      <c r="I44" s="29">
        <v>7</v>
      </c>
      <c r="J44" s="29" t="s">
        <v>27</v>
      </c>
      <c r="K44" s="29" t="s">
        <v>27</v>
      </c>
      <c r="L44" s="36"/>
      <c r="M44" s="36"/>
      <c r="N44" s="36"/>
      <c r="O44" s="36"/>
      <c r="P44" s="175">
        <v>1</v>
      </c>
      <c r="Q44" s="32">
        <f t="shared" si="0"/>
        <v>4.4000000000000004</v>
      </c>
      <c r="R44" s="33" t="str">
        <f t="shared" si="3"/>
        <v>D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3066</v>
      </c>
      <c r="D45" s="26" t="s">
        <v>2201</v>
      </c>
      <c r="E45" s="27" t="s">
        <v>251</v>
      </c>
      <c r="F45" s="25" t="s">
        <v>2953</v>
      </c>
      <c r="G45" s="25" t="s">
        <v>237</v>
      </c>
      <c r="H45" s="29">
        <v>9</v>
      </c>
      <c r="I45" s="29">
        <v>5</v>
      </c>
      <c r="J45" s="29" t="s">
        <v>27</v>
      </c>
      <c r="K45" s="29" t="s">
        <v>27</v>
      </c>
      <c r="L45" s="36"/>
      <c r="M45" s="36"/>
      <c r="N45" s="36"/>
      <c r="O45" s="36"/>
      <c r="P45" s="175">
        <v>2</v>
      </c>
      <c r="Q45" s="32">
        <f t="shared" si="0"/>
        <v>4.3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3067</v>
      </c>
      <c r="D46" s="26" t="s">
        <v>254</v>
      </c>
      <c r="E46" s="27" t="s">
        <v>3068</v>
      </c>
      <c r="F46" s="25" t="s">
        <v>1596</v>
      </c>
      <c r="G46" s="25" t="s">
        <v>110</v>
      </c>
      <c r="H46" s="29">
        <v>9</v>
      </c>
      <c r="I46" s="29">
        <v>7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5.9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3069</v>
      </c>
      <c r="D47" s="26" t="s">
        <v>2772</v>
      </c>
      <c r="E47" s="27" t="s">
        <v>259</v>
      </c>
      <c r="F47" s="25" t="s">
        <v>606</v>
      </c>
      <c r="G47" s="25" t="s">
        <v>828</v>
      </c>
      <c r="H47" s="29">
        <v>5</v>
      </c>
      <c r="I47" s="29">
        <v>9</v>
      </c>
      <c r="J47" s="29" t="s">
        <v>27</v>
      </c>
      <c r="K47" s="29" t="s">
        <v>27</v>
      </c>
      <c r="L47" s="36"/>
      <c r="M47" s="36"/>
      <c r="N47" s="36"/>
      <c r="O47" s="36"/>
      <c r="P47" s="175">
        <v>8</v>
      </c>
      <c r="Q47" s="32">
        <f t="shared" si="0"/>
        <v>7.7</v>
      </c>
      <c r="R47" s="33" t="str">
        <f t="shared" si="3"/>
        <v>B</v>
      </c>
      <c r="S47" s="34" t="str">
        <f t="shared" si="1"/>
        <v>Khá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3070</v>
      </c>
      <c r="D48" s="26" t="s">
        <v>655</v>
      </c>
      <c r="E48" s="27" t="s">
        <v>2402</v>
      </c>
      <c r="F48" s="25" t="s">
        <v>838</v>
      </c>
      <c r="G48" s="25" t="s">
        <v>512</v>
      </c>
      <c r="H48" s="29">
        <v>9</v>
      </c>
      <c r="I48" s="29">
        <v>8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6.2</v>
      </c>
      <c r="R48" s="33" t="str">
        <f t="shared" si="3"/>
        <v>C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3071</v>
      </c>
      <c r="D49" s="26" t="s">
        <v>3072</v>
      </c>
      <c r="E49" s="27" t="s">
        <v>693</v>
      </c>
      <c r="F49" s="25" t="s">
        <v>2189</v>
      </c>
      <c r="G49" s="25" t="s">
        <v>512</v>
      </c>
      <c r="H49" s="29">
        <v>9</v>
      </c>
      <c r="I49" s="29">
        <v>7</v>
      </c>
      <c r="J49" s="29" t="s">
        <v>27</v>
      </c>
      <c r="K49" s="29" t="s">
        <v>27</v>
      </c>
      <c r="L49" s="36"/>
      <c r="M49" s="36"/>
      <c r="N49" s="36"/>
      <c r="O49" s="36"/>
      <c r="P49" s="175">
        <v>3</v>
      </c>
      <c r="Q49" s="32">
        <f t="shared" si="0"/>
        <v>5.4</v>
      </c>
      <c r="R49" s="33" t="str">
        <f t="shared" si="3"/>
        <v>D+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3073</v>
      </c>
      <c r="D50" s="26" t="s">
        <v>1094</v>
      </c>
      <c r="E50" s="27" t="s">
        <v>266</v>
      </c>
      <c r="F50" s="25" t="s">
        <v>468</v>
      </c>
      <c r="G50" s="25" t="s">
        <v>930</v>
      </c>
      <c r="H50" s="29">
        <v>10</v>
      </c>
      <c r="I50" s="29">
        <v>8</v>
      </c>
      <c r="J50" s="29" t="s">
        <v>27</v>
      </c>
      <c r="K50" s="29" t="s">
        <v>27</v>
      </c>
      <c r="L50" s="36"/>
      <c r="M50" s="36"/>
      <c r="N50" s="36"/>
      <c r="O50" s="36"/>
      <c r="P50" s="175">
        <v>5</v>
      </c>
      <c r="Q50" s="32">
        <f t="shared" si="0"/>
        <v>6.9</v>
      </c>
      <c r="R50" s="33" t="str">
        <f t="shared" si="3"/>
        <v>C+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3074</v>
      </c>
      <c r="D51" s="26" t="s">
        <v>822</v>
      </c>
      <c r="E51" s="27" t="s">
        <v>475</v>
      </c>
      <c r="F51" s="25" t="s">
        <v>697</v>
      </c>
      <c r="G51" s="25" t="s">
        <v>512</v>
      </c>
      <c r="H51" s="29">
        <v>10</v>
      </c>
      <c r="I51" s="29">
        <v>4</v>
      </c>
      <c r="J51" s="29" t="s">
        <v>27</v>
      </c>
      <c r="K51" s="29" t="s">
        <v>27</v>
      </c>
      <c r="L51" s="36"/>
      <c r="M51" s="36"/>
      <c r="N51" s="36"/>
      <c r="O51" s="36"/>
      <c r="P51" s="175">
        <v>6</v>
      </c>
      <c r="Q51" s="32">
        <f t="shared" si="0"/>
        <v>6.2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3075</v>
      </c>
      <c r="D52" s="26" t="s">
        <v>3076</v>
      </c>
      <c r="E52" s="27" t="s">
        <v>479</v>
      </c>
      <c r="F52" s="25" t="s">
        <v>1589</v>
      </c>
      <c r="G52" s="25" t="s">
        <v>512</v>
      </c>
      <c r="H52" s="29">
        <v>10</v>
      </c>
      <c r="I52" s="29">
        <v>9</v>
      </c>
      <c r="J52" s="29" t="s">
        <v>27</v>
      </c>
      <c r="K52" s="29" t="s">
        <v>27</v>
      </c>
      <c r="L52" s="36"/>
      <c r="M52" s="36"/>
      <c r="N52" s="36"/>
      <c r="O52" s="36"/>
      <c r="P52" s="175">
        <v>1</v>
      </c>
      <c r="Q52" s="32">
        <f t="shared" si="0"/>
        <v>5.2</v>
      </c>
      <c r="R52" s="33" t="str">
        <f t="shared" si="3"/>
        <v>D+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3077</v>
      </c>
      <c r="D53" s="26" t="s">
        <v>3078</v>
      </c>
      <c r="E53" s="27" t="s">
        <v>701</v>
      </c>
      <c r="F53" s="25" t="s">
        <v>1687</v>
      </c>
      <c r="G53" s="25" t="s">
        <v>158</v>
      </c>
      <c r="H53" s="29">
        <v>10</v>
      </c>
      <c r="I53" s="29">
        <v>4</v>
      </c>
      <c r="J53" s="29" t="s">
        <v>27</v>
      </c>
      <c r="K53" s="29" t="s">
        <v>27</v>
      </c>
      <c r="L53" s="36"/>
      <c r="M53" s="36"/>
      <c r="N53" s="36"/>
      <c r="O53" s="36"/>
      <c r="P53" s="175">
        <v>4</v>
      </c>
      <c r="Q53" s="32">
        <f t="shared" si="0"/>
        <v>5.2</v>
      </c>
      <c r="R53" s="33" t="str">
        <f t="shared" si="3"/>
        <v>D+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3079</v>
      </c>
      <c r="D54" s="26" t="s">
        <v>3080</v>
      </c>
      <c r="E54" s="27" t="s">
        <v>701</v>
      </c>
      <c r="F54" s="25" t="s">
        <v>1067</v>
      </c>
      <c r="G54" s="25" t="s">
        <v>828</v>
      </c>
      <c r="H54" s="29">
        <v>10</v>
      </c>
      <c r="I54" s="29">
        <v>7</v>
      </c>
      <c r="J54" s="29" t="s">
        <v>27</v>
      </c>
      <c r="K54" s="29" t="s">
        <v>27</v>
      </c>
      <c r="L54" s="36"/>
      <c r="M54" s="36"/>
      <c r="N54" s="36"/>
      <c r="O54" s="36"/>
      <c r="P54" s="175">
        <v>2</v>
      </c>
      <c r="Q54" s="32">
        <f t="shared" si="0"/>
        <v>5.0999999999999996</v>
      </c>
      <c r="R54" s="33" t="str">
        <f t="shared" si="3"/>
        <v>D+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3081</v>
      </c>
      <c r="D55" s="26" t="s">
        <v>2486</v>
      </c>
      <c r="E55" s="27" t="s">
        <v>701</v>
      </c>
      <c r="F55" s="25" t="s">
        <v>128</v>
      </c>
      <c r="G55" s="25" t="s">
        <v>217</v>
      </c>
      <c r="H55" s="29">
        <v>8</v>
      </c>
      <c r="I55" s="29">
        <v>7</v>
      </c>
      <c r="J55" s="29" t="s">
        <v>27</v>
      </c>
      <c r="K55" s="29" t="s">
        <v>27</v>
      </c>
      <c r="L55" s="36"/>
      <c r="M55" s="36"/>
      <c r="N55" s="36"/>
      <c r="O55" s="36"/>
      <c r="P55" s="175">
        <v>3</v>
      </c>
      <c r="Q55" s="32">
        <f t="shared" si="0"/>
        <v>5.2</v>
      </c>
      <c r="R55" s="33" t="str">
        <f t="shared" si="3"/>
        <v>D+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3082</v>
      </c>
      <c r="D56" s="26" t="s">
        <v>1364</v>
      </c>
      <c r="E56" s="27" t="s">
        <v>860</v>
      </c>
      <c r="F56" s="25" t="s">
        <v>1791</v>
      </c>
      <c r="G56" s="25" t="s">
        <v>424</v>
      </c>
      <c r="H56" s="29">
        <v>8</v>
      </c>
      <c r="I56" s="29">
        <v>9</v>
      </c>
      <c r="J56" s="29" t="s">
        <v>27</v>
      </c>
      <c r="K56" s="29" t="s">
        <v>27</v>
      </c>
      <c r="L56" s="36"/>
      <c r="M56" s="36"/>
      <c r="N56" s="36"/>
      <c r="O56" s="36"/>
      <c r="P56" s="175">
        <v>7</v>
      </c>
      <c r="Q56" s="32">
        <f t="shared" si="0"/>
        <v>7.8</v>
      </c>
      <c r="R56" s="33" t="str">
        <f t="shared" si="3"/>
        <v>B</v>
      </c>
      <c r="S56" s="34" t="str">
        <f t="shared" si="1"/>
        <v>Khá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3083</v>
      </c>
      <c r="D57" s="26" t="s">
        <v>1197</v>
      </c>
      <c r="E57" s="27" t="s">
        <v>285</v>
      </c>
      <c r="F57" s="25" t="s">
        <v>1259</v>
      </c>
      <c r="G57" s="25" t="s">
        <v>828</v>
      </c>
      <c r="H57" s="29">
        <v>10</v>
      </c>
      <c r="I57" s="29">
        <v>8</v>
      </c>
      <c r="J57" s="29" t="s">
        <v>27</v>
      </c>
      <c r="K57" s="29" t="s">
        <v>27</v>
      </c>
      <c r="L57" s="36"/>
      <c r="M57" s="36"/>
      <c r="N57" s="36"/>
      <c r="O57" s="36"/>
      <c r="P57" s="175">
        <v>3</v>
      </c>
      <c r="Q57" s="32">
        <f t="shared" si="0"/>
        <v>5.9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3084</v>
      </c>
      <c r="D58" s="26" t="s">
        <v>1165</v>
      </c>
      <c r="E58" s="27" t="s">
        <v>291</v>
      </c>
      <c r="F58" s="25" t="s">
        <v>2056</v>
      </c>
      <c r="G58" s="25" t="s">
        <v>110</v>
      </c>
      <c r="H58" s="29">
        <v>10</v>
      </c>
      <c r="I58" s="29">
        <v>8</v>
      </c>
      <c r="J58" s="29" t="s">
        <v>27</v>
      </c>
      <c r="K58" s="29" t="s">
        <v>27</v>
      </c>
      <c r="L58" s="36"/>
      <c r="M58" s="36"/>
      <c r="N58" s="36"/>
      <c r="O58" s="36"/>
      <c r="P58" s="175">
        <v>3</v>
      </c>
      <c r="Q58" s="32">
        <f t="shared" si="0"/>
        <v>5.9</v>
      </c>
      <c r="R58" s="33" t="str">
        <f t="shared" si="3"/>
        <v>C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3085</v>
      </c>
      <c r="D59" s="26" t="s">
        <v>1336</v>
      </c>
      <c r="E59" s="27" t="s">
        <v>295</v>
      </c>
      <c r="F59" s="25" t="s">
        <v>221</v>
      </c>
      <c r="G59" s="25" t="s">
        <v>828</v>
      </c>
      <c r="H59" s="29">
        <v>5</v>
      </c>
      <c r="I59" s="29">
        <v>5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5</v>
      </c>
      <c r="R59" s="33" t="str">
        <f t="shared" si="3"/>
        <v>D+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3086</v>
      </c>
      <c r="D60" s="26" t="s">
        <v>3087</v>
      </c>
      <c r="E60" s="27" t="s">
        <v>304</v>
      </c>
      <c r="F60" s="25" t="s">
        <v>830</v>
      </c>
      <c r="G60" s="25" t="s">
        <v>124</v>
      </c>
      <c r="H60" s="29">
        <v>9</v>
      </c>
      <c r="I60" s="29">
        <v>8</v>
      </c>
      <c r="J60" s="29" t="s">
        <v>27</v>
      </c>
      <c r="K60" s="29" t="s">
        <v>27</v>
      </c>
      <c r="L60" s="36"/>
      <c r="M60" s="36"/>
      <c r="N60" s="36"/>
      <c r="O60" s="36"/>
      <c r="P60" s="175">
        <v>4</v>
      </c>
      <c r="Q60" s="32">
        <f t="shared" si="0"/>
        <v>6.2</v>
      </c>
      <c r="R60" s="33" t="str">
        <f t="shared" si="3"/>
        <v>C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3088</v>
      </c>
      <c r="D61" s="26" t="s">
        <v>1218</v>
      </c>
      <c r="E61" s="27" t="s">
        <v>307</v>
      </c>
      <c r="F61" s="25" t="s">
        <v>3089</v>
      </c>
      <c r="G61" s="25" t="s">
        <v>945</v>
      </c>
      <c r="H61" s="29">
        <v>10</v>
      </c>
      <c r="I61" s="29">
        <v>8</v>
      </c>
      <c r="J61" s="29" t="s">
        <v>27</v>
      </c>
      <c r="K61" s="29" t="s">
        <v>27</v>
      </c>
      <c r="L61" s="36"/>
      <c r="M61" s="36"/>
      <c r="N61" s="36"/>
      <c r="O61" s="36"/>
      <c r="P61" s="175">
        <v>4</v>
      </c>
      <c r="Q61" s="32">
        <f t="shared" si="0"/>
        <v>6.4</v>
      </c>
      <c r="R61" s="33" t="str">
        <f t="shared" si="3"/>
        <v>C</v>
      </c>
      <c r="S61" s="34" t="str">
        <f t="shared" si="1"/>
        <v>Trung bình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3090</v>
      </c>
      <c r="D62" s="26" t="s">
        <v>275</v>
      </c>
      <c r="E62" s="27" t="s">
        <v>506</v>
      </c>
      <c r="F62" s="25" t="s">
        <v>1122</v>
      </c>
      <c r="G62" s="25" t="s">
        <v>945</v>
      </c>
      <c r="H62" s="29">
        <v>10</v>
      </c>
      <c r="I62" s="29">
        <v>4</v>
      </c>
      <c r="J62" s="29" t="s">
        <v>27</v>
      </c>
      <c r="K62" s="29" t="s">
        <v>27</v>
      </c>
      <c r="L62" s="36"/>
      <c r="M62" s="36"/>
      <c r="N62" s="36"/>
      <c r="O62" s="36"/>
      <c r="P62" s="175">
        <v>4</v>
      </c>
      <c r="Q62" s="32">
        <f t="shared" si="0"/>
        <v>5.2</v>
      </c>
      <c r="R62" s="33" t="str">
        <f t="shared" si="3"/>
        <v>D+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3091</v>
      </c>
      <c r="D63" s="26" t="s">
        <v>410</v>
      </c>
      <c r="E63" s="27" t="s">
        <v>506</v>
      </c>
      <c r="F63" s="25" t="s">
        <v>2176</v>
      </c>
      <c r="G63" s="25" t="s">
        <v>217</v>
      </c>
      <c r="H63" s="29">
        <v>10</v>
      </c>
      <c r="I63" s="29">
        <v>10</v>
      </c>
      <c r="J63" s="29" t="s">
        <v>27</v>
      </c>
      <c r="K63" s="29" t="s">
        <v>27</v>
      </c>
      <c r="L63" s="36"/>
      <c r="M63" s="36"/>
      <c r="N63" s="36"/>
      <c r="O63" s="36"/>
      <c r="P63" s="175">
        <v>4</v>
      </c>
      <c r="Q63" s="32">
        <f t="shared" si="0"/>
        <v>7</v>
      </c>
      <c r="R63" s="33" t="str">
        <f t="shared" si="3"/>
        <v>B</v>
      </c>
      <c r="S63" s="34" t="str">
        <f t="shared" si="1"/>
        <v>Khá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9.5" customHeight="1">
      <c r="B64" s="24">
        <v>54</v>
      </c>
      <c r="C64" s="25" t="s">
        <v>3092</v>
      </c>
      <c r="D64" s="26" t="s">
        <v>3093</v>
      </c>
      <c r="E64" s="27" t="s">
        <v>1856</v>
      </c>
      <c r="F64" s="25" t="s">
        <v>2165</v>
      </c>
      <c r="G64" s="25" t="s">
        <v>945</v>
      </c>
      <c r="H64" s="29">
        <v>8</v>
      </c>
      <c r="I64" s="29">
        <v>9</v>
      </c>
      <c r="J64" s="29" t="s">
        <v>27</v>
      </c>
      <c r="K64" s="29" t="s">
        <v>27</v>
      </c>
      <c r="L64" s="36"/>
      <c r="M64" s="36"/>
      <c r="N64" s="36"/>
      <c r="O64" s="36"/>
      <c r="P64" s="175">
        <v>2</v>
      </c>
      <c r="Q64" s="32">
        <f t="shared" si="0"/>
        <v>5.3</v>
      </c>
      <c r="R64" s="33" t="str">
        <f t="shared" si="3"/>
        <v>D+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9.5" customHeight="1">
      <c r="B65" s="24">
        <v>55</v>
      </c>
      <c r="C65" s="25" t="s">
        <v>3094</v>
      </c>
      <c r="D65" s="26" t="s">
        <v>1870</v>
      </c>
      <c r="E65" s="27" t="s">
        <v>885</v>
      </c>
      <c r="F65" s="25" t="s">
        <v>1307</v>
      </c>
      <c r="G65" s="25" t="s">
        <v>217</v>
      </c>
      <c r="H65" s="29">
        <v>10</v>
      </c>
      <c r="I65" s="29">
        <v>9</v>
      </c>
      <c r="J65" s="29" t="s">
        <v>27</v>
      </c>
      <c r="K65" s="29" t="s">
        <v>27</v>
      </c>
      <c r="L65" s="36"/>
      <c r="M65" s="36"/>
      <c r="N65" s="36"/>
      <c r="O65" s="36"/>
      <c r="P65" s="175">
        <v>4</v>
      </c>
      <c r="Q65" s="32">
        <f t="shared" si="0"/>
        <v>6.7</v>
      </c>
      <c r="R65" s="33" t="str">
        <f t="shared" si="3"/>
        <v>C+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9.5" customHeight="1">
      <c r="B66" s="24">
        <v>56</v>
      </c>
      <c r="C66" s="25" t="s">
        <v>3095</v>
      </c>
      <c r="D66" s="26" t="s">
        <v>81</v>
      </c>
      <c r="E66" s="27" t="s">
        <v>885</v>
      </c>
      <c r="F66" s="25" t="s">
        <v>488</v>
      </c>
      <c r="G66" s="25" t="s">
        <v>594</v>
      </c>
      <c r="H66" s="29">
        <v>6</v>
      </c>
      <c r="I66" s="29">
        <v>7</v>
      </c>
      <c r="J66" s="29" t="s">
        <v>27</v>
      </c>
      <c r="K66" s="29" t="s">
        <v>27</v>
      </c>
      <c r="L66" s="36"/>
      <c r="M66" s="36"/>
      <c r="N66" s="36"/>
      <c r="O66" s="36"/>
      <c r="P66" s="175">
        <v>7</v>
      </c>
      <c r="Q66" s="32">
        <f t="shared" si="0"/>
        <v>6.8</v>
      </c>
      <c r="R66" s="33" t="str">
        <f t="shared" si="3"/>
        <v>C+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9.5" customHeight="1">
      <c r="B67" s="24">
        <v>57</v>
      </c>
      <c r="C67" s="25" t="s">
        <v>3096</v>
      </c>
      <c r="D67" s="26" t="s">
        <v>428</v>
      </c>
      <c r="E67" s="27" t="s">
        <v>515</v>
      </c>
      <c r="F67" s="25" t="s">
        <v>382</v>
      </c>
      <c r="G67" s="25" t="s">
        <v>205</v>
      </c>
      <c r="H67" s="29">
        <v>10</v>
      </c>
      <c r="I67" s="29">
        <v>6</v>
      </c>
      <c r="J67" s="29" t="s">
        <v>27</v>
      </c>
      <c r="K67" s="29" t="s">
        <v>27</v>
      </c>
      <c r="L67" s="36"/>
      <c r="M67" s="36"/>
      <c r="N67" s="36"/>
      <c r="O67" s="36"/>
      <c r="P67" s="175">
        <v>5</v>
      </c>
      <c r="Q67" s="32">
        <f t="shared" si="0"/>
        <v>6.3</v>
      </c>
      <c r="R67" s="33" t="str">
        <f t="shared" si="3"/>
        <v>C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9.5" customHeight="1">
      <c r="B68" s="24">
        <v>58</v>
      </c>
      <c r="C68" s="25" t="s">
        <v>3097</v>
      </c>
      <c r="D68" s="26" t="s">
        <v>3098</v>
      </c>
      <c r="E68" s="27" t="s">
        <v>522</v>
      </c>
      <c r="F68" s="25" t="s">
        <v>2106</v>
      </c>
      <c r="G68" s="25" t="s">
        <v>158</v>
      </c>
      <c r="H68" s="29">
        <v>10</v>
      </c>
      <c r="I68" s="29">
        <v>6</v>
      </c>
      <c r="J68" s="29" t="s">
        <v>27</v>
      </c>
      <c r="K68" s="29" t="s">
        <v>27</v>
      </c>
      <c r="L68" s="36"/>
      <c r="M68" s="36"/>
      <c r="N68" s="36"/>
      <c r="O68" s="36"/>
      <c r="P68" s="175">
        <v>4</v>
      </c>
      <c r="Q68" s="32">
        <f t="shared" si="0"/>
        <v>5.8</v>
      </c>
      <c r="R68" s="33" t="str">
        <f t="shared" si="3"/>
        <v>C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9.5" customHeight="1">
      <c r="B69" s="24">
        <v>59</v>
      </c>
      <c r="C69" s="25" t="s">
        <v>3099</v>
      </c>
      <c r="D69" s="26" t="s">
        <v>2478</v>
      </c>
      <c r="E69" s="27" t="s">
        <v>522</v>
      </c>
      <c r="F69" s="25" t="s">
        <v>387</v>
      </c>
      <c r="G69" s="25" t="s">
        <v>124</v>
      </c>
      <c r="H69" s="29">
        <v>10</v>
      </c>
      <c r="I69" s="29">
        <v>8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6.4</v>
      </c>
      <c r="R69" s="33" t="str">
        <f t="shared" si="3"/>
        <v>C</v>
      </c>
      <c r="S69" s="34" t="str">
        <f t="shared" si="1"/>
        <v>Trung bình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9.5" customHeight="1">
      <c r="B70" s="24">
        <v>60</v>
      </c>
      <c r="C70" s="25" t="s">
        <v>3100</v>
      </c>
      <c r="D70" s="26" t="s">
        <v>3101</v>
      </c>
      <c r="E70" s="27" t="s">
        <v>904</v>
      </c>
      <c r="F70" s="25" t="s">
        <v>838</v>
      </c>
      <c r="G70" s="25" t="s">
        <v>828</v>
      </c>
      <c r="H70" s="29">
        <v>7</v>
      </c>
      <c r="I70" s="29">
        <v>7</v>
      </c>
      <c r="J70" s="29" t="s">
        <v>27</v>
      </c>
      <c r="K70" s="29" t="s">
        <v>27</v>
      </c>
      <c r="L70" s="36"/>
      <c r="M70" s="36"/>
      <c r="N70" s="36"/>
      <c r="O70" s="36"/>
      <c r="P70" s="175">
        <v>8</v>
      </c>
      <c r="Q70" s="32">
        <f t="shared" si="0"/>
        <v>7.5</v>
      </c>
      <c r="R70" s="33" t="str">
        <f t="shared" si="3"/>
        <v>B</v>
      </c>
      <c r="S70" s="34" t="str">
        <f t="shared" si="1"/>
        <v>Khá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9.5" customHeight="1">
      <c r="B71" s="24">
        <v>61</v>
      </c>
      <c r="C71" s="25" t="s">
        <v>3102</v>
      </c>
      <c r="D71" s="26" t="s">
        <v>3103</v>
      </c>
      <c r="E71" s="27" t="s">
        <v>904</v>
      </c>
      <c r="F71" s="25" t="s">
        <v>640</v>
      </c>
      <c r="G71" s="25" t="s">
        <v>594</v>
      </c>
      <c r="H71" s="29">
        <v>6</v>
      </c>
      <c r="I71" s="29">
        <v>3</v>
      </c>
      <c r="J71" s="29" t="s">
        <v>27</v>
      </c>
      <c r="K71" s="29" t="s">
        <v>27</v>
      </c>
      <c r="L71" s="36"/>
      <c r="M71" s="36"/>
      <c r="N71" s="36"/>
      <c r="O71" s="36"/>
      <c r="P71" s="175">
        <v>3</v>
      </c>
      <c r="Q71" s="32">
        <f t="shared" si="0"/>
        <v>3.6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Học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9.5" customHeight="1">
      <c r="B72" s="24">
        <v>62</v>
      </c>
      <c r="C72" s="25" t="s">
        <v>3104</v>
      </c>
      <c r="D72" s="26" t="s">
        <v>3105</v>
      </c>
      <c r="E72" s="27" t="s">
        <v>904</v>
      </c>
      <c r="F72" s="25" t="s">
        <v>387</v>
      </c>
      <c r="G72" s="25" t="s">
        <v>945</v>
      </c>
      <c r="H72" s="29">
        <v>10</v>
      </c>
      <c r="I72" s="29">
        <v>4</v>
      </c>
      <c r="J72" s="29" t="s">
        <v>27</v>
      </c>
      <c r="K72" s="29" t="s">
        <v>27</v>
      </c>
      <c r="L72" s="36"/>
      <c r="M72" s="36"/>
      <c r="N72" s="36"/>
      <c r="O72" s="36"/>
      <c r="P72" s="175">
        <v>0</v>
      </c>
      <c r="Q72" s="32">
        <f t="shared" si="0"/>
        <v>3.2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Học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9.5" customHeight="1">
      <c r="B73" s="24">
        <v>63</v>
      </c>
      <c r="C73" s="25" t="s">
        <v>3106</v>
      </c>
      <c r="D73" s="26" t="s">
        <v>3107</v>
      </c>
      <c r="E73" s="27" t="s">
        <v>334</v>
      </c>
      <c r="F73" s="25" t="s">
        <v>3108</v>
      </c>
      <c r="G73" s="25" t="s">
        <v>297</v>
      </c>
      <c r="H73" s="29">
        <v>6</v>
      </c>
      <c r="I73" s="29">
        <v>8</v>
      </c>
      <c r="J73" s="29" t="s">
        <v>27</v>
      </c>
      <c r="K73" s="29" t="s">
        <v>27</v>
      </c>
      <c r="L73" s="36"/>
      <c r="M73" s="36"/>
      <c r="N73" s="36"/>
      <c r="O73" s="36"/>
      <c r="P73" s="175">
        <v>6</v>
      </c>
      <c r="Q73" s="32">
        <f t="shared" si="0"/>
        <v>6.6</v>
      </c>
      <c r="R73" s="33" t="str">
        <f t="shared" si="3"/>
        <v>C+</v>
      </c>
      <c r="S73" s="34" t="str">
        <f t="shared" si="1"/>
        <v>Trung bình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9.5" customHeight="1">
      <c r="B74" s="24">
        <v>64</v>
      </c>
      <c r="C74" s="25" t="s">
        <v>3109</v>
      </c>
      <c r="D74" s="26" t="s">
        <v>497</v>
      </c>
      <c r="E74" s="27" t="s">
        <v>529</v>
      </c>
      <c r="F74" s="25" t="s">
        <v>1687</v>
      </c>
      <c r="G74" s="25" t="s">
        <v>158</v>
      </c>
      <c r="H74" s="29">
        <v>10</v>
      </c>
      <c r="I74" s="29">
        <v>4</v>
      </c>
      <c r="J74" s="29" t="s">
        <v>27</v>
      </c>
      <c r="K74" s="29" t="s">
        <v>27</v>
      </c>
      <c r="L74" s="36"/>
      <c r="M74" s="36"/>
      <c r="N74" s="36"/>
      <c r="O74" s="36"/>
      <c r="P74" s="175">
        <v>4</v>
      </c>
      <c r="Q74" s="32">
        <f t="shared" si="0"/>
        <v>5.2</v>
      </c>
      <c r="R74" s="33" t="str">
        <f t="shared" si="3"/>
        <v>D+</v>
      </c>
      <c r="S74" s="34" t="str">
        <f t="shared" si="1"/>
        <v>Trung bình yếu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9.5" customHeight="1">
      <c r="B75" s="24">
        <v>65</v>
      </c>
      <c r="C75" s="25" t="s">
        <v>3110</v>
      </c>
      <c r="D75" s="26" t="s">
        <v>497</v>
      </c>
      <c r="E75" s="27" t="s">
        <v>539</v>
      </c>
      <c r="F75" s="25" t="s">
        <v>1027</v>
      </c>
      <c r="G75" s="25" t="s">
        <v>200</v>
      </c>
      <c r="H75" s="29">
        <v>8</v>
      </c>
      <c r="I75" s="29">
        <v>5</v>
      </c>
      <c r="J75" s="29" t="s">
        <v>27</v>
      </c>
      <c r="K75" s="29" t="s">
        <v>27</v>
      </c>
      <c r="L75" s="36"/>
      <c r="M75" s="36"/>
      <c r="N75" s="36"/>
      <c r="O75" s="36"/>
      <c r="P75" s="175">
        <v>2</v>
      </c>
      <c r="Q75" s="32">
        <f t="shared" ref="Q75:Q138" si="5">ROUND(SUMPRODUCT(H75:P75,$H$10:$P$10)/100,1)</f>
        <v>4.0999999999999996</v>
      </c>
      <c r="R75" s="33" t="str">
        <f t="shared" si="3"/>
        <v>D</v>
      </c>
      <c r="S75" s="34" t="str">
        <f t="shared" si="1"/>
        <v>Trung bình yếu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149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60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5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85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875" priority="2" operator="greaterThan">
      <formula>10</formula>
    </cfRule>
  </conditionalFormatting>
  <conditionalFormatting sqref="C1:C1048576">
    <cfRule type="duplicateValues" dxfId="2874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47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2442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43603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12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5</v>
      </c>
      <c r="AI9" s="81">
        <f>+$AH$9/$Y$9</f>
        <v>3.3333333333333333E-2</v>
      </c>
      <c r="AJ9" s="73">
        <f>COUNTIF($V$11:$V$219,"Đạt")</f>
        <v>55</v>
      </c>
      <c r="AK9" s="80">
        <f>+$AJ$9/$Y$9</f>
        <v>0.36666666666666664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3111</v>
      </c>
      <c r="D11" s="17" t="s">
        <v>412</v>
      </c>
      <c r="E11" s="18" t="s">
        <v>73</v>
      </c>
      <c r="F11" s="16" t="s">
        <v>813</v>
      </c>
      <c r="G11" s="16" t="s">
        <v>143</v>
      </c>
      <c r="H11" s="19">
        <v>6</v>
      </c>
      <c r="I11" s="19">
        <v>7</v>
      </c>
      <c r="J11" s="19" t="s">
        <v>27</v>
      </c>
      <c r="K11" s="19" t="s">
        <v>27</v>
      </c>
      <c r="L11" s="20"/>
      <c r="M11" s="20"/>
      <c r="N11" s="20"/>
      <c r="O11" s="20"/>
      <c r="P11" s="174">
        <v>2</v>
      </c>
      <c r="Q11" s="21">
        <f t="shared" ref="Q11:Q74" si="0">ROUND(SUMPRODUCT(H11:P11,$H$10:$P$10)/100,1)</f>
        <v>4.3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3112</v>
      </c>
      <c r="D12" s="26" t="s">
        <v>89</v>
      </c>
      <c r="E12" s="27" t="s">
        <v>73</v>
      </c>
      <c r="F12" s="25" t="s">
        <v>1220</v>
      </c>
      <c r="G12" s="25" t="s">
        <v>323</v>
      </c>
      <c r="H12" s="29">
        <v>10</v>
      </c>
      <c r="I12" s="29">
        <v>6</v>
      </c>
      <c r="J12" s="29" t="s">
        <v>27</v>
      </c>
      <c r="K12" s="29" t="s">
        <v>27</v>
      </c>
      <c r="L12" s="30"/>
      <c r="M12" s="30"/>
      <c r="N12" s="30"/>
      <c r="O12" s="30"/>
      <c r="P12" s="175">
        <v>2</v>
      </c>
      <c r="Q12" s="32">
        <f t="shared" si="0"/>
        <v>4.8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3113</v>
      </c>
      <c r="D13" s="26" t="s">
        <v>303</v>
      </c>
      <c r="E13" s="27" t="s">
        <v>98</v>
      </c>
      <c r="F13" s="25" t="s">
        <v>2056</v>
      </c>
      <c r="G13" s="25" t="s">
        <v>323</v>
      </c>
      <c r="H13" s="29">
        <v>10</v>
      </c>
      <c r="I13" s="29">
        <v>5</v>
      </c>
      <c r="J13" s="29" t="s">
        <v>27</v>
      </c>
      <c r="K13" s="29" t="s">
        <v>27</v>
      </c>
      <c r="L13" s="36"/>
      <c r="M13" s="36"/>
      <c r="N13" s="36"/>
      <c r="O13" s="36"/>
      <c r="P13" s="175">
        <v>6</v>
      </c>
      <c r="Q13" s="32">
        <f t="shared" si="0"/>
        <v>6.5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C+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3114</v>
      </c>
      <c r="D14" s="26" t="s">
        <v>822</v>
      </c>
      <c r="E14" s="27" t="s">
        <v>98</v>
      </c>
      <c r="F14" s="25" t="s">
        <v>142</v>
      </c>
      <c r="G14" s="25" t="s">
        <v>966</v>
      </c>
      <c r="H14" s="29">
        <v>10</v>
      </c>
      <c r="I14" s="29">
        <v>1</v>
      </c>
      <c r="J14" s="29" t="s">
        <v>27</v>
      </c>
      <c r="K14" s="29" t="s">
        <v>27</v>
      </c>
      <c r="L14" s="36"/>
      <c r="M14" s="36"/>
      <c r="N14" s="36"/>
      <c r="O14" s="36"/>
      <c r="P14" s="175">
        <v>5</v>
      </c>
      <c r="Q14" s="32">
        <f t="shared" si="0"/>
        <v>4.8</v>
      </c>
      <c r="R14" s="33" t="str">
        <f t="shared" si="3"/>
        <v>D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3115</v>
      </c>
      <c r="D15" s="26" t="s">
        <v>3116</v>
      </c>
      <c r="E15" s="27" t="s">
        <v>98</v>
      </c>
      <c r="F15" s="25" t="s">
        <v>1998</v>
      </c>
      <c r="G15" s="25" t="s">
        <v>323</v>
      </c>
      <c r="H15" s="29">
        <v>10</v>
      </c>
      <c r="I15" s="29">
        <v>4</v>
      </c>
      <c r="J15" s="29" t="s">
        <v>27</v>
      </c>
      <c r="K15" s="29" t="s">
        <v>27</v>
      </c>
      <c r="L15" s="36"/>
      <c r="M15" s="36"/>
      <c r="N15" s="36"/>
      <c r="O15" s="36"/>
      <c r="P15" s="175">
        <v>3</v>
      </c>
      <c r="Q15" s="32">
        <f t="shared" si="0"/>
        <v>4.7</v>
      </c>
      <c r="R15" s="33" t="str">
        <f t="shared" si="3"/>
        <v>D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3117</v>
      </c>
      <c r="D16" s="26" t="s">
        <v>1887</v>
      </c>
      <c r="E16" s="27" t="s">
        <v>938</v>
      </c>
      <c r="F16" s="25" t="s">
        <v>1037</v>
      </c>
      <c r="G16" s="25" t="s">
        <v>237</v>
      </c>
      <c r="H16" s="29">
        <v>0</v>
      </c>
      <c r="I16" s="29">
        <v>0</v>
      </c>
      <c r="J16" s="29" t="s">
        <v>27</v>
      </c>
      <c r="K16" s="29" t="s">
        <v>27</v>
      </c>
      <c r="L16" s="36"/>
      <c r="M16" s="36"/>
      <c r="N16" s="36"/>
      <c r="O16" s="36"/>
      <c r="P16" s="175" t="s">
        <v>27</v>
      </c>
      <c r="Q16" s="32">
        <f t="shared" si="0"/>
        <v>0</v>
      </c>
      <c r="R16" s="33" t="str">
        <f t="shared" si="3"/>
        <v>F</v>
      </c>
      <c r="S16" s="34" t="str">
        <f t="shared" si="1"/>
        <v>Kém</v>
      </c>
      <c r="T16" s="35" t="str">
        <f t="shared" si="4"/>
        <v>Không đủ ĐKDT</v>
      </c>
      <c r="U16" s="3"/>
      <c r="V16" s="101" t="str">
        <f t="shared" si="2"/>
        <v>Học lại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3118</v>
      </c>
      <c r="D17" s="26" t="s">
        <v>2211</v>
      </c>
      <c r="E17" s="27" t="s">
        <v>386</v>
      </c>
      <c r="F17" s="25" t="s">
        <v>2002</v>
      </c>
      <c r="G17" s="25" t="s">
        <v>557</v>
      </c>
      <c r="H17" s="29">
        <v>9</v>
      </c>
      <c r="I17" s="29">
        <v>5</v>
      </c>
      <c r="J17" s="29" t="s">
        <v>27</v>
      </c>
      <c r="K17" s="29" t="s">
        <v>27</v>
      </c>
      <c r="L17" s="36"/>
      <c r="M17" s="36"/>
      <c r="N17" s="36"/>
      <c r="O17" s="36"/>
      <c r="P17" s="175">
        <v>7</v>
      </c>
      <c r="Q17" s="32">
        <f t="shared" si="0"/>
        <v>6.8</v>
      </c>
      <c r="R17" s="33" t="str">
        <f t="shared" si="3"/>
        <v>C+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3119</v>
      </c>
      <c r="D18" s="26" t="s">
        <v>1870</v>
      </c>
      <c r="E18" s="27" t="s">
        <v>948</v>
      </c>
      <c r="F18" s="25" t="s">
        <v>440</v>
      </c>
      <c r="G18" s="25" t="s">
        <v>95</v>
      </c>
      <c r="H18" s="29">
        <v>0</v>
      </c>
      <c r="I18" s="29">
        <v>0</v>
      </c>
      <c r="J18" s="29" t="s">
        <v>27</v>
      </c>
      <c r="K18" s="29" t="s">
        <v>27</v>
      </c>
      <c r="L18" s="36"/>
      <c r="M18" s="36"/>
      <c r="N18" s="36"/>
      <c r="O18" s="36"/>
      <c r="P18" s="175" t="s">
        <v>27</v>
      </c>
      <c r="Q18" s="32">
        <f t="shared" si="0"/>
        <v>0</v>
      </c>
      <c r="R18" s="33" t="str">
        <f t="shared" si="3"/>
        <v>F</v>
      </c>
      <c r="S18" s="34" t="str">
        <f t="shared" si="1"/>
        <v>Kém</v>
      </c>
      <c r="T18" s="35" t="str">
        <f t="shared" si="4"/>
        <v>Không đủ ĐKDT</v>
      </c>
      <c r="U18" s="3"/>
      <c r="V18" s="101" t="str">
        <f t="shared" si="2"/>
        <v>Học lại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3120</v>
      </c>
      <c r="D19" s="26" t="s">
        <v>685</v>
      </c>
      <c r="E19" s="27" t="s">
        <v>777</v>
      </c>
      <c r="F19" s="25" t="s">
        <v>846</v>
      </c>
      <c r="G19" s="25" t="s">
        <v>129</v>
      </c>
      <c r="H19" s="29">
        <v>10</v>
      </c>
      <c r="I19" s="29">
        <v>4</v>
      </c>
      <c r="J19" s="29" t="s">
        <v>27</v>
      </c>
      <c r="K19" s="29" t="s">
        <v>27</v>
      </c>
      <c r="L19" s="36"/>
      <c r="M19" s="36"/>
      <c r="N19" s="36"/>
      <c r="O19" s="36"/>
      <c r="P19" s="175">
        <v>6</v>
      </c>
      <c r="Q19" s="32">
        <f t="shared" si="0"/>
        <v>6.2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3121</v>
      </c>
      <c r="D20" s="26" t="s">
        <v>288</v>
      </c>
      <c r="E20" s="27" t="s">
        <v>406</v>
      </c>
      <c r="F20" s="25" t="s">
        <v>2599</v>
      </c>
      <c r="G20" s="25" t="s">
        <v>945</v>
      </c>
      <c r="H20" s="29">
        <v>8</v>
      </c>
      <c r="I20" s="29">
        <v>4</v>
      </c>
      <c r="J20" s="29" t="s">
        <v>27</v>
      </c>
      <c r="K20" s="29" t="s">
        <v>27</v>
      </c>
      <c r="L20" s="36"/>
      <c r="M20" s="36"/>
      <c r="N20" s="36"/>
      <c r="O20" s="36"/>
      <c r="P20" s="175">
        <v>3</v>
      </c>
      <c r="Q20" s="32">
        <f t="shared" si="0"/>
        <v>4.3</v>
      </c>
      <c r="R20" s="33" t="str">
        <f t="shared" si="3"/>
        <v>D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3122</v>
      </c>
      <c r="D21" s="26" t="s">
        <v>3123</v>
      </c>
      <c r="E21" s="27" t="s">
        <v>141</v>
      </c>
      <c r="F21" s="25" t="s">
        <v>1046</v>
      </c>
      <c r="G21" s="25" t="s">
        <v>91</v>
      </c>
      <c r="H21" s="29">
        <v>9</v>
      </c>
      <c r="I21" s="29">
        <v>9</v>
      </c>
      <c r="J21" s="29" t="s">
        <v>27</v>
      </c>
      <c r="K21" s="29" t="s">
        <v>27</v>
      </c>
      <c r="L21" s="36"/>
      <c r="M21" s="36"/>
      <c r="N21" s="36"/>
      <c r="O21" s="36"/>
      <c r="P21" s="175">
        <v>6</v>
      </c>
      <c r="Q21" s="32">
        <f t="shared" si="0"/>
        <v>7.5</v>
      </c>
      <c r="R21" s="33" t="str">
        <f t="shared" si="3"/>
        <v>B</v>
      </c>
      <c r="S21" s="34" t="str">
        <f t="shared" si="1"/>
        <v>Khá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3124</v>
      </c>
      <c r="D22" s="26" t="s">
        <v>535</v>
      </c>
      <c r="E22" s="27" t="s">
        <v>141</v>
      </c>
      <c r="F22" s="25" t="s">
        <v>248</v>
      </c>
      <c r="G22" s="25" t="s">
        <v>828</v>
      </c>
      <c r="H22" s="29">
        <v>10</v>
      </c>
      <c r="I22" s="29">
        <v>10</v>
      </c>
      <c r="J22" s="29" t="s">
        <v>27</v>
      </c>
      <c r="K22" s="29" t="s">
        <v>27</v>
      </c>
      <c r="L22" s="36"/>
      <c r="M22" s="36"/>
      <c r="N22" s="36"/>
      <c r="O22" s="36"/>
      <c r="P22" s="175">
        <v>2</v>
      </c>
      <c r="Q22" s="32">
        <f t="shared" si="0"/>
        <v>6</v>
      </c>
      <c r="R22" s="33" t="str">
        <f t="shared" si="3"/>
        <v>C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3125</v>
      </c>
      <c r="D23" s="26" t="s">
        <v>1062</v>
      </c>
      <c r="E23" s="27" t="s">
        <v>173</v>
      </c>
      <c r="F23" s="25" t="s">
        <v>1773</v>
      </c>
      <c r="G23" s="25" t="s">
        <v>323</v>
      </c>
      <c r="H23" s="29">
        <v>10</v>
      </c>
      <c r="I23" s="29">
        <v>5</v>
      </c>
      <c r="J23" s="29" t="s">
        <v>27</v>
      </c>
      <c r="K23" s="29" t="s">
        <v>27</v>
      </c>
      <c r="L23" s="36"/>
      <c r="M23" s="36"/>
      <c r="N23" s="36"/>
      <c r="O23" s="36"/>
      <c r="P23" s="175">
        <v>6</v>
      </c>
      <c r="Q23" s="32">
        <f t="shared" si="0"/>
        <v>6.5</v>
      </c>
      <c r="R23" s="33" t="str">
        <f t="shared" si="3"/>
        <v>C+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3126</v>
      </c>
      <c r="D24" s="26" t="s">
        <v>3127</v>
      </c>
      <c r="E24" s="27" t="s">
        <v>180</v>
      </c>
      <c r="F24" s="25" t="s">
        <v>448</v>
      </c>
      <c r="G24" s="25" t="s">
        <v>110</v>
      </c>
      <c r="H24" s="29">
        <v>10</v>
      </c>
      <c r="I24" s="29">
        <v>8</v>
      </c>
      <c r="J24" s="29" t="s">
        <v>27</v>
      </c>
      <c r="K24" s="29" t="s">
        <v>27</v>
      </c>
      <c r="L24" s="36"/>
      <c r="M24" s="36"/>
      <c r="N24" s="36"/>
      <c r="O24" s="36"/>
      <c r="P24" s="175">
        <v>2</v>
      </c>
      <c r="Q24" s="32">
        <f t="shared" si="0"/>
        <v>5.4</v>
      </c>
      <c r="R24" s="33" t="str">
        <f t="shared" si="3"/>
        <v>D+</v>
      </c>
      <c r="S24" s="34" t="str">
        <f t="shared" si="1"/>
        <v>Trung bình yếu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3128</v>
      </c>
      <c r="D25" s="26" t="s">
        <v>288</v>
      </c>
      <c r="E25" s="27" t="s">
        <v>189</v>
      </c>
      <c r="F25" s="25" t="s">
        <v>1914</v>
      </c>
      <c r="G25" s="25" t="s">
        <v>828</v>
      </c>
      <c r="H25" s="29">
        <v>10</v>
      </c>
      <c r="I25" s="29">
        <v>7</v>
      </c>
      <c r="J25" s="29" t="s">
        <v>27</v>
      </c>
      <c r="K25" s="29" t="s">
        <v>27</v>
      </c>
      <c r="L25" s="36"/>
      <c r="M25" s="36"/>
      <c r="N25" s="36"/>
      <c r="O25" s="36"/>
      <c r="P25" s="175">
        <v>5</v>
      </c>
      <c r="Q25" s="32">
        <f t="shared" si="0"/>
        <v>6.6</v>
      </c>
      <c r="R25" s="33" t="str">
        <f t="shared" si="3"/>
        <v>C+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3129</v>
      </c>
      <c r="D26" s="26" t="s">
        <v>774</v>
      </c>
      <c r="E26" s="27" t="s">
        <v>1913</v>
      </c>
      <c r="F26" s="25" t="s">
        <v>1512</v>
      </c>
      <c r="G26" s="25" t="s">
        <v>323</v>
      </c>
      <c r="H26" s="29">
        <v>10</v>
      </c>
      <c r="I26" s="29">
        <v>4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4.7</v>
      </c>
      <c r="R26" s="33" t="str">
        <f t="shared" si="3"/>
        <v>D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3130</v>
      </c>
      <c r="D27" s="26" t="s">
        <v>288</v>
      </c>
      <c r="E27" s="27" t="s">
        <v>592</v>
      </c>
      <c r="F27" s="25" t="s">
        <v>985</v>
      </c>
      <c r="G27" s="25" t="s">
        <v>91</v>
      </c>
      <c r="H27" s="29">
        <v>10</v>
      </c>
      <c r="I27" s="29">
        <v>9</v>
      </c>
      <c r="J27" s="29" t="s">
        <v>27</v>
      </c>
      <c r="K27" s="29" t="s">
        <v>27</v>
      </c>
      <c r="L27" s="36"/>
      <c r="M27" s="36"/>
      <c r="N27" s="36"/>
      <c r="O27" s="36"/>
      <c r="P27" s="175">
        <v>3</v>
      </c>
      <c r="Q27" s="32">
        <f t="shared" si="0"/>
        <v>6.2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3131</v>
      </c>
      <c r="D28" s="26" t="s">
        <v>785</v>
      </c>
      <c r="E28" s="27" t="s">
        <v>443</v>
      </c>
      <c r="F28" s="25" t="s">
        <v>1429</v>
      </c>
      <c r="G28" s="25" t="s">
        <v>828</v>
      </c>
      <c r="H28" s="29">
        <v>10</v>
      </c>
      <c r="I28" s="29">
        <v>8</v>
      </c>
      <c r="J28" s="29" t="s">
        <v>27</v>
      </c>
      <c r="K28" s="29" t="s">
        <v>27</v>
      </c>
      <c r="L28" s="36"/>
      <c r="M28" s="36"/>
      <c r="N28" s="36"/>
      <c r="O28" s="36"/>
      <c r="P28" s="175">
        <v>5</v>
      </c>
      <c r="Q28" s="32">
        <f t="shared" si="0"/>
        <v>6.9</v>
      </c>
      <c r="R28" s="33" t="str">
        <f t="shared" si="3"/>
        <v>C+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3132</v>
      </c>
      <c r="D29" s="26" t="s">
        <v>731</v>
      </c>
      <c r="E29" s="27" t="s">
        <v>443</v>
      </c>
      <c r="F29" s="25" t="s">
        <v>1998</v>
      </c>
      <c r="G29" s="25" t="s">
        <v>237</v>
      </c>
      <c r="H29" s="29">
        <v>9</v>
      </c>
      <c r="I29" s="29">
        <v>4</v>
      </c>
      <c r="J29" s="29" t="s">
        <v>27</v>
      </c>
      <c r="K29" s="29" t="s">
        <v>27</v>
      </c>
      <c r="L29" s="36"/>
      <c r="M29" s="36"/>
      <c r="N29" s="36"/>
      <c r="O29" s="36"/>
      <c r="P29" s="175">
        <v>4</v>
      </c>
      <c r="Q29" s="32">
        <f t="shared" si="0"/>
        <v>5</v>
      </c>
      <c r="R29" s="33" t="str">
        <f t="shared" si="3"/>
        <v>D+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3133</v>
      </c>
      <c r="D30" s="26" t="s">
        <v>822</v>
      </c>
      <c r="E30" s="27" t="s">
        <v>1296</v>
      </c>
      <c r="F30" s="25" t="s">
        <v>1684</v>
      </c>
      <c r="G30" s="25" t="s">
        <v>79</v>
      </c>
      <c r="H30" s="29">
        <v>8</v>
      </c>
      <c r="I30" s="29">
        <v>2</v>
      </c>
      <c r="J30" s="29" t="s">
        <v>27</v>
      </c>
      <c r="K30" s="29" t="s">
        <v>27</v>
      </c>
      <c r="L30" s="36"/>
      <c r="M30" s="36"/>
      <c r="N30" s="36"/>
      <c r="O30" s="36"/>
      <c r="P30" s="175">
        <v>1</v>
      </c>
      <c r="Q30" s="32">
        <f t="shared" si="0"/>
        <v>2.7</v>
      </c>
      <c r="R30" s="33" t="str">
        <f t="shared" si="3"/>
        <v>F</v>
      </c>
      <c r="S30" s="34" t="str">
        <f t="shared" si="1"/>
        <v>Kém</v>
      </c>
      <c r="T30" s="35" t="str">
        <f t="shared" si="4"/>
        <v/>
      </c>
      <c r="U30" s="3"/>
      <c r="V30" s="101" t="str">
        <f t="shared" si="2"/>
        <v>Học lại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3134</v>
      </c>
      <c r="D31" s="26" t="s">
        <v>646</v>
      </c>
      <c r="E31" s="27" t="s">
        <v>1296</v>
      </c>
      <c r="F31" s="25" t="s">
        <v>611</v>
      </c>
      <c r="G31" s="25" t="s">
        <v>95</v>
      </c>
      <c r="H31" s="29">
        <v>9</v>
      </c>
      <c r="I31" s="29">
        <v>7</v>
      </c>
      <c r="J31" s="29" t="s">
        <v>27</v>
      </c>
      <c r="K31" s="29" t="s">
        <v>27</v>
      </c>
      <c r="L31" s="36"/>
      <c r="M31" s="36"/>
      <c r="N31" s="36"/>
      <c r="O31" s="36"/>
      <c r="P31" s="175">
        <v>4</v>
      </c>
      <c r="Q31" s="32">
        <f t="shared" si="0"/>
        <v>5.9</v>
      </c>
      <c r="R31" s="33" t="str">
        <f t="shared" si="3"/>
        <v>C</v>
      </c>
      <c r="S31" s="34" t="str">
        <f t="shared" si="1"/>
        <v>Trung bình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3135</v>
      </c>
      <c r="D32" s="26" t="s">
        <v>535</v>
      </c>
      <c r="E32" s="27" t="s">
        <v>1296</v>
      </c>
      <c r="F32" s="25" t="s">
        <v>1914</v>
      </c>
      <c r="G32" s="25" t="s">
        <v>143</v>
      </c>
      <c r="H32" s="29">
        <v>5</v>
      </c>
      <c r="I32" s="29">
        <v>7</v>
      </c>
      <c r="J32" s="29" t="s">
        <v>27</v>
      </c>
      <c r="K32" s="29" t="s">
        <v>27</v>
      </c>
      <c r="L32" s="36"/>
      <c r="M32" s="36"/>
      <c r="N32" s="36"/>
      <c r="O32" s="36"/>
      <c r="P32" s="175">
        <v>3</v>
      </c>
      <c r="Q32" s="32">
        <f t="shared" si="0"/>
        <v>4.5999999999999996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3136</v>
      </c>
      <c r="D33" s="26" t="s">
        <v>306</v>
      </c>
      <c r="E33" s="27" t="s">
        <v>208</v>
      </c>
      <c r="F33" s="25" t="s">
        <v>1125</v>
      </c>
      <c r="G33" s="25" t="s">
        <v>828</v>
      </c>
      <c r="H33" s="29">
        <v>10</v>
      </c>
      <c r="I33" s="29">
        <v>7</v>
      </c>
      <c r="J33" s="29" t="s">
        <v>27</v>
      </c>
      <c r="K33" s="29" t="s">
        <v>27</v>
      </c>
      <c r="L33" s="36"/>
      <c r="M33" s="36"/>
      <c r="N33" s="36"/>
      <c r="O33" s="36"/>
      <c r="P33" s="175">
        <v>2</v>
      </c>
      <c r="Q33" s="32">
        <f t="shared" si="0"/>
        <v>5.0999999999999996</v>
      </c>
      <c r="R33" s="33" t="str">
        <f t="shared" si="3"/>
        <v>D+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3137</v>
      </c>
      <c r="D34" s="26" t="s">
        <v>169</v>
      </c>
      <c r="E34" s="27" t="s">
        <v>211</v>
      </c>
      <c r="F34" s="25" t="s">
        <v>2797</v>
      </c>
      <c r="G34" s="25" t="s">
        <v>323</v>
      </c>
      <c r="H34" s="29">
        <v>4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4</v>
      </c>
      <c r="Q34" s="32">
        <f t="shared" si="0"/>
        <v>4.9000000000000004</v>
      </c>
      <c r="R34" s="33" t="str">
        <f t="shared" si="3"/>
        <v>D</v>
      </c>
      <c r="S34" s="34" t="str">
        <f t="shared" si="1"/>
        <v>Trung bình yếu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3138</v>
      </c>
      <c r="D35" s="26" t="s">
        <v>822</v>
      </c>
      <c r="E35" s="27" t="s">
        <v>1555</v>
      </c>
      <c r="F35" s="25" t="s">
        <v>190</v>
      </c>
      <c r="G35" s="25" t="s">
        <v>828</v>
      </c>
      <c r="H35" s="29">
        <v>4</v>
      </c>
      <c r="I35" s="29">
        <v>9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5</v>
      </c>
      <c r="R35" s="33" t="str">
        <f t="shared" si="3"/>
        <v>D+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3139</v>
      </c>
      <c r="D36" s="26" t="s">
        <v>3140</v>
      </c>
      <c r="E36" s="27" t="s">
        <v>1140</v>
      </c>
      <c r="F36" s="25" t="s">
        <v>600</v>
      </c>
      <c r="G36" s="25" t="s">
        <v>234</v>
      </c>
      <c r="H36" s="29">
        <v>10</v>
      </c>
      <c r="I36" s="29">
        <v>7</v>
      </c>
      <c r="J36" s="29" t="s">
        <v>27</v>
      </c>
      <c r="K36" s="29" t="s">
        <v>27</v>
      </c>
      <c r="L36" s="36"/>
      <c r="M36" s="36"/>
      <c r="N36" s="36"/>
      <c r="O36" s="36"/>
      <c r="P36" s="175">
        <v>3</v>
      </c>
      <c r="Q36" s="32">
        <f t="shared" si="0"/>
        <v>5.6</v>
      </c>
      <c r="R36" s="33" t="str">
        <f t="shared" si="3"/>
        <v>C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3141</v>
      </c>
      <c r="D37" s="26" t="s">
        <v>1390</v>
      </c>
      <c r="E37" s="27" t="s">
        <v>451</v>
      </c>
      <c r="F37" s="25" t="s">
        <v>322</v>
      </c>
      <c r="G37" s="25" t="s">
        <v>158</v>
      </c>
      <c r="H37" s="29">
        <v>10</v>
      </c>
      <c r="I37" s="29">
        <v>7</v>
      </c>
      <c r="J37" s="29" t="s">
        <v>27</v>
      </c>
      <c r="K37" s="29" t="s">
        <v>27</v>
      </c>
      <c r="L37" s="36"/>
      <c r="M37" s="36"/>
      <c r="N37" s="36"/>
      <c r="O37" s="36"/>
      <c r="P37" s="175">
        <v>4</v>
      </c>
      <c r="Q37" s="32">
        <f t="shared" si="0"/>
        <v>6.1</v>
      </c>
      <c r="R37" s="33" t="str">
        <f t="shared" si="3"/>
        <v>C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3142</v>
      </c>
      <c r="D38" s="26" t="s">
        <v>288</v>
      </c>
      <c r="E38" s="27" t="s">
        <v>3143</v>
      </c>
      <c r="F38" s="25" t="s">
        <v>1553</v>
      </c>
      <c r="G38" s="25" t="s">
        <v>350</v>
      </c>
      <c r="H38" s="29">
        <v>0</v>
      </c>
      <c r="I38" s="29">
        <v>0</v>
      </c>
      <c r="J38" s="29" t="s">
        <v>27</v>
      </c>
      <c r="K38" s="29" t="s">
        <v>27</v>
      </c>
      <c r="L38" s="36"/>
      <c r="M38" s="36"/>
      <c r="N38" s="36"/>
      <c r="O38" s="36"/>
      <c r="P38" s="175" t="s">
        <v>27</v>
      </c>
      <c r="Q38" s="32">
        <f t="shared" si="0"/>
        <v>0</v>
      </c>
      <c r="R38" s="33" t="str">
        <f t="shared" si="3"/>
        <v>F</v>
      </c>
      <c r="S38" s="34" t="str">
        <f t="shared" si="1"/>
        <v>Kém</v>
      </c>
      <c r="T38" s="35" t="str">
        <f t="shared" si="4"/>
        <v>Không đủ ĐKDT</v>
      </c>
      <c r="U38" s="3"/>
      <c r="V38" s="101" t="str">
        <f t="shared" si="2"/>
        <v>Học lại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3144</v>
      </c>
      <c r="D39" s="26" t="s">
        <v>3145</v>
      </c>
      <c r="E39" s="27" t="s">
        <v>228</v>
      </c>
      <c r="F39" s="25" t="s">
        <v>593</v>
      </c>
      <c r="G39" s="25" t="s">
        <v>512</v>
      </c>
      <c r="H39" s="29">
        <v>8</v>
      </c>
      <c r="I39" s="29">
        <v>7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5.2</v>
      </c>
      <c r="R39" s="33" t="str">
        <f t="shared" si="3"/>
        <v>D+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3146</v>
      </c>
      <c r="D40" s="26" t="s">
        <v>254</v>
      </c>
      <c r="E40" s="27" t="s">
        <v>228</v>
      </c>
      <c r="F40" s="25" t="s">
        <v>3147</v>
      </c>
      <c r="G40" s="25" t="s">
        <v>323</v>
      </c>
      <c r="H40" s="29">
        <v>7</v>
      </c>
      <c r="I40" s="29">
        <v>9</v>
      </c>
      <c r="J40" s="29" t="s">
        <v>27</v>
      </c>
      <c r="K40" s="29" t="s">
        <v>27</v>
      </c>
      <c r="L40" s="36"/>
      <c r="M40" s="36"/>
      <c r="N40" s="36"/>
      <c r="O40" s="36"/>
      <c r="P40" s="175">
        <v>3</v>
      </c>
      <c r="Q40" s="32">
        <f t="shared" si="0"/>
        <v>5.6</v>
      </c>
      <c r="R40" s="33" t="str">
        <f t="shared" si="3"/>
        <v>C</v>
      </c>
      <c r="S40" s="34" t="str">
        <f t="shared" si="1"/>
        <v>Trung bình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3148</v>
      </c>
      <c r="D41" s="26" t="s">
        <v>1112</v>
      </c>
      <c r="E41" s="27" t="s">
        <v>228</v>
      </c>
      <c r="F41" s="25" t="s">
        <v>2797</v>
      </c>
      <c r="G41" s="25" t="s">
        <v>323</v>
      </c>
      <c r="H41" s="29">
        <v>10</v>
      </c>
      <c r="I41" s="29">
        <v>8</v>
      </c>
      <c r="J41" s="29" t="s">
        <v>27</v>
      </c>
      <c r="K41" s="29" t="s">
        <v>27</v>
      </c>
      <c r="L41" s="36"/>
      <c r="M41" s="36"/>
      <c r="N41" s="36"/>
      <c r="O41" s="36"/>
      <c r="P41" s="175">
        <v>3</v>
      </c>
      <c r="Q41" s="32">
        <f t="shared" si="0"/>
        <v>5.9</v>
      </c>
      <c r="R41" s="33" t="str">
        <f t="shared" si="3"/>
        <v>C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3149</v>
      </c>
      <c r="D42" s="26" t="s">
        <v>3150</v>
      </c>
      <c r="E42" s="27" t="s">
        <v>228</v>
      </c>
      <c r="F42" s="25" t="s">
        <v>446</v>
      </c>
      <c r="G42" s="25" t="s">
        <v>237</v>
      </c>
      <c r="H42" s="29">
        <v>9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5.9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3151</v>
      </c>
      <c r="D43" s="26" t="s">
        <v>254</v>
      </c>
      <c r="E43" s="27" t="s">
        <v>656</v>
      </c>
      <c r="F43" s="25" t="s">
        <v>1998</v>
      </c>
      <c r="G43" s="25" t="s">
        <v>182</v>
      </c>
      <c r="H43" s="29">
        <v>10</v>
      </c>
      <c r="I43" s="29">
        <v>8</v>
      </c>
      <c r="J43" s="29" t="s">
        <v>27</v>
      </c>
      <c r="K43" s="29" t="s">
        <v>27</v>
      </c>
      <c r="L43" s="36"/>
      <c r="M43" s="36"/>
      <c r="N43" s="36"/>
      <c r="O43" s="36"/>
      <c r="P43" s="175">
        <v>2</v>
      </c>
      <c r="Q43" s="32">
        <f t="shared" si="0"/>
        <v>5.4</v>
      </c>
      <c r="R43" s="33" t="str">
        <f t="shared" si="3"/>
        <v>D+</v>
      </c>
      <c r="S43" s="34" t="str">
        <f t="shared" si="1"/>
        <v>Trung bình yếu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3152</v>
      </c>
      <c r="D44" s="26" t="s">
        <v>3153</v>
      </c>
      <c r="E44" s="27" t="s">
        <v>656</v>
      </c>
      <c r="F44" s="25" t="s">
        <v>1781</v>
      </c>
      <c r="G44" s="25" t="s">
        <v>323</v>
      </c>
      <c r="H44" s="29">
        <v>10</v>
      </c>
      <c r="I44" s="29">
        <v>4</v>
      </c>
      <c r="J44" s="29" t="s">
        <v>27</v>
      </c>
      <c r="K44" s="29" t="s">
        <v>27</v>
      </c>
      <c r="L44" s="36"/>
      <c r="M44" s="36"/>
      <c r="N44" s="36"/>
      <c r="O44" s="36"/>
      <c r="P44" s="175">
        <v>3</v>
      </c>
      <c r="Q44" s="32">
        <f t="shared" si="0"/>
        <v>4.7</v>
      </c>
      <c r="R44" s="33" t="str">
        <f t="shared" si="3"/>
        <v>D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3154</v>
      </c>
      <c r="D45" s="26" t="s">
        <v>3155</v>
      </c>
      <c r="E45" s="27" t="s">
        <v>232</v>
      </c>
      <c r="F45" s="25" t="s">
        <v>236</v>
      </c>
      <c r="G45" s="25" t="s">
        <v>237</v>
      </c>
      <c r="H45" s="29">
        <v>8</v>
      </c>
      <c r="I45" s="29">
        <v>8</v>
      </c>
      <c r="J45" s="29" t="s">
        <v>27</v>
      </c>
      <c r="K45" s="29" t="s">
        <v>27</v>
      </c>
      <c r="L45" s="36"/>
      <c r="M45" s="36"/>
      <c r="N45" s="36"/>
      <c r="O45" s="36"/>
      <c r="P45" s="175">
        <v>2</v>
      </c>
      <c r="Q45" s="32">
        <f t="shared" si="0"/>
        <v>5</v>
      </c>
      <c r="R45" s="33" t="str">
        <f t="shared" si="3"/>
        <v>D+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3156</v>
      </c>
      <c r="D46" s="26" t="s">
        <v>2167</v>
      </c>
      <c r="E46" s="27" t="s">
        <v>232</v>
      </c>
      <c r="F46" s="25" t="s">
        <v>997</v>
      </c>
      <c r="G46" s="25" t="s">
        <v>594</v>
      </c>
      <c r="H46" s="29">
        <v>10</v>
      </c>
      <c r="I46" s="29">
        <v>7</v>
      </c>
      <c r="J46" s="29" t="s">
        <v>27</v>
      </c>
      <c r="K46" s="29" t="s">
        <v>27</v>
      </c>
      <c r="L46" s="36"/>
      <c r="M46" s="36"/>
      <c r="N46" s="36"/>
      <c r="O46" s="36"/>
      <c r="P46" s="175">
        <v>6</v>
      </c>
      <c r="Q46" s="32">
        <f t="shared" si="0"/>
        <v>7.1</v>
      </c>
      <c r="R46" s="33" t="str">
        <f t="shared" si="3"/>
        <v>B</v>
      </c>
      <c r="S46" s="34" t="str">
        <f t="shared" si="1"/>
        <v>Khá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3157</v>
      </c>
      <c r="D47" s="26" t="s">
        <v>254</v>
      </c>
      <c r="E47" s="27" t="s">
        <v>3068</v>
      </c>
      <c r="F47" s="25" t="s">
        <v>2071</v>
      </c>
      <c r="G47" s="25" t="s">
        <v>124</v>
      </c>
      <c r="H47" s="29">
        <v>10</v>
      </c>
      <c r="I47" s="29">
        <v>8</v>
      </c>
      <c r="J47" s="29" t="s">
        <v>27</v>
      </c>
      <c r="K47" s="29" t="s">
        <v>27</v>
      </c>
      <c r="L47" s="36"/>
      <c r="M47" s="36"/>
      <c r="N47" s="36"/>
      <c r="O47" s="36"/>
      <c r="P47" s="175">
        <v>8</v>
      </c>
      <c r="Q47" s="32">
        <f t="shared" si="0"/>
        <v>8.4</v>
      </c>
      <c r="R47" s="33" t="str">
        <f t="shared" si="3"/>
        <v>B+</v>
      </c>
      <c r="S47" s="34" t="str">
        <f t="shared" si="1"/>
        <v>Khá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3158</v>
      </c>
      <c r="D48" s="26" t="s">
        <v>152</v>
      </c>
      <c r="E48" s="27" t="s">
        <v>1324</v>
      </c>
      <c r="F48" s="25" t="s">
        <v>414</v>
      </c>
      <c r="G48" s="25" t="s">
        <v>282</v>
      </c>
      <c r="H48" s="29">
        <v>9</v>
      </c>
      <c r="I48" s="29">
        <v>7</v>
      </c>
      <c r="J48" s="29" t="s">
        <v>27</v>
      </c>
      <c r="K48" s="29" t="s">
        <v>27</v>
      </c>
      <c r="L48" s="36"/>
      <c r="M48" s="36"/>
      <c r="N48" s="36"/>
      <c r="O48" s="36"/>
      <c r="P48" s="175">
        <v>5</v>
      </c>
      <c r="Q48" s="32">
        <f t="shared" si="0"/>
        <v>6.4</v>
      </c>
      <c r="R48" s="33" t="str">
        <f t="shared" si="3"/>
        <v>C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3159</v>
      </c>
      <c r="D49" s="26" t="s">
        <v>3160</v>
      </c>
      <c r="E49" s="27" t="s">
        <v>693</v>
      </c>
      <c r="F49" s="25" t="s">
        <v>989</v>
      </c>
      <c r="G49" s="25" t="s">
        <v>91</v>
      </c>
      <c r="H49" s="29">
        <v>10</v>
      </c>
      <c r="I49" s="29">
        <v>8</v>
      </c>
      <c r="J49" s="29" t="s">
        <v>27</v>
      </c>
      <c r="K49" s="29" t="s">
        <v>27</v>
      </c>
      <c r="L49" s="36"/>
      <c r="M49" s="36"/>
      <c r="N49" s="36"/>
      <c r="O49" s="36"/>
      <c r="P49" s="175">
        <v>2</v>
      </c>
      <c r="Q49" s="32">
        <f t="shared" si="0"/>
        <v>5.4</v>
      </c>
      <c r="R49" s="33" t="str">
        <f t="shared" si="3"/>
        <v>D+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3161</v>
      </c>
      <c r="D50" s="26" t="s">
        <v>169</v>
      </c>
      <c r="E50" s="27" t="s">
        <v>491</v>
      </c>
      <c r="F50" s="25" t="s">
        <v>166</v>
      </c>
      <c r="G50" s="25" t="s">
        <v>512</v>
      </c>
      <c r="H50" s="29">
        <v>10</v>
      </c>
      <c r="I50" s="29">
        <v>8</v>
      </c>
      <c r="J50" s="29" t="s">
        <v>27</v>
      </c>
      <c r="K50" s="29" t="s">
        <v>27</v>
      </c>
      <c r="L50" s="36"/>
      <c r="M50" s="36"/>
      <c r="N50" s="36"/>
      <c r="O50" s="36"/>
      <c r="P50" s="175">
        <v>3</v>
      </c>
      <c r="Q50" s="32">
        <f t="shared" si="0"/>
        <v>5.9</v>
      </c>
      <c r="R50" s="33" t="str">
        <f t="shared" si="3"/>
        <v>C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3162</v>
      </c>
      <c r="D51" s="26" t="s">
        <v>3163</v>
      </c>
      <c r="E51" s="27" t="s">
        <v>280</v>
      </c>
      <c r="F51" s="25" t="s">
        <v>1086</v>
      </c>
      <c r="G51" s="25" t="s">
        <v>110</v>
      </c>
      <c r="H51" s="29">
        <v>8</v>
      </c>
      <c r="I51" s="29">
        <v>8</v>
      </c>
      <c r="J51" s="29" t="s">
        <v>27</v>
      </c>
      <c r="K51" s="29" t="s">
        <v>27</v>
      </c>
      <c r="L51" s="36"/>
      <c r="M51" s="36"/>
      <c r="N51" s="36"/>
      <c r="O51" s="36"/>
      <c r="P51" s="175">
        <v>6</v>
      </c>
      <c r="Q51" s="32">
        <f t="shared" si="0"/>
        <v>7</v>
      </c>
      <c r="R51" s="33" t="str">
        <f t="shared" si="3"/>
        <v>B</v>
      </c>
      <c r="S51" s="34" t="str">
        <f t="shared" si="1"/>
        <v>Khá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3164</v>
      </c>
      <c r="D52" s="26" t="s">
        <v>254</v>
      </c>
      <c r="E52" s="27" t="s">
        <v>280</v>
      </c>
      <c r="F52" s="25" t="s">
        <v>899</v>
      </c>
      <c r="G52" s="25" t="s">
        <v>323</v>
      </c>
      <c r="H52" s="29">
        <v>10</v>
      </c>
      <c r="I52" s="29">
        <v>10</v>
      </c>
      <c r="J52" s="29" t="s">
        <v>27</v>
      </c>
      <c r="K52" s="29" t="s">
        <v>27</v>
      </c>
      <c r="L52" s="36"/>
      <c r="M52" s="36"/>
      <c r="N52" s="36"/>
      <c r="O52" s="36"/>
      <c r="P52" s="175">
        <v>4</v>
      </c>
      <c r="Q52" s="32">
        <f t="shared" si="0"/>
        <v>7</v>
      </c>
      <c r="R52" s="33" t="str">
        <f t="shared" si="3"/>
        <v>B</v>
      </c>
      <c r="S52" s="34" t="str">
        <f t="shared" si="1"/>
        <v>Khá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3165</v>
      </c>
      <c r="D53" s="26" t="s">
        <v>2211</v>
      </c>
      <c r="E53" s="27" t="s">
        <v>2624</v>
      </c>
      <c r="F53" s="25" t="s">
        <v>326</v>
      </c>
      <c r="G53" s="25" t="s">
        <v>129</v>
      </c>
      <c r="H53" s="29">
        <v>10</v>
      </c>
      <c r="I53" s="29">
        <v>7</v>
      </c>
      <c r="J53" s="29" t="s">
        <v>27</v>
      </c>
      <c r="K53" s="29" t="s">
        <v>27</v>
      </c>
      <c r="L53" s="36"/>
      <c r="M53" s="36"/>
      <c r="N53" s="36"/>
      <c r="O53" s="36"/>
      <c r="P53" s="175">
        <v>5</v>
      </c>
      <c r="Q53" s="32">
        <f t="shared" si="0"/>
        <v>6.6</v>
      </c>
      <c r="R53" s="33" t="str">
        <f t="shared" si="3"/>
        <v>C+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20.25" customHeight="1">
      <c r="B54" s="24">
        <v>44</v>
      </c>
      <c r="C54" s="25" t="s">
        <v>3166</v>
      </c>
      <c r="D54" s="26" t="s">
        <v>1939</v>
      </c>
      <c r="E54" s="27" t="s">
        <v>291</v>
      </c>
      <c r="F54" s="25" t="s">
        <v>1391</v>
      </c>
      <c r="G54" s="25" t="s">
        <v>87</v>
      </c>
      <c r="H54" s="29">
        <v>8</v>
      </c>
      <c r="I54" s="29">
        <v>6</v>
      </c>
      <c r="J54" s="29" t="s">
        <v>27</v>
      </c>
      <c r="K54" s="29" t="s">
        <v>27</v>
      </c>
      <c r="L54" s="36"/>
      <c r="M54" s="36"/>
      <c r="N54" s="36"/>
      <c r="O54" s="36"/>
      <c r="P54" s="175">
        <v>4</v>
      </c>
      <c r="Q54" s="32">
        <f t="shared" si="0"/>
        <v>5.4</v>
      </c>
      <c r="R54" s="33" t="str">
        <f t="shared" si="3"/>
        <v>D+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20.25" customHeight="1">
      <c r="B55" s="24">
        <v>45</v>
      </c>
      <c r="C55" s="25" t="s">
        <v>3167</v>
      </c>
      <c r="D55" s="26" t="s">
        <v>708</v>
      </c>
      <c r="E55" s="27" t="s">
        <v>295</v>
      </c>
      <c r="F55" s="25" t="s">
        <v>997</v>
      </c>
      <c r="G55" s="25" t="s">
        <v>129</v>
      </c>
      <c r="H55" s="29">
        <v>9</v>
      </c>
      <c r="I55" s="29">
        <v>7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5.9</v>
      </c>
      <c r="R55" s="33" t="str">
        <f t="shared" si="3"/>
        <v>C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20.25" customHeight="1">
      <c r="B56" s="24">
        <v>46</v>
      </c>
      <c r="C56" s="25" t="s">
        <v>3168</v>
      </c>
      <c r="D56" s="26" t="s">
        <v>77</v>
      </c>
      <c r="E56" s="27" t="s">
        <v>1856</v>
      </c>
      <c r="F56" s="25" t="s">
        <v>688</v>
      </c>
      <c r="G56" s="25" t="s">
        <v>237</v>
      </c>
      <c r="H56" s="29">
        <v>8</v>
      </c>
      <c r="I56" s="29">
        <v>7</v>
      </c>
      <c r="J56" s="29" t="s">
        <v>27</v>
      </c>
      <c r="K56" s="29" t="s">
        <v>27</v>
      </c>
      <c r="L56" s="36"/>
      <c r="M56" s="36"/>
      <c r="N56" s="36"/>
      <c r="O56" s="36"/>
      <c r="P56" s="175">
        <v>4</v>
      </c>
      <c r="Q56" s="32">
        <f t="shared" si="0"/>
        <v>5.7</v>
      </c>
      <c r="R56" s="33" t="str">
        <f t="shared" si="3"/>
        <v>C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20.25" customHeight="1">
      <c r="B57" s="24">
        <v>47</v>
      </c>
      <c r="C57" s="25" t="s">
        <v>3169</v>
      </c>
      <c r="D57" s="26" t="s">
        <v>2680</v>
      </c>
      <c r="E57" s="27" t="s">
        <v>510</v>
      </c>
      <c r="F57" s="25" t="s">
        <v>797</v>
      </c>
      <c r="G57" s="25" t="s">
        <v>138</v>
      </c>
      <c r="H57" s="29">
        <v>8</v>
      </c>
      <c r="I57" s="29">
        <v>8</v>
      </c>
      <c r="J57" s="29" t="s">
        <v>27</v>
      </c>
      <c r="K57" s="29" t="s">
        <v>27</v>
      </c>
      <c r="L57" s="36"/>
      <c r="M57" s="36"/>
      <c r="N57" s="36"/>
      <c r="O57" s="36"/>
      <c r="P57" s="175">
        <v>3</v>
      </c>
      <c r="Q57" s="32">
        <f t="shared" si="0"/>
        <v>5.5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20.25" customHeight="1">
      <c r="B58" s="24">
        <v>48</v>
      </c>
      <c r="C58" s="25" t="s">
        <v>3170</v>
      </c>
      <c r="D58" s="26" t="s">
        <v>806</v>
      </c>
      <c r="E58" s="27" t="s">
        <v>510</v>
      </c>
      <c r="F58" s="25" t="s">
        <v>1201</v>
      </c>
      <c r="G58" s="25" t="s">
        <v>205</v>
      </c>
      <c r="H58" s="29">
        <v>10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3</v>
      </c>
      <c r="Q58" s="32">
        <f t="shared" si="0"/>
        <v>4.7</v>
      </c>
      <c r="R58" s="33" t="str">
        <f t="shared" si="3"/>
        <v>D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20.25" customHeight="1">
      <c r="B59" s="24">
        <v>49</v>
      </c>
      <c r="C59" s="25" t="s">
        <v>3171</v>
      </c>
      <c r="D59" s="26" t="s">
        <v>381</v>
      </c>
      <c r="E59" s="27" t="s">
        <v>321</v>
      </c>
      <c r="F59" s="25" t="s">
        <v>292</v>
      </c>
      <c r="G59" s="25" t="s">
        <v>205</v>
      </c>
      <c r="H59" s="29">
        <v>10</v>
      </c>
      <c r="I59" s="29">
        <v>8</v>
      </c>
      <c r="J59" s="29" t="s">
        <v>27</v>
      </c>
      <c r="K59" s="29" t="s">
        <v>27</v>
      </c>
      <c r="L59" s="36"/>
      <c r="M59" s="36"/>
      <c r="N59" s="36"/>
      <c r="O59" s="36"/>
      <c r="P59" s="175">
        <v>2</v>
      </c>
      <c r="Q59" s="32">
        <f t="shared" si="0"/>
        <v>5.4</v>
      </c>
      <c r="R59" s="33" t="str">
        <f t="shared" si="3"/>
        <v>D+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20.25" customHeight="1">
      <c r="B60" s="24">
        <v>50</v>
      </c>
      <c r="C60" s="25" t="s">
        <v>3172</v>
      </c>
      <c r="D60" s="26" t="s">
        <v>3173</v>
      </c>
      <c r="E60" s="27" t="s">
        <v>885</v>
      </c>
      <c r="F60" s="25" t="s">
        <v>99</v>
      </c>
      <c r="G60" s="25" t="s">
        <v>945</v>
      </c>
      <c r="H60" s="29">
        <v>4</v>
      </c>
      <c r="I60" s="29">
        <v>8</v>
      </c>
      <c r="J60" s="29" t="s">
        <v>27</v>
      </c>
      <c r="K60" s="29" t="s">
        <v>27</v>
      </c>
      <c r="L60" s="36"/>
      <c r="M60" s="36"/>
      <c r="N60" s="36"/>
      <c r="O60" s="36"/>
      <c r="P60" s="175">
        <v>5</v>
      </c>
      <c r="Q60" s="32">
        <f t="shared" si="0"/>
        <v>5.7</v>
      </c>
      <c r="R60" s="33" t="str">
        <f t="shared" si="3"/>
        <v>C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20.25" customHeight="1">
      <c r="B61" s="24">
        <v>51</v>
      </c>
      <c r="C61" s="25" t="s">
        <v>3174</v>
      </c>
      <c r="D61" s="26" t="s">
        <v>1518</v>
      </c>
      <c r="E61" s="27" t="s">
        <v>3175</v>
      </c>
      <c r="F61" s="25" t="s">
        <v>1229</v>
      </c>
      <c r="G61" s="25" t="s">
        <v>95</v>
      </c>
      <c r="H61" s="29">
        <v>10</v>
      </c>
      <c r="I61" s="29">
        <v>3</v>
      </c>
      <c r="J61" s="29" t="s">
        <v>27</v>
      </c>
      <c r="K61" s="29" t="s">
        <v>27</v>
      </c>
      <c r="L61" s="36"/>
      <c r="M61" s="36"/>
      <c r="N61" s="36"/>
      <c r="O61" s="36"/>
      <c r="P61" s="175">
        <v>3</v>
      </c>
      <c r="Q61" s="32">
        <f t="shared" si="0"/>
        <v>4.4000000000000004</v>
      </c>
      <c r="R61" s="33" t="str">
        <f t="shared" si="3"/>
        <v>D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20.25" customHeight="1">
      <c r="B62" s="24">
        <v>52</v>
      </c>
      <c r="C62" s="25" t="s">
        <v>3176</v>
      </c>
      <c r="D62" s="26" t="s">
        <v>288</v>
      </c>
      <c r="E62" s="27" t="s">
        <v>893</v>
      </c>
      <c r="F62" s="25" t="s">
        <v>199</v>
      </c>
      <c r="G62" s="25" t="s">
        <v>594</v>
      </c>
      <c r="H62" s="29">
        <v>10</v>
      </c>
      <c r="I62" s="29">
        <v>3</v>
      </c>
      <c r="J62" s="29" t="s">
        <v>27</v>
      </c>
      <c r="K62" s="29" t="s">
        <v>27</v>
      </c>
      <c r="L62" s="36"/>
      <c r="M62" s="36"/>
      <c r="N62" s="36"/>
      <c r="O62" s="36"/>
      <c r="P62" s="175">
        <v>3</v>
      </c>
      <c r="Q62" s="32">
        <f t="shared" si="0"/>
        <v>4.4000000000000004</v>
      </c>
      <c r="R62" s="33" t="str">
        <f t="shared" si="3"/>
        <v>D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20.25" customHeight="1">
      <c r="B63" s="24">
        <v>53</v>
      </c>
      <c r="C63" s="25" t="s">
        <v>3177</v>
      </c>
      <c r="D63" s="26" t="s">
        <v>1218</v>
      </c>
      <c r="E63" s="27" t="s">
        <v>522</v>
      </c>
      <c r="F63" s="25" t="s">
        <v>1216</v>
      </c>
      <c r="G63" s="25" t="s">
        <v>234</v>
      </c>
      <c r="H63" s="29">
        <v>8</v>
      </c>
      <c r="I63" s="29">
        <v>6</v>
      </c>
      <c r="J63" s="29" t="s">
        <v>27</v>
      </c>
      <c r="K63" s="29" t="s">
        <v>27</v>
      </c>
      <c r="L63" s="36"/>
      <c r="M63" s="36"/>
      <c r="N63" s="36"/>
      <c r="O63" s="36"/>
      <c r="P63" s="175">
        <v>3</v>
      </c>
      <c r="Q63" s="32">
        <f t="shared" si="0"/>
        <v>4.9000000000000004</v>
      </c>
      <c r="R63" s="33" t="str">
        <f t="shared" si="3"/>
        <v>D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20.25" customHeight="1">
      <c r="B64" s="24">
        <v>54</v>
      </c>
      <c r="C64" s="25" t="s">
        <v>3178</v>
      </c>
      <c r="D64" s="26" t="s">
        <v>3179</v>
      </c>
      <c r="E64" s="27" t="s">
        <v>904</v>
      </c>
      <c r="F64" s="25" t="s">
        <v>861</v>
      </c>
      <c r="G64" s="25" t="s">
        <v>1182</v>
      </c>
      <c r="H64" s="29">
        <v>10</v>
      </c>
      <c r="I64" s="29">
        <v>4</v>
      </c>
      <c r="J64" s="29" t="s">
        <v>27</v>
      </c>
      <c r="K64" s="29" t="s">
        <v>27</v>
      </c>
      <c r="L64" s="36"/>
      <c r="M64" s="36"/>
      <c r="N64" s="36"/>
      <c r="O64" s="36"/>
      <c r="P64" s="175">
        <v>4</v>
      </c>
      <c r="Q64" s="32">
        <f t="shared" si="0"/>
        <v>5.2</v>
      </c>
      <c r="R64" s="33" t="str">
        <f t="shared" si="3"/>
        <v>D+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20.25" customHeight="1">
      <c r="B65" s="24">
        <v>55</v>
      </c>
      <c r="C65" s="25" t="s">
        <v>3180</v>
      </c>
      <c r="D65" s="26" t="s">
        <v>2579</v>
      </c>
      <c r="E65" s="27" t="s">
        <v>334</v>
      </c>
      <c r="F65" s="25" t="s">
        <v>652</v>
      </c>
      <c r="G65" s="25" t="s">
        <v>237</v>
      </c>
      <c r="H65" s="29">
        <v>8</v>
      </c>
      <c r="I65" s="29">
        <v>4</v>
      </c>
      <c r="J65" s="29" t="s">
        <v>27</v>
      </c>
      <c r="K65" s="29" t="s">
        <v>27</v>
      </c>
      <c r="L65" s="36"/>
      <c r="M65" s="36"/>
      <c r="N65" s="36"/>
      <c r="O65" s="36"/>
      <c r="P65" s="175">
        <v>2</v>
      </c>
      <c r="Q65" s="32">
        <f t="shared" si="0"/>
        <v>3.8</v>
      </c>
      <c r="R65" s="33" t="str">
        <f t="shared" si="3"/>
        <v>F</v>
      </c>
      <c r="S65" s="34" t="str">
        <f t="shared" si="1"/>
        <v>Kém</v>
      </c>
      <c r="T65" s="35" t="str">
        <f t="shared" si="4"/>
        <v/>
      </c>
      <c r="U65" s="3"/>
      <c r="V65" s="101" t="str">
        <f t="shared" si="2"/>
        <v>Học lại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20.25" customHeight="1">
      <c r="B66" s="24">
        <v>56</v>
      </c>
      <c r="C66" s="25" t="s">
        <v>3181</v>
      </c>
      <c r="D66" s="26" t="s">
        <v>288</v>
      </c>
      <c r="E66" s="27" t="s">
        <v>334</v>
      </c>
      <c r="F66" s="25" t="s">
        <v>1871</v>
      </c>
      <c r="G66" s="25" t="s">
        <v>297</v>
      </c>
      <c r="H66" s="29">
        <v>7</v>
      </c>
      <c r="I66" s="29">
        <v>6</v>
      </c>
      <c r="J66" s="29" t="s">
        <v>27</v>
      </c>
      <c r="K66" s="29" t="s">
        <v>27</v>
      </c>
      <c r="L66" s="36"/>
      <c r="M66" s="36"/>
      <c r="N66" s="36"/>
      <c r="O66" s="36"/>
      <c r="P66" s="175">
        <v>2</v>
      </c>
      <c r="Q66" s="32">
        <f t="shared" si="0"/>
        <v>4.2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20.25" customHeight="1">
      <c r="B67" s="24">
        <v>57</v>
      </c>
      <c r="C67" s="25" t="s">
        <v>3182</v>
      </c>
      <c r="D67" s="26" t="s">
        <v>3183</v>
      </c>
      <c r="E67" s="27" t="s">
        <v>529</v>
      </c>
      <c r="F67" s="25" t="s">
        <v>1135</v>
      </c>
      <c r="G67" s="25" t="s">
        <v>237</v>
      </c>
      <c r="H67" s="29">
        <v>8</v>
      </c>
      <c r="I67" s="29">
        <v>6</v>
      </c>
      <c r="J67" s="29" t="s">
        <v>27</v>
      </c>
      <c r="K67" s="29" t="s">
        <v>27</v>
      </c>
      <c r="L67" s="36"/>
      <c r="M67" s="36"/>
      <c r="N67" s="36"/>
      <c r="O67" s="36"/>
      <c r="P67" s="175">
        <v>3</v>
      </c>
      <c r="Q67" s="32">
        <f t="shared" si="0"/>
        <v>4.9000000000000004</v>
      </c>
      <c r="R67" s="33" t="str">
        <f t="shared" si="3"/>
        <v>D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20.25" customHeight="1">
      <c r="B68" s="24">
        <v>58</v>
      </c>
      <c r="C68" s="25" t="s">
        <v>3184</v>
      </c>
      <c r="D68" s="26" t="s">
        <v>3185</v>
      </c>
      <c r="E68" s="27" t="s">
        <v>343</v>
      </c>
      <c r="F68" s="25" t="s">
        <v>924</v>
      </c>
      <c r="G68" s="25" t="s">
        <v>110</v>
      </c>
      <c r="H68" s="29">
        <v>8</v>
      </c>
      <c r="I68" s="29">
        <v>9</v>
      </c>
      <c r="J68" s="29" t="s">
        <v>27</v>
      </c>
      <c r="K68" s="29" t="s">
        <v>27</v>
      </c>
      <c r="L68" s="36"/>
      <c r="M68" s="36"/>
      <c r="N68" s="36"/>
      <c r="O68" s="36"/>
      <c r="P68" s="175">
        <v>2</v>
      </c>
      <c r="Q68" s="32">
        <f t="shared" si="0"/>
        <v>5.3</v>
      </c>
      <c r="R68" s="33" t="str">
        <f t="shared" si="3"/>
        <v>D+</v>
      </c>
      <c r="S68" s="34" t="str">
        <f t="shared" si="1"/>
        <v>Trung bình yếu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20.25" customHeight="1">
      <c r="B69" s="24">
        <v>59</v>
      </c>
      <c r="C69" s="25" t="s">
        <v>3186</v>
      </c>
      <c r="D69" s="26" t="s">
        <v>872</v>
      </c>
      <c r="E69" s="27" t="s">
        <v>1077</v>
      </c>
      <c r="F69" s="25" t="s">
        <v>902</v>
      </c>
      <c r="G69" s="25" t="s">
        <v>237</v>
      </c>
      <c r="H69" s="29">
        <v>6</v>
      </c>
      <c r="I69" s="29">
        <v>6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5</v>
      </c>
      <c r="R69" s="33" t="str">
        <f t="shared" si="3"/>
        <v>D+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20.25" customHeight="1">
      <c r="B70" s="24">
        <v>60</v>
      </c>
      <c r="C70" s="25" t="s">
        <v>3187</v>
      </c>
      <c r="D70" s="26" t="s">
        <v>1893</v>
      </c>
      <c r="E70" s="27" t="s">
        <v>3188</v>
      </c>
      <c r="F70" s="25" t="s">
        <v>606</v>
      </c>
      <c r="G70" s="25" t="s">
        <v>129</v>
      </c>
      <c r="H70" s="29">
        <v>10</v>
      </c>
      <c r="I70" s="29">
        <v>4</v>
      </c>
      <c r="J70" s="29" t="s">
        <v>27</v>
      </c>
      <c r="K70" s="29" t="s">
        <v>27</v>
      </c>
      <c r="L70" s="36"/>
      <c r="M70" s="36"/>
      <c r="N70" s="36"/>
      <c r="O70" s="36"/>
      <c r="P70" s="175">
        <v>2</v>
      </c>
      <c r="Q70" s="32">
        <f t="shared" si="0"/>
        <v>4.2</v>
      </c>
      <c r="R70" s="33" t="str">
        <f t="shared" si="3"/>
        <v>D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147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55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5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873" priority="2" operator="greaterThan">
      <formula>10</formula>
    </cfRule>
  </conditionalFormatting>
  <conditionalFormatting sqref="C1:C1048576">
    <cfRule type="duplicateValues" dxfId="287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80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" style="1" bestFit="1" customWidth="1"/>
    <col min="5" max="5" width="8.5" style="1" customWidth="1"/>
    <col min="6" max="6" width="9.375" style="1" hidden="1" customWidth="1"/>
    <col min="7" max="7" width="13.25" style="1" bestFit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63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43596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39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39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89" t="s">
        <v>50</v>
      </c>
      <c r="N9" s="89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13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80</v>
      </c>
      <c r="AG9" s="81">
        <f>+$AF$9/$Y$9</f>
        <v>0.53333333333333333</v>
      </c>
      <c r="AH9" s="82">
        <f>COUNTIF($V$10:$V$219,"Học lại")</f>
        <v>8</v>
      </c>
      <c r="AI9" s="81">
        <f>+$AH$9/$Y$9</f>
        <v>5.3333333333333337E-2</v>
      </c>
      <c r="AJ9" s="73">
        <f>COUNTIF($V$11:$V$219,"Đạt")</f>
        <v>62</v>
      </c>
      <c r="AK9" s="80">
        <f>+$AJ$9/$Y$9</f>
        <v>0.41333333333333333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71</v>
      </c>
      <c r="D11" s="17" t="s">
        <v>72</v>
      </c>
      <c r="E11" s="18" t="s">
        <v>73</v>
      </c>
      <c r="F11" s="16" t="s">
        <v>74</v>
      </c>
      <c r="G11" s="16" t="s">
        <v>75</v>
      </c>
      <c r="H11" s="19">
        <v>8</v>
      </c>
      <c r="I11" s="19">
        <v>4</v>
      </c>
      <c r="J11" s="19" t="s">
        <v>27</v>
      </c>
      <c r="K11" s="19" t="s">
        <v>27</v>
      </c>
      <c r="L11" s="20"/>
      <c r="M11" s="20"/>
      <c r="N11" s="20"/>
      <c r="O11" s="20"/>
      <c r="P11" s="174">
        <v>5</v>
      </c>
      <c r="Q11" s="21">
        <f t="shared" ref="Q11:Q42" si="0">ROUND(SUMPRODUCT(H11:P11,$H$10:$P$10)/100,1)</f>
        <v>5.3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76</v>
      </c>
      <c r="D12" s="26" t="s">
        <v>77</v>
      </c>
      <c r="E12" s="27" t="s">
        <v>73</v>
      </c>
      <c r="F12" s="25" t="s">
        <v>78</v>
      </c>
      <c r="G12" s="25" t="s">
        <v>79</v>
      </c>
      <c r="H12" s="29">
        <v>8</v>
      </c>
      <c r="I12" s="29">
        <v>4</v>
      </c>
      <c r="J12" s="29" t="s">
        <v>27</v>
      </c>
      <c r="K12" s="29" t="s">
        <v>27</v>
      </c>
      <c r="L12" s="30"/>
      <c r="M12" s="30"/>
      <c r="N12" s="30"/>
      <c r="O12" s="30"/>
      <c r="P12" s="175">
        <v>4</v>
      </c>
      <c r="Q12" s="32">
        <f t="shared" si="0"/>
        <v>4.8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80</v>
      </c>
      <c r="D13" s="26" t="s">
        <v>81</v>
      </c>
      <c r="E13" s="27" t="s">
        <v>73</v>
      </c>
      <c r="F13" s="25" t="s">
        <v>82</v>
      </c>
      <c r="G13" s="25" t="s">
        <v>83</v>
      </c>
      <c r="H13" s="29">
        <v>10</v>
      </c>
      <c r="I13" s="29">
        <v>3</v>
      </c>
      <c r="J13" s="29" t="s">
        <v>27</v>
      </c>
      <c r="K13" s="29" t="s">
        <v>27</v>
      </c>
      <c r="L13" s="36"/>
      <c r="M13" s="36"/>
      <c r="N13" s="36"/>
      <c r="O13" s="36"/>
      <c r="P13" s="175">
        <v>4</v>
      </c>
      <c r="Q13" s="32">
        <f t="shared" si="0"/>
        <v>4.9000000000000004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90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84</v>
      </c>
      <c r="D14" s="26" t="s">
        <v>85</v>
      </c>
      <c r="E14" s="27" t="s">
        <v>73</v>
      </c>
      <c r="F14" s="25" t="s">
        <v>86</v>
      </c>
      <c r="G14" s="25" t="s">
        <v>87</v>
      </c>
      <c r="H14" s="29">
        <v>8</v>
      </c>
      <c r="I14" s="29">
        <v>3</v>
      </c>
      <c r="J14" s="29" t="s">
        <v>27</v>
      </c>
      <c r="K14" s="29" t="s">
        <v>27</v>
      </c>
      <c r="L14" s="36"/>
      <c r="M14" s="36"/>
      <c r="N14" s="36"/>
      <c r="O14" s="36"/>
      <c r="P14" s="175">
        <v>3</v>
      </c>
      <c r="Q14" s="32">
        <f t="shared" si="0"/>
        <v>4</v>
      </c>
      <c r="R14" s="33" t="str">
        <f t="shared" si="3"/>
        <v>D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88</v>
      </c>
      <c r="D15" s="26" t="s">
        <v>89</v>
      </c>
      <c r="E15" s="27" t="s">
        <v>73</v>
      </c>
      <c r="F15" s="25" t="s">
        <v>90</v>
      </c>
      <c r="G15" s="25" t="s">
        <v>91</v>
      </c>
      <c r="H15" s="29">
        <v>10</v>
      </c>
      <c r="I15" s="29">
        <v>5</v>
      </c>
      <c r="J15" s="29" t="s">
        <v>27</v>
      </c>
      <c r="K15" s="29" t="s">
        <v>27</v>
      </c>
      <c r="L15" s="36"/>
      <c r="M15" s="36"/>
      <c r="N15" s="36"/>
      <c r="O15" s="36"/>
      <c r="P15" s="175">
        <v>7</v>
      </c>
      <c r="Q15" s="32">
        <f t="shared" si="0"/>
        <v>7</v>
      </c>
      <c r="R15" s="33" t="str">
        <f t="shared" si="3"/>
        <v>B</v>
      </c>
      <c r="S15" s="34" t="str">
        <f t="shared" si="1"/>
        <v>Khá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92</v>
      </c>
      <c r="D16" s="26" t="s">
        <v>93</v>
      </c>
      <c r="E16" s="27" t="s">
        <v>73</v>
      </c>
      <c r="F16" s="25" t="s">
        <v>94</v>
      </c>
      <c r="G16" s="25" t="s">
        <v>95</v>
      </c>
      <c r="H16" s="29">
        <v>7</v>
      </c>
      <c r="I16" s="29">
        <v>9</v>
      </c>
      <c r="J16" s="29" t="s">
        <v>27</v>
      </c>
      <c r="K16" s="29" t="s">
        <v>27</v>
      </c>
      <c r="L16" s="36"/>
      <c r="M16" s="36"/>
      <c r="N16" s="36"/>
      <c r="O16" s="36"/>
      <c r="P16" s="175">
        <v>10</v>
      </c>
      <c r="Q16" s="32">
        <f t="shared" si="0"/>
        <v>9.1</v>
      </c>
      <c r="R16" s="33" t="str">
        <f t="shared" si="3"/>
        <v>A+</v>
      </c>
      <c r="S16" s="34" t="str">
        <f t="shared" si="1"/>
        <v>Giỏi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96</v>
      </c>
      <c r="D17" s="26" t="s">
        <v>97</v>
      </c>
      <c r="E17" s="27" t="s">
        <v>98</v>
      </c>
      <c r="F17" s="25" t="s">
        <v>99</v>
      </c>
      <c r="G17" s="25" t="s">
        <v>100</v>
      </c>
      <c r="H17" s="29">
        <v>8</v>
      </c>
      <c r="I17" s="29">
        <v>7</v>
      </c>
      <c r="J17" s="29" t="s">
        <v>27</v>
      </c>
      <c r="K17" s="29" t="s">
        <v>27</v>
      </c>
      <c r="L17" s="36"/>
      <c r="M17" s="36"/>
      <c r="N17" s="36"/>
      <c r="O17" s="36"/>
      <c r="P17" s="175">
        <v>3</v>
      </c>
      <c r="Q17" s="32">
        <f t="shared" si="0"/>
        <v>5.2</v>
      </c>
      <c r="R17" s="33" t="str">
        <f t="shared" si="3"/>
        <v>D+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101</v>
      </c>
      <c r="D18" s="26" t="s">
        <v>102</v>
      </c>
      <c r="E18" s="27" t="s">
        <v>103</v>
      </c>
      <c r="F18" s="25" t="s">
        <v>104</v>
      </c>
      <c r="G18" s="25" t="s">
        <v>105</v>
      </c>
      <c r="H18" s="29">
        <v>0</v>
      </c>
      <c r="I18" s="29">
        <v>0</v>
      </c>
      <c r="J18" s="29" t="s">
        <v>27</v>
      </c>
      <c r="K18" s="29" t="s">
        <v>27</v>
      </c>
      <c r="L18" s="36"/>
      <c r="M18" s="36"/>
      <c r="N18" s="36"/>
      <c r="O18" s="36"/>
      <c r="P18" s="175">
        <v>0</v>
      </c>
      <c r="Q18" s="32">
        <f t="shared" si="0"/>
        <v>0</v>
      </c>
      <c r="R18" s="33" t="str">
        <f t="shared" si="3"/>
        <v>F</v>
      </c>
      <c r="S18" s="34" t="str">
        <f t="shared" si="1"/>
        <v>Kém</v>
      </c>
      <c r="T18" s="35" t="str">
        <f t="shared" si="4"/>
        <v>Không đủ ĐKDT</v>
      </c>
      <c r="U18" s="3"/>
      <c r="V18" s="101" t="str">
        <f t="shared" si="2"/>
        <v>Học lại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106</v>
      </c>
      <c r="D19" s="26" t="s">
        <v>107</v>
      </c>
      <c r="E19" s="27" t="s">
        <v>108</v>
      </c>
      <c r="F19" s="25" t="s">
        <v>109</v>
      </c>
      <c r="G19" s="25" t="s">
        <v>110</v>
      </c>
      <c r="H19" s="29">
        <v>10</v>
      </c>
      <c r="I19" s="29">
        <v>5</v>
      </c>
      <c r="J19" s="29" t="s">
        <v>27</v>
      </c>
      <c r="K19" s="29" t="s">
        <v>27</v>
      </c>
      <c r="L19" s="36"/>
      <c r="M19" s="36"/>
      <c r="N19" s="36"/>
      <c r="O19" s="36"/>
      <c r="P19" s="175">
        <v>5</v>
      </c>
      <c r="Q19" s="32">
        <f t="shared" si="0"/>
        <v>6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111</v>
      </c>
      <c r="D20" s="26" t="s">
        <v>112</v>
      </c>
      <c r="E20" s="27" t="s">
        <v>113</v>
      </c>
      <c r="F20" s="25" t="s">
        <v>114</v>
      </c>
      <c r="G20" s="25" t="s">
        <v>115</v>
      </c>
      <c r="H20" s="29">
        <v>6</v>
      </c>
      <c r="I20" s="29">
        <v>3</v>
      </c>
      <c r="J20" s="29" t="s">
        <v>27</v>
      </c>
      <c r="K20" s="29" t="s">
        <v>27</v>
      </c>
      <c r="L20" s="36"/>
      <c r="M20" s="36"/>
      <c r="N20" s="36"/>
      <c r="O20" s="36"/>
      <c r="P20" s="175">
        <v>4</v>
      </c>
      <c r="Q20" s="32">
        <f t="shared" si="0"/>
        <v>4.0999999999999996</v>
      </c>
      <c r="R20" s="33" t="str">
        <f t="shared" si="3"/>
        <v>D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116</v>
      </c>
      <c r="D21" s="26" t="s">
        <v>117</v>
      </c>
      <c r="E21" s="27" t="s">
        <v>118</v>
      </c>
      <c r="F21" s="25" t="s">
        <v>119</v>
      </c>
      <c r="G21" s="25" t="s">
        <v>120</v>
      </c>
      <c r="H21" s="29">
        <v>5</v>
      </c>
      <c r="I21" s="29">
        <v>5</v>
      </c>
      <c r="J21" s="29" t="s">
        <v>27</v>
      </c>
      <c r="K21" s="29" t="s">
        <v>27</v>
      </c>
      <c r="L21" s="36"/>
      <c r="M21" s="36"/>
      <c r="N21" s="36"/>
      <c r="O21" s="36"/>
      <c r="P21" s="175">
        <v>9</v>
      </c>
      <c r="Q21" s="32">
        <f t="shared" si="0"/>
        <v>7</v>
      </c>
      <c r="R21" s="33" t="str">
        <f t="shared" si="3"/>
        <v>B</v>
      </c>
      <c r="S21" s="34" t="str">
        <f t="shared" si="1"/>
        <v>Khá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121</v>
      </c>
      <c r="D22" s="26" t="s">
        <v>122</v>
      </c>
      <c r="E22" s="27" t="s">
        <v>118</v>
      </c>
      <c r="F22" s="25" t="s">
        <v>123</v>
      </c>
      <c r="G22" s="25" t="s">
        <v>124</v>
      </c>
      <c r="H22" s="29">
        <v>8</v>
      </c>
      <c r="I22" s="29">
        <v>7</v>
      </c>
      <c r="J22" s="29" t="s">
        <v>27</v>
      </c>
      <c r="K22" s="29" t="s">
        <v>27</v>
      </c>
      <c r="L22" s="36"/>
      <c r="M22" s="36"/>
      <c r="N22" s="36"/>
      <c r="O22" s="36"/>
      <c r="P22" s="175">
        <v>6</v>
      </c>
      <c r="Q22" s="32">
        <f t="shared" si="0"/>
        <v>6.7</v>
      </c>
      <c r="R22" s="33" t="str">
        <f t="shared" si="3"/>
        <v>C+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125</v>
      </c>
      <c r="D23" s="26" t="s">
        <v>126</v>
      </c>
      <c r="E23" s="27" t="s">
        <v>127</v>
      </c>
      <c r="F23" s="25" t="s">
        <v>128</v>
      </c>
      <c r="G23" s="25" t="s">
        <v>129</v>
      </c>
      <c r="H23" s="29">
        <v>10</v>
      </c>
      <c r="I23" s="29">
        <v>6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6.3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130</v>
      </c>
      <c r="D24" s="26" t="s">
        <v>131</v>
      </c>
      <c r="E24" s="27" t="s">
        <v>132</v>
      </c>
      <c r="F24" s="25" t="s">
        <v>133</v>
      </c>
      <c r="G24" s="25" t="s">
        <v>124</v>
      </c>
      <c r="H24" s="29">
        <v>6</v>
      </c>
      <c r="I24" s="29">
        <v>6</v>
      </c>
      <c r="J24" s="29" t="s">
        <v>27</v>
      </c>
      <c r="K24" s="29" t="s">
        <v>27</v>
      </c>
      <c r="L24" s="36"/>
      <c r="M24" s="36"/>
      <c r="N24" s="36"/>
      <c r="O24" s="36"/>
      <c r="P24" s="175" t="s">
        <v>27</v>
      </c>
      <c r="Q24" s="32">
        <f t="shared" si="0"/>
        <v>3</v>
      </c>
      <c r="R24" s="33" t="str">
        <f t="shared" si="3"/>
        <v>F</v>
      </c>
      <c r="S24" s="34" t="str">
        <f t="shared" si="1"/>
        <v>Kém</v>
      </c>
      <c r="T24" s="35" t="s">
        <v>5123</v>
      </c>
      <c r="U24" s="3"/>
      <c r="V24" s="101" t="str">
        <f t="shared" si="2"/>
        <v>Học lại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134</v>
      </c>
      <c r="D25" s="26" t="s">
        <v>135</v>
      </c>
      <c r="E25" s="27" t="s">
        <v>136</v>
      </c>
      <c r="F25" s="25" t="s">
        <v>137</v>
      </c>
      <c r="G25" s="25" t="s">
        <v>138</v>
      </c>
      <c r="H25" s="29">
        <v>9</v>
      </c>
      <c r="I25" s="29">
        <v>2</v>
      </c>
      <c r="J25" s="29" t="s">
        <v>27</v>
      </c>
      <c r="K25" s="29" t="s">
        <v>27</v>
      </c>
      <c r="L25" s="36"/>
      <c r="M25" s="36"/>
      <c r="N25" s="36"/>
      <c r="O25" s="36"/>
      <c r="P25" s="175">
        <v>4</v>
      </c>
      <c r="Q25" s="32">
        <f t="shared" si="0"/>
        <v>4.4000000000000004</v>
      </c>
      <c r="R25" s="33" t="str">
        <f t="shared" si="3"/>
        <v>D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139</v>
      </c>
      <c r="D26" s="26" t="s">
        <v>140</v>
      </c>
      <c r="E26" s="27" t="s">
        <v>141</v>
      </c>
      <c r="F26" s="25" t="s">
        <v>142</v>
      </c>
      <c r="G26" s="25" t="s">
        <v>143</v>
      </c>
      <c r="H26" s="29">
        <v>10</v>
      </c>
      <c r="I26" s="29">
        <v>5</v>
      </c>
      <c r="J26" s="29" t="s">
        <v>27</v>
      </c>
      <c r="K26" s="29" t="s">
        <v>27</v>
      </c>
      <c r="L26" s="36"/>
      <c r="M26" s="36"/>
      <c r="N26" s="36"/>
      <c r="O26" s="36"/>
      <c r="P26" s="175">
        <v>6</v>
      </c>
      <c r="Q26" s="32">
        <f t="shared" si="0"/>
        <v>6.5</v>
      </c>
      <c r="R26" s="33" t="str">
        <f t="shared" si="3"/>
        <v>C+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144</v>
      </c>
      <c r="D27" s="26" t="s">
        <v>145</v>
      </c>
      <c r="E27" s="27" t="s">
        <v>146</v>
      </c>
      <c r="F27" s="25" t="s">
        <v>142</v>
      </c>
      <c r="G27" s="25" t="s">
        <v>100</v>
      </c>
      <c r="H27" s="29">
        <v>8</v>
      </c>
      <c r="I27" s="29">
        <v>10</v>
      </c>
      <c r="J27" s="29" t="s">
        <v>27</v>
      </c>
      <c r="K27" s="29" t="s">
        <v>27</v>
      </c>
      <c r="L27" s="36"/>
      <c r="M27" s="36"/>
      <c r="N27" s="36"/>
      <c r="O27" s="36"/>
      <c r="P27" s="175">
        <v>8</v>
      </c>
      <c r="Q27" s="32">
        <f t="shared" si="0"/>
        <v>8.6</v>
      </c>
      <c r="R27" s="33" t="str">
        <f t="shared" si="3"/>
        <v>A</v>
      </c>
      <c r="S27" s="34" t="str">
        <f t="shared" si="1"/>
        <v>Giỏi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147</v>
      </c>
      <c r="D28" s="26" t="s">
        <v>148</v>
      </c>
      <c r="E28" s="27" t="s">
        <v>149</v>
      </c>
      <c r="F28" s="25" t="s">
        <v>150</v>
      </c>
      <c r="G28" s="25" t="s">
        <v>110</v>
      </c>
      <c r="H28" s="29">
        <v>8</v>
      </c>
      <c r="I28" s="29">
        <v>8</v>
      </c>
      <c r="J28" s="29" t="s">
        <v>27</v>
      </c>
      <c r="K28" s="29" t="s">
        <v>27</v>
      </c>
      <c r="L28" s="36"/>
      <c r="M28" s="36"/>
      <c r="N28" s="36"/>
      <c r="O28" s="36"/>
      <c r="P28" s="175">
        <v>3</v>
      </c>
      <c r="Q28" s="32">
        <f t="shared" si="0"/>
        <v>5.5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151</v>
      </c>
      <c r="D29" s="26" t="s">
        <v>152</v>
      </c>
      <c r="E29" s="27" t="s">
        <v>149</v>
      </c>
      <c r="F29" s="25" t="s">
        <v>153</v>
      </c>
      <c r="G29" s="25" t="s">
        <v>87</v>
      </c>
      <c r="H29" s="29">
        <v>8</v>
      </c>
      <c r="I29" s="29">
        <v>5</v>
      </c>
      <c r="J29" s="29" t="s">
        <v>27</v>
      </c>
      <c r="K29" s="29" t="s">
        <v>27</v>
      </c>
      <c r="L29" s="36"/>
      <c r="M29" s="36"/>
      <c r="N29" s="36"/>
      <c r="O29" s="36"/>
      <c r="P29" s="175">
        <v>8</v>
      </c>
      <c r="Q29" s="32">
        <f t="shared" si="0"/>
        <v>7.1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154</v>
      </c>
      <c r="D30" s="26" t="s">
        <v>155</v>
      </c>
      <c r="E30" s="27" t="s">
        <v>156</v>
      </c>
      <c r="F30" s="25" t="s">
        <v>157</v>
      </c>
      <c r="G30" s="25" t="s">
        <v>158</v>
      </c>
      <c r="H30" s="29">
        <v>8</v>
      </c>
      <c r="I30" s="29">
        <v>4</v>
      </c>
      <c r="J30" s="29" t="s">
        <v>27</v>
      </c>
      <c r="K30" s="29" t="s">
        <v>27</v>
      </c>
      <c r="L30" s="36"/>
      <c r="M30" s="36"/>
      <c r="N30" s="36"/>
      <c r="O30" s="36"/>
      <c r="P30" s="175">
        <v>6</v>
      </c>
      <c r="Q30" s="32">
        <f t="shared" si="0"/>
        <v>5.8</v>
      </c>
      <c r="R30" s="33" t="str">
        <f t="shared" si="3"/>
        <v>C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159</v>
      </c>
      <c r="D31" s="26" t="s">
        <v>160</v>
      </c>
      <c r="E31" s="27" t="s">
        <v>161</v>
      </c>
      <c r="F31" s="25" t="s">
        <v>162</v>
      </c>
      <c r="G31" s="25" t="s">
        <v>163</v>
      </c>
      <c r="H31" s="29">
        <v>6</v>
      </c>
      <c r="I31" s="29">
        <v>6</v>
      </c>
      <c r="J31" s="29" t="s">
        <v>27</v>
      </c>
      <c r="K31" s="29" t="s">
        <v>27</v>
      </c>
      <c r="L31" s="36"/>
      <c r="M31" s="36"/>
      <c r="N31" s="36"/>
      <c r="O31" s="36"/>
      <c r="P31" s="175">
        <v>3</v>
      </c>
      <c r="Q31" s="32">
        <f t="shared" si="0"/>
        <v>4.5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164</v>
      </c>
      <c r="D32" s="26" t="s">
        <v>165</v>
      </c>
      <c r="E32" s="27" t="s">
        <v>161</v>
      </c>
      <c r="F32" s="25" t="s">
        <v>166</v>
      </c>
      <c r="G32" s="25" t="s">
        <v>167</v>
      </c>
      <c r="H32" s="29">
        <v>10</v>
      </c>
      <c r="I32" s="29">
        <v>7</v>
      </c>
      <c r="J32" s="29" t="s">
        <v>27</v>
      </c>
      <c r="K32" s="29" t="s">
        <v>27</v>
      </c>
      <c r="L32" s="36"/>
      <c r="M32" s="36"/>
      <c r="N32" s="36"/>
      <c r="O32" s="36"/>
      <c r="P32" s="175">
        <v>5</v>
      </c>
      <c r="Q32" s="32">
        <f t="shared" si="0"/>
        <v>6.6</v>
      </c>
      <c r="R32" s="33" t="str">
        <f t="shared" si="3"/>
        <v>C+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168</v>
      </c>
      <c r="D33" s="26" t="s">
        <v>169</v>
      </c>
      <c r="E33" s="27" t="s">
        <v>161</v>
      </c>
      <c r="F33" s="25" t="s">
        <v>170</v>
      </c>
      <c r="G33" s="25" t="s">
        <v>83</v>
      </c>
      <c r="H33" s="29">
        <v>10</v>
      </c>
      <c r="I33" s="29">
        <v>4</v>
      </c>
      <c r="J33" s="29" t="s">
        <v>27</v>
      </c>
      <c r="K33" s="29" t="s">
        <v>27</v>
      </c>
      <c r="L33" s="36"/>
      <c r="M33" s="36"/>
      <c r="N33" s="36"/>
      <c r="O33" s="36"/>
      <c r="P33" s="175">
        <v>4</v>
      </c>
      <c r="Q33" s="32">
        <f t="shared" si="0"/>
        <v>5.2</v>
      </c>
      <c r="R33" s="33" t="str">
        <f t="shared" si="3"/>
        <v>D+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171</v>
      </c>
      <c r="D34" s="26" t="s">
        <v>172</v>
      </c>
      <c r="E34" s="27" t="s">
        <v>173</v>
      </c>
      <c r="F34" s="25" t="s">
        <v>174</v>
      </c>
      <c r="G34" s="25" t="s">
        <v>83</v>
      </c>
      <c r="H34" s="29">
        <v>9</v>
      </c>
      <c r="I34" s="29">
        <v>2</v>
      </c>
      <c r="J34" s="29" t="s">
        <v>27</v>
      </c>
      <c r="K34" s="29" t="s">
        <v>27</v>
      </c>
      <c r="L34" s="36"/>
      <c r="M34" s="36"/>
      <c r="N34" s="36"/>
      <c r="O34" s="36"/>
      <c r="P34" s="175">
        <v>5</v>
      </c>
      <c r="Q34" s="32">
        <f t="shared" si="0"/>
        <v>4.9000000000000004</v>
      </c>
      <c r="R34" s="33" t="str">
        <f t="shared" si="3"/>
        <v>D</v>
      </c>
      <c r="S34" s="34" t="str">
        <f t="shared" si="1"/>
        <v>Trung bình yếu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175</v>
      </c>
      <c r="D35" s="26" t="s">
        <v>176</v>
      </c>
      <c r="E35" s="27" t="s">
        <v>173</v>
      </c>
      <c r="F35" s="25" t="s">
        <v>177</v>
      </c>
      <c r="G35" s="25" t="s">
        <v>110</v>
      </c>
      <c r="H35" s="29">
        <v>0</v>
      </c>
      <c r="I35" s="29">
        <v>0</v>
      </c>
      <c r="J35" s="29" t="s">
        <v>27</v>
      </c>
      <c r="K35" s="29" t="s">
        <v>27</v>
      </c>
      <c r="L35" s="36"/>
      <c r="M35" s="36"/>
      <c r="N35" s="36"/>
      <c r="O35" s="36"/>
      <c r="P35" s="175">
        <v>0</v>
      </c>
      <c r="Q35" s="32">
        <f t="shared" si="0"/>
        <v>0</v>
      </c>
      <c r="R35" s="33" t="str">
        <f t="shared" si="3"/>
        <v>F</v>
      </c>
      <c r="S35" s="34" t="str">
        <f t="shared" si="1"/>
        <v>Kém</v>
      </c>
      <c r="T35" s="35" t="str">
        <f t="shared" si="4"/>
        <v>Không đủ ĐKDT</v>
      </c>
      <c r="U35" s="3"/>
      <c r="V35" s="101" t="str">
        <f t="shared" si="2"/>
        <v>Học lại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178</v>
      </c>
      <c r="D36" s="26" t="s">
        <v>179</v>
      </c>
      <c r="E36" s="27" t="s">
        <v>180</v>
      </c>
      <c r="F36" s="25" t="s">
        <v>181</v>
      </c>
      <c r="G36" s="25" t="s">
        <v>182</v>
      </c>
      <c r="H36" s="29">
        <v>10</v>
      </c>
      <c r="I36" s="29">
        <v>4</v>
      </c>
      <c r="J36" s="29" t="s">
        <v>27</v>
      </c>
      <c r="K36" s="29" t="s">
        <v>27</v>
      </c>
      <c r="L36" s="36"/>
      <c r="M36" s="36"/>
      <c r="N36" s="36"/>
      <c r="O36" s="36"/>
      <c r="P36" s="175">
        <v>4</v>
      </c>
      <c r="Q36" s="32">
        <f t="shared" si="0"/>
        <v>5.2</v>
      </c>
      <c r="R36" s="33" t="str">
        <f t="shared" si="3"/>
        <v>D+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183</v>
      </c>
      <c r="D37" s="26" t="s">
        <v>184</v>
      </c>
      <c r="E37" s="27" t="s">
        <v>185</v>
      </c>
      <c r="F37" s="25" t="s">
        <v>186</v>
      </c>
      <c r="G37" s="25" t="s">
        <v>187</v>
      </c>
      <c r="H37" s="29">
        <v>8</v>
      </c>
      <c r="I37" s="29">
        <v>8</v>
      </c>
      <c r="J37" s="29" t="s">
        <v>27</v>
      </c>
      <c r="K37" s="29" t="s">
        <v>27</v>
      </c>
      <c r="L37" s="36"/>
      <c r="M37" s="36"/>
      <c r="N37" s="36"/>
      <c r="O37" s="36"/>
      <c r="P37" s="175">
        <v>7</v>
      </c>
      <c r="Q37" s="32">
        <f t="shared" si="0"/>
        <v>7.5</v>
      </c>
      <c r="R37" s="33" t="str">
        <f t="shared" si="3"/>
        <v>B</v>
      </c>
      <c r="S37" s="34" t="str">
        <f t="shared" si="1"/>
        <v>Khá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188</v>
      </c>
      <c r="D38" s="26" t="s">
        <v>165</v>
      </c>
      <c r="E38" s="27" t="s">
        <v>189</v>
      </c>
      <c r="F38" s="25" t="s">
        <v>190</v>
      </c>
      <c r="G38" s="25" t="s">
        <v>191</v>
      </c>
      <c r="H38" s="29">
        <v>10</v>
      </c>
      <c r="I38" s="29">
        <v>5</v>
      </c>
      <c r="J38" s="29" t="s">
        <v>27</v>
      </c>
      <c r="K38" s="29" t="s">
        <v>27</v>
      </c>
      <c r="L38" s="36"/>
      <c r="M38" s="36"/>
      <c r="N38" s="36"/>
      <c r="O38" s="36"/>
      <c r="P38" s="175">
        <v>7</v>
      </c>
      <c r="Q38" s="32">
        <f t="shared" si="0"/>
        <v>7</v>
      </c>
      <c r="R38" s="33" t="str">
        <f t="shared" si="3"/>
        <v>B</v>
      </c>
      <c r="S38" s="34" t="str">
        <f t="shared" si="1"/>
        <v>Khá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192</v>
      </c>
      <c r="D39" s="26" t="s">
        <v>193</v>
      </c>
      <c r="E39" s="27" t="s">
        <v>189</v>
      </c>
      <c r="F39" s="25" t="s">
        <v>194</v>
      </c>
      <c r="G39" s="25" t="s">
        <v>195</v>
      </c>
      <c r="H39" s="29">
        <v>6</v>
      </c>
      <c r="I39" s="29">
        <v>1</v>
      </c>
      <c r="J39" s="29" t="s">
        <v>27</v>
      </c>
      <c r="K39" s="29" t="s">
        <v>27</v>
      </c>
      <c r="L39" s="36"/>
      <c r="M39" s="36"/>
      <c r="N39" s="36"/>
      <c r="O39" s="36"/>
      <c r="P39" s="175">
        <v>6</v>
      </c>
      <c r="Q39" s="32">
        <f t="shared" si="0"/>
        <v>4.5</v>
      </c>
      <c r="R39" s="33" t="str">
        <f t="shared" si="3"/>
        <v>D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196</v>
      </c>
      <c r="D40" s="26" t="s">
        <v>197</v>
      </c>
      <c r="E40" s="27" t="s">
        <v>198</v>
      </c>
      <c r="F40" s="25" t="s">
        <v>199</v>
      </c>
      <c r="G40" s="25" t="s">
        <v>200</v>
      </c>
      <c r="H40" s="29">
        <v>6</v>
      </c>
      <c r="I40" s="29">
        <v>5</v>
      </c>
      <c r="J40" s="29" t="s">
        <v>27</v>
      </c>
      <c r="K40" s="29" t="s">
        <v>27</v>
      </c>
      <c r="L40" s="36"/>
      <c r="M40" s="36"/>
      <c r="N40" s="36"/>
      <c r="O40" s="36"/>
      <c r="P40" s="175">
        <v>3</v>
      </c>
      <c r="Q40" s="32">
        <f t="shared" si="0"/>
        <v>4.2</v>
      </c>
      <c r="R40" s="33" t="str">
        <f t="shared" si="3"/>
        <v>D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201</v>
      </c>
      <c r="D41" s="26" t="s">
        <v>202</v>
      </c>
      <c r="E41" s="27" t="s">
        <v>203</v>
      </c>
      <c r="F41" s="25" t="s">
        <v>204</v>
      </c>
      <c r="G41" s="25" t="s">
        <v>205</v>
      </c>
      <c r="H41" s="29">
        <v>8</v>
      </c>
      <c r="I41" s="29">
        <v>1</v>
      </c>
      <c r="J41" s="29" t="s">
        <v>27</v>
      </c>
      <c r="K41" s="29" t="s">
        <v>27</v>
      </c>
      <c r="L41" s="36"/>
      <c r="M41" s="36"/>
      <c r="N41" s="36"/>
      <c r="O41" s="36"/>
      <c r="P41" s="175">
        <v>5</v>
      </c>
      <c r="Q41" s="32">
        <f t="shared" si="0"/>
        <v>4.4000000000000004</v>
      </c>
      <c r="R41" s="33" t="str">
        <f t="shared" si="3"/>
        <v>D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206</v>
      </c>
      <c r="D42" s="26" t="s">
        <v>207</v>
      </c>
      <c r="E42" s="27" t="s">
        <v>208</v>
      </c>
      <c r="F42" s="25" t="s">
        <v>174</v>
      </c>
      <c r="G42" s="25" t="s">
        <v>182</v>
      </c>
      <c r="H42" s="29">
        <v>0</v>
      </c>
      <c r="I42" s="29">
        <v>0</v>
      </c>
      <c r="J42" s="29" t="s">
        <v>27</v>
      </c>
      <c r="K42" s="29" t="s">
        <v>27</v>
      </c>
      <c r="L42" s="36"/>
      <c r="M42" s="36"/>
      <c r="N42" s="36"/>
      <c r="O42" s="36"/>
      <c r="P42" s="175">
        <v>0</v>
      </c>
      <c r="Q42" s="32">
        <f t="shared" si="0"/>
        <v>0</v>
      </c>
      <c r="R42" s="33" t="str">
        <f t="shared" si="3"/>
        <v>F</v>
      </c>
      <c r="S42" s="34" t="str">
        <f t="shared" si="1"/>
        <v>Kém</v>
      </c>
      <c r="T42" s="35" t="str">
        <f t="shared" si="4"/>
        <v>Không đủ ĐKDT</v>
      </c>
      <c r="U42" s="3"/>
      <c r="V42" s="101" t="str">
        <f t="shared" si="2"/>
        <v>Học lại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209</v>
      </c>
      <c r="D43" s="26" t="s">
        <v>210</v>
      </c>
      <c r="E43" s="27" t="s">
        <v>211</v>
      </c>
      <c r="F43" s="25" t="s">
        <v>212</v>
      </c>
      <c r="G43" s="25" t="s">
        <v>87</v>
      </c>
      <c r="H43" s="29">
        <v>10</v>
      </c>
      <c r="I43" s="29">
        <v>7</v>
      </c>
      <c r="J43" s="29" t="s">
        <v>27</v>
      </c>
      <c r="K43" s="29" t="s">
        <v>27</v>
      </c>
      <c r="L43" s="36"/>
      <c r="M43" s="36"/>
      <c r="N43" s="36"/>
      <c r="O43" s="36"/>
      <c r="P43" s="175">
        <v>5</v>
      </c>
      <c r="Q43" s="32">
        <f t="shared" ref="Q43:Q74" si="5">ROUND(SUMPRODUCT(H43:P43,$H$10:$P$10)/100,1)</f>
        <v>6.6</v>
      </c>
      <c r="R43" s="33" t="str">
        <f t="shared" si="3"/>
        <v>C+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213</v>
      </c>
      <c r="D44" s="26" t="s">
        <v>214</v>
      </c>
      <c r="E44" s="27" t="s">
        <v>215</v>
      </c>
      <c r="F44" s="25" t="s">
        <v>216</v>
      </c>
      <c r="G44" s="25" t="s">
        <v>217</v>
      </c>
      <c r="H44" s="29">
        <v>10</v>
      </c>
      <c r="I44" s="29">
        <v>5</v>
      </c>
      <c r="J44" s="29" t="s">
        <v>27</v>
      </c>
      <c r="K44" s="29" t="s">
        <v>27</v>
      </c>
      <c r="L44" s="36"/>
      <c r="M44" s="36"/>
      <c r="N44" s="36"/>
      <c r="O44" s="36"/>
      <c r="P44" s="175">
        <v>4</v>
      </c>
      <c r="Q44" s="32">
        <f t="shared" si="5"/>
        <v>5.5</v>
      </c>
      <c r="R44" s="33" t="str">
        <f t="shared" si="3"/>
        <v>C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218</v>
      </c>
      <c r="D45" s="26" t="s">
        <v>219</v>
      </c>
      <c r="E45" s="27" t="s">
        <v>220</v>
      </c>
      <c r="F45" s="25" t="s">
        <v>221</v>
      </c>
      <c r="G45" s="25" t="s">
        <v>87</v>
      </c>
      <c r="H45" s="29">
        <v>8</v>
      </c>
      <c r="I45" s="29">
        <v>1</v>
      </c>
      <c r="J45" s="29" t="s">
        <v>27</v>
      </c>
      <c r="K45" s="29" t="s">
        <v>27</v>
      </c>
      <c r="L45" s="36"/>
      <c r="M45" s="36"/>
      <c r="N45" s="36"/>
      <c r="O45" s="36"/>
      <c r="P45" s="175">
        <v>5</v>
      </c>
      <c r="Q45" s="32">
        <f t="shared" si="5"/>
        <v>4.4000000000000004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222</v>
      </c>
      <c r="D46" s="26" t="s">
        <v>223</v>
      </c>
      <c r="E46" s="27" t="s">
        <v>224</v>
      </c>
      <c r="F46" s="25" t="s">
        <v>225</v>
      </c>
      <c r="G46" s="25" t="s">
        <v>163</v>
      </c>
      <c r="H46" s="29">
        <v>8</v>
      </c>
      <c r="I46" s="29">
        <v>6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5"/>
        <v>5.4</v>
      </c>
      <c r="R46" s="33" t="str">
        <f t="shared" si="3"/>
        <v>D+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226</v>
      </c>
      <c r="D47" s="26" t="s">
        <v>227</v>
      </c>
      <c r="E47" s="27" t="s">
        <v>228</v>
      </c>
      <c r="F47" s="25" t="s">
        <v>229</v>
      </c>
      <c r="G47" s="25" t="s">
        <v>158</v>
      </c>
      <c r="H47" s="29">
        <v>6</v>
      </c>
      <c r="I47" s="29">
        <v>6</v>
      </c>
      <c r="J47" s="29" t="s">
        <v>27</v>
      </c>
      <c r="K47" s="29" t="s">
        <v>27</v>
      </c>
      <c r="L47" s="36"/>
      <c r="M47" s="36"/>
      <c r="N47" s="36"/>
      <c r="O47" s="36"/>
      <c r="P47" s="175">
        <v>5</v>
      </c>
      <c r="Q47" s="32">
        <f t="shared" si="5"/>
        <v>5.5</v>
      </c>
      <c r="R47" s="33" t="str">
        <f t="shared" si="3"/>
        <v>C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230</v>
      </c>
      <c r="D48" s="26" t="s">
        <v>231</v>
      </c>
      <c r="E48" s="27" t="s">
        <v>232</v>
      </c>
      <c r="F48" s="25" t="s">
        <v>233</v>
      </c>
      <c r="G48" s="25" t="s">
        <v>234</v>
      </c>
      <c r="H48" s="29">
        <v>8</v>
      </c>
      <c r="I48" s="29">
        <v>4</v>
      </c>
      <c r="J48" s="29" t="s">
        <v>27</v>
      </c>
      <c r="K48" s="29" t="s">
        <v>27</v>
      </c>
      <c r="L48" s="36"/>
      <c r="M48" s="36"/>
      <c r="N48" s="36"/>
      <c r="O48" s="36"/>
      <c r="P48" s="175">
        <v>6</v>
      </c>
      <c r="Q48" s="32">
        <f t="shared" si="5"/>
        <v>5.8</v>
      </c>
      <c r="R48" s="33" t="str">
        <f t="shared" si="3"/>
        <v>C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235</v>
      </c>
      <c r="D49" s="26" t="s">
        <v>93</v>
      </c>
      <c r="E49" s="27" t="s">
        <v>232</v>
      </c>
      <c r="F49" s="25" t="s">
        <v>236</v>
      </c>
      <c r="G49" s="25" t="s">
        <v>237</v>
      </c>
      <c r="H49" s="29">
        <v>10</v>
      </c>
      <c r="I49" s="29">
        <v>5</v>
      </c>
      <c r="J49" s="29" t="s">
        <v>27</v>
      </c>
      <c r="K49" s="29" t="s">
        <v>27</v>
      </c>
      <c r="L49" s="36"/>
      <c r="M49" s="36"/>
      <c r="N49" s="36"/>
      <c r="O49" s="36"/>
      <c r="P49" s="175">
        <v>3</v>
      </c>
      <c r="Q49" s="32">
        <f t="shared" si="5"/>
        <v>5</v>
      </c>
      <c r="R49" s="33" t="str">
        <f t="shared" si="3"/>
        <v>D+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238</v>
      </c>
      <c r="D50" s="26" t="s">
        <v>223</v>
      </c>
      <c r="E50" s="27" t="s">
        <v>239</v>
      </c>
      <c r="F50" s="25" t="s">
        <v>240</v>
      </c>
      <c r="G50" s="25" t="s">
        <v>163</v>
      </c>
      <c r="H50" s="29">
        <v>0</v>
      </c>
      <c r="I50" s="29">
        <v>0</v>
      </c>
      <c r="J50" s="29" t="s">
        <v>27</v>
      </c>
      <c r="K50" s="29" t="s">
        <v>27</v>
      </c>
      <c r="L50" s="36"/>
      <c r="M50" s="36"/>
      <c r="N50" s="36"/>
      <c r="O50" s="36"/>
      <c r="P50" s="175">
        <v>0</v>
      </c>
      <c r="Q50" s="32">
        <f t="shared" si="5"/>
        <v>0</v>
      </c>
      <c r="R50" s="33" t="str">
        <f t="shared" si="3"/>
        <v>F</v>
      </c>
      <c r="S50" s="34" t="str">
        <f t="shared" si="1"/>
        <v>Kém</v>
      </c>
      <c r="T50" s="35" t="str">
        <f t="shared" si="4"/>
        <v>Không đủ ĐKDT</v>
      </c>
      <c r="U50" s="3"/>
      <c r="V50" s="101" t="str">
        <f t="shared" si="2"/>
        <v>Học lại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241</v>
      </c>
      <c r="D51" s="26" t="s">
        <v>242</v>
      </c>
      <c r="E51" s="27" t="s">
        <v>243</v>
      </c>
      <c r="F51" s="25" t="s">
        <v>244</v>
      </c>
      <c r="G51" s="25" t="s">
        <v>75</v>
      </c>
      <c r="H51" s="29">
        <v>10</v>
      </c>
      <c r="I51" s="29">
        <v>4</v>
      </c>
      <c r="J51" s="29" t="s">
        <v>27</v>
      </c>
      <c r="K51" s="29" t="s">
        <v>27</v>
      </c>
      <c r="L51" s="36"/>
      <c r="M51" s="36"/>
      <c r="N51" s="36"/>
      <c r="O51" s="36"/>
      <c r="P51" s="175">
        <v>2</v>
      </c>
      <c r="Q51" s="32">
        <f t="shared" si="5"/>
        <v>4.2</v>
      </c>
      <c r="R51" s="33" t="str">
        <f t="shared" si="3"/>
        <v>D</v>
      </c>
      <c r="S51" s="34" t="str">
        <f t="shared" si="1"/>
        <v>Trung bình yếu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245</v>
      </c>
      <c r="D52" s="26" t="s">
        <v>246</v>
      </c>
      <c r="E52" s="27" t="s">
        <v>247</v>
      </c>
      <c r="F52" s="25" t="s">
        <v>248</v>
      </c>
      <c r="G52" s="25" t="s">
        <v>110</v>
      </c>
      <c r="H52" s="29">
        <v>0</v>
      </c>
      <c r="I52" s="29">
        <v>0</v>
      </c>
      <c r="J52" s="29" t="s">
        <v>27</v>
      </c>
      <c r="K52" s="29" t="s">
        <v>27</v>
      </c>
      <c r="L52" s="36"/>
      <c r="M52" s="36"/>
      <c r="N52" s="36"/>
      <c r="O52" s="36"/>
      <c r="P52" s="175">
        <v>0</v>
      </c>
      <c r="Q52" s="32">
        <f t="shared" si="5"/>
        <v>0</v>
      </c>
      <c r="R52" s="33" t="str">
        <f t="shared" si="3"/>
        <v>F</v>
      </c>
      <c r="S52" s="34" t="str">
        <f t="shared" si="1"/>
        <v>Kém</v>
      </c>
      <c r="T52" s="35" t="str">
        <f t="shared" si="4"/>
        <v>Không đủ ĐKDT</v>
      </c>
      <c r="U52" s="3"/>
      <c r="V52" s="101" t="str">
        <f t="shared" si="2"/>
        <v>Học lại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249</v>
      </c>
      <c r="D53" s="26" t="s">
        <v>250</v>
      </c>
      <c r="E53" s="27" t="s">
        <v>251</v>
      </c>
      <c r="F53" s="25" t="s">
        <v>252</v>
      </c>
      <c r="G53" s="25" t="s">
        <v>167</v>
      </c>
      <c r="H53" s="29">
        <v>10</v>
      </c>
      <c r="I53" s="29">
        <v>8</v>
      </c>
      <c r="J53" s="29" t="s">
        <v>27</v>
      </c>
      <c r="K53" s="29" t="s">
        <v>27</v>
      </c>
      <c r="L53" s="36"/>
      <c r="M53" s="36"/>
      <c r="N53" s="36"/>
      <c r="O53" s="36"/>
      <c r="P53" s="175">
        <v>6</v>
      </c>
      <c r="Q53" s="32">
        <f t="shared" si="5"/>
        <v>7.4</v>
      </c>
      <c r="R53" s="33" t="str">
        <f t="shared" si="3"/>
        <v>B</v>
      </c>
      <c r="S53" s="34" t="str">
        <f t="shared" si="1"/>
        <v>Khá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253</v>
      </c>
      <c r="D54" s="26" t="s">
        <v>254</v>
      </c>
      <c r="E54" s="27" t="s">
        <v>255</v>
      </c>
      <c r="F54" s="25" t="s">
        <v>256</v>
      </c>
      <c r="G54" s="25" t="s">
        <v>87</v>
      </c>
      <c r="H54" s="29">
        <v>7</v>
      </c>
      <c r="I54" s="29">
        <v>3</v>
      </c>
      <c r="J54" s="29" t="s">
        <v>27</v>
      </c>
      <c r="K54" s="29" t="s">
        <v>27</v>
      </c>
      <c r="L54" s="36"/>
      <c r="M54" s="36"/>
      <c r="N54" s="36"/>
      <c r="O54" s="36"/>
      <c r="P54" s="175">
        <v>4</v>
      </c>
      <c r="Q54" s="32">
        <f t="shared" si="5"/>
        <v>4.3</v>
      </c>
      <c r="R54" s="33" t="str">
        <f t="shared" si="3"/>
        <v>D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257</v>
      </c>
      <c r="D55" s="26" t="s">
        <v>258</v>
      </c>
      <c r="E55" s="27" t="s">
        <v>259</v>
      </c>
      <c r="F55" s="25" t="s">
        <v>260</v>
      </c>
      <c r="G55" s="25" t="s">
        <v>158</v>
      </c>
      <c r="H55" s="29">
        <v>9</v>
      </c>
      <c r="I55" s="29">
        <v>6</v>
      </c>
      <c r="J55" s="29" t="s">
        <v>27</v>
      </c>
      <c r="K55" s="29" t="s">
        <v>27</v>
      </c>
      <c r="L55" s="36"/>
      <c r="M55" s="36"/>
      <c r="N55" s="36"/>
      <c r="O55" s="36"/>
      <c r="P55" s="175">
        <v>2</v>
      </c>
      <c r="Q55" s="32">
        <f t="shared" si="5"/>
        <v>4.5999999999999996</v>
      </c>
      <c r="R55" s="33" t="str">
        <f t="shared" si="3"/>
        <v>D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261</v>
      </c>
      <c r="D56" s="26" t="s">
        <v>262</v>
      </c>
      <c r="E56" s="27" t="s">
        <v>259</v>
      </c>
      <c r="F56" s="25" t="s">
        <v>263</v>
      </c>
      <c r="G56" s="25" t="s">
        <v>234</v>
      </c>
      <c r="H56" s="29">
        <v>8</v>
      </c>
      <c r="I56" s="29">
        <v>3</v>
      </c>
      <c r="J56" s="29" t="s">
        <v>27</v>
      </c>
      <c r="K56" s="29" t="s">
        <v>27</v>
      </c>
      <c r="L56" s="36"/>
      <c r="M56" s="36"/>
      <c r="N56" s="36"/>
      <c r="O56" s="36"/>
      <c r="P56" s="175">
        <v>3</v>
      </c>
      <c r="Q56" s="32">
        <f t="shared" si="5"/>
        <v>4</v>
      </c>
      <c r="R56" s="33" t="str">
        <f t="shared" si="3"/>
        <v>D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264</v>
      </c>
      <c r="D57" s="26" t="s">
        <v>265</v>
      </c>
      <c r="E57" s="27" t="s">
        <v>266</v>
      </c>
      <c r="F57" s="25" t="s">
        <v>267</v>
      </c>
      <c r="G57" s="25" t="s">
        <v>167</v>
      </c>
      <c r="H57" s="29">
        <v>10</v>
      </c>
      <c r="I57" s="29">
        <v>6</v>
      </c>
      <c r="J57" s="29" t="s">
        <v>27</v>
      </c>
      <c r="K57" s="29" t="s">
        <v>27</v>
      </c>
      <c r="L57" s="36"/>
      <c r="M57" s="36"/>
      <c r="N57" s="36"/>
      <c r="O57" s="36"/>
      <c r="P57" s="175">
        <v>1</v>
      </c>
      <c r="Q57" s="32">
        <f t="shared" si="5"/>
        <v>4.3</v>
      </c>
      <c r="R57" s="33" t="str">
        <f t="shared" si="3"/>
        <v>D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268</v>
      </c>
      <c r="D58" s="26" t="s">
        <v>269</v>
      </c>
      <c r="E58" s="27" t="s">
        <v>266</v>
      </c>
      <c r="F58" s="25" t="s">
        <v>270</v>
      </c>
      <c r="G58" s="25" t="s">
        <v>191</v>
      </c>
      <c r="H58" s="29">
        <v>8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3</v>
      </c>
      <c r="Q58" s="32">
        <f t="shared" si="5"/>
        <v>4.3</v>
      </c>
      <c r="R58" s="33" t="str">
        <f t="shared" si="3"/>
        <v>D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271</v>
      </c>
      <c r="D59" s="26" t="s">
        <v>169</v>
      </c>
      <c r="E59" s="27" t="s">
        <v>272</v>
      </c>
      <c r="F59" s="25" t="s">
        <v>273</v>
      </c>
      <c r="G59" s="25" t="s">
        <v>200</v>
      </c>
      <c r="H59" s="29">
        <v>10</v>
      </c>
      <c r="I59" s="29">
        <v>9</v>
      </c>
      <c r="J59" s="29" t="s">
        <v>27</v>
      </c>
      <c r="K59" s="29" t="s">
        <v>27</v>
      </c>
      <c r="L59" s="36"/>
      <c r="M59" s="36"/>
      <c r="N59" s="36"/>
      <c r="O59" s="36"/>
      <c r="P59" s="175">
        <v>4</v>
      </c>
      <c r="Q59" s="32">
        <f t="shared" si="5"/>
        <v>6.7</v>
      </c>
      <c r="R59" s="33" t="str">
        <f t="shared" si="3"/>
        <v>C+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274</v>
      </c>
      <c r="D60" s="26" t="s">
        <v>275</v>
      </c>
      <c r="E60" s="27" t="s">
        <v>276</v>
      </c>
      <c r="F60" s="25" t="s">
        <v>277</v>
      </c>
      <c r="G60" s="25" t="s">
        <v>91</v>
      </c>
      <c r="H60" s="29">
        <v>6</v>
      </c>
      <c r="I60" s="29">
        <v>9</v>
      </c>
      <c r="J60" s="29" t="s">
        <v>27</v>
      </c>
      <c r="K60" s="29" t="s">
        <v>27</v>
      </c>
      <c r="L60" s="36"/>
      <c r="M60" s="36"/>
      <c r="N60" s="36"/>
      <c r="O60" s="36"/>
      <c r="P60" s="175">
        <v>4</v>
      </c>
      <c r="Q60" s="32">
        <f t="shared" si="5"/>
        <v>5.9</v>
      </c>
      <c r="R60" s="33" t="str">
        <f t="shared" si="3"/>
        <v>C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278</v>
      </c>
      <c r="D61" s="26" t="s">
        <v>279</v>
      </c>
      <c r="E61" s="27" t="s">
        <v>280</v>
      </c>
      <c r="F61" s="25" t="s">
        <v>281</v>
      </c>
      <c r="G61" s="25" t="s">
        <v>282</v>
      </c>
      <c r="H61" s="29">
        <v>7</v>
      </c>
      <c r="I61" s="29">
        <v>7</v>
      </c>
      <c r="J61" s="29" t="s">
        <v>27</v>
      </c>
      <c r="K61" s="29" t="s">
        <v>27</v>
      </c>
      <c r="L61" s="36"/>
      <c r="M61" s="36"/>
      <c r="N61" s="36"/>
      <c r="O61" s="36"/>
      <c r="P61" s="175">
        <v>3</v>
      </c>
      <c r="Q61" s="32">
        <f t="shared" si="5"/>
        <v>5</v>
      </c>
      <c r="R61" s="33" t="str">
        <f t="shared" si="3"/>
        <v>D+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283</v>
      </c>
      <c r="D62" s="26" t="s">
        <v>284</v>
      </c>
      <c r="E62" s="27" t="s">
        <v>285</v>
      </c>
      <c r="F62" s="25" t="s">
        <v>286</v>
      </c>
      <c r="G62" s="25" t="s">
        <v>191</v>
      </c>
      <c r="H62" s="29">
        <v>6</v>
      </c>
      <c r="I62" s="29">
        <v>9</v>
      </c>
      <c r="J62" s="29" t="s">
        <v>27</v>
      </c>
      <c r="K62" s="29" t="s">
        <v>27</v>
      </c>
      <c r="L62" s="36"/>
      <c r="M62" s="36"/>
      <c r="N62" s="36"/>
      <c r="O62" s="36"/>
      <c r="P62" s="175">
        <v>5</v>
      </c>
      <c r="Q62" s="32">
        <f t="shared" si="5"/>
        <v>6.4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287</v>
      </c>
      <c r="D63" s="26" t="s">
        <v>288</v>
      </c>
      <c r="E63" s="27" t="s">
        <v>285</v>
      </c>
      <c r="F63" s="25" t="s">
        <v>78</v>
      </c>
      <c r="G63" s="25" t="s">
        <v>95</v>
      </c>
      <c r="H63" s="29">
        <v>10</v>
      </c>
      <c r="I63" s="29">
        <v>2</v>
      </c>
      <c r="J63" s="29" t="s">
        <v>27</v>
      </c>
      <c r="K63" s="29" t="s">
        <v>27</v>
      </c>
      <c r="L63" s="36"/>
      <c r="M63" s="36"/>
      <c r="N63" s="36"/>
      <c r="O63" s="36"/>
      <c r="P63" s="175">
        <v>9</v>
      </c>
      <c r="Q63" s="32">
        <f t="shared" si="5"/>
        <v>7.1</v>
      </c>
      <c r="R63" s="33" t="str">
        <f t="shared" si="3"/>
        <v>B</v>
      </c>
      <c r="S63" s="34" t="str">
        <f t="shared" si="1"/>
        <v>Khá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289</v>
      </c>
      <c r="D64" s="26" t="s">
        <v>290</v>
      </c>
      <c r="E64" s="27" t="s">
        <v>291</v>
      </c>
      <c r="F64" s="25" t="s">
        <v>292</v>
      </c>
      <c r="G64" s="25" t="s">
        <v>83</v>
      </c>
      <c r="H64" s="29">
        <v>10</v>
      </c>
      <c r="I64" s="29">
        <v>4</v>
      </c>
      <c r="J64" s="29" t="s">
        <v>27</v>
      </c>
      <c r="K64" s="29" t="s">
        <v>27</v>
      </c>
      <c r="L64" s="36"/>
      <c r="M64" s="36"/>
      <c r="N64" s="36"/>
      <c r="O64" s="36"/>
      <c r="P64" s="175">
        <v>4</v>
      </c>
      <c r="Q64" s="32">
        <f t="shared" si="5"/>
        <v>5.2</v>
      </c>
      <c r="R64" s="33" t="str">
        <f t="shared" si="3"/>
        <v>D+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293</v>
      </c>
      <c r="D65" s="26" t="s">
        <v>294</v>
      </c>
      <c r="E65" s="27" t="s">
        <v>295</v>
      </c>
      <c r="F65" s="25" t="s">
        <v>296</v>
      </c>
      <c r="G65" s="25" t="s">
        <v>297</v>
      </c>
      <c r="H65" s="29">
        <v>0</v>
      </c>
      <c r="I65" s="29">
        <v>0</v>
      </c>
      <c r="J65" s="29" t="s">
        <v>27</v>
      </c>
      <c r="K65" s="29" t="s">
        <v>27</v>
      </c>
      <c r="L65" s="36"/>
      <c r="M65" s="36"/>
      <c r="N65" s="36"/>
      <c r="O65" s="36"/>
      <c r="P65" s="175">
        <v>0</v>
      </c>
      <c r="Q65" s="32">
        <f t="shared" si="5"/>
        <v>0</v>
      </c>
      <c r="R65" s="33" t="str">
        <f t="shared" si="3"/>
        <v>F</v>
      </c>
      <c r="S65" s="34" t="str">
        <f t="shared" si="1"/>
        <v>Kém</v>
      </c>
      <c r="T65" s="35" t="str">
        <f t="shared" si="4"/>
        <v>Không đủ ĐKDT</v>
      </c>
      <c r="U65" s="3"/>
      <c r="V65" s="101" t="str">
        <f t="shared" si="2"/>
        <v>Học lại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298</v>
      </c>
      <c r="D66" s="26" t="s">
        <v>299</v>
      </c>
      <c r="E66" s="27" t="s">
        <v>300</v>
      </c>
      <c r="F66" s="25" t="s">
        <v>301</v>
      </c>
      <c r="G66" s="25" t="s">
        <v>110</v>
      </c>
      <c r="H66" s="29">
        <v>8</v>
      </c>
      <c r="I66" s="29">
        <v>6</v>
      </c>
      <c r="J66" s="29" t="s">
        <v>27</v>
      </c>
      <c r="K66" s="29" t="s">
        <v>27</v>
      </c>
      <c r="L66" s="36"/>
      <c r="M66" s="36"/>
      <c r="N66" s="36"/>
      <c r="O66" s="36"/>
      <c r="P66" s="175">
        <v>2</v>
      </c>
      <c r="Q66" s="32">
        <f t="shared" si="5"/>
        <v>4.4000000000000004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302</v>
      </c>
      <c r="D67" s="26" t="s">
        <v>303</v>
      </c>
      <c r="E67" s="27" t="s">
        <v>304</v>
      </c>
      <c r="F67" s="28" t="s">
        <v>296</v>
      </c>
      <c r="G67" s="25" t="s">
        <v>182</v>
      </c>
      <c r="H67" s="29">
        <v>0</v>
      </c>
      <c r="I67" s="29">
        <v>0</v>
      </c>
      <c r="J67" s="29" t="s">
        <v>27</v>
      </c>
      <c r="K67" s="29" t="s">
        <v>27</v>
      </c>
      <c r="L67" s="36"/>
      <c r="M67" s="36"/>
      <c r="N67" s="36"/>
      <c r="O67" s="36"/>
      <c r="P67" s="175">
        <v>0</v>
      </c>
      <c r="Q67" s="32">
        <f t="shared" si="5"/>
        <v>0</v>
      </c>
      <c r="R67" s="33" t="str">
        <f t="shared" si="3"/>
        <v>F</v>
      </c>
      <c r="S67" s="34" t="str">
        <f t="shared" si="1"/>
        <v>Kém</v>
      </c>
      <c r="T67" s="35" t="str">
        <f t="shared" si="4"/>
        <v>Không đủ ĐKDT</v>
      </c>
      <c r="U67" s="3"/>
      <c r="V67" s="101" t="str">
        <f t="shared" si="2"/>
        <v>Học lại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305</v>
      </c>
      <c r="D68" s="26" t="s">
        <v>306</v>
      </c>
      <c r="E68" s="27" t="s">
        <v>307</v>
      </c>
      <c r="F68" s="28" t="s">
        <v>308</v>
      </c>
      <c r="G68" s="25" t="s">
        <v>237</v>
      </c>
      <c r="H68" s="29">
        <v>10</v>
      </c>
      <c r="I68" s="29">
        <v>2</v>
      </c>
      <c r="J68" s="29" t="s">
        <v>27</v>
      </c>
      <c r="K68" s="29" t="s">
        <v>27</v>
      </c>
      <c r="L68" s="36"/>
      <c r="M68" s="36"/>
      <c r="N68" s="36"/>
      <c r="O68" s="36"/>
      <c r="P68" s="175">
        <v>6</v>
      </c>
      <c r="Q68" s="32">
        <f t="shared" si="5"/>
        <v>5.6</v>
      </c>
      <c r="R68" s="33" t="str">
        <f t="shared" si="3"/>
        <v>C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309</v>
      </c>
      <c r="D69" s="26" t="s">
        <v>310</v>
      </c>
      <c r="E69" s="27" t="s">
        <v>311</v>
      </c>
      <c r="F69" s="28" t="s">
        <v>312</v>
      </c>
      <c r="G69" s="25" t="s">
        <v>313</v>
      </c>
      <c r="H69" s="29">
        <v>8</v>
      </c>
      <c r="I69" s="29">
        <v>5</v>
      </c>
      <c r="J69" s="29" t="s">
        <v>27</v>
      </c>
      <c r="K69" s="29" t="s">
        <v>27</v>
      </c>
      <c r="L69" s="36"/>
      <c r="M69" s="36"/>
      <c r="N69" s="36"/>
      <c r="O69" s="36"/>
      <c r="P69" s="175">
        <v>3</v>
      </c>
      <c r="Q69" s="32">
        <f t="shared" si="5"/>
        <v>4.5999999999999996</v>
      </c>
      <c r="R69" s="33" t="str">
        <f t="shared" si="3"/>
        <v>D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314</v>
      </c>
      <c r="D70" s="26" t="s">
        <v>246</v>
      </c>
      <c r="E70" s="27" t="s">
        <v>311</v>
      </c>
      <c r="F70" s="28" t="s">
        <v>315</v>
      </c>
      <c r="G70" s="25" t="s">
        <v>316</v>
      </c>
      <c r="H70" s="29">
        <v>7</v>
      </c>
      <c r="I70" s="29">
        <v>7</v>
      </c>
      <c r="J70" s="29" t="s">
        <v>27</v>
      </c>
      <c r="K70" s="29" t="s">
        <v>27</v>
      </c>
      <c r="L70" s="36"/>
      <c r="M70" s="36"/>
      <c r="N70" s="36"/>
      <c r="O70" s="36"/>
      <c r="P70" s="175">
        <v>4</v>
      </c>
      <c r="Q70" s="32">
        <f t="shared" si="5"/>
        <v>5.5</v>
      </c>
      <c r="R70" s="33" t="str">
        <f t="shared" si="3"/>
        <v>C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customHeight="1">
      <c r="B71" s="24">
        <v>61</v>
      </c>
      <c r="C71" s="25" t="s">
        <v>317</v>
      </c>
      <c r="D71" s="26" t="s">
        <v>288</v>
      </c>
      <c r="E71" s="27" t="s">
        <v>318</v>
      </c>
      <c r="F71" s="28" t="s">
        <v>319</v>
      </c>
      <c r="G71" s="25" t="s">
        <v>167</v>
      </c>
      <c r="H71" s="29">
        <v>8</v>
      </c>
      <c r="I71" s="29">
        <v>8</v>
      </c>
      <c r="J71" s="29" t="s">
        <v>27</v>
      </c>
      <c r="K71" s="29" t="s">
        <v>27</v>
      </c>
      <c r="L71" s="36"/>
      <c r="M71" s="36"/>
      <c r="N71" s="36"/>
      <c r="O71" s="36"/>
      <c r="P71" s="175">
        <v>2</v>
      </c>
      <c r="Q71" s="32">
        <f t="shared" si="5"/>
        <v>5</v>
      </c>
      <c r="R71" s="33" t="str">
        <f t="shared" si="3"/>
        <v>D+</v>
      </c>
      <c r="S71" s="34" t="str">
        <f t="shared" si="1"/>
        <v>Trung bình yếu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customHeight="1">
      <c r="B72" s="24">
        <v>62</v>
      </c>
      <c r="C72" s="25" t="s">
        <v>320</v>
      </c>
      <c r="D72" s="26" t="s">
        <v>169</v>
      </c>
      <c r="E72" s="27" t="s">
        <v>321</v>
      </c>
      <c r="F72" s="28" t="s">
        <v>322</v>
      </c>
      <c r="G72" s="25" t="s">
        <v>323</v>
      </c>
      <c r="H72" s="29">
        <v>10</v>
      </c>
      <c r="I72" s="29">
        <v>2</v>
      </c>
      <c r="J72" s="29" t="s">
        <v>27</v>
      </c>
      <c r="K72" s="29" t="s">
        <v>27</v>
      </c>
      <c r="L72" s="36"/>
      <c r="M72" s="36"/>
      <c r="N72" s="36"/>
      <c r="O72" s="36"/>
      <c r="P72" s="175">
        <v>4</v>
      </c>
      <c r="Q72" s="32">
        <f t="shared" si="5"/>
        <v>4.5999999999999996</v>
      </c>
      <c r="R72" s="33" t="str">
        <f t="shared" si="3"/>
        <v>D</v>
      </c>
      <c r="S72" s="34" t="str">
        <f t="shared" si="1"/>
        <v>Trung bình yếu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customHeight="1">
      <c r="B73" s="24">
        <v>63</v>
      </c>
      <c r="C73" s="25" t="s">
        <v>324</v>
      </c>
      <c r="D73" s="26" t="s">
        <v>254</v>
      </c>
      <c r="E73" s="27" t="s">
        <v>325</v>
      </c>
      <c r="F73" s="28" t="s">
        <v>326</v>
      </c>
      <c r="G73" s="25" t="s">
        <v>75</v>
      </c>
      <c r="H73" s="29">
        <v>7</v>
      </c>
      <c r="I73" s="29">
        <v>4</v>
      </c>
      <c r="J73" s="29" t="s">
        <v>27</v>
      </c>
      <c r="K73" s="29" t="s">
        <v>27</v>
      </c>
      <c r="L73" s="36"/>
      <c r="M73" s="36"/>
      <c r="N73" s="36"/>
      <c r="O73" s="36"/>
      <c r="P73" s="175">
        <v>3</v>
      </c>
      <c r="Q73" s="32">
        <f t="shared" si="5"/>
        <v>4.0999999999999996</v>
      </c>
      <c r="R73" s="33" t="str">
        <f t="shared" si="3"/>
        <v>D</v>
      </c>
      <c r="S73" s="34" t="str">
        <f t="shared" si="1"/>
        <v>Trung bình yếu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customHeight="1">
      <c r="B74" s="24">
        <v>64</v>
      </c>
      <c r="C74" s="25" t="s">
        <v>327</v>
      </c>
      <c r="D74" s="26" t="s">
        <v>254</v>
      </c>
      <c r="E74" s="27" t="s">
        <v>325</v>
      </c>
      <c r="F74" s="28" t="s">
        <v>328</v>
      </c>
      <c r="G74" s="25" t="s">
        <v>138</v>
      </c>
      <c r="H74" s="29">
        <v>8</v>
      </c>
      <c r="I74" s="29">
        <v>9</v>
      </c>
      <c r="J74" s="29" t="s">
        <v>27</v>
      </c>
      <c r="K74" s="29" t="s">
        <v>27</v>
      </c>
      <c r="L74" s="36"/>
      <c r="M74" s="36"/>
      <c r="N74" s="36"/>
      <c r="O74" s="36"/>
      <c r="P74" s="175">
        <v>1</v>
      </c>
      <c r="Q74" s="32">
        <f t="shared" si="5"/>
        <v>4.8</v>
      </c>
      <c r="R74" s="33" t="str">
        <f t="shared" si="3"/>
        <v>D</v>
      </c>
      <c r="S74" s="34" t="str">
        <f t="shared" si="1"/>
        <v>Trung bình yếu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customHeight="1">
      <c r="B75" s="24">
        <v>65</v>
      </c>
      <c r="C75" s="25" t="s">
        <v>329</v>
      </c>
      <c r="D75" s="26" t="s">
        <v>330</v>
      </c>
      <c r="E75" s="27" t="s">
        <v>331</v>
      </c>
      <c r="F75" s="28" t="s">
        <v>212</v>
      </c>
      <c r="G75" s="25" t="s">
        <v>87</v>
      </c>
      <c r="H75" s="29">
        <v>7</v>
      </c>
      <c r="I75" s="29">
        <v>7</v>
      </c>
      <c r="J75" s="29" t="s">
        <v>27</v>
      </c>
      <c r="K75" s="29" t="s">
        <v>27</v>
      </c>
      <c r="L75" s="36"/>
      <c r="M75" s="36"/>
      <c r="N75" s="36"/>
      <c r="O75" s="36"/>
      <c r="P75" s="175">
        <v>3</v>
      </c>
      <c r="Q75" s="32">
        <f t="shared" ref="Q75:Q106" si="6">ROUND(SUMPRODUCT(H75:P75,$H$10:$P$10)/100,1)</f>
        <v>5</v>
      </c>
      <c r="R75" s="33" t="str">
        <f t="shared" si="3"/>
        <v>D+</v>
      </c>
      <c r="S75" s="34" t="str">
        <f t="shared" si="1"/>
        <v>Trung bình yếu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customHeight="1">
      <c r="B76" s="24">
        <v>66</v>
      </c>
      <c r="C76" s="25" t="s">
        <v>332</v>
      </c>
      <c r="D76" s="26" t="s">
        <v>333</v>
      </c>
      <c r="E76" s="27" t="s">
        <v>334</v>
      </c>
      <c r="F76" s="28" t="s">
        <v>335</v>
      </c>
      <c r="G76" s="25" t="s">
        <v>83</v>
      </c>
      <c r="H76" s="29">
        <v>10</v>
      </c>
      <c r="I76" s="29">
        <v>5</v>
      </c>
      <c r="J76" s="29" t="s">
        <v>27</v>
      </c>
      <c r="K76" s="29" t="s">
        <v>27</v>
      </c>
      <c r="L76" s="36"/>
      <c r="M76" s="36"/>
      <c r="N76" s="36"/>
      <c r="O76" s="36"/>
      <c r="P76" s="175">
        <v>3</v>
      </c>
      <c r="Q76" s="32">
        <f t="shared" si="6"/>
        <v>5</v>
      </c>
      <c r="R76" s="33" t="str">
        <f t="shared" si="3"/>
        <v>D+</v>
      </c>
      <c r="S76" s="34" t="str">
        <f t="shared" si="1"/>
        <v>Trung bình yếu</v>
      </c>
      <c r="T76" s="35" t="str">
        <f t="shared" si="4"/>
        <v/>
      </c>
      <c r="U76" s="3"/>
      <c r="V76" s="101" t="str">
        <f t="shared" ref="V76:V139" si="7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customHeight="1">
      <c r="B77" s="24">
        <v>67</v>
      </c>
      <c r="C77" s="25" t="s">
        <v>336</v>
      </c>
      <c r="D77" s="26" t="s">
        <v>169</v>
      </c>
      <c r="E77" s="27" t="s">
        <v>337</v>
      </c>
      <c r="F77" s="28" t="s">
        <v>338</v>
      </c>
      <c r="G77" s="25" t="s">
        <v>205</v>
      </c>
      <c r="H77" s="29">
        <v>10</v>
      </c>
      <c r="I77" s="29">
        <v>5</v>
      </c>
      <c r="J77" s="29" t="s">
        <v>27</v>
      </c>
      <c r="K77" s="29" t="s">
        <v>27</v>
      </c>
      <c r="L77" s="36"/>
      <c r="M77" s="36"/>
      <c r="N77" s="36"/>
      <c r="O77" s="36"/>
      <c r="P77" s="175">
        <v>4</v>
      </c>
      <c r="Q77" s="32">
        <f t="shared" si="6"/>
        <v>5.5</v>
      </c>
      <c r="R77" s="33" t="str">
        <f t="shared" si="3"/>
        <v>C</v>
      </c>
      <c r="S77" s="34" t="str">
        <f t="shared" si="1"/>
        <v>Trung bình</v>
      </c>
      <c r="T77" s="35" t="str">
        <f t="shared" si="4"/>
        <v/>
      </c>
      <c r="U77" s="3"/>
      <c r="V77" s="101" t="str">
        <f t="shared" si="7"/>
        <v>Đạt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customHeight="1">
      <c r="B78" s="24">
        <v>68</v>
      </c>
      <c r="C78" s="25" t="s">
        <v>339</v>
      </c>
      <c r="D78" s="26" t="s">
        <v>340</v>
      </c>
      <c r="E78" s="27" t="s">
        <v>337</v>
      </c>
      <c r="F78" s="28" t="s">
        <v>341</v>
      </c>
      <c r="G78" s="25" t="s">
        <v>110</v>
      </c>
      <c r="H78" s="29">
        <v>10</v>
      </c>
      <c r="I78" s="29">
        <v>2</v>
      </c>
      <c r="J78" s="29" t="s">
        <v>27</v>
      </c>
      <c r="K78" s="29" t="s">
        <v>27</v>
      </c>
      <c r="L78" s="36"/>
      <c r="M78" s="36"/>
      <c r="N78" s="36"/>
      <c r="O78" s="36"/>
      <c r="P78" s="175">
        <v>4</v>
      </c>
      <c r="Q78" s="32">
        <f t="shared" si="6"/>
        <v>4.5999999999999996</v>
      </c>
      <c r="R78" s="33" t="str">
        <f t="shared" si="3"/>
        <v>D</v>
      </c>
      <c r="S78" s="34" t="str">
        <f t="shared" si="1"/>
        <v>Trung bình yếu</v>
      </c>
      <c r="T78" s="35" t="str">
        <f t="shared" si="4"/>
        <v/>
      </c>
      <c r="U78" s="3"/>
      <c r="V78" s="101" t="str">
        <f t="shared" si="7"/>
        <v>Đạt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customHeight="1">
      <c r="B79" s="24">
        <v>69</v>
      </c>
      <c r="C79" s="25" t="s">
        <v>342</v>
      </c>
      <c r="D79" s="26" t="s">
        <v>176</v>
      </c>
      <c r="E79" s="27" t="s">
        <v>343</v>
      </c>
      <c r="F79" s="28" t="s">
        <v>344</v>
      </c>
      <c r="G79" s="25" t="s">
        <v>345</v>
      </c>
      <c r="H79" s="29">
        <v>8</v>
      </c>
      <c r="I79" s="29">
        <v>5</v>
      </c>
      <c r="J79" s="29" t="s">
        <v>27</v>
      </c>
      <c r="K79" s="29" t="s">
        <v>27</v>
      </c>
      <c r="L79" s="36"/>
      <c r="M79" s="36"/>
      <c r="N79" s="36"/>
      <c r="O79" s="36"/>
      <c r="P79" s="175">
        <v>3</v>
      </c>
      <c r="Q79" s="32">
        <f t="shared" si="6"/>
        <v>4.5999999999999996</v>
      </c>
      <c r="R79" s="33" t="str">
        <f t="shared" si="3"/>
        <v>D</v>
      </c>
      <c r="S79" s="34" t="str">
        <f t="shared" si="1"/>
        <v>Trung bình yếu</v>
      </c>
      <c r="T79" s="35" t="str">
        <f t="shared" si="4"/>
        <v/>
      </c>
      <c r="U79" s="3"/>
      <c r="V79" s="101" t="str">
        <f t="shared" si="7"/>
        <v>Đạt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>
      <c r="B80" s="24">
        <v>70</v>
      </c>
      <c r="C80" s="25" t="s">
        <v>346</v>
      </c>
      <c r="D80" s="26" t="s">
        <v>347</v>
      </c>
      <c r="E80" s="27" t="s">
        <v>348</v>
      </c>
      <c r="F80" s="28" t="s">
        <v>349</v>
      </c>
      <c r="G80" s="25" t="s">
        <v>350</v>
      </c>
      <c r="H80" s="29">
        <v>10</v>
      </c>
      <c r="I80" s="29">
        <v>7</v>
      </c>
      <c r="J80" s="29" t="s">
        <v>27</v>
      </c>
      <c r="K80" s="29" t="s">
        <v>27</v>
      </c>
      <c r="L80" s="36"/>
      <c r="M80" s="36"/>
      <c r="N80" s="36"/>
      <c r="O80" s="36"/>
      <c r="P80" s="175">
        <v>5</v>
      </c>
      <c r="Q80" s="32">
        <f t="shared" si="6"/>
        <v>6.6</v>
      </c>
      <c r="R80" s="33" t="str">
        <f t="shared" si="3"/>
        <v>C+</v>
      </c>
      <c r="S80" s="34" t="str">
        <f t="shared" si="1"/>
        <v>Trung bình</v>
      </c>
      <c r="T80" s="35" t="str">
        <f t="shared" si="4"/>
        <v/>
      </c>
      <c r="U80" s="3"/>
      <c r="V80" s="101" t="str">
        <f t="shared" si="7"/>
        <v>Đạt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6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7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6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7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6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7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6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7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6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7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6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7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6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7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6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7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6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7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6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7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6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7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6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7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6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7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6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7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6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7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6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7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6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7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6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7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6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7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6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7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6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7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6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7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6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7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6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7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6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7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6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7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ref="Q107:Q138" si="8">ROUND(SUMPRODUCT(H107:P107,$H$10:$P$10)/100,1)</f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7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8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7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8"/>
        <v>0</v>
      </c>
      <c r="R109" s="33" t="str">
        <f t="shared" si="3"/>
        <v>F</v>
      </c>
      <c r="S109" s="34" t="str">
        <f t="shared" si="1"/>
        <v>Kém</v>
      </c>
      <c r="T109" s="35" t="str">
        <f t="shared" ref="T109:T144" si="9">+IF(OR($H109=0,$I109=0,$J109=0,$K109=0),"Không đủ ĐKDT","")</f>
        <v/>
      </c>
      <c r="U109" s="3"/>
      <c r="V109" s="101" t="str">
        <f t="shared" si="7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8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9"/>
        <v/>
      </c>
      <c r="U110" s="3"/>
      <c r="V110" s="101" t="str">
        <f t="shared" si="7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8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9"/>
        <v/>
      </c>
      <c r="U111" s="3"/>
      <c r="V111" s="101" t="str">
        <f t="shared" si="7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8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9"/>
        <v/>
      </c>
      <c r="U112" s="3"/>
      <c r="V112" s="101" t="str">
        <f t="shared" si="7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8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9"/>
        <v/>
      </c>
      <c r="U113" s="3"/>
      <c r="V113" s="101" t="str">
        <f t="shared" si="7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8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9"/>
        <v/>
      </c>
      <c r="U114" s="3"/>
      <c r="V114" s="101" t="str">
        <f t="shared" si="7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8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9"/>
        <v/>
      </c>
      <c r="U115" s="3"/>
      <c r="V115" s="101" t="str">
        <f t="shared" si="7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8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9"/>
        <v/>
      </c>
      <c r="U116" s="3"/>
      <c r="V116" s="101" t="str">
        <f t="shared" si="7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8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9"/>
        <v/>
      </c>
      <c r="U117" s="3"/>
      <c r="V117" s="101" t="str">
        <f t="shared" si="7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8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9"/>
        <v/>
      </c>
      <c r="U118" s="3"/>
      <c r="V118" s="101" t="str">
        <f t="shared" si="7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8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9"/>
        <v/>
      </c>
      <c r="U119" s="3"/>
      <c r="V119" s="101" t="str">
        <f t="shared" si="7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8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9"/>
        <v/>
      </c>
      <c r="U120" s="3"/>
      <c r="V120" s="101" t="str">
        <f t="shared" si="7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8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9"/>
        <v/>
      </c>
      <c r="U121" s="3"/>
      <c r="V121" s="101" t="str">
        <f t="shared" si="7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8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9"/>
        <v/>
      </c>
      <c r="U122" s="3"/>
      <c r="V122" s="101" t="str">
        <f t="shared" si="7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8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9"/>
        <v/>
      </c>
      <c r="U123" s="3"/>
      <c r="V123" s="101" t="str">
        <f t="shared" si="7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8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9"/>
        <v/>
      </c>
      <c r="U124" s="3"/>
      <c r="V124" s="101" t="str">
        <f t="shared" si="7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8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9"/>
        <v/>
      </c>
      <c r="U125" s="3"/>
      <c r="V125" s="101" t="str">
        <f t="shared" si="7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8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9"/>
        <v/>
      </c>
      <c r="U126" s="3"/>
      <c r="V126" s="101" t="str">
        <f t="shared" si="7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8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9"/>
        <v/>
      </c>
      <c r="U127" s="3"/>
      <c r="V127" s="101" t="str">
        <f t="shared" si="7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8"/>
        <v>0</v>
      </c>
      <c r="R128" s="33" t="str">
        <f t="shared" si="3"/>
        <v>F</v>
      </c>
      <c r="S128" s="34" t="str">
        <f t="shared" ref="S128:S144" si="10">IF($Q128&lt;4,"Kém",IF(AND($Q128&gt;=4,$Q128&lt;=5.4),"Trung bình yếu",IF(AND($Q128&gt;=5.5,$Q128&lt;=6.9),"Trung bình",IF(AND($Q128&gt;=7,$Q128&lt;=8.4),"Khá",IF(AND($Q128&gt;=8.5,$Q128&lt;=10),"Giỏi","")))))</f>
        <v>Kém</v>
      </c>
      <c r="T128" s="35" t="str">
        <f t="shared" si="9"/>
        <v/>
      </c>
      <c r="U128" s="3"/>
      <c r="V128" s="101" t="str">
        <f t="shared" si="7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8"/>
        <v>0</v>
      </c>
      <c r="R129" s="33" t="str">
        <f t="shared" si="3"/>
        <v>F</v>
      </c>
      <c r="S129" s="34" t="str">
        <f t="shared" si="10"/>
        <v>Kém</v>
      </c>
      <c r="T129" s="35" t="str">
        <f t="shared" si="9"/>
        <v/>
      </c>
      <c r="U129" s="3"/>
      <c r="V129" s="101" t="str">
        <f t="shared" si="7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8"/>
        <v>0</v>
      </c>
      <c r="R130" s="33" t="str">
        <f t="shared" ref="R130:R144" si="11">IF(AND($Q130&gt;=9,$Q130&lt;=10),"A+","")&amp;IF(AND($Q130&gt;=8.5,$Q130&lt;=8.9),"A","")&amp;IF(AND($Q130&gt;=8,$Q130&lt;=8.4),"B+","")&amp;IF(AND($Q130&gt;=7,$Q130&lt;=7.9),"B","")&amp;IF(AND($Q130&gt;=6.5,$Q130&lt;=6.9),"C+","")&amp;IF(AND($Q130&gt;=5.5,$Q130&lt;=6.4),"C","")&amp;IF(AND($Q130&gt;=5,$Q130&lt;=5.4),"D+","")&amp;IF(AND($Q130&gt;=4,$Q130&lt;=4.9),"D","")&amp;IF(AND($Q130&lt;4),"F","")</f>
        <v>F</v>
      </c>
      <c r="S130" s="34" t="str">
        <f t="shared" si="10"/>
        <v>Kém</v>
      </c>
      <c r="T130" s="35" t="str">
        <f t="shared" si="9"/>
        <v/>
      </c>
      <c r="U130" s="3"/>
      <c r="V130" s="101" t="str">
        <f t="shared" si="7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8"/>
        <v>0</v>
      </c>
      <c r="R131" s="33" t="str">
        <f t="shared" si="11"/>
        <v>F</v>
      </c>
      <c r="S131" s="34" t="str">
        <f t="shared" si="10"/>
        <v>Kém</v>
      </c>
      <c r="T131" s="35" t="str">
        <f t="shared" si="9"/>
        <v/>
      </c>
      <c r="U131" s="3"/>
      <c r="V131" s="101" t="str">
        <f t="shared" si="7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8"/>
        <v>0</v>
      </c>
      <c r="R132" s="33" t="str">
        <f t="shared" si="11"/>
        <v>F</v>
      </c>
      <c r="S132" s="34" t="str">
        <f t="shared" si="10"/>
        <v>Kém</v>
      </c>
      <c r="T132" s="35" t="str">
        <f t="shared" si="9"/>
        <v/>
      </c>
      <c r="U132" s="3"/>
      <c r="V132" s="101" t="str">
        <f t="shared" si="7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8"/>
        <v>0</v>
      </c>
      <c r="R133" s="33" t="str">
        <f t="shared" si="11"/>
        <v>F</v>
      </c>
      <c r="S133" s="34" t="str">
        <f t="shared" si="10"/>
        <v>Kém</v>
      </c>
      <c r="T133" s="35" t="str">
        <f t="shared" si="9"/>
        <v/>
      </c>
      <c r="U133" s="3"/>
      <c r="V133" s="101" t="str">
        <f t="shared" si="7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8"/>
        <v>0</v>
      </c>
      <c r="R134" s="33" t="str">
        <f t="shared" si="11"/>
        <v>F</v>
      </c>
      <c r="S134" s="34" t="str">
        <f t="shared" si="10"/>
        <v>Kém</v>
      </c>
      <c r="T134" s="35" t="str">
        <f t="shared" si="9"/>
        <v/>
      </c>
      <c r="U134" s="3"/>
      <c r="V134" s="101" t="str">
        <f t="shared" si="7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8"/>
        <v>0</v>
      </c>
      <c r="R135" s="33" t="str">
        <f t="shared" si="11"/>
        <v>F</v>
      </c>
      <c r="S135" s="34" t="str">
        <f t="shared" si="10"/>
        <v>Kém</v>
      </c>
      <c r="T135" s="35" t="str">
        <f t="shared" si="9"/>
        <v/>
      </c>
      <c r="U135" s="3"/>
      <c r="V135" s="101" t="str">
        <f t="shared" si="7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8"/>
        <v>0</v>
      </c>
      <c r="R136" s="33" t="str">
        <f t="shared" si="11"/>
        <v>F</v>
      </c>
      <c r="S136" s="34" t="str">
        <f t="shared" si="10"/>
        <v>Kém</v>
      </c>
      <c r="T136" s="35" t="str">
        <f t="shared" si="9"/>
        <v/>
      </c>
      <c r="U136" s="3"/>
      <c r="V136" s="101" t="str">
        <f t="shared" si="7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8"/>
        <v>0</v>
      </c>
      <c r="R137" s="33" t="str">
        <f t="shared" si="11"/>
        <v>F</v>
      </c>
      <c r="S137" s="34" t="str">
        <f t="shared" si="10"/>
        <v>Kém</v>
      </c>
      <c r="T137" s="35" t="str">
        <f t="shared" si="9"/>
        <v/>
      </c>
      <c r="U137" s="3"/>
      <c r="V137" s="101" t="str">
        <f t="shared" si="7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8"/>
        <v>0</v>
      </c>
      <c r="R138" s="33" t="str">
        <f t="shared" si="11"/>
        <v>F</v>
      </c>
      <c r="S138" s="34" t="str">
        <f t="shared" si="10"/>
        <v>Kém</v>
      </c>
      <c r="T138" s="35" t="str">
        <f t="shared" si="9"/>
        <v/>
      </c>
      <c r="U138" s="3"/>
      <c r="V138" s="101" t="str">
        <f t="shared" si="7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12">ROUND(SUMPRODUCT(H139:P139,$H$10:$P$10)/100,1)</f>
        <v>0</v>
      </c>
      <c r="R139" s="33" t="str">
        <f t="shared" si="11"/>
        <v>F</v>
      </c>
      <c r="S139" s="34" t="str">
        <f t="shared" si="10"/>
        <v>Kém</v>
      </c>
      <c r="T139" s="35" t="str">
        <f t="shared" si="9"/>
        <v/>
      </c>
      <c r="U139" s="3"/>
      <c r="V139" s="101" t="str">
        <f t="shared" si="7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12"/>
        <v>0</v>
      </c>
      <c r="R140" s="33" t="str">
        <f t="shared" si="11"/>
        <v>F</v>
      </c>
      <c r="S140" s="34" t="str">
        <f t="shared" si="10"/>
        <v>Kém</v>
      </c>
      <c r="T140" s="35" t="str">
        <f t="shared" si="9"/>
        <v/>
      </c>
      <c r="U140" s="3"/>
      <c r="V140" s="101" t="str">
        <f t="shared" ref="V140:V160" si="13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12"/>
        <v>0</v>
      </c>
      <c r="R141" s="33" t="str">
        <f t="shared" si="11"/>
        <v>F</v>
      </c>
      <c r="S141" s="34" t="str">
        <f t="shared" si="10"/>
        <v>Kém</v>
      </c>
      <c r="T141" s="35" t="str">
        <f t="shared" si="9"/>
        <v/>
      </c>
      <c r="U141" s="3"/>
      <c r="V141" s="101" t="str">
        <f t="shared" si="13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12"/>
        <v>0</v>
      </c>
      <c r="R142" s="33" t="str">
        <f t="shared" si="11"/>
        <v>F</v>
      </c>
      <c r="S142" s="34" t="str">
        <f t="shared" si="10"/>
        <v>Kém</v>
      </c>
      <c r="T142" s="35" t="str">
        <f t="shared" si="9"/>
        <v/>
      </c>
      <c r="U142" s="3"/>
      <c r="V142" s="101" t="str">
        <f t="shared" si="13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12"/>
        <v>0</v>
      </c>
      <c r="R143" s="33" t="str">
        <f t="shared" si="11"/>
        <v>F</v>
      </c>
      <c r="S143" s="34" t="str">
        <f t="shared" si="10"/>
        <v>Kém</v>
      </c>
      <c r="T143" s="35" t="str">
        <f t="shared" si="9"/>
        <v/>
      </c>
      <c r="U143" s="3"/>
      <c r="V143" s="101" t="str">
        <f t="shared" si="13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12"/>
        <v>0</v>
      </c>
      <c r="R144" s="33" t="str">
        <f t="shared" si="11"/>
        <v>F</v>
      </c>
      <c r="S144" s="34" t="str">
        <f t="shared" si="10"/>
        <v>Kém</v>
      </c>
      <c r="T144" s="35" t="str">
        <f t="shared" si="9"/>
        <v/>
      </c>
      <c r="U144" s="3"/>
      <c r="V144" s="101" t="str">
        <f t="shared" si="13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12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13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12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13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12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13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12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13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12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13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12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13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12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13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12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13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12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13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12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13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12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13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12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14">+IF(OR($H156=0,$I156=0,$J156=0,$K156=0),"Không đủ ĐKDT","")</f>
        <v/>
      </c>
      <c r="U156" s="3"/>
      <c r="V156" s="101" t="str">
        <f t="shared" si="13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12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14"/>
        <v/>
      </c>
      <c r="U157" s="3"/>
      <c r="V157" s="101" t="str">
        <f t="shared" si="13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12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14"/>
        <v/>
      </c>
      <c r="U158" s="3"/>
      <c r="V158" s="101" t="str">
        <f t="shared" si="13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12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14"/>
        <v/>
      </c>
      <c r="U159" s="3"/>
      <c r="V159" s="101" t="str">
        <f t="shared" si="13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12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14"/>
        <v/>
      </c>
      <c r="U160" s="3"/>
      <c r="V160" s="101" t="str">
        <f t="shared" si="13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142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62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1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8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H188:M188"/>
    <mergeCell ref="E188:G188"/>
    <mergeCell ref="B188:D188"/>
    <mergeCell ref="P5:T5"/>
    <mergeCell ref="B180:G180"/>
    <mergeCell ref="H180:M180"/>
    <mergeCell ref="N180:T180"/>
    <mergeCell ref="B177:C177"/>
    <mergeCell ref="D177:I177"/>
    <mergeCell ref="J177:T177"/>
    <mergeCell ref="B182:C182"/>
    <mergeCell ref="D182:H182"/>
    <mergeCell ref="J167:T167"/>
    <mergeCell ref="D5:O5"/>
    <mergeCell ref="J168:T168"/>
    <mergeCell ref="AJ5:AK7"/>
    <mergeCell ref="B169:H169"/>
    <mergeCell ref="J169:T169"/>
    <mergeCell ref="B171:C171"/>
    <mergeCell ref="D171:H171"/>
    <mergeCell ref="S8:S9"/>
    <mergeCell ref="T8:T10"/>
    <mergeCell ref="B10:G10"/>
    <mergeCell ref="B162:C162"/>
    <mergeCell ref="O8:O9"/>
    <mergeCell ref="P8:P9"/>
    <mergeCell ref="Q8:Q10"/>
    <mergeCell ref="R8:R9"/>
    <mergeCell ref="W5:W8"/>
    <mergeCell ref="Z5:AC7"/>
    <mergeCell ref="AD5:AE7"/>
    <mergeCell ref="AF5:AG7"/>
    <mergeCell ref="AH5:AI7"/>
    <mergeCell ref="X5:X8"/>
    <mergeCell ref="Y5:Y8"/>
    <mergeCell ref="B8:B9"/>
    <mergeCell ref="C8:C9"/>
    <mergeCell ref="D8:E9"/>
    <mergeCell ref="F8:F9"/>
    <mergeCell ref="I8:I9"/>
    <mergeCell ref="J8:J9"/>
    <mergeCell ref="K8:K9"/>
    <mergeCell ref="L8:L9"/>
    <mergeCell ref="H8:H9"/>
    <mergeCell ref="M8:N8"/>
    <mergeCell ref="G8:G9"/>
    <mergeCell ref="G163:O163"/>
    <mergeCell ref="G164:O164"/>
    <mergeCell ref="G165:O165"/>
    <mergeCell ref="H1:K1"/>
    <mergeCell ref="L1:T1"/>
    <mergeCell ref="B2:G2"/>
    <mergeCell ref="H2:T2"/>
    <mergeCell ref="B3:G3"/>
    <mergeCell ref="H3:T3"/>
    <mergeCell ref="B6:C6"/>
    <mergeCell ref="B5:C5"/>
    <mergeCell ref="H6:N6"/>
    <mergeCell ref="O6:T6"/>
  </mergeCells>
  <conditionalFormatting sqref="H11:P160">
    <cfRule type="cellIs" dxfId="2871" priority="26" operator="greaterThan">
      <formula>10</formula>
    </cfRule>
  </conditionalFormatting>
  <conditionalFormatting sqref="C1:C1048576">
    <cfRule type="duplicateValues" dxfId="2870" priority="23"/>
  </conditionalFormatting>
  <conditionalFormatting sqref="H11:I80">
    <cfRule type="cellIs" dxfId="2869" priority="19" stopIfTrue="1" operator="greaterThan">
      <formula>10</formula>
    </cfRule>
    <cfRule type="cellIs" dxfId="2868" priority="20" stopIfTrue="1" operator="greaterThan">
      <formula>10</formula>
    </cfRule>
    <cfRule type="cellIs" dxfId="2867" priority="21" stopIfTrue="1" operator="greaterThan">
      <formula>10</formula>
    </cfRule>
    <cfRule type="cellIs" dxfId="2866" priority="22" stopIfTrue="1" operator="greaterThan">
      <formula>10</formula>
    </cfRule>
  </conditionalFormatting>
  <conditionalFormatting sqref="C11">
    <cfRule type="duplicateValues" dxfId="2865" priority="17" stopIfTrue="1"/>
    <cfRule type="duplicateValues" dxfId="2864" priority="18" stopIfTrue="1"/>
  </conditionalFormatting>
  <conditionalFormatting sqref="C12:C80">
    <cfRule type="duplicateValues" dxfId="2863" priority="15" stopIfTrue="1"/>
    <cfRule type="duplicateValues" dxfId="2862" priority="16" stopIfTrue="1"/>
  </conditionalFormatting>
  <conditionalFormatting sqref="H11:I11">
    <cfRule type="cellIs" dxfId="2861" priority="11" stopIfTrue="1" operator="greaterThan">
      <formula>10</formula>
    </cfRule>
    <cfRule type="cellIs" dxfId="2860" priority="12" stopIfTrue="1" operator="greaterThan">
      <formula>10</formula>
    </cfRule>
    <cfRule type="cellIs" dxfId="2859" priority="13" stopIfTrue="1" operator="greaterThan">
      <formula>10</formula>
    </cfRule>
    <cfRule type="cellIs" dxfId="2858" priority="14" stopIfTrue="1" operator="greaterThan">
      <formula>10</formula>
    </cfRule>
  </conditionalFormatting>
  <conditionalFormatting sqref="H12:I80">
    <cfRule type="cellIs" dxfId="2857" priority="7" stopIfTrue="1" operator="greaterThan">
      <formula>10</formula>
    </cfRule>
    <cfRule type="cellIs" dxfId="2856" priority="8" stopIfTrue="1" operator="greaterThan">
      <formula>10</formula>
    </cfRule>
    <cfRule type="cellIs" dxfId="2855" priority="9" stopIfTrue="1" operator="greaterThan">
      <formula>10</formula>
    </cfRule>
    <cfRule type="cellIs" dxfId="2854" priority="10" stopIfTrue="1" operator="greaterThan">
      <formula>10</formula>
    </cfRule>
  </conditionalFormatting>
  <conditionalFormatting sqref="C11">
    <cfRule type="duplicateValues" dxfId="2853" priority="5" stopIfTrue="1"/>
    <cfRule type="duplicateValues" dxfId="2852" priority="6" stopIfTrue="1"/>
  </conditionalFormatting>
  <conditionalFormatting sqref="C12:C80">
    <cfRule type="duplicateValues" dxfId="2851" priority="3" stopIfTrue="1"/>
    <cfRule type="duplicateValues" dxfId="2850" priority="4" stopIfTrue="1"/>
  </conditionalFormatting>
  <conditionalFormatting sqref="H11:J98">
    <cfRule type="cellIs" dxfId="2849" priority="2" operator="greaterThan">
      <formula>10</formula>
    </cfRule>
  </conditionalFormatting>
  <conditionalFormatting sqref="C11:C98">
    <cfRule type="duplicateValues" dxfId="2848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9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3.5" style="1" bestFit="1" customWidth="1"/>
    <col min="5" max="5" width="8.5" style="1" customWidth="1"/>
    <col min="6" max="6" width="9.375" style="1" hidden="1" customWidth="1"/>
    <col min="7" max="7" width="12.6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64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43596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14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13</v>
      </c>
      <c r="AI9" s="81">
        <f>+$AH$9/$Y$9</f>
        <v>8.666666666666667E-2</v>
      </c>
      <c r="AJ9" s="73">
        <f>COUNTIF($V$11:$V$219,"Đạt")</f>
        <v>47</v>
      </c>
      <c r="AK9" s="80">
        <f>+$AJ$9/$Y$9</f>
        <v>0.31333333333333335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351</v>
      </c>
      <c r="D11" s="17" t="s">
        <v>352</v>
      </c>
      <c r="E11" s="18" t="s">
        <v>73</v>
      </c>
      <c r="F11" s="16" t="s">
        <v>353</v>
      </c>
      <c r="G11" s="16" t="s">
        <v>143</v>
      </c>
      <c r="H11" s="19">
        <v>10</v>
      </c>
      <c r="I11" s="19">
        <v>3</v>
      </c>
      <c r="J11" s="19" t="s">
        <v>27</v>
      </c>
      <c r="K11" s="19" t="s">
        <v>27</v>
      </c>
      <c r="L11" s="20"/>
      <c r="M11" s="20"/>
      <c r="N11" s="20"/>
      <c r="O11" s="20"/>
      <c r="P11" s="174">
        <v>5</v>
      </c>
      <c r="Q11" s="21">
        <f t="shared" ref="Q11:Q74" si="0">ROUND(SUMPRODUCT(H11:P11,$H$10:$P$10)/100,1)</f>
        <v>5.4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354</v>
      </c>
      <c r="D12" s="26" t="s">
        <v>355</v>
      </c>
      <c r="E12" s="27" t="s">
        <v>73</v>
      </c>
      <c r="F12" s="25" t="s">
        <v>356</v>
      </c>
      <c r="G12" s="25" t="s">
        <v>357</v>
      </c>
      <c r="H12" s="29">
        <v>6</v>
      </c>
      <c r="I12" s="29">
        <v>3</v>
      </c>
      <c r="J12" s="29" t="s">
        <v>27</v>
      </c>
      <c r="K12" s="29" t="s">
        <v>27</v>
      </c>
      <c r="L12" s="30"/>
      <c r="M12" s="30"/>
      <c r="N12" s="30"/>
      <c r="O12" s="30"/>
      <c r="P12" s="175">
        <v>4</v>
      </c>
      <c r="Q12" s="32">
        <f t="shared" si="0"/>
        <v>4.0999999999999996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358</v>
      </c>
      <c r="D13" s="26" t="s">
        <v>359</v>
      </c>
      <c r="E13" s="27" t="s">
        <v>73</v>
      </c>
      <c r="F13" s="25" t="s">
        <v>360</v>
      </c>
      <c r="G13" s="25" t="s">
        <v>138</v>
      </c>
      <c r="H13" s="29">
        <v>8</v>
      </c>
      <c r="I13" s="29">
        <v>5</v>
      </c>
      <c r="J13" s="29" t="s">
        <v>27</v>
      </c>
      <c r="K13" s="29" t="s">
        <v>27</v>
      </c>
      <c r="L13" s="36"/>
      <c r="M13" s="36"/>
      <c r="N13" s="36"/>
      <c r="O13" s="36"/>
      <c r="P13" s="175">
        <v>4</v>
      </c>
      <c r="Q13" s="32">
        <f t="shared" si="0"/>
        <v>5.0999999999999996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D+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361</v>
      </c>
      <c r="D14" s="26" t="s">
        <v>362</v>
      </c>
      <c r="E14" s="27" t="s">
        <v>73</v>
      </c>
      <c r="F14" s="25" t="s">
        <v>363</v>
      </c>
      <c r="G14" s="25" t="s">
        <v>191</v>
      </c>
      <c r="H14" s="29">
        <v>8</v>
      </c>
      <c r="I14" s="29">
        <v>6</v>
      </c>
      <c r="J14" s="29" t="s">
        <v>27</v>
      </c>
      <c r="K14" s="29" t="s">
        <v>27</v>
      </c>
      <c r="L14" s="36"/>
      <c r="M14" s="36"/>
      <c r="N14" s="36"/>
      <c r="O14" s="36"/>
      <c r="P14" s="175">
        <v>7</v>
      </c>
      <c r="Q14" s="32">
        <f t="shared" si="0"/>
        <v>6.9</v>
      </c>
      <c r="R14" s="33" t="str">
        <f t="shared" si="3"/>
        <v>C+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364</v>
      </c>
      <c r="D15" s="26" t="s">
        <v>365</v>
      </c>
      <c r="E15" s="27" t="s">
        <v>73</v>
      </c>
      <c r="F15" s="25" t="s">
        <v>366</v>
      </c>
      <c r="G15" s="25" t="s">
        <v>95</v>
      </c>
      <c r="H15" s="29">
        <v>8</v>
      </c>
      <c r="I15" s="29">
        <v>2</v>
      </c>
      <c r="J15" s="29" t="s">
        <v>27</v>
      </c>
      <c r="K15" s="29" t="s">
        <v>27</v>
      </c>
      <c r="L15" s="36"/>
      <c r="M15" s="36"/>
      <c r="N15" s="36"/>
      <c r="O15" s="36"/>
      <c r="P15" s="175">
        <v>6</v>
      </c>
      <c r="Q15" s="32">
        <f t="shared" si="0"/>
        <v>5.2</v>
      </c>
      <c r="R15" s="33" t="str">
        <f t="shared" si="3"/>
        <v>D+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367</v>
      </c>
      <c r="D16" s="26" t="s">
        <v>368</v>
      </c>
      <c r="E16" s="27" t="s">
        <v>73</v>
      </c>
      <c r="F16" s="25" t="s">
        <v>369</v>
      </c>
      <c r="G16" s="25" t="s">
        <v>200</v>
      </c>
      <c r="H16" s="29">
        <v>5</v>
      </c>
      <c r="I16" s="29">
        <v>3</v>
      </c>
      <c r="J16" s="29" t="s">
        <v>27</v>
      </c>
      <c r="K16" s="29" t="s">
        <v>27</v>
      </c>
      <c r="L16" s="36"/>
      <c r="M16" s="36"/>
      <c r="N16" s="36"/>
      <c r="O16" s="36"/>
      <c r="P16" s="175">
        <v>5</v>
      </c>
      <c r="Q16" s="32">
        <f t="shared" si="0"/>
        <v>4.4000000000000004</v>
      </c>
      <c r="R16" s="33" t="str">
        <f t="shared" si="3"/>
        <v>D</v>
      </c>
      <c r="S16" s="34" t="str">
        <f t="shared" si="1"/>
        <v>Trung bình yếu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370</v>
      </c>
      <c r="D17" s="26" t="s">
        <v>193</v>
      </c>
      <c r="E17" s="27" t="s">
        <v>73</v>
      </c>
      <c r="F17" s="25" t="s">
        <v>371</v>
      </c>
      <c r="G17" s="25" t="s">
        <v>372</v>
      </c>
      <c r="H17" s="29">
        <v>9</v>
      </c>
      <c r="I17" s="29">
        <v>2</v>
      </c>
      <c r="J17" s="29" t="s">
        <v>27</v>
      </c>
      <c r="K17" s="29" t="s">
        <v>27</v>
      </c>
      <c r="L17" s="36"/>
      <c r="M17" s="36"/>
      <c r="N17" s="36"/>
      <c r="O17" s="36"/>
      <c r="P17" s="175">
        <v>4</v>
      </c>
      <c r="Q17" s="32">
        <f t="shared" si="0"/>
        <v>4.4000000000000004</v>
      </c>
      <c r="R17" s="33" t="str">
        <f t="shared" si="3"/>
        <v>D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373</v>
      </c>
      <c r="D18" s="26" t="s">
        <v>374</v>
      </c>
      <c r="E18" s="27" t="s">
        <v>73</v>
      </c>
      <c r="F18" s="25" t="s">
        <v>375</v>
      </c>
      <c r="G18" s="25" t="s">
        <v>376</v>
      </c>
      <c r="H18" s="29">
        <v>8</v>
      </c>
      <c r="I18" s="29">
        <v>3</v>
      </c>
      <c r="J18" s="29" t="s">
        <v>27</v>
      </c>
      <c r="K18" s="29" t="s">
        <v>27</v>
      </c>
      <c r="L18" s="36"/>
      <c r="M18" s="36"/>
      <c r="N18" s="36"/>
      <c r="O18" s="36"/>
      <c r="P18" s="175">
        <v>2</v>
      </c>
      <c r="Q18" s="32">
        <f t="shared" si="0"/>
        <v>3.5</v>
      </c>
      <c r="R18" s="33" t="str">
        <f t="shared" si="3"/>
        <v>F</v>
      </c>
      <c r="S18" s="34" t="str">
        <f t="shared" si="1"/>
        <v>Kém</v>
      </c>
      <c r="T18" s="35" t="str">
        <f t="shared" si="4"/>
        <v/>
      </c>
      <c r="U18" s="3"/>
      <c r="V18" s="101" t="str">
        <f t="shared" si="2"/>
        <v>Học lại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377</v>
      </c>
      <c r="D19" s="26" t="s">
        <v>378</v>
      </c>
      <c r="E19" s="27" t="s">
        <v>73</v>
      </c>
      <c r="F19" s="25" t="s">
        <v>379</v>
      </c>
      <c r="G19" s="25" t="s">
        <v>83</v>
      </c>
      <c r="H19" s="29">
        <v>10</v>
      </c>
      <c r="I19" s="29">
        <v>2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4.5999999999999996</v>
      </c>
      <c r="R19" s="33" t="str">
        <f t="shared" si="3"/>
        <v>D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380</v>
      </c>
      <c r="D20" s="26" t="s">
        <v>381</v>
      </c>
      <c r="E20" s="27" t="s">
        <v>98</v>
      </c>
      <c r="F20" s="25" t="s">
        <v>382</v>
      </c>
      <c r="G20" s="25" t="s">
        <v>383</v>
      </c>
      <c r="H20" s="29">
        <v>10</v>
      </c>
      <c r="I20" s="29">
        <v>9</v>
      </c>
      <c r="J20" s="29" t="s">
        <v>27</v>
      </c>
      <c r="K20" s="29" t="s">
        <v>27</v>
      </c>
      <c r="L20" s="36"/>
      <c r="M20" s="36"/>
      <c r="N20" s="36"/>
      <c r="O20" s="36"/>
      <c r="P20" s="175">
        <v>6</v>
      </c>
      <c r="Q20" s="32">
        <f t="shared" si="0"/>
        <v>7.7</v>
      </c>
      <c r="R20" s="33" t="str">
        <f t="shared" si="3"/>
        <v>B</v>
      </c>
      <c r="S20" s="34" t="str">
        <f t="shared" si="1"/>
        <v>Khá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384</v>
      </c>
      <c r="D21" s="26" t="s">
        <v>385</v>
      </c>
      <c r="E21" s="27" t="s">
        <v>386</v>
      </c>
      <c r="F21" s="25" t="s">
        <v>387</v>
      </c>
      <c r="G21" s="25" t="s">
        <v>350</v>
      </c>
      <c r="H21" s="29">
        <v>0</v>
      </c>
      <c r="I21" s="29">
        <v>0</v>
      </c>
      <c r="J21" s="29" t="s">
        <v>27</v>
      </c>
      <c r="K21" s="29" t="s">
        <v>27</v>
      </c>
      <c r="L21" s="36"/>
      <c r="M21" s="36"/>
      <c r="N21" s="36"/>
      <c r="O21" s="36"/>
      <c r="P21" s="175">
        <v>0</v>
      </c>
      <c r="Q21" s="32">
        <f t="shared" si="0"/>
        <v>0</v>
      </c>
      <c r="R21" s="33" t="str">
        <f t="shared" si="3"/>
        <v>F</v>
      </c>
      <c r="S21" s="34" t="str">
        <f t="shared" si="1"/>
        <v>Kém</v>
      </c>
      <c r="T21" s="35" t="str">
        <f t="shared" si="4"/>
        <v>Không đủ ĐKDT</v>
      </c>
      <c r="U21" s="3"/>
      <c r="V21" s="101" t="str">
        <f t="shared" si="2"/>
        <v>Học lại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388</v>
      </c>
      <c r="D22" s="26" t="s">
        <v>389</v>
      </c>
      <c r="E22" s="27" t="s">
        <v>113</v>
      </c>
      <c r="F22" s="25" t="s">
        <v>390</v>
      </c>
      <c r="G22" s="25" t="s">
        <v>87</v>
      </c>
      <c r="H22" s="29">
        <v>9</v>
      </c>
      <c r="I22" s="29">
        <v>4</v>
      </c>
      <c r="J22" s="29" t="s">
        <v>27</v>
      </c>
      <c r="K22" s="29" t="s">
        <v>27</v>
      </c>
      <c r="L22" s="36"/>
      <c r="M22" s="36"/>
      <c r="N22" s="36"/>
      <c r="O22" s="36"/>
      <c r="P22" s="175">
        <v>1</v>
      </c>
      <c r="Q22" s="32">
        <f t="shared" si="0"/>
        <v>3.5</v>
      </c>
      <c r="R22" s="33" t="str">
        <f t="shared" si="3"/>
        <v>F</v>
      </c>
      <c r="S22" s="34" t="str">
        <f t="shared" si="1"/>
        <v>Kém</v>
      </c>
      <c r="T22" s="35" t="str">
        <f t="shared" si="4"/>
        <v/>
      </c>
      <c r="U22" s="3"/>
      <c r="V22" s="101" t="str">
        <f t="shared" si="2"/>
        <v>Học lại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391</v>
      </c>
      <c r="D23" s="26" t="s">
        <v>392</v>
      </c>
      <c r="E23" s="27" t="s">
        <v>393</v>
      </c>
      <c r="F23" s="25" t="s">
        <v>394</v>
      </c>
      <c r="G23" s="25" t="s">
        <v>395</v>
      </c>
      <c r="H23" s="29">
        <v>9</v>
      </c>
      <c r="I23" s="29">
        <v>4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5.5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396</v>
      </c>
      <c r="D24" s="26" t="s">
        <v>397</v>
      </c>
      <c r="E24" s="27" t="s">
        <v>398</v>
      </c>
      <c r="F24" s="25" t="s">
        <v>399</v>
      </c>
      <c r="G24" s="25" t="s">
        <v>372</v>
      </c>
      <c r="H24" s="29">
        <v>9</v>
      </c>
      <c r="I24" s="29">
        <v>6</v>
      </c>
      <c r="J24" s="29" t="s">
        <v>27</v>
      </c>
      <c r="K24" s="29" t="s">
        <v>27</v>
      </c>
      <c r="L24" s="36"/>
      <c r="M24" s="36"/>
      <c r="N24" s="36"/>
      <c r="O24" s="36"/>
      <c r="P24" s="175">
        <v>3</v>
      </c>
      <c r="Q24" s="32">
        <f t="shared" si="0"/>
        <v>5.0999999999999996</v>
      </c>
      <c r="R24" s="33" t="str">
        <f t="shared" si="3"/>
        <v>D+</v>
      </c>
      <c r="S24" s="34" t="str">
        <f t="shared" si="1"/>
        <v>Trung bình yếu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400</v>
      </c>
      <c r="D25" s="26" t="s">
        <v>126</v>
      </c>
      <c r="E25" s="27" t="s">
        <v>398</v>
      </c>
      <c r="F25" s="25" t="s">
        <v>349</v>
      </c>
      <c r="G25" s="25" t="s">
        <v>372</v>
      </c>
      <c r="H25" s="29">
        <v>10</v>
      </c>
      <c r="I25" s="29">
        <v>3</v>
      </c>
      <c r="J25" s="29" t="s">
        <v>27</v>
      </c>
      <c r="K25" s="29" t="s">
        <v>27</v>
      </c>
      <c r="L25" s="36"/>
      <c r="M25" s="36"/>
      <c r="N25" s="36"/>
      <c r="O25" s="36"/>
      <c r="P25" s="175">
        <v>7</v>
      </c>
      <c r="Q25" s="32">
        <f t="shared" si="0"/>
        <v>6.4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401</v>
      </c>
      <c r="D26" s="26" t="s">
        <v>402</v>
      </c>
      <c r="E26" s="27" t="s">
        <v>403</v>
      </c>
      <c r="F26" s="25" t="s">
        <v>296</v>
      </c>
      <c r="G26" s="25" t="s">
        <v>191</v>
      </c>
      <c r="H26" s="29">
        <v>10</v>
      </c>
      <c r="I26" s="29">
        <v>9</v>
      </c>
      <c r="J26" s="29" t="s">
        <v>27</v>
      </c>
      <c r="K26" s="29" t="s">
        <v>27</v>
      </c>
      <c r="L26" s="36"/>
      <c r="M26" s="36"/>
      <c r="N26" s="36"/>
      <c r="O26" s="36"/>
      <c r="P26" s="175">
        <v>5</v>
      </c>
      <c r="Q26" s="32">
        <f t="shared" si="0"/>
        <v>7.2</v>
      </c>
      <c r="R26" s="33" t="str">
        <f t="shared" si="3"/>
        <v>B</v>
      </c>
      <c r="S26" s="34" t="str">
        <f t="shared" si="1"/>
        <v>Khá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404</v>
      </c>
      <c r="D27" s="26" t="s">
        <v>405</v>
      </c>
      <c r="E27" s="27" t="s">
        <v>406</v>
      </c>
      <c r="F27" s="25" t="s">
        <v>407</v>
      </c>
      <c r="G27" s="25" t="s">
        <v>408</v>
      </c>
      <c r="H27" s="29">
        <v>8</v>
      </c>
      <c r="I27" s="29">
        <v>1</v>
      </c>
      <c r="J27" s="29" t="s">
        <v>27</v>
      </c>
      <c r="K27" s="29" t="s">
        <v>27</v>
      </c>
      <c r="L27" s="36"/>
      <c r="M27" s="36"/>
      <c r="N27" s="36"/>
      <c r="O27" s="36"/>
      <c r="P27" s="175">
        <v>7</v>
      </c>
      <c r="Q27" s="32">
        <f t="shared" si="0"/>
        <v>5.4</v>
      </c>
      <c r="R27" s="33" t="str">
        <f t="shared" si="3"/>
        <v>D+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409</v>
      </c>
      <c r="D28" s="26" t="s">
        <v>410</v>
      </c>
      <c r="E28" s="27" t="s">
        <v>406</v>
      </c>
      <c r="F28" s="25" t="s">
        <v>286</v>
      </c>
      <c r="G28" s="25" t="s">
        <v>83</v>
      </c>
      <c r="H28" s="29">
        <v>10</v>
      </c>
      <c r="I28" s="29">
        <v>4</v>
      </c>
      <c r="J28" s="29" t="s">
        <v>27</v>
      </c>
      <c r="K28" s="29" t="s">
        <v>27</v>
      </c>
      <c r="L28" s="36"/>
      <c r="M28" s="36"/>
      <c r="N28" s="36"/>
      <c r="O28" s="36"/>
      <c r="P28" s="175">
        <v>5</v>
      </c>
      <c r="Q28" s="32">
        <f t="shared" si="0"/>
        <v>5.7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411</v>
      </c>
      <c r="D29" s="26" t="s">
        <v>412</v>
      </c>
      <c r="E29" s="27" t="s">
        <v>413</v>
      </c>
      <c r="F29" s="25" t="s">
        <v>414</v>
      </c>
      <c r="G29" s="25" t="s">
        <v>408</v>
      </c>
      <c r="H29" s="29">
        <v>10</v>
      </c>
      <c r="I29" s="29">
        <v>8</v>
      </c>
      <c r="J29" s="29" t="s">
        <v>27</v>
      </c>
      <c r="K29" s="29" t="s">
        <v>27</v>
      </c>
      <c r="L29" s="36"/>
      <c r="M29" s="36"/>
      <c r="N29" s="36"/>
      <c r="O29" s="36"/>
      <c r="P29" s="175">
        <v>7</v>
      </c>
      <c r="Q29" s="32">
        <f t="shared" si="0"/>
        <v>7.9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415</v>
      </c>
      <c r="D30" s="26" t="s">
        <v>416</v>
      </c>
      <c r="E30" s="27" t="s">
        <v>141</v>
      </c>
      <c r="F30" s="25" t="s">
        <v>417</v>
      </c>
      <c r="G30" s="25" t="s">
        <v>87</v>
      </c>
      <c r="H30" s="29">
        <v>0</v>
      </c>
      <c r="I30" s="29">
        <v>0</v>
      </c>
      <c r="J30" s="29" t="s">
        <v>27</v>
      </c>
      <c r="K30" s="29" t="s">
        <v>27</v>
      </c>
      <c r="L30" s="36"/>
      <c r="M30" s="36"/>
      <c r="N30" s="36"/>
      <c r="O30" s="36"/>
      <c r="P30" s="175">
        <v>0</v>
      </c>
      <c r="Q30" s="32">
        <f t="shared" si="0"/>
        <v>0</v>
      </c>
      <c r="R30" s="33" t="str">
        <f t="shared" si="3"/>
        <v>F</v>
      </c>
      <c r="S30" s="34" t="str">
        <f t="shared" si="1"/>
        <v>Kém</v>
      </c>
      <c r="T30" s="35" t="str">
        <f t="shared" si="4"/>
        <v>Không đủ ĐKDT</v>
      </c>
      <c r="U30" s="3"/>
      <c r="V30" s="101" t="str">
        <f t="shared" si="2"/>
        <v>Học lại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418</v>
      </c>
      <c r="D31" s="26" t="s">
        <v>419</v>
      </c>
      <c r="E31" s="27" t="s">
        <v>146</v>
      </c>
      <c r="F31" s="25" t="s">
        <v>420</v>
      </c>
      <c r="G31" s="25" t="s">
        <v>87</v>
      </c>
      <c r="H31" s="29">
        <v>5</v>
      </c>
      <c r="I31" s="29">
        <v>1</v>
      </c>
      <c r="J31" s="29" t="s">
        <v>27</v>
      </c>
      <c r="K31" s="29" t="s">
        <v>27</v>
      </c>
      <c r="L31" s="36"/>
      <c r="M31" s="36"/>
      <c r="N31" s="36"/>
      <c r="O31" s="36"/>
      <c r="P31" s="175">
        <v>1</v>
      </c>
      <c r="Q31" s="32">
        <f t="shared" si="0"/>
        <v>1.8</v>
      </c>
      <c r="R31" s="33" t="str">
        <f t="shared" si="3"/>
        <v>F</v>
      </c>
      <c r="S31" s="34" t="str">
        <f t="shared" si="1"/>
        <v>Kém</v>
      </c>
      <c r="T31" s="35" t="str">
        <f t="shared" si="4"/>
        <v/>
      </c>
      <c r="U31" s="3"/>
      <c r="V31" s="101" t="str">
        <f t="shared" si="2"/>
        <v>Học lại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421</v>
      </c>
      <c r="D32" s="26" t="s">
        <v>422</v>
      </c>
      <c r="E32" s="27" t="s">
        <v>149</v>
      </c>
      <c r="F32" s="25" t="s">
        <v>423</v>
      </c>
      <c r="G32" s="25" t="s">
        <v>424</v>
      </c>
      <c r="H32" s="29">
        <v>8</v>
      </c>
      <c r="I32" s="29">
        <v>7</v>
      </c>
      <c r="J32" s="29" t="s">
        <v>27</v>
      </c>
      <c r="K32" s="29" t="s">
        <v>27</v>
      </c>
      <c r="L32" s="36"/>
      <c r="M32" s="36"/>
      <c r="N32" s="36"/>
      <c r="O32" s="36"/>
      <c r="P32" s="175">
        <v>9</v>
      </c>
      <c r="Q32" s="32">
        <f t="shared" si="0"/>
        <v>8.1999999999999993</v>
      </c>
      <c r="R32" s="33" t="str">
        <f t="shared" si="3"/>
        <v>B+</v>
      </c>
      <c r="S32" s="34" t="str">
        <f t="shared" si="1"/>
        <v>Khá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425</v>
      </c>
      <c r="D33" s="26" t="s">
        <v>254</v>
      </c>
      <c r="E33" s="27" t="s">
        <v>173</v>
      </c>
      <c r="F33" s="25" t="s">
        <v>426</v>
      </c>
      <c r="G33" s="25" t="s">
        <v>395</v>
      </c>
      <c r="H33" s="29">
        <v>8</v>
      </c>
      <c r="I33" s="29">
        <v>7</v>
      </c>
      <c r="J33" s="29" t="s">
        <v>27</v>
      </c>
      <c r="K33" s="29" t="s">
        <v>27</v>
      </c>
      <c r="L33" s="36"/>
      <c r="M33" s="36"/>
      <c r="N33" s="36"/>
      <c r="O33" s="36"/>
      <c r="P33" s="175">
        <v>5</v>
      </c>
      <c r="Q33" s="32">
        <f t="shared" si="0"/>
        <v>6.2</v>
      </c>
      <c r="R33" s="33" t="str">
        <f t="shared" si="3"/>
        <v>C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427</v>
      </c>
      <c r="D34" s="26" t="s">
        <v>428</v>
      </c>
      <c r="E34" s="27" t="s">
        <v>173</v>
      </c>
      <c r="F34" s="25" t="s">
        <v>429</v>
      </c>
      <c r="G34" s="25" t="s">
        <v>100</v>
      </c>
      <c r="H34" s="29">
        <v>10</v>
      </c>
      <c r="I34" s="29">
        <v>6</v>
      </c>
      <c r="J34" s="29" t="s">
        <v>27</v>
      </c>
      <c r="K34" s="29" t="s">
        <v>27</v>
      </c>
      <c r="L34" s="36"/>
      <c r="M34" s="36"/>
      <c r="N34" s="36"/>
      <c r="O34" s="36"/>
      <c r="P34" s="175">
        <v>4</v>
      </c>
      <c r="Q34" s="32">
        <f t="shared" si="0"/>
        <v>5.8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430</v>
      </c>
      <c r="D35" s="26" t="s">
        <v>290</v>
      </c>
      <c r="E35" s="27" t="s">
        <v>180</v>
      </c>
      <c r="F35" s="25" t="s">
        <v>431</v>
      </c>
      <c r="G35" s="25" t="s">
        <v>191</v>
      </c>
      <c r="H35" s="29">
        <v>8</v>
      </c>
      <c r="I35" s="29">
        <v>7</v>
      </c>
      <c r="J35" s="29" t="s">
        <v>27</v>
      </c>
      <c r="K35" s="29" t="s">
        <v>27</v>
      </c>
      <c r="L35" s="36"/>
      <c r="M35" s="36"/>
      <c r="N35" s="36"/>
      <c r="O35" s="36"/>
      <c r="P35" s="175">
        <v>7</v>
      </c>
      <c r="Q35" s="32">
        <f t="shared" si="0"/>
        <v>7.2</v>
      </c>
      <c r="R35" s="33" t="str">
        <f t="shared" si="3"/>
        <v>B</v>
      </c>
      <c r="S35" s="34" t="str">
        <f t="shared" si="1"/>
        <v>Khá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432</v>
      </c>
      <c r="D36" s="26" t="s">
        <v>165</v>
      </c>
      <c r="E36" s="27" t="s">
        <v>189</v>
      </c>
      <c r="F36" s="25" t="s">
        <v>433</v>
      </c>
      <c r="G36" s="25" t="s">
        <v>87</v>
      </c>
      <c r="H36" s="29">
        <v>8</v>
      </c>
      <c r="I36" s="29">
        <v>6</v>
      </c>
      <c r="J36" s="29" t="s">
        <v>27</v>
      </c>
      <c r="K36" s="29" t="s">
        <v>27</v>
      </c>
      <c r="L36" s="36"/>
      <c r="M36" s="36"/>
      <c r="N36" s="36"/>
      <c r="O36" s="36"/>
      <c r="P36" s="175">
        <v>7</v>
      </c>
      <c r="Q36" s="32">
        <f t="shared" si="0"/>
        <v>6.9</v>
      </c>
      <c r="R36" s="33" t="str">
        <f t="shared" si="3"/>
        <v>C+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434</v>
      </c>
      <c r="D37" s="26" t="s">
        <v>435</v>
      </c>
      <c r="E37" s="27" t="s">
        <v>189</v>
      </c>
      <c r="F37" s="25" t="s">
        <v>436</v>
      </c>
      <c r="G37" s="25" t="s">
        <v>372</v>
      </c>
      <c r="H37" s="29">
        <v>10</v>
      </c>
      <c r="I37" s="29">
        <v>2</v>
      </c>
      <c r="J37" s="29" t="s">
        <v>27</v>
      </c>
      <c r="K37" s="29" t="s">
        <v>27</v>
      </c>
      <c r="L37" s="36"/>
      <c r="M37" s="36"/>
      <c r="N37" s="36"/>
      <c r="O37" s="36"/>
      <c r="P37" s="175">
        <v>3</v>
      </c>
      <c r="Q37" s="32">
        <f t="shared" si="0"/>
        <v>4.0999999999999996</v>
      </c>
      <c r="R37" s="33" t="str">
        <f t="shared" si="3"/>
        <v>D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437</v>
      </c>
      <c r="D38" s="26" t="s">
        <v>438</v>
      </c>
      <c r="E38" s="27" t="s">
        <v>439</v>
      </c>
      <c r="F38" s="25" t="s">
        <v>440</v>
      </c>
      <c r="G38" s="25" t="s">
        <v>191</v>
      </c>
      <c r="H38" s="29">
        <v>6</v>
      </c>
      <c r="I38" s="29">
        <v>6</v>
      </c>
      <c r="J38" s="29" t="s">
        <v>27</v>
      </c>
      <c r="K38" s="29" t="s">
        <v>27</v>
      </c>
      <c r="L38" s="36"/>
      <c r="M38" s="36"/>
      <c r="N38" s="36"/>
      <c r="O38" s="36"/>
      <c r="P38" s="175">
        <v>4</v>
      </c>
      <c r="Q38" s="32">
        <f t="shared" si="0"/>
        <v>5</v>
      </c>
      <c r="R38" s="33" t="str">
        <f t="shared" si="3"/>
        <v>D+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441</v>
      </c>
      <c r="D39" s="26" t="s">
        <v>442</v>
      </c>
      <c r="E39" s="27" t="s">
        <v>443</v>
      </c>
      <c r="F39" s="25" t="s">
        <v>186</v>
      </c>
      <c r="G39" s="25" t="s">
        <v>376</v>
      </c>
      <c r="H39" s="29">
        <v>6</v>
      </c>
      <c r="I39" s="29">
        <v>7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4.8</v>
      </c>
      <c r="R39" s="33" t="str">
        <f t="shared" si="3"/>
        <v>D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444</v>
      </c>
      <c r="D40" s="26" t="s">
        <v>176</v>
      </c>
      <c r="E40" s="27" t="s">
        <v>445</v>
      </c>
      <c r="F40" s="25" t="s">
        <v>446</v>
      </c>
      <c r="G40" s="25" t="s">
        <v>87</v>
      </c>
      <c r="H40" s="29">
        <v>10</v>
      </c>
      <c r="I40" s="29">
        <v>7</v>
      </c>
      <c r="J40" s="29" t="s">
        <v>27</v>
      </c>
      <c r="K40" s="29" t="s">
        <v>27</v>
      </c>
      <c r="L40" s="36"/>
      <c r="M40" s="36"/>
      <c r="N40" s="36"/>
      <c r="O40" s="36"/>
      <c r="P40" s="175">
        <v>4</v>
      </c>
      <c r="Q40" s="32">
        <f t="shared" si="0"/>
        <v>6.1</v>
      </c>
      <c r="R40" s="33" t="str">
        <f t="shared" si="3"/>
        <v>C</v>
      </c>
      <c r="S40" s="34" t="str">
        <f t="shared" si="1"/>
        <v>Trung bình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447</v>
      </c>
      <c r="D41" s="26" t="s">
        <v>284</v>
      </c>
      <c r="E41" s="27" t="s">
        <v>208</v>
      </c>
      <c r="F41" s="25" t="s">
        <v>448</v>
      </c>
      <c r="G41" s="25" t="s">
        <v>191</v>
      </c>
      <c r="H41" s="29">
        <v>7</v>
      </c>
      <c r="I41" s="29">
        <v>6</v>
      </c>
      <c r="J41" s="29" t="s">
        <v>27</v>
      </c>
      <c r="K41" s="29" t="s">
        <v>27</v>
      </c>
      <c r="L41" s="36"/>
      <c r="M41" s="36"/>
      <c r="N41" s="36"/>
      <c r="O41" s="36"/>
      <c r="P41" s="175">
        <v>4</v>
      </c>
      <c r="Q41" s="32">
        <f t="shared" si="0"/>
        <v>5.2</v>
      </c>
      <c r="R41" s="33" t="str">
        <f t="shared" si="3"/>
        <v>D+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449</v>
      </c>
      <c r="D42" s="26" t="s">
        <v>450</v>
      </c>
      <c r="E42" s="27" t="s">
        <v>451</v>
      </c>
      <c r="F42" s="25" t="s">
        <v>452</v>
      </c>
      <c r="G42" s="25" t="s">
        <v>237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6.1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453</v>
      </c>
      <c r="D43" s="26" t="s">
        <v>454</v>
      </c>
      <c r="E43" s="27" t="s">
        <v>451</v>
      </c>
      <c r="F43" s="25" t="s">
        <v>455</v>
      </c>
      <c r="G43" s="25" t="s">
        <v>83</v>
      </c>
      <c r="H43" s="29">
        <v>10</v>
      </c>
      <c r="I43" s="29">
        <v>2</v>
      </c>
      <c r="J43" s="29" t="s">
        <v>27</v>
      </c>
      <c r="K43" s="29" t="s">
        <v>27</v>
      </c>
      <c r="L43" s="36"/>
      <c r="M43" s="36"/>
      <c r="N43" s="36"/>
      <c r="O43" s="36"/>
      <c r="P43" s="175">
        <v>1</v>
      </c>
      <c r="Q43" s="32">
        <f t="shared" si="0"/>
        <v>3.1</v>
      </c>
      <c r="R43" s="33" t="str">
        <f t="shared" si="3"/>
        <v>F</v>
      </c>
      <c r="S43" s="34" t="str">
        <f t="shared" si="1"/>
        <v>Kém</v>
      </c>
      <c r="T43" s="35" t="str">
        <f t="shared" si="4"/>
        <v/>
      </c>
      <c r="U43" s="3"/>
      <c r="V43" s="101" t="str">
        <f t="shared" si="2"/>
        <v>Học lại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456</v>
      </c>
      <c r="D44" s="26" t="s">
        <v>457</v>
      </c>
      <c r="E44" s="27" t="s">
        <v>458</v>
      </c>
      <c r="F44" s="25" t="s">
        <v>459</v>
      </c>
      <c r="G44" s="25" t="s">
        <v>372</v>
      </c>
      <c r="H44" s="29">
        <v>0</v>
      </c>
      <c r="I44" s="29">
        <v>0</v>
      </c>
      <c r="J44" s="29" t="s">
        <v>27</v>
      </c>
      <c r="K44" s="29" t="s">
        <v>27</v>
      </c>
      <c r="L44" s="36"/>
      <c r="M44" s="36"/>
      <c r="N44" s="36"/>
      <c r="O44" s="36"/>
      <c r="P44" s="175">
        <v>0</v>
      </c>
      <c r="Q44" s="32">
        <f t="shared" si="0"/>
        <v>0</v>
      </c>
      <c r="R44" s="33" t="str">
        <f t="shared" si="3"/>
        <v>F</v>
      </c>
      <c r="S44" s="34" t="str">
        <f t="shared" si="1"/>
        <v>Kém</v>
      </c>
      <c r="T44" s="35" t="str">
        <f t="shared" si="4"/>
        <v>Không đủ ĐKDT</v>
      </c>
      <c r="U44" s="3"/>
      <c r="V44" s="101" t="str">
        <f t="shared" si="2"/>
        <v>Học lại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460</v>
      </c>
      <c r="D45" s="26" t="s">
        <v>461</v>
      </c>
      <c r="E45" s="27" t="s">
        <v>232</v>
      </c>
      <c r="F45" s="25" t="s">
        <v>462</v>
      </c>
      <c r="G45" s="25" t="s">
        <v>191</v>
      </c>
      <c r="H45" s="29">
        <v>5</v>
      </c>
      <c r="I45" s="29">
        <v>4</v>
      </c>
      <c r="J45" s="29" t="s">
        <v>27</v>
      </c>
      <c r="K45" s="29" t="s">
        <v>27</v>
      </c>
      <c r="L45" s="36"/>
      <c r="M45" s="36"/>
      <c r="N45" s="36"/>
      <c r="O45" s="36"/>
      <c r="P45" s="175">
        <v>7</v>
      </c>
      <c r="Q45" s="32">
        <f t="shared" si="0"/>
        <v>5.7</v>
      </c>
      <c r="R45" s="33" t="str">
        <f t="shared" si="3"/>
        <v>C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463</v>
      </c>
      <c r="D46" s="26" t="s">
        <v>288</v>
      </c>
      <c r="E46" s="27" t="s">
        <v>464</v>
      </c>
      <c r="F46" s="25" t="s">
        <v>465</v>
      </c>
      <c r="G46" s="25" t="s">
        <v>376</v>
      </c>
      <c r="H46" s="29">
        <v>8</v>
      </c>
      <c r="I46" s="29">
        <v>7</v>
      </c>
      <c r="J46" s="29" t="s">
        <v>27</v>
      </c>
      <c r="K46" s="29" t="s">
        <v>27</v>
      </c>
      <c r="L46" s="36"/>
      <c r="M46" s="36"/>
      <c r="N46" s="36"/>
      <c r="O46" s="36"/>
      <c r="P46" s="175">
        <v>3</v>
      </c>
      <c r="Q46" s="32">
        <f t="shared" si="0"/>
        <v>5.2</v>
      </c>
      <c r="R46" s="33" t="str">
        <f t="shared" si="3"/>
        <v>D+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466</v>
      </c>
      <c r="D47" s="26" t="s">
        <v>467</v>
      </c>
      <c r="E47" s="27" t="s">
        <v>251</v>
      </c>
      <c r="F47" s="25" t="s">
        <v>468</v>
      </c>
      <c r="G47" s="25" t="s">
        <v>357</v>
      </c>
      <c r="H47" s="29">
        <v>0</v>
      </c>
      <c r="I47" s="29">
        <v>0</v>
      </c>
      <c r="J47" s="29" t="s">
        <v>27</v>
      </c>
      <c r="K47" s="29" t="s">
        <v>27</v>
      </c>
      <c r="L47" s="36"/>
      <c r="M47" s="36"/>
      <c r="N47" s="36"/>
      <c r="O47" s="36"/>
      <c r="P47" s="175">
        <v>0</v>
      </c>
      <c r="Q47" s="32">
        <f t="shared" si="0"/>
        <v>0</v>
      </c>
      <c r="R47" s="33" t="str">
        <f t="shared" si="3"/>
        <v>F</v>
      </c>
      <c r="S47" s="34" t="str">
        <f t="shared" si="1"/>
        <v>Kém</v>
      </c>
      <c r="T47" s="35" t="str">
        <f t="shared" si="4"/>
        <v>Không đủ ĐKDT</v>
      </c>
      <c r="U47" s="3"/>
      <c r="V47" s="101" t="str">
        <f t="shared" si="2"/>
        <v>Học lại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469</v>
      </c>
      <c r="D48" s="26" t="s">
        <v>470</v>
      </c>
      <c r="E48" s="27" t="s">
        <v>251</v>
      </c>
      <c r="F48" s="25" t="s">
        <v>471</v>
      </c>
      <c r="G48" s="25" t="s">
        <v>191</v>
      </c>
      <c r="H48" s="29">
        <v>8</v>
      </c>
      <c r="I48" s="29">
        <v>6</v>
      </c>
      <c r="J48" s="29" t="s">
        <v>27</v>
      </c>
      <c r="K48" s="29" t="s">
        <v>27</v>
      </c>
      <c r="L48" s="36"/>
      <c r="M48" s="36"/>
      <c r="N48" s="36"/>
      <c r="O48" s="36"/>
      <c r="P48" s="175">
        <v>5</v>
      </c>
      <c r="Q48" s="32">
        <f t="shared" si="0"/>
        <v>5.9</v>
      </c>
      <c r="R48" s="33" t="str">
        <f t="shared" si="3"/>
        <v>C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472</v>
      </c>
      <c r="D49" s="26" t="s">
        <v>473</v>
      </c>
      <c r="E49" s="27" t="s">
        <v>251</v>
      </c>
      <c r="F49" s="25" t="s">
        <v>379</v>
      </c>
      <c r="G49" s="25" t="s">
        <v>138</v>
      </c>
      <c r="H49" s="29">
        <v>8</v>
      </c>
      <c r="I49" s="29">
        <v>1</v>
      </c>
      <c r="J49" s="29" t="s">
        <v>27</v>
      </c>
      <c r="K49" s="29" t="s">
        <v>27</v>
      </c>
      <c r="L49" s="36"/>
      <c r="M49" s="36"/>
      <c r="N49" s="36"/>
      <c r="O49" s="36"/>
      <c r="P49" s="175">
        <v>6</v>
      </c>
      <c r="Q49" s="32">
        <f t="shared" si="0"/>
        <v>4.9000000000000004</v>
      </c>
      <c r="R49" s="33" t="str">
        <f t="shared" si="3"/>
        <v>D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474</v>
      </c>
      <c r="D50" s="26" t="s">
        <v>152</v>
      </c>
      <c r="E50" s="27" t="s">
        <v>475</v>
      </c>
      <c r="F50" s="25" t="s">
        <v>476</v>
      </c>
      <c r="G50" s="25" t="s">
        <v>200</v>
      </c>
      <c r="H50" s="29">
        <v>10</v>
      </c>
      <c r="I50" s="29">
        <v>2</v>
      </c>
      <c r="J50" s="29" t="s">
        <v>27</v>
      </c>
      <c r="K50" s="29" t="s">
        <v>27</v>
      </c>
      <c r="L50" s="36"/>
      <c r="M50" s="36"/>
      <c r="N50" s="36"/>
      <c r="O50" s="36"/>
      <c r="P50" s="175">
        <v>4</v>
      </c>
      <c r="Q50" s="32">
        <f t="shared" si="0"/>
        <v>4.5999999999999996</v>
      </c>
      <c r="R50" s="33" t="str">
        <f t="shared" si="3"/>
        <v>D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477</v>
      </c>
      <c r="D51" s="26" t="s">
        <v>478</v>
      </c>
      <c r="E51" s="27" t="s">
        <v>479</v>
      </c>
      <c r="F51" s="25" t="s">
        <v>480</v>
      </c>
      <c r="G51" s="25" t="s">
        <v>395</v>
      </c>
      <c r="H51" s="29">
        <v>10</v>
      </c>
      <c r="I51" s="29">
        <v>2</v>
      </c>
      <c r="J51" s="29" t="s">
        <v>27</v>
      </c>
      <c r="K51" s="29" t="s">
        <v>27</v>
      </c>
      <c r="L51" s="36"/>
      <c r="M51" s="36"/>
      <c r="N51" s="36"/>
      <c r="O51" s="36"/>
      <c r="P51" s="175">
        <v>5</v>
      </c>
      <c r="Q51" s="32">
        <f t="shared" si="0"/>
        <v>5.0999999999999996</v>
      </c>
      <c r="R51" s="33" t="str">
        <f t="shared" si="3"/>
        <v>D+</v>
      </c>
      <c r="S51" s="34" t="str">
        <f t="shared" si="1"/>
        <v>Trung bình yếu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481</v>
      </c>
      <c r="D52" s="26" t="s">
        <v>482</v>
      </c>
      <c r="E52" s="27" t="s">
        <v>483</v>
      </c>
      <c r="F52" s="25" t="s">
        <v>484</v>
      </c>
      <c r="G52" s="25" t="s">
        <v>408</v>
      </c>
      <c r="H52" s="29">
        <v>9</v>
      </c>
      <c r="I52" s="29">
        <v>8</v>
      </c>
      <c r="J52" s="29" t="s">
        <v>27</v>
      </c>
      <c r="K52" s="29" t="s">
        <v>27</v>
      </c>
      <c r="L52" s="36"/>
      <c r="M52" s="36"/>
      <c r="N52" s="36"/>
      <c r="O52" s="36"/>
      <c r="P52" s="175">
        <v>6</v>
      </c>
      <c r="Q52" s="32">
        <f t="shared" si="0"/>
        <v>7.2</v>
      </c>
      <c r="R52" s="33" t="str">
        <f t="shared" si="3"/>
        <v>B</v>
      </c>
      <c r="S52" s="34" t="str">
        <f t="shared" si="1"/>
        <v>Khá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485</v>
      </c>
      <c r="D53" s="26" t="s">
        <v>486</v>
      </c>
      <c r="E53" s="27" t="s">
        <v>487</v>
      </c>
      <c r="F53" s="25" t="s">
        <v>488</v>
      </c>
      <c r="G53" s="25" t="s">
        <v>87</v>
      </c>
      <c r="H53" s="29">
        <v>0</v>
      </c>
      <c r="I53" s="29">
        <v>0</v>
      </c>
      <c r="J53" s="29" t="s">
        <v>27</v>
      </c>
      <c r="K53" s="29" t="s">
        <v>27</v>
      </c>
      <c r="L53" s="36"/>
      <c r="M53" s="36"/>
      <c r="N53" s="36"/>
      <c r="O53" s="36"/>
      <c r="P53" s="175">
        <v>0</v>
      </c>
      <c r="Q53" s="32">
        <f t="shared" si="0"/>
        <v>0</v>
      </c>
      <c r="R53" s="33" t="str">
        <f t="shared" si="3"/>
        <v>F</v>
      </c>
      <c r="S53" s="34" t="str">
        <f t="shared" si="1"/>
        <v>Kém</v>
      </c>
      <c r="T53" s="35" t="str">
        <f t="shared" si="4"/>
        <v>Không đủ ĐKDT</v>
      </c>
      <c r="U53" s="3"/>
      <c r="V53" s="101" t="str">
        <f t="shared" si="2"/>
        <v>Học lại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489</v>
      </c>
      <c r="D54" s="26" t="s">
        <v>490</v>
      </c>
      <c r="E54" s="27" t="s">
        <v>491</v>
      </c>
      <c r="F54" s="25" t="s">
        <v>492</v>
      </c>
      <c r="G54" s="25" t="s">
        <v>100</v>
      </c>
      <c r="H54" s="29">
        <v>10</v>
      </c>
      <c r="I54" s="29">
        <v>4</v>
      </c>
      <c r="J54" s="29" t="s">
        <v>27</v>
      </c>
      <c r="K54" s="29" t="s">
        <v>27</v>
      </c>
      <c r="L54" s="36"/>
      <c r="M54" s="36"/>
      <c r="N54" s="36"/>
      <c r="O54" s="36"/>
      <c r="P54" s="175">
        <v>6</v>
      </c>
      <c r="Q54" s="32">
        <f t="shared" si="0"/>
        <v>6.2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493</v>
      </c>
      <c r="D55" s="26" t="s">
        <v>494</v>
      </c>
      <c r="E55" s="27" t="s">
        <v>495</v>
      </c>
      <c r="F55" s="25" t="s">
        <v>181</v>
      </c>
      <c r="G55" s="25" t="s">
        <v>87</v>
      </c>
      <c r="H55" s="29">
        <v>0</v>
      </c>
      <c r="I55" s="29">
        <v>0</v>
      </c>
      <c r="J55" s="29" t="s">
        <v>27</v>
      </c>
      <c r="K55" s="29" t="s">
        <v>27</v>
      </c>
      <c r="L55" s="36"/>
      <c r="M55" s="36"/>
      <c r="N55" s="36"/>
      <c r="O55" s="36"/>
      <c r="P55" s="175">
        <v>0</v>
      </c>
      <c r="Q55" s="32">
        <f t="shared" si="0"/>
        <v>0</v>
      </c>
      <c r="R55" s="33" t="str">
        <f t="shared" si="3"/>
        <v>F</v>
      </c>
      <c r="S55" s="34" t="str">
        <f t="shared" si="1"/>
        <v>Kém</v>
      </c>
      <c r="T55" s="35" t="str">
        <f t="shared" si="4"/>
        <v>Không đủ ĐKDT</v>
      </c>
      <c r="U55" s="3"/>
      <c r="V55" s="101" t="str">
        <f t="shared" si="2"/>
        <v>Học lại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496</v>
      </c>
      <c r="D56" s="26" t="s">
        <v>497</v>
      </c>
      <c r="E56" s="27" t="s">
        <v>295</v>
      </c>
      <c r="F56" s="25" t="s">
        <v>498</v>
      </c>
      <c r="G56" s="25" t="s">
        <v>143</v>
      </c>
      <c r="H56" s="29">
        <v>10</v>
      </c>
      <c r="I56" s="29">
        <v>6</v>
      </c>
      <c r="J56" s="29" t="s">
        <v>27</v>
      </c>
      <c r="K56" s="29" t="s">
        <v>27</v>
      </c>
      <c r="L56" s="36"/>
      <c r="M56" s="36"/>
      <c r="N56" s="36"/>
      <c r="O56" s="36"/>
      <c r="P56" s="175">
        <v>2</v>
      </c>
      <c r="Q56" s="32">
        <f t="shared" si="0"/>
        <v>4.8</v>
      </c>
      <c r="R56" s="33" t="str">
        <f t="shared" si="3"/>
        <v>D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499</v>
      </c>
      <c r="D57" s="26" t="s">
        <v>310</v>
      </c>
      <c r="E57" s="27" t="s">
        <v>311</v>
      </c>
      <c r="F57" s="25" t="s">
        <v>500</v>
      </c>
      <c r="G57" s="25" t="s">
        <v>383</v>
      </c>
      <c r="H57" s="29">
        <v>8</v>
      </c>
      <c r="I57" s="29">
        <v>1</v>
      </c>
      <c r="J57" s="29" t="s">
        <v>27</v>
      </c>
      <c r="K57" s="29" t="s">
        <v>27</v>
      </c>
      <c r="L57" s="36"/>
      <c r="M57" s="36"/>
      <c r="N57" s="36"/>
      <c r="O57" s="36"/>
      <c r="P57" s="175">
        <v>2</v>
      </c>
      <c r="Q57" s="32">
        <f t="shared" si="0"/>
        <v>2.9</v>
      </c>
      <c r="R57" s="33" t="str">
        <f t="shared" si="3"/>
        <v>F</v>
      </c>
      <c r="S57" s="34" t="str">
        <f t="shared" si="1"/>
        <v>Kém</v>
      </c>
      <c r="T57" s="35" t="str">
        <f t="shared" si="4"/>
        <v/>
      </c>
      <c r="U57" s="3"/>
      <c r="V57" s="101" t="str">
        <f t="shared" si="2"/>
        <v>Học lại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501</v>
      </c>
      <c r="D58" s="26" t="s">
        <v>502</v>
      </c>
      <c r="E58" s="27" t="s">
        <v>311</v>
      </c>
      <c r="F58" s="25" t="s">
        <v>503</v>
      </c>
      <c r="G58" s="25" t="s">
        <v>182</v>
      </c>
      <c r="H58" s="29">
        <v>8</v>
      </c>
      <c r="I58" s="29">
        <v>1</v>
      </c>
      <c r="J58" s="29" t="s">
        <v>27</v>
      </c>
      <c r="K58" s="29" t="s">
        <v>27</v>
      </c>
      <c r="L58" s="36"/>
      <c r="M58" s="36"/>
      <c r="N58" s="36"/>
      <c r="O58" s="36"/>
      <c r="P58" s="175">
        <v>5</v>
      </c>
      <c r="Q58" s="32">
        <f t="shared" si="0"/>
        <v>4.4000000000000004</v>
      </c>
      <c r="R58" s="33" t="str">
        <f t="shared" si="3"/>
        <v>D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504</v>
      </c>
      <c r="D59" s="26" t="s">
        <v>505</v>
      </c>
      <c r="E59" s="27" t="s">
        <v>506</v>
      </c>
      <c r="F59" s="25" t="s">
        <v>507</v>
      </c>
      <c r="G59" s="25" t="s">
        <v>87</v>
      </c>
      <c r="H59" s="29">
        <v>6</v>
      </c>
      <c r="I59" s="29">
        <v>5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5.2</v>
      </c>
      <c r="R59" s="33" t="str">
        <f t="shared" si="3"/>
        <v>D+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508</v>
      </c>
      <c r="D60" s="26" t="s">
        <v>509</v>
      </c>
      <c r="E60" s="27" t="s">
        <v>510</v>
      </c>
      <c r="F60" s="25" t="s">
        <v>511</v>
      </c>
      <c r="G60" s="25" t="s">
        <v>512</v>
      </c>
      <c r="H60" s="29">
        <v>10</v>
      </c>
      <c r="I60" s="29">
        <v>2</v>
      </c>
      <c r="J60" s="29" t="s">
        <v>27</v>
      </c>
      <c r="K60" s="29" t="s">
        <v>27</v>
      </c>
      <c r="L60" s="36"/>
      <c r="M60" s="36"/>
      <c r="N60" s="36"/>
      <c r="O60" s="36"/>
      <c r="P60" s="175">
        <v>4</v>
      </c>
      <c r="Q60" s="32">
        <f t="shared" si="0"/>
        <v>4.5999999999999996</v>
      </c>
      <c r="R60" s="33" t="str">
        <f t="shared" si="3"/>
        <v>D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513</v>
      </c>
      <c r="D61" s="26" t="s">
        <v>514</v>
      </c>
      <c r="E61" s="27" t="s">
        <v>515</v>
      </c>
      <c r="F61" s="25" t="s">
        <v>248</v>
      </c>
      <c r="G61" s="25" t="s">
        <v>87</v>
      </c>
      <c r="H61" s="29">
        <v>10</v>
      </c>
      <c r="I61" s="29">
        <v>2</v>
      </c>
      <c r="J61" s="29" t="s">
        <v>27</v>
      </c>
      <c r="K61" s="29" t="s">
        <v>27</v>
      </c>
      <c r="L61" s="36"/>
      <c r="M61" s="36"/>
      <c r="N61" s="36"/>
      <c r="O61" s="36"/>
      <c r="P61" s="175">
        <v>3</v>
      </c>
      <c r="Q61" s="32">
        <f t="shared" si="0"/>
        <v>4.0999999999999996</v>
      </c>
      <c r="R61" s="33" t="str">
        <f t="shared" si="3"/>
        <v>D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516</v>
      </c>
      <c r="D62" s="26" t="s">
        <v>517</v>
      </c>
      <c r="E62" s="27" t="s">
        <v>518</v>
      </c>
      <c r="F62" s="25" t="s">
        <v>519</v>
      </c>
      <c r="G62" s="25" t="s">
        <v>167</v>
      </c>
      <c r="H62" s="29">
        <v>6</v>
      </c>
      <c r="I62" s="29">
        <v>7</v>
      </c>
      <c r="J62" s="29" t="s">
        <v>27</v>
      </c>
      <c r="K62" s="29" t="s">
        <v>27</v>
      </c>
      <c r="L62" s="36"/>
      <c r="M62" s="36"/>
      <c r="N62" s="36"/>
      <c r="O62" s="36"/>
      <c r="P62" s="175">
        <v>6</v>
      </c>
      <c r="Q62" s="32">
        <f t="shared" si="0"/>
        <v>6.3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520</v>
      </c>
      <c r="D63" s="26" t="s">
        <v>521</v>
      </c>
      <c r="E63" s="27" t="s">
        <v>522</v>
      </c>
      <c r="F63" s="25" t="s">
        <v>177</v>
      </c>
      <c r="G63" s="25" t="s">
        <v>372</v>
      </c>
      <c r="H63" s="29">
        <v>10</v>
      </c>
      <c r="I63" s="29">
        <v>8</v>
      </c>
      <c r="J63" s="29" t="s">
        <v>27</v>
      </c>
      <c r="K63" s="29" t="s">
        <v>27</v>
      </c>
      <c r="L63" s="36"/>
      <c r="M63" s="36"/>
      <c r="N63" s="36"/>
      <c r="O63" s="36"/>
      <c r="P63" s="175">
        <v>8</v>
      </c>
      <c r="Q63" s="32">
        <f t="shared" si="0"/>
        <v>8.4</v>
      </c>
      <c r="R63" s="33" t="str">
        <f t="shared" si="3"/>
        <v>B+</v>
      </c>
      <c r="S63" s="34" t="str">
        <f t="shared" si="1"/>
        <v>Khá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523</v>
      </c>
      <c r="D64" s="26" t="s">
        <v>140</v>
      </c>
      <c r="E64" s="27" t="s">
        <v>331</v>
      </c>
      <c r="F64" s="25" t="s">
        <v>524</v>
      </c>
      <c r="G64" s="25" t="s">
        <v>372</v>
      </c>
      <c r="H64" s="29">
        <v>10</v>
      </c>
      <c r="I64" s="29">
        <v>7</v>
      </c>
      <c r="J64" s="29" t="s">
        <v>27</v>
      </c>
      <c r="K64" s="29" t="s">
        <v>27</v>
      </c>
      <c r="L64" s="36"/>
      <c r="M64" s="36"/>
      <c r="N64" s="36"/>
      <c r="O64" s="36"/>
      <c r="P64" s="175">
        <v>6</v>
      </c>
      <c r="Q64" s="32">
        <f t="shared" si="0"/>
        <v>7.1</v>
      </c>
      <c r="R64" s="33" t="str">
        <f t="shared" si="3"/>
        <v>B</v>
      </c>
      <c r="S64" s="34" t="str">
        <f t="shared" si="1"/>
        <v>Khá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525</v>
      </c>
      <c r="D65" s="26" t="s">
        <v>526</v>
      </c>
      <c r="E65" s="27" t="s">
        <v>334</v>
      </c>
      <c r="F65" s="25" t="s">
        <v>527</v>
      </c>
      <c r="G65" s="25" t="s">
        <v>138</v>
      </c>
      <c r="H65" s="29">
        <v>8</v>
      </c>
      <c r="I65" s="29">
        <v>7</v>
      </c>
      <c r="J65" s="29" t="s">
        <v>27</v>
      </c>
      <c r="K65" s="29" t="s">
        <v>27</v>
      </c>
      <c r="L65" s="36"/>
      <c r="M65" s="36"/>
      <c r="N65" s="36"/>
      <c r="O65" s="36"/>
      <c r="P65" s="175">
        <v>3</v>
      </c>
      <c r="Q65" s="32">
        <f t="shared" si="0"/>
        <v>5.2</v>
      </c>
      <c r="R65" s="33" t="str">
        <f t="shared" si="3"/>
        <v>D+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528</v>
      </c>
      <c r="D66" s="26" t="s">
        <v>303</v>
      </c>
      <c r="E66" s="27" t="s">
        <v>529</v>
      </c>
      <c r="F66" s="25" t="s">
        <v>244</v>
      </c>
      <c r="G66" s="25" t="s">
        <v>87</v>
      </c>
      <c r="H66" s="29">
        <v>10</v>
      </c>
      <c r="I66" s="29">
        <v>8</v>
      </c>
      <c r="J66" s="29" t="s">
        <v>27</v>
      </c>
      <c r="K66" s="29" t="s">
        <v>27</v>
      </c>
      <c r="L66" s="36"/>
      <c r="M66" s="36"/>
      <c r="N66" s="36"/>
      <c r="O66" s="36"/>
      <c r="P66" s="175">
        <v>7</v>
      </c>
      <c r="Q66" s="32">
        <f t="shared" si="0"/>
        <v>7.9</v>
      </c>
      <c r="R66" s="33" t="str">
        <f t="shared" si="3"/>
        <v>B</v>
      </c>
      <c r="S66" s="34" t="str">
        <f t="shared" si="1"/>
        <v>Khá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530</v>
      </c>
      <c r="D67" s="26" t="s">
        <v>531</v>
      </c>
      <c r="E67" s="27" t="s">
        <v>532</v>
      </c>
      <c r="F67" s="28" t="s">
        <v>533</v>
      </c>
      <c r="G67" s="25" t="s">
        <v>191</v>
      </c>
      <c r="H67" s="29">
        <v>6</v>
      </c>
      <c r="I67" s="29">
        <v>4</v>
      </c>
      <c r="J67" s="29" t="s">
        <v>27</v>
      </c>
      <c r="K67" s="29" t="s">
        <v>27</v>
      </c>
      <c r="L67" s="36"/>
      <c r="M67" s="36"/>
      <c r="N67" s="36"/>
      <c r="O67" s="36"/>
      <c r="P67" s="175">
        <v>3</v>
      </c>
      <c r="Q67" s="32">
        <f t="shared" si="0"/>
        <v>3.9</v>
      </c>
      <c r="R67" s="33" t="str">
        <f t="shared" si="3"/>
        <v>F</v>
      </c>
      <c r="S67" s="34" t="str">
        <f t="shared" si="1"/>
        <v>Kém</v>
      </c>
      <c r="T67" s="35" t="str">
        <f t="shared" si="4"/>
        <v/>
      </c>
      <c r="U67" s="3"/>
      <c r="V67" s="101" t="str">
        <f t="shared" si="2"/>
        <v>Học lại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534</v>
      </c>
      <c r="D68" s="26" t="s">
        <v>535</v>
      </c>
      <c r="E68" s="27" t="s">
        <v>536</v>
      </c>
      <c r="F68" s="28" t="s">
        <v>114</v>
      </c>
      <c r="G68" s="25" t="s">
        <v>372</v>
      </c>
      <c r="H68" s="29">
        <v>10</v>
      </c>
      <c r="I68" s="29">
        <v>9</v>
      </c>
      <c r="J68" s="29" t="s">
        <v>27</v>
      </c>
      <c r="K68" s="29" t="s">
        <v>27</v>
      </c>
      <c r="L68" s="36"/>
      <c r="M68" s="36"/>
      <c r="N68" s="36"/>
      <c r="O68" s="36"/>
      <c r="P68" s="175">
        <v>7</v>
      </c>
      <c r="Q68" s="32">
        <f t="shared" si="0"/>
        <v>8.1999999999999993</v>
      </c>
      <c r="R68" s="33" t="str">
        <f t="shared" si="3"/>
        <v>B+</v>
      </c>
      <c r="S68" s="34" t="str">
        <f t="shared" si="1"/>
        <v>Khá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537</v>
      </c>
      <c r="D69" s="26" t="s">
        <v>538</v>
      </c>
      <c r="E69" s="27" t="s">
        <v>539</v>
      </c>
      <c r="F69" s="28" t="s">
        <v>540</v>
      </c>
      <c r="G69" s="25" t="s">
        <v>376</v>
      </c>
      <c r="H69" s="29">
        <v>8</v>
      </c>
      <c r="I69" s="29">
        <v>1</v>
      </c>
      <c r="J69" s="29" t="s">
        <v>27</v>
      </c>
      <c r="K69" s="29" t="s">
        <v>27</v>
      </c>
      <c r="L69" s="36"/>
      <c r="M69" s="36"/>
      <c r="N69" s="36"/>
      <c r="O69" s="36"/>
      <c r="P69" s="175">
        <v>1</v>
      </c>
      <c r="Q69" s="32">
        <f t="shared" si="0"/>
        <v>2.4</v>
      </c>
      <c r="R69" s="33" t="str">
        <f t="shared" si="3"/>
        <v>F</v>
      </c>
      <c r="S69" s="34" t="str">
        <f t="shared" si="1"/>
        <v>Kém</v>
      </c>
      <c r="T69" s="35" t="str">
        <f t="shared" si="4"/>
        <v/>
      </c>
      <c r="U69" s="3"/>
      <c r="V69" s="101" t="str">
        <f t="shared" si="2"/>
        <v>Học lại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541</v>
      </c>
      <c r="D70" s="26" t="s">
        <v>542</v>
      </c>
      <c r="E70" s="27" t="s">
        <v>348</v>
      </c>
      <c r="F70" s="28" t="s">
        <v>543</v>
      </c>
      <c r="G70" s="25" t="s">
        <v>395</v>
      </c>
      <c r="H70" s="29">
        <v>10</v>
      </c>
      <c r="I70" s="29">
        <v>2</v>
      </c>
      <c r="J70" s="29" t="s">
        <v>27</v>
      </c>
      <c r="K70" s="29" t="s">
        <v>27</v>
      </c>
      <c r="L70" s="36"/>
      <c r="M70" s="36"/>
      <c r="N70" s="36"/>
      <c r="O70" s="36"/>
      <c r="P70" s="175">
        <v>7</v>
      </c>
      <c r="Q70" s="32">
        <f t="shared" si="0"/>
        <v>6.1</v>
      </c>
      <c r="R70" s="33" t="str">
        <f t="shared" si="3"/>
        <v>C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hidden="1" customHeight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hidden="1" customHeight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hidden="1" customHeight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hidden="1" customHeight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hidden="1" customHeight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hidden="1" customHeight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hidden="1" customHeight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hidden="1" customHeight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144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47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13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847" priority="46" operator="greaterThan">
      <formula>10</formula>
    </cfRule>
  </conditionalFormatting>
  <conditionalFormatting sqref="C1:C1048576">
    <cfRule type="duplicateValues" dxfId="2846" priority="45"/>
  </conditionalFormatting>
  <conditionalFormatting sqref="H11:I70">
    <cfRule type="cellIs" dxfId="2845" priority="41" stopIfTrue="1" operator="greaterThan">
      <formula>10</formula>
    </cfRule>
    <cfRule type="cellIs" dxfId="2844" priority="42" stopIfTrue="1" operator="greaterThan">
      <formula>10</formula>
    </cfRule>
    <cfRule type="cellIs" dxfId="2843" priority="43" stopIfTrue="1" operator="greaterThan">
      <formula>10</formula>
    </cfRule>
    <cfRule type="cellIs" dxfId="2842" priority="44" stopIfTrue="1" operator="greaterThan">
      <formula>10</formula>
    </cfRule>
  </conditionalFormatting>
  <conditionalFormatting sqref="C11">
    <cfRule type="duplicateValues" dxfId="2841" priority="39" stopIfTrue="1"/>
    <cfRule type="duplicateValues" dxfId="2840" priority="40" stopIfTrue="1"/>
  </conditionalFormatting>
  <conditionalFormatting sqref="C12:C70">
    <cfRule type="duplicateValues" dxfId="2839" priority="37" stopIfTrue="1"/>
    <cfRule type="duplicateValues" dxfId="2838" priority="38" stopIfTrue="1"/>
  </conditionalFormatting>
  <conditionalFormatting sqref="H11:I11">
    <cfRule type="cellIs" dxfId="2837" priority="33" stopIfTrue="1" operator="greaterThan">
      <formula>10</formula>
    </cfRule>
    <cfRule type="cellIs" dxfId="2836" priority="34" stopIfTrue="1" operator="greaterThan">
      <formula>10</formula>
    </cfRule>
    <cfRule type="cellIs" dxfId="2835" priority="35" stopIfTrue="1" operator="greaterThan">
      <formula>10</formula>
    </cfRule>
    <cfRule type="cellIs" dxfId="2834" priority="36" stopIfTrue="1" operator="greaterThan">
      <formula>10</formula>
    </cfRule>
  </conditionalFormatting>
  <conditionalFormatting sqref="H12:I70">
    <cfRule type="cellIs" dxfId="2833" priority="29" stopIfTrue="1" operator="greaterThan">
      <formula>10</formula>
    </cfRule>
    <cfRule type="cellIs" dxfId="2832" priority="30" stopIfTrue="1" operator="greaterThan">
      <formula>10</formula>
    </cfRule>
    <cfRule type="cellIs" dxfId="2831" priority="31" stopIfTrue="1" operator="greaterThan">
      <formula>10</formula>
    </cfRule>
    <cfRule type="cellIs" dxfId="2830" priority="32" stopIfTrue="1" operator="greaterThan">
      <formula>10</formula>
    </cfRule>
  </conditionalFormatting>
  <conditionalFormatting sqref="C11">
    <cfRule type="duplicateValues" dxfId="2829" priority="27" stopIfTrue="1"/>
    <cfRule type="duplicateValues" dxfId="2828" priority="28" stopIfTrue="1"/>
  </conditionalFormatting>
  <conditionalFormatting sqref="C12:C70">
    <cfRule type="duplicateValues" dxfId="2827" priority="25" stopIfTrue="1"/>
    <cfRule type="duplicateValues" dxfId="2826" priority="26" stopIfTrue="1"/>
  </conditionalFormatting>
  <conditionalFormatting sqref="H11:J98">
    <cfRule type="cellIs" dxfId="2825" priority="24" operator="greaterThan">
      <formula>10</formula>
    </cfRule>
  </conditionalFormatting>
  <conditionalFormatting sqref="C11:C98">
    <cfRule type="duplicateValues" dxfId="2824" priority="23"/>
  </conditionalFormatting>
  <conditionalFormatting sqref="H11:I80">
    <cfRule type="cellIs" dxfId="2823" priority="19" stopIfTrue="1" operator="greaterThan">
      <formula>10</formula>
    </cfRule>
    <cfRule type="cellIs" dxfId="2822" priority="20" stopIfTrue="1" operator="greaterThan">
      <formula>10</formula>
    </cfRule>
    <cfRule type="cellIs" dxfId="2821" priority="21" stopIfTrue="1" operator="greaterThan">
      <formula>10</formula>
    </cfRule>
    <cfRule type="cellIs" dxfId="2820" priority="22" stopIfTrue="1" operator="greaterThan">
      <formula>10</formula>
    </cfRule>
  </conditionalFormatting>
  <conditionalFormatting sqref="C11">
    <cfRule type="duplicateValues" dxfId="2819" priority="17" stopIfTrue="1"/>
    <cfRule type="duplicateValues" dxfId="2818" priority="18" stopIfTrue="1"/>
  </conditionalFormatting>
  <conditionalFormatting sqref="C12:C80">
    <cfRule type="duplicateValues" dxfId="2817" priority="15" stopIfTrue="1"/>
    <cfRule type="duplicateValues" dxfId="2816" priority="16" stopIfTrue="1"/>
  </conditionalFormatting>
  <conditionalFormatting sqref="H11:I11">
    <cfRule type="cellIs" dxfId="2815" priority="11" stopIfTrue="1" operator="greaterThan">
      <formula>10</formula>
    </cfRule>
    <cfRule type="cellIs" dxfId="2814" priority="12" stopIfTrue="1" operator="greaterThan">
      <formula>10</formula>
    </cfRule>
    <cfRule type="cellIs" dxfId="2813" priority="13" stopIfTrue="1" operator="greaterThan">
      <formula>10</formula>
    </cfRule>
    <cfRule type="cellIs" dxfId="2812" priority="14" stopIfTrue="1" operator="greaterThan">
      <formula>10</formula>
    </cfRule>
  </conditionalFormatting>
  <conditionalFormatting sqref="H12:I80">
    <cfRule type="cellIs" dxfId="2811" priority="7" stopIfTrue="1" operator="greaterThan">
      <formula>10</formula>
    </cfRule>
    <cfRule type="cellIs" dxfId="2810" priority="8" stopIfTrue="1" operator="greaterThan">
      <formula>10</formula>
    </cfRule>
    <cfRule type="cellIs" dxfId="2809" priority="9" stopIfTrue="1" operator="greaterThan">
      <formula>10</formula>
    </cfRule>
    <cfRule type="cellIs" dxfId="2808" priority="10" stopIfTrue="1" operator="greaterThan">
      <formula>10</formula>
    </cfRule>
  </conditionalFormatting>
  <conditionalFormatting sqref="C11">
    <cfRule type="duplicateValues" dxfId="2807" priority="5" stopIfTrue="1"/>
    <cfRule type="duplicateValues" dxfId="2806" priority="6" stopIfTrue="1"/>
  </conditionalFormatting>
  <conditionalFormatting sqref="C12:C80">
    <cfRule type="duplicateValues" dxfId="2805" priority="3" stopIfTrue="1"/>
    <cfRule type="duplicateValues" dxfId="2804" priority="4" stopIfTrue="1"/>
  </conditionalFormatting>
  <conditionalFormatting sqref="H11:J98">
    <cfRule type="cellIs" dxfId="2803" priority="2" operator="greaterThan">
      <formula>10</formula>
    </cfRule>
  </conditionalFormatting>
  <conditionalFormatting sqref="C11:C98">
    <cfRule type="duplicateValues" dxfId="280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80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625" style="1" bestFit="1" customWidth="1"/>
    <col min="5" max="5" width="8.5" style="1" customWidth="1"/>
    <col min="6" max="6" width="9.375" style="1" hidden="1" customWidth="1"/>
    <col min="7" max="7" width="12.875" style="1" customWidth="1"/>
    <col min="8" max="8" width="6.125" style="1" customWidth="1"/>
    <col min="9" max="9" width="5" style="1" bestFit="1" customWidth="1"/>
    <col min="10" max="10" width="7.125" style="1" hidden="1" customWidth="1"/>
    <col min="11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65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43596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33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33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15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76</v>
      </c>
      <c r="AG9" s="81">
        <f>+$AF$9/$Y$9</f>
        <v>0.50666666666666671</v>
      </c>
      <c r="AH9" s="82">
        <f>COUNTIF($V$10:$V$219,"Học lại")</f>
        <v>14</v>
      </c>
      <c r="AI9" s="81">
        <f>+$AH$9/$Y$9</f>
        <v>9.3333333333333338E-2</v>
      </c>
      <c r="AJ9" s="73">
        <f>COUNTIF($V$11:$V$219,"Đạt")</f>
        <v>60</v>
      </c>
      <c r="AK9" s="80">
        <f>+$AJ$9/$Y$9</f>
        <v>0.4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544</v>
      </c>
      <c r="D11" s="17" t="s">
        <v>545</v>
      </c>
      <c r="E11" s="18" t="s">
        <v>73</v>
      </c>
      <c r="F11" s="16" t="s">
        <v>546</v>
      </c>
      <c r="G11" s="16" t="s">
        <v>138</v>
      </c>
      <c r="H11" s="19">
        <v>0</v>
      </c>
      <c r="I11" s="19">
        <v>0</v>
      </c>
      <c r="J11" s="19" t="s">
        <v>27</v>
      </c>
      <c r="K11" s="19" t="s">
        <v>27</v>
      </c>
      <c r="L11" s="20"/>
      <c r="M11" s="20"/>
      <c r="N11" s="20"/>
      <c r="O11" s="20"/>
      <c r="P11" s="174">
        <v>0</v>
      </c>
      <c r="Q11" s="21">
        <f t="shared" ref="Q11:Q74" si="0">ROUND(SUMPRODUCT(H11:P11,$H$10:$P$10)/100,1)</f>
        <v>0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F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Kém</v>
      </c>
      <c r="T11" s="23" t="str">
        <f>+IF(OR($H11=0,$I11=0,$J11=0,$K11=0),"Không đủ ĐKDT","")</f>
        <v>Không đủ ĐKDT</v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Học lại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547</v>
      </c>
      <c r="D12" s="26" t="s">
        <v>548</v>
      </c>
      <c r="E12" s="27" t="s">
        <v>73</v>
      </c>
      <c r="F12" s="25" t="s">
        <v>459</v>
      </c>
      <c r="G12" s="25" t="s">
        <v>200</v>
      </c>
      <c r="H12" s="29">
        <v>8</v>
      </c>
      <c r="I12" s="29">
        <v>1</v>
      </c>
      <c r="J12" s="29" t="s">
        <v>27</v>
      </c>
      <c r="K12" s="29" t="s">
        <v>27</v>
      </c>
      <c r="L12" s="30"/>
      <c r="M12" s="30"/>
      <c r="N12" s="30"/>
      <c r="O12" s="30"/>
      <c r="P12" s="175" t="s">
        <v>27</v>
      </c>
      <c r="Q12" s="32">
        <f t="shared" si="0"/>
        <v>1.9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F</v>
      </c>
      <c r="S12" s="34" t="str">
        <f t="shared" si="1"/>
        <v>Kém</v>
      </c>
      <c r="T12" s="35" t="s">
        <v>5123</v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Học lại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549</v>
      </c>
      <c r="D13" s="26" t="s">
        <v>550</v>
      </c>
      <c r="E13" s="27" t="s">
        <v>73</v>
      </c>
      <c r="F13" s="25" t="s">
        <v>551</v>
      </c>
      <c r="G13" s="25" t="s">
        <v>87</v>
      </c>
      <c r="H13" s="29">
        <v>10</v>
      </c>
      <c r="I13" s="29">
        <v>2</v>
      </c>
      <c r="J13" s="29" t="s">
        <v>27</v>
      </c>
      <c r="K13" s="29" t="s">
        <v>27</v>
      </c>
      <c r="L13" s="36"/>
      <c r="M13" s="36"/>
      <c r="N13" s="36"/>
      <c r="O13" s="36"/>
      <c r="P13" s="175">
        <v>4</v>
      </c>
      <c r="Q13" s="32">
        <f t="shared" si="0"/>
        <v>4.5999999999999996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552</v>
      </c>
      <c r="D14" s="26" t="s">
        <v>553</v>
      </c>
      <c r="E14" s="27" t="s">
        <v>103</v>
      </c>
      <c r="F14" s="25" t="s">
        <v>335</v>
      </c>
      <c r="G14" s="25" t="s">
        <v>100</v>
      </c>
      <c r="H14" s="29">
        <v>0</v>
      </c>
      <c r="I14" s="29">
        <v>0</v>
      </c>
      <c r="J14" s="29" t="s">
        <v>27</v>
      </c>
      <c r="K14" s="29" t="s">
        <v>27</v>
      </c>
      <c r="L14" s="36"/>
      <c r="M14" s="36"/>
      <c r="N14" s="36"/>
      <c r="O14" s="36"/>
      <c r="P14" s="175">
        <v>0</v>
      </c>
      <c r="Q14" s="32">
        <f t="shared" si="0"/>
        <v>0</v>
      </c>
      <c r="R14" s="33" t="str">
        <f t="shared" si="3"/>
        <v>F</v>
      </c>
      <c r="S14" s="34" t="str">
        <f t="shared" si="1"/>
        <v>Kém</v>
      </c>
      <c r="T14" s="35" t="str">
        <f t="shared" si="4"/>
        <v>Không đủ ĐKDT</v>
      </c>
      <c r="U14" s="3"/>
      <c r="V14" s="101" t="str">
        <f t="shared" si="2"/>
        <v>Học lại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554</v>
      </c>
      <c r="D15" s="26" t="s">
        <v>306</v>
      </c>
      <c r="E15" s="27" t="s">
        <v>555</v>
      </c>
      <c r="F15" s="25" t="s">
        <v>556</v>
      </c>
      <c r="G15" s="25" t="s">
        <v>557</v>
      </c>
      <c r="H15" s="29">
        <v>10</v>
      </c>
      <c r="I15" s="29">
        <v>7</v>
      </c>
      <c r="J15" s="29" t="s">
        <v>27</v>
      </c>
      <c r="K15" s="29" t="s">
        <v>27</v>
      </c>
      <c r="L15" s="36"/>
      <c r="M15" s="36"/>
      <c r="N15" s="36"/>
      <c r="O15" s="36"/>
      <c r="P15" s="175">
        <v>5</v>
      </c>
      <c r="Q15" s="32">
        <f t="shared" si="0"/>
        <v>6.6</v>
      </c>
      <c r="R15" s="33" t="str">
        <f t="shared" si="3"/>
        <v>C+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558</v>
      </c>
      <c r="D16" s="26" t="s">
        <v>559</v>
      </c>
      <c r="E16" s="27" t="s">
        <v>560</v>
      </c>
      <c r="F16" s="25" t="s">
        <v>281</v>
      </c>
      <c r="G16" s="25" t="s">
        <v>100</v>
      </c>
      <c r="H16" s="29">
        <v>8</v>
      </c>
      <c r="I16" s="29">
        <v>3</v>
      </c>
      <c r="J16" s="29" t="s">
        <v>27</v>
      </c>
      <c r="K16" s="29" t="s">
        <v>27</v>
      </c>
      <c r="L16" s="36"/>
      <c r="M16" s="36"/>
      <c r="N16" s="36"/>
      <c r="O16" s="36"/>
      <c r="P16" s="175">
        <v>6</v>
      </c>
      <c r="Q16" s="32">
        <f t="shared" si="0"/>
        <v>5.5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561</v>
      </c>
      <c r="D17" s="26" t="s">
        <v>562</v>
      </c>
      <c r="E17" s="27" t="s">
        <v>393</v>
      </c>
      <c r="F17" s="25" t="s">
        <v>468</v>
      </c>
      <c r="G17" s="25" t="s">
        <v>100</v>
      </c>
      <c r="H17" s="29">
        <v>7</v>
      </c>
      <c r="I17" s="29">
        <v>1</v>
      </c>
      <c r="J17" s="29" t="s">
        <v>27</v>
      </c>
      <c r="K17" s="29" t="s">
        <v>27</v>
      </c>
      <c r="L17" s="36"/>
      <c r="M17" s="36"/>
      <c r="N17" s="36"/>
      <c r="O17" s="36"/>
      <c r="P17" s="175">
        <v>5</v>
      </c>
      <c r="Q17" s="32">
        <f t="shared" si="0"/>
        <v>4.2</v>
      </c>
      <c r="R17" s="33" t="str">
        <f t="shared" si="3"/>
        <v>D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563</v>
      </c>
      <c r="D18" s="26" t="s">
        <v>564</v>
      </c>
      <c r="E18" s="27" t="s">
        <v>565</v>
      </c>
      <c r="F18" s="25" t="s">
        <v>566</v>
      </c>
      <c r="G18" s="25" t="s">
        <v>383</v>
      </c>
      <c r="H18" s="29">
        <v>8</v>
      </c>
      <c r="I18" s="29">
        <v>10</v>
      </c>
      <c r="J18" s="29" t="s">
        <v>27</v>
      </c>
      <c r="K18" s="29" t="s">
        <v>27</v>
      </c>
      <c r="L18" s="36"/>
      <c r="M18" s="36"/>
      <c r="N18" s="36"/>
      <c r="O18" s="36"/>
      <c r="P18" s="175">
        <v>7</v>
      </c>
      <c r="Q18" s="32">
        <f t="shared" si="0"/>
        <v>8.1</v>
      </c>
      <c r="R18" s="33" t="str">
        <f t="shared" si="3"/>
        <v>B+</v>
      </c>
      <c r="S18" s="34" t="str">
        <f t="shared" si="1"/>
        <v>Khá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567</v>
      </c>
      <c r="D19" s="26" t="s">
        <v>568</v>
      </c>
      <c r="E19" s="27" t="s">
        <v>141</v>
      </c>
      <c r="F19" s="25" t="s">
        <v>569</v>
      </c>
      <c r="G19" s="25" t="s">
        <v>143</v>
      </c>
      <c r="H19" s="29">
        <v>10</v>
      </c>
      <c r="I19" s="29">
        <v>7</v>
      </c>
      <c r="J19" s="29" t="s">
        <v>27</v>
      </c>
      <c r="K19" s="29" t="s">
        <v>27</v>
      </c>
      <c r="L19" s="36"/>
      <c r="M19" s="36"/>
      <c r="N19" s="36"/>
      <c r="O19" s="36"/>
      <c r="P19" s="175">
        <v>3</v>
      </c>
      <c r="Q19" s="32">
        <f t="shared" si="0"/>
        <v>5.6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570</v>
      </c>
      <c r="D20" s="26" t="s">
        <v>571</v>
      </c>
      <c r="E20" s="27" t="s">
        <v>146</v>
      </c>
      <c r="F20" s="25" t="s">
        <v>572</v>
      </c>
      <c r="G20" s="25" t="s">
        <v>395</v>
      </c>
      <c r="H20" s="29">
        <v>8</v>
      </c>
      <c r="I20" s="29">
        <v>4</v>
      </c>
      <c r="J20" s="29" t="s">
        <v>27</v>
      </c>
      <c r="K20" s="29" t="s">
        <v>27</v>
      </c>
      <c r="L20" s="36"/>
      <c r="M20" s="36"/>
      <c r="N20" s="36"/>
      <c r="O20" s="36"/>
      <c r="P20" s="175">
        <v>4</v>
      </c>
      <c r="Q20" s="32">
        <f t="shared" si="0"/>
        <v>4.8</v>
      </c>
      <c r="R20" s="33" t="str">
        <f t="shared" si="3"/>
        <v>D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573</v>
      </c>
      <c r="D21" s="26" t="s">
        <v>254</v>
      </c>
      <c r="E21" s="27" t="s">
        <v>146</v>
      </c>
      <c r="F21" s="25" t="s">
        <v>263</v>
      </c>
      <c r="G21" s="25" t="s">
        <v>75</v>
      </c>
      <c r="H21" s="29">
        <v>0</v>
      </c>
      <c r="I21" s="29">
        <v>0</v>
      </c>
      <c r="J21" s="29" t="s">
        <v>27</v>
      </c>
      <c r="K21" s="29" t="s">
        <v>27</v>
      </c>
      <c r="L21" s="36"/>
      <c r="M21" s="36"/>
      <c r="N21" s="36"/>
      <c r="O21" s="36"/>
      <c r="P21" s="175">
        <v>0</v>
      </c>
      <c r="Q21" s="32">
        <f t="shared" si="0"/>
        <v>0</v>
      </c>
      <c r="R21" s="33" t="str">
        <f t="shared" si="3"/>
        <v>F</v>
      </c>
      <c r="S21" s="34" t="str">
        <f t="shared" si="1"/>
        <v>Kém</v>
      </c>
      <c r="T21" s="35" t="str">
        <f t="shared" si="4"/>
        <v>Không đủ ĐKDT</v>
      </c>
      <c r="U21" s="3"/>
      <c r="V21" s="101" t="str">
        <f t="shared" si="2"/>
        <v>Học lại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574</v>
      </c>
      <c r="D22" s="26" t="s">
        <v>575</v>
      </c>
      <c r="E22" s="27" t="s">
        <v>149</v>
      </c>
      <c r="F22" s="25" t="s">
        <v>576</v>
      </c>
      <c r="G22" s="25" t="s">
        <v>383</v>
      </c>
      <c r="H22" s="29">
        <v>10</v>
      </c>
      <c r="I22" s="29">
        <v>2</v>
      </c>
      <c r="J22" s="29" t="s">
        <v>27</v>
      </c>
      <c r="K22" s="29" t="s">
        <v>27</v>
      </c>
      <c r="L22" s="36"/>
      <c r="M22" s="36"/>
      <c r="N22" s="36"/>
      <c r="O22" s="36"/>
      <c r="P22" s="175">
        <v>5</v>
      </c>
      <c r="Q22" s="32">
        <f t="shared" si="0"/>
        <v>5.0999999999999996</v>
      </c>
      <c r="R22" s="33" t="str">
        <f t="shared" si="3"/>
        <v>D+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577</v>
      </c>
      <c r="D23" s="26" t="s">
        <v>140</v>
      </c>
      <c r="E23" s="27" t="s">
        <v>161</v>
      </c>
      <c r="F23" s="25" t="s">
        <v>578</v>
      </c>
      <c r="G23" s="25" t="s">
        <v>579</v>
      </c>
      <c r="H23" s="29">
        <v>7</v>
      </c>
      <c r="I23" s="29">
        <v>5</v>
      </c>
      <c r="J23" s="29" t="s">
        <v>27</v>
      </c>
      <c r="K23" s="29" t="s">
        <v>27</v>
      </c>
      <c r="L23" s="36"/>
      <c r="M23" s="36"/>
      <c r="N23" s="36"/>
      <c r="O23" s="36"/>
      <c r="P23" s="175">
        <v>4</v>
      </c>
      <c r="Q23" s="32">
        <f t="shared" si="0"/>
        <v>4.9000000000000004</v>
      </c>
      <c r="R23" s="33" t="str">
        <f t="shared" si="3"/>
        <v>D</v>
      </c>
      <c r="S23" s="34" t="str">
        <f t="shared" si="1"/>
        <v>Trung bình yếu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580</v>
      </c>
      <c r="D24" s="26" t="s">
        <v>581</v>
      </c>
      <c r="E24" s="27" t="s">
        <v>582</v>
      </c>
      <c r="F24" s="25" t="s">
        <v>335</v>
      </c>
      <c r="G24" s="25" t="s">
        <v>87</v>
      </c>
      <c r="H24" s="29">
        <v>9</v>
      </c>
      <c r="I24" s="29">
        <v>7</v>
      </c>
      <c r="J24" s="29" t="s">
        <v>27</v>
      </c>
      <c r="K24" s="29" t="s">
        <v>27</v>
      </c>
      <c r="L24" s="36"/>
      <c r="M24" s="36"/>
      <c r="N24" s="36"/>
      <c r="O24" s="36"/>
      <c r="P24" s="175">
        <v>4</v>
      </c>
      <c r="Q24" s="32">
        <f t="shared" si="0"/>
        <v>5.9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583</v>
      </c>
      <c r="D25" s="26" t="s">
        <v>246</v>
      </c>
      <c r="E25" s="27" t="s">
        <v>180</v>
      </c>
      <c r="F25" s="25" t="s">
        <v>584</v>
      </c>
      <c r="G25" s="25" t="s">
        <v>585</v>
      </c>
      <c r="H25" s="29">
        <v>10</v>
      </c>
      <c r="I25" s="29">
        <v>10</v>
      </c>
      <c r="J25" s="29" t="s">
        <v>27</v>
      </c>
      <c r="K25" s="29" t="s">
        <v>27</v>
      </c>
      <c r="L25" s="36"/>
      <c r="M25" s="36"/>
      <c r="N25" s="36"/>
      <c r="O25" s="36"/>
      <c r="P25" s="175">
        <v>5</v>
      </c>
      <c r="Q25" s="32">
        <f t="shared" si="0"/>
        <v>7.5</v>
      </c>
      <c r="R25" s="33" t="str">
        <f t="shared" si="3"/>
        <v>B</v>
      </c>
      <c r="S25" s="34" t="str">
        <f t="shared" si="1"/>
        <v>Khá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586</v>
      </c>
      <c r="D26" s="26" t="s">
        <v>587</v>
      </c>
      <c r="E26" s="27" t="s">
        <v>185</v>
      </c>
      <c r="F26" s="25" t="s">
        <v>540</v>
      </c>
      <c r="G26" s="25" t="s">
        <v>100</v>
      </c>
      <c r="H26" s="29">
        <v>8</v>
      </c>
      <c r="I26" s="29">
        <v>6</v>
      </c>
      <c r="J26" s="29" t="s">
        <v>27</v>
      </c>
      <c r="K26" s="29" t="s">
        <v>27</v>
      </c>
      <c r="L26" s="36"/>
      <c r="M26" s="36"/>
      <c r="N26" s="36"/>
      <c r="O26" s="36"/>
      <c r="P26" s="175">
        <v>4</v>
      </c>
      <c r="Q26" s="32">
        <f t="shared" si="0"/>
        <v>5.4</v>
      </c>
      <c r="R26" s="33" t="str">
        <f t="shared" si="3"/>
        <v>D+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588</v>
      </c>
      <c r="D27" s="26" t="s">
        <v>589</v>
      </c>
      <c r="E27" s="27" t="s">
        <v>189</v>
      </c>
      <c r="F27" s="25" t="s">
        <v>590</v>
      </c>
      <c r="G27" s="25" t="s">
        <v>129</v>
      </c>
      <c r="H27" s="29">
        <v>10</v>
      </c>
      <c r="I27" s="29">
        <v>6</v>
      </c>
      <c r="J27" s="29" t="s">
        <v>27</v>
      </c>
      <c r="K27" s="29" t="s">
        <v>27</v>
      </c>
      <c r="L27" s="36"/>
      <c r="M27" s="36"/>
      <c r="N27" s="36"/>
      <c r="O27" s="36"/>
      <c r="P27" s="175">
        <v>1</v>
      </c>
      <c r="Q27" s="32">
        <f t="shared" si="0"/>
        <v>4.3</v>
      </c>
      <c r="R27" s="33" t="str">
        <f t="shared" si="3"/>
        <v>D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591</v>
      </c>
      <c r="D28" s="26" t="s">
        <v>288</v>
      </c>
      <c r="E28" s="27" t="s">
        <v>592</v>
      </c>
      <c r="F28" s="25" t="s">
        <v>593</v>
      </c>
      <c r="G28" s="25" t="s">
        <v>594</v>
      </c>
      <c r="H28" s="29">
        <v>8</v>
      </c>
      <c r="I28" s="29">
        <v>4</v>
      </c>
      <c r="J28" s="29" t="s">
        <v>27</v>
      </c>
      <c r="K28" s="29" t="s">
        <v>27</v>
      </c>
      <c r="L28" s="36"/>
      <c r="M28" s="36"/>
      <c r="N28" s="36"/>
      <c r="O28" s="36"/>
      <c r="P28" s="175" t="s">
        <v>27</v>
      </c>
      <c r="Q28" s="32">
        <f t="shared" si="0"/>
        <v>2.8</v>
      </c>
      <c r="R28" s="33" t="str">
        <f t="shared" si="3"/>
        <v>F</v>
      </c>
      <c r="S28" s="34" t="str">
        <f t="shared" si="1"/>
        <v>Kém</v>
      </c>
      <c r="T28" s="35" t="s">
        <v>5123</v>
      </c>
      <c r="U28" s="3"/>
      <c r="V28" s="101" t="str">
        <f t="shared" si="2"/>
        <v>Học lại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595</v>
      </c>
      <c r="D29" s="26" t="s">
        <v>596</v>
      </c>
      <c r="E29" s="27" t="s">
        <v>443</v>
      </c>
      <c r="F29" s="25" t="s">
        <v>597</v>
      </c>
      <c r="G29" s="25" t="s">
        <v>87</v>
      </c>
      <c r="H29" s="29">
        <v>9</v>
      </c>
      <c r="I29" s="29">
        <v>8</v>
      </c>
      <c r="J29" s="29" t="s">
        <v>27</v>
      </c>
      <c r="K29" s="29" t="s">
        <v>27</v>
      </c>
      <c r="L29" s="36"/>
      <c r="M29" s="36"/>
      <c r="N29" s="36"/>
      <c r="O29" s="36"/>
      <c r="P29" s="175">
        <v>6</v>
      </c>
      <c r="Q29" s="32">
        <f t="shared" si="0"/>
        <v>7.2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598</v>
      </c>
      <c r="D30" s="26" t="s">
        <v>599</v>
      </c>
      <c r="E30" s="27" t="s">
        <v>443</v>
      </c>
      <c r="F30" s="25" t="s">
        <v>600</v>
      </c>
      <c r="G30" s="25" t="s">
        <v>372</v>
      </c>
      <c r="H30" s="29">
        <v>8</v>
      </c>
      <c r="I30" s="29">
        <v>1</v>
      </c>
      <c r="J30" s="29" t="s">
        <v>27</v>
      </c>
      <c r="K30" s="29" t="s">
        <v>27</v>
      </c>
      <c r="L30" s="36"/>
      <c r="M30" s="36"/>
      <c r="N30" s="36"/>
      <c r="O30" s="36"/>
      <c r="P30" s="175">
        <v>5</v>
      </c>
      <c r="Q30" s="32">
        <f t="shared" si="0"/>
        <v>4.4000000000000004</v>
      </c>
      <c r="R30" s="33" t="str">
        <f t="shared" si="3"/>
        <v>D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601</v>
      </c>
      <c r="D31" s="26" t="s">
        <v>246</v>
      </c>
      <c r="E31" s="27" t="s">
        <v>602</v>
      </c>
      <c r="F31" s="25" t="s">
        <v>603</v>
      </c>
      <c r="G31" s="25" t="s">
        <v>395</v>
      </c>
      <c r="H31" s="29">
        <v>6</v>
      </c>
      <c r="I31" s="29">
        <v>1</v>
      </c>
      <c r="J31" s="29" t="s">
        <v>27</v>
      </c>
      <c r="K31" s="29" t="s">
        <v>27</v>
      </c>
      <c r="L31" s="36"/>
      <c r="M31" s="36"/>
      <c r="N31" s="36"/>
      <c r="O31" s="36"/>
      <c r="P31" s="175">
        <v>6</v>
      </c>
      <c r="Q31" s="32">
        <f t="shared" si="0"/>
        <v>4.5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604</v>
      </c>
      <c r="D32" s="26" t="s">
        <v>381</v>
      </c>
      <c r="E32" s="27" t="s">
        <v>605</v>
      </c>
      <c r="F32" s="25" t="s">
        <v>606</v>
      </c>
      <c r="G32" s="25" t="s">
        <v>100</v>
      </c>
      <c r="H32" s="29">
        <v>0</v>
      </c>
      <c r="I32" s="29">
        <v>0</v>
      </c>
      <c r="J32" s="29" t="s">
        <v>27</v>
      </c>
      <c r="K32" s="29" t="s">
        <v>27</v>
      </c>
      <c r="L32" s="36"/>
      <c r="M32" s="36"/>
      <c r="N32" s="36"/>
      <c r="O32" s="36"/>
      <c r="P32" s="175">
        <v>0</v>
      </c>
      <c r="Q32" s="32">
        <f t="shared" si="0"/>
        <v>0</v>
      </c>
      <c r="R32" s="33" t="str">
        <f t="shared" si="3"/>
        <v>F</v>
      </c>
      <c r="S32" s="34" t="str">
        <f t="shared" si="1"/>
        <v>Kém</v>
      </c>
      <c r="T32" s="35" t="str">
        <f t="shared" si="4"/>
        <v>Không đủ ĐKDT</v>
      </c>
      <c r="U32" s="3"/>
      <c r="V32" s="101" t="str">
        <f t="shared" si="2"/>
        <v>Học lại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607</v>
      </c>
      <c r="D33" s="26" t="s">
        <v>246</v>
      </c>
      <c r="E33" s="27" t="s">
        <v>605</v>
      </c>
      <c r="F33" s="25" t="s">
        <v>312</v>
      </c>
      <c r="G33" s="25" t="s">
        <v>120</v>
      </c>
      <c r="H33" s="29">
        <v>8</v>
      </c>
      <c r="I33" s="29">
        <v>5</v>
      </c>
      <c r="J33" s="29" t="s">
        <v>27</v>
      </c>
      <c r="K33" s="29" t="s">
        <v>27</v>
      </c>
      <c r="L33" s="36"/>
      <c r="M33" s="36"/>
      <c r="N33" s="36"/>
      <c r="O33" s="36"/>
      <c r="P33" s="175">
        <v>4</v>
      </c>
      <c r="Q33" s="32">
        <f t="shared" si="0"/>
        <v>5.0999999999999996</v>
      </c>
      <c r="R33" s="33" t="str">
        <f t="shared" si="3"/>
        <v>D+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608</v>
      </c>
      <c r="D34" s="26" t="s">
        <v>609</v>
      </c>
      <c r="E34" s="27" t="s">
        <v>610</v>
      </c>
      <c r="F34" s="25" t="s">
        <v>611</v>
      </c>
      <c r="G34" s="25" t="s">
        <v>395</v>
      </c>
      <c r="H34" s="29">
        <v>10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7</v>
      </c>
      <c r="Q34" s="32">
        <f t="shared" si="0"/>
        <v>7.6</v>
      </c>
      <c r="R34" s="33" t="str">
        <f t="shared" si="3"/>
        <v>B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612</v>
      </c>
      <c r="D35" s="26" t="s">
        <v>207</v>
      </c>
      <c r="E35" s="27" t="s">
        <v>203</v>
      </c>
      <c r="F35" s="25" t="s">
        <v>390</v>
      </c>
      <c r="G35" s="25" t="s">
        <v>383</v>
      </c>
      <c r="H35" s="29">
        <v>7</v>
      </c>
      <c r="I35" s="29">
        <v>1</v>
      </c>
      <c r="J35" s="29" t="s">
        <v>27</v>
      </c>
      <c r="K35" s="29" t="s">
        <v>27</v>
      </c>
      <c r="L35" s="36"/>
      <c r="M35" s="36"/>
      <c r="N35" s="36"/>
      <c r="O35" s="36"/>
      <c r="P35" s="175">
        <v>5</v>
      </c>
      <c r="Q35" s="32">
        <f t="shared" si="0"/>
        <v>4.2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613</v>
      </c>
      <c r="D36" s="26" t="s">
        <v>614</v>
      </c>
      <c r="E36" s="27" t="s">
        <v>203</v>
      </c>
      <c r="F36" s="25" t="s">
        <v>615</v>
      </c>
      <c r="G36" s="25" t="s">
        <v>75</v>
      </c>
      <c r="H36" s="29">
        <v>7</v>
      </c>
      <c r="I36" s="29">
        <v>1</v>
      </c>
      <c r="J36" s="29" t="s">
        <v>27</v>
      </c>
      <c r="K36" s="29" t="s">
        <v>27</v>
      </c>
      <c r="L36" s="36"/>
      <c r="M36" s="36"/>
      <c r="N36" s="36"/>
      <c r="O36" s="36"/>
      <c r="P36" s="175">
        <v>5</v>
      </c>
      <c r="Q36" s="32">
        <f t="shared" si="0"/>
        <v>4.2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616</v>
      </c>
      <c r="D37" s="26" t="s">
        <v>617</v>
      </c>
      <c r="E37" s="27" t="s">
        <v>211</v>
      </c>
      <c r="F37" s="25" t="s">
        <v>618</v>
      </c>
      <c r="G37" s="25" t="s">
        <v>75</v>
      </c>
      <c r="H37" s="29">
        <v>0</v>
      </c>
      <c r="I37" s="29">
        <v>0</v>
      </c>
      <c r="J37" s="29" t="s">
        <v>27</v>
      </c>
      <c r="K37" s="29" t="s">
        <v>27</v>
      </c>
      <c r="L37" s="36"/>
      <c r="M37" s="36"/>
      <c r="N37" s="36"/>
      <c r="O37" s="36"/>
      <c r="P37" s="175">
        <v>0</v>
      </c>
      <c r="Q37" s="32">
        <f t="shared" si="0"/>
        <v>0</v>
      </c>
      <c r="R37" s="33" t="str">
        <f t="shared" si="3"/>
        <v>F</v>
      </c>
      <c r="S37" s="34" t="str">
        <f t="shared" si="1"/>
        <v>Kém</v>
      </c>
      <c r="T37" s="35" t="str">
        <f t="shared" si="4"/>
        <v>Không đủ ĐKDT</v>
      </c>
      <c r="U37" s="3"/>
      <c r="V37" s="101" t="str">
        <f t="shared" si="2"/>
        <v>Học lại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619</v>
      </c>
      <c r="D38" s="26" t="s">
        <v>620</v>
      </c>
      <c r="E38" s="27" t="s">
        <v>621</v>
      </c>
      <c r="F38" s="25" t="s">
        <v>622</v>
      </c>
      <c r="G38" s="25" t="s">
        <v>100</v>
      </c>
      <c r="H38" s="29">
        <v>10</v>
      </c>
      <c r="I38" s="29">
        <v>8</v>
      </c>
      <c r="J38" s="29" t="s">
        <v>27</v>
      </c>
      <c r="K38" s="29" t="s">
        <v>27</v>
      </c>
      <c r="L38" s="36"/>
      <c r="M38" s="36"/>
      <c r="N38" s="36"/>
      <c r="O38" s="36"/>
      <c r="P38" s="175">
        <v>5</v>
      </c>
      <c r="Q38" s="32">
        <f t="shared" si="0"/>
        <v>6.9</v>
      </c>
      <c r="R38" s="33" t="str">
        <f t="shared" si="3"/>
        <v>C+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623</v>
      </c>
      <c r="D39" s="26" t="s">
        <v>624</v>
      </c>
      <c r="E39" s="27" t="s">
        <v>621</v>
      </c>
      <c r="F39" s="25" t="s">
        <v>625</v>
      </c>
      <c r="G39" s="25" t="s">
        <v>626</v>
      </c>
      <c r="H39" s="29">
        <v>6</v>
      </c>
      <c r="I39" s="29">
        <v>7</v>
      </c>
      <c r="J39" s="29" t="s">
        <v>27</v>
      </c>
      <c r="K39" s="29" t="s">
        <v>27</v>
      </c>
      <c r="L39" s="36"/>
      <c r="M39" s="36"/>
      <c r="N39" s="36"/>
      <c r="O39" s="36"/>
      <c r="P39" s="175">
        <v>2</v>
      </c>
      <c r="Q39" s="32">
        <f t="shared" si="0"/>
        <v>4.3</v>
      </c>
      <c r="R39" s="33" t="str">
        <f t="shared" si="3"/>
        <v>D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627</v>
      </c>
      <c r="D40" s="26" t="s">
        <v>628</v>
      </c>
      <c r="E40" s="27" t="s">
        <v>629</v>
      </c>
      <c r="F40" s="25" t="s">
        <v>630</v>
      </c>
      <c r="G40" s="25" t="s">
        <v>585</v>
      </c>
      <c r="H40" s="29">
        <v>10</v>
      </c>
      <c r="I40" s="29">
        <v>2</v>
      </c>
      <c r="J40" s="29" t="s">
        <v>27</v>
      </c>
      <c r="K40" s="29" t="s">
        <v>27</v>
      </c>
      <c r="L40" s="36"/>
      <c r="M40" s="36"/>
      <c r="N40" s="36"/>
      <c r="O40" s="36"/>
      <c r="P40" s="175">
        <v>6</v>
      </c>
      <c r="Q40" s="32">
        <f t="shared" si="0"/>
        <v>5.6</v>
      </c>
      <c r="R40" s="33" t="str">
        <f t="shared" si="3"/>
        <v>C</v>
      </c>
      <c r="S40" s="34" t="str">
        <f t="shared" si="1"/>
        <v>Trung bình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631</v>
      </c>
      <c r="D41" s="26" t="s">
        <v>632</v>
      </c>
      <c r="E41" s="27" t="s">
        <v>633</v>
      </c>
      <c r="F41" s="25" t="s">
        <v>634</v>
      </c>
      <c r="G41" s="25" t="s">
        <v>297</v>
      </c>
      <c r="H41" s="29">
        <v>10</v>
      </c>
      <c r="I41" s="29">
        <v>8</v>
      </c>
      <c r="J41" s="29" t="s">
        <v>27</v>
      </c>
      <c r="K41" s="29" t="s">
        <v>27</v>
      </c>
      <c r="L41" s="36"/>
      <c r="M41" s="36"/>
      <c r="N41" s="36"/>
      <c r="O41" s="36"/>
      <c r="P41" s="175">
        <v>3</v>
      </c>
      <c r="Q41" s="32">
        <f t="shared" si="0"/>
        <v>5.9</v>
      </c>
      <c r="R41" s="33" t="str">
        <f t="shared" si="3"/>
        <v>C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635</v>
      </c>
      <c r="D42" s="26" t="s">
        <v>636</v>
      </c>
      <c r="E42" s="27" t="s">
        <v>451</v>
      </c>
      <c r="F42" s="25" t="s">
        <v>433</v>
      </c>
      <c r="G42" s="25" t="s">
        <v>200</v>
      </c>
      <c r="H42" s="29">
        <v>10</v>
      </c>
      <c r="I42" s="29">
        <v>9</v>
      </c>
      <c r="J42" s="29" t="s">
        <v>27</v>
      </c>
      <c r="K42" s="29" t="s">
        <v>27</v>
      </c>
      <c r="L42" s="36"/>
      <c r="M42" s="36"/>
      <c r="N42" s="36"/>
      <c r="O42" s="36"/>
      <c r="P42" s="175">
        <v>8</v>
      </c>
      <c r="Q42" s="32">
        <f t="shared" si="0"/>
        <v>8.6999999999999993</v>
      </c>
      <c r="R42" s="33" t="str">
        <f t="shared" si="3"/>
        <v>A</v>
      </c>
      <c r="S42" s="34" t="str">
        <f t="shared" si="1"/>
        <v>Giỏi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637</v>
      </c>
      <c r="D43" s="26" t="s">
        <v>638</v>
      </c>
      <c r="E43" s="27" t="s">
        <v>639</v>
      </c>
      <c r="F43" s="25" t="s">
        <v>640</v>
      </c>
      <c r="G43" s="25" t="s">
        <v>376</v>
      </c>
      <c r="H43" s="29">
        <v>10</v>
      </c>
      <c r="I43" s="29">
        <v>5</v>
      </c>
      <c r="J43" s="29" t="s">
        <v>27</v>
      </c>
      <c r="K43" s="29" t="s">
        <v>27</v>
      </c>
      <c r="L43" s="36"/>
      <c r="M43" s="36"/>
      <c r="N43" s="36"/>
      <c r="O43" s="36"/>
      <c r="P43" s="175">
        <v>5</v>
      </c>
      <c r="Q43" s="32">
        <f t="shared" si="0"/>
        <v>6</v>
      </c>
      <c r="R43" s="33" t="str">
        <f t="shared" si="3"/>
        <v>C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641</v>
      </c>
      <c r="D44" s="26" t="s">
        <v>490</v>
      </c>
      <c r="E44" s="27" t="s">
        <v>228</v>
      </c>
      <c r="F44" s="25" t="s">
        <v>642</v>
      </c>
      <c r="G44" s="25" t="s">
        <v>120</v>
      </c>
      <c r="H44" s="29">
        <v>8</v>
      </c>
      <c r="I44" s="29">
        <v>5</v>
      </c>
      <c r="J44" s="29" t="s">
        <v>27</v>
      </c>
      <c r="K44" s="29" t="s">
        <v>27</v>
      </c>
      <c r="L44" s="36"/>
      <c r="M44" s="36"/>
      <c r="N44" s="36"/>
      <c r="O44" s="36"/>
      <c r="P44" s="175">
        <v>3</v>
      </c>
      <c r="Q44" s="32">
        <f t="shared" si="0"/>
        <v>4.5999999999999996</v>
      </c>
      <c r="R44" s="33" t="str">
        <f t="shared" si="3"/>
        <v>D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643</v>
      </c>
      <c r="D45" s="26" t="s">
        <v>644</v>
      </c>
      <c r="E45" s="27" t="s">
        <v>228</v>
      </c>
      <c r="F45" s="25" t="s">
        <v>600</v>
      </c>
      <c r="G45" s="25" t="s">
        <v>75</v>
      </c>
      <c r="H45" s="29">
        <v>0</v>
      </c>
      <c r="I45" s="29">
        <v>0</v>
      </c>
      <c r="J45" s="29" t="s">
        <v>27</v>
      </c>
      <c r="K45" s="29" t="s">
        <v>27</v>
      </c>
      <c r="L45" s="36"/>
      <c r="M45" s="36"/>
      <c r="N45" s="36"/>
      <c r="O45" s="36"/>
      <c r="P45" s="175">
        <v>0</v>
      </c>
      <c r="Q45" s="32">
        <f t="shared" si="0"/>
        <v>0</v>
      </c>
      <c r="R45" s="33" t="str">
        <f t="shared" si="3"/>
        <v>F</v>
      </c>
      <c r="S45" s="34" t="str">
        <f t="shared" si="1"/>
        <v>Kém</v>
      </c>
      <c r="T45" s="35" t="str">
        <f t="shared" si="4"/>
        <v>Không đủ ĐKDT</v>
      </c>
      <c r="U45" s="3"/>
      <c r="V45" s="101" t="str">
        <f t="shared" si="2"/>
        <v>Học lại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645</v>
      </c>
      <c r="D46" s="26" t="s">
        <v>646</v>
      </c>
      <c r="E46" s="27" t="s">
        <v>228</v>
      </c>
      <c r="F46" s="25" t="s">
        <v>476</v>
      </c>
      <c r="G46" s="25" t="s">
        <v>79</v>
      </c>
      <c r="H46" s="29">
        <v>5</v>
      </c>
      <c r="I46" s="29">
        <v>1</v>
      </c>
      <c r="J46" s="29" t="s">
        <v>27</v>
      </c>
      <c r="K46" s="29" t="s">
        <v>27</v>
      </c>
      <c r="L46" s="36"/>
      <c r="M46" s="36"/>
      <c r="N46" s="36"/>
      <c r="O46" s="36"/>
      <c r="P46" s="175">
        <v>5</v>
      </c>
      <c r="Q46" s="32">
        <f t="shared" si="0"/>
        <v>3.8</v>
      </c>
      <c r="R46" s="33" t="str">
        <f t="shared" si="3"/>
        <v>F</v>
      </c>
      <c r="S46" s="34" t="str">
        <f t="shared" si="1"/>
        <v>Kém</v>
      </c>
      <c r="T46" s="35" t="str">
        <f t="shared" si="4"/>
        <v/>
      </c>
      <c r="U46" s="3"/>
      <c r="V46" s="101" t="str">
        <f t="shared" si="2"/>
        <v>Học lại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647</v>
      </c>
      <c r="D47" s="26" t="s">
        <v>648</v>
      </c>
      <c r="E47" s="27" t="s">
        <v>228</v>
      </c>
      <c r="F47" s="25" t="s">
        <v>186</v>
      </c>
      <c r="G47" s="25" t="s">
        <v>205</v>
      </c>
      <c r="H47" s="29">
        <v>8</v>
      </c>
      <c r="I47" s="29">
        <v>9</v>
      </c>
      <c r="J47" s="29" t="s">
        <v>27</v>
      </c>
      <c r="K47" s="29" t="s">
        <v>27</v>
      </c>
      <c r="L47" s="36"/>
      <c r="M47" s="36"/>
      <c r="N47" s="36"/>
      <c r="O47" s="36"/>
      <c r="P47" s="175">
        <v>4</v>
      </c>
      <c r="Q47" s="32">
        <f t="shared" si="0"/>
        <v>6.3</v>
      </c>
      <c r="R47" s="33" t="str">
        <f t="shared" si="3"/>
        <v>C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649</v>
      </c>
      <c r="D48" s="26" t="s">
        <v>650</v>
      </c>
      <c r="E48" s="27" t="s">
        <v>651</v>
      </c>
      <c r="F48" s="25" t="s">
        <v>652</v>
      </c>
      <c r="G48" s="25" t="s">
        <v>653</v>
      </c>
      <c r="H48" s="29">
        <v>8</v>
      </c>
      <c r="I48" s="29">
        <v>3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4.5</v>
      </c>
      <c r="R48" s="33" t="str">
        <f t="shared" si="3"/>
        <v>D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654</v>
      </c>
      <c r="D49" s="26" t="s">
        <v>655</v>
      </c>
      <c r="E49" s="27" t="s">
        <v>656</v>
      </c>
      <c r="F49" s="25" t="s">
        <v>657</v>
      </c>
      <c r="G49" s="25" t="s">
        <v>200</v>
      </c>
      <c r="H49" s="29">
        <v>8</v>
      </c>
      <c r="I49" s="29">
        <v>8</v>
      </c>
      <c r="J49" s="29" t="s">
        <v>27</v>
      </c>
      <c r="K49" s="29" t="s">
        <v>27</v>
      </c>
      <c r="L49" s="36"/>
      <c r="M49" s="36"/>
      <c r="N49" s="36"/>
      <c r="O49" s="36"/>
      <c r="P49" s="175">
        <v>6</v>
      </c>
      <c r="Q49" s="32">
        <f t="shared" si="0"/>
        <v>7</v>
      </c>
      <c r="R49" s="33" t="str">
        <f t="shared" si="3"/>
        <v>B</v>
      </c>
      <c r="S49" s="34" t="str">
        <f t="shared" si="1"/>
        <v>Khá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658</v>
      </c>
      <c r="D50" s="26" t="s">
        <v>659</v>
      </c>
      <c r="E50" s="27" t="s">
        <v>232</v>
      </c>
      <c r="F50" s="25" t="s">
        <v>440</v>
      </c>
      <c r="G50" s="25" t="s">
        <v>372</v>
      </c>
      <c r="H50" s="29">
        <v>8</v>
      </c>
      <c r="I50" s="29">
        <v>7</v>
      </c>
      <c r="J50" s="29" t="s">
        <v>27</v>
      </c>
      <c r="K50" s="29" t="s">
        <v>27</v>
      </c>
      <c r="L50" s="36"/>
      <c r="M50" s="36"/>
      <c r="N50" s="36"/>
      <c r="O50" s="36"/>
      <c r="P50" s="175">
        <v>6</v>
      </c>
      <c r="Q50" s="32">
        <f t="shared" si="0"/>
        <v>6.7</v>
      </c>
      <c r="R50" s="33" t="str">
        <f t="shared" si="3"/>
        <v>C+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660</v>
      </c>
      <c r="D51" s="26" t="s">
        <v>661</v>
      </c>
      <c r="E51" s="27" t="s">
        <v>232</v>
      </c>
      <c r="F51" s="25" t="s">
        <v>662</v>
      </c>
      <c r="G51" s="25" t="s">
        <v>512</v>
      </c>
      <c r="H51" s="29">
        <v>10</v>
      </c>
      <c r="I51" s="29">
        <v>5</v>
      </c>
      <c r="J51" s="29" t="s">
        <v>27</v>
      </c>
      <c r="K51" s="29" t="s">
        <v>27</v>
      </c>
      <c r="L51" s="36"/>
      <c r="M51" s="36"/>
      <c r="N51" s="36"/>
      <c r="O51" s="36"/>
      <c r="P51" s="175">
        <v>2</v>
      </c>
      <c r="Q51" s="32">
        <f t="shared" si="0"/>
        <v>4.5</v>
      </c>
      <c r="R51" s="33" t="str">
        <f t="shared" si="3"/>
        <v>D</v>
      </c>
      <c r="S51" s="34" t="str">
        <f t="shared" si="1"/>
        <v>Trung bình yếu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663</v>
      </c>
      <c r="D52" s="26" t="s">
        <v>664</v>
      </c>
      <c r="E52" s="27" t="s">
        <v>665</v>
      </c>
      <c r="F52" s="25" t="s">
        <v>666</v>
      </c>
      <c r="G52" s="25" t="s">
        <v>667</v>
      </c>
      <c r="H52" s="29">
        <v>8</v>
      </c>
      <c r="I52" s="29">
        <v>5</v>
      </c>
      <c r="J52" s="29" t="s">
        <v>27</v>
      </c>
      <c r="K52" s="29" t="s">
        <v>27</v>
      </c>
      <c r="L52" s="36"/>
      <c r="M52" s="36"/>
      <c r="N52" s="36"/>
      <c r="O52" s="36"/>
      <c r="P52" s="175">
        <v>4</v>
      </c>
      <c r="Q52" s="32">
        <f t="shared" si="0"/>
        <v>5.0999999999999996</v>
      </c>
      <c r="R52" s="33" t="str">
        <f t="shared" si="3"/>
        <v>D+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668</v>
      </c>
      <c r="D53" s="26" t="s">
        <v>207</v>
      </c>
      <c r="E53" s="27" t="s">
        <v>669</v>
      </c>
      <c r="F53" s="25" t="s">
        <v>670</v>
      </c>
      <c r="G53" s="25" t="s">
        <v>200</v>
      </c>
      <c r="H53" s="29">
        <v>10</v>
      </c>
      <c r="I53" s="29">
        <v>3</v>
      </c>
      <c r="J53" s="29" t="s">
        <v>27</v>
      </c>
      <c r="K53" s="29" t="s">
        <v>27</v>
      </c>
      <c r="L53" s="36"/>
      <c r="M53" s="36"/>
      <c r="N53" s="36"/>
      <c r="O53" s="36"/>
      <c r="P53" s="175">
        <v>3</v>
      </c>
      <c r="Q53" s="32">
        <f t="shared" si="0"/>
        <v>4.4000000000000004</v>
      </c>
      <c r="R53" s="33" t="str">
        <f t="shared" si="3"/>
        <v>D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671</v>
      </c>
      <c r="D54" s="26" t="s">
        <v>672</v>
      </c>
      <c r="E54" s="27" t="s">
        <v>673</v>
      </c>
      <c r="F54" s="25" t="s">
        <v>674</v>
      </c>
      <c r="G54" s="25" t="s">
        <v>191</v>
      </c>
      <c r="H54" s="29">
        <v>10</v>
      </c>
      <c r="I54" s="29">
        <v>3</v>
      </c>
      <c r="J54" s="29" t="s">
        <v>27</v>
      </c>
      <c r="K54" s="29" t="s">
        <v>27</v>
      </c>
      <c r="L54" s="36"/>
      <c r="M54" s="36"/>
      <c r="N54" s="36"/>
      <c r="O54" s="36"/>
      <c r="P54" s="175">
        <v>4</v>
      </c>
      <c r="Q54" s="32">
        <f t="shared" si="0"/>
        <v>4.9000000000000004</v>
      </c>
      <c r="R54" s="33" t="str">
        <f t="shared" si="3"/>
        <v>D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675</v>
      </c>
      <c r="D55" s="26" t="s">
        <v>676</v>
      </c>
      <c r="E55" s="27" t="s">
        <v>677</v>
      </c>
      <c r="F55" s="25" t="s">
        <v>678</v>
      </c>
      <c r="G55" s="25" t="s">
        <v>200</v>
      </c>
      <c r="H55" s="29">
        <v>9</v>
      </c>
      <c r="I55" s="29">
        <v>7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5.9</v>
      </c>
      <c r="R55" s="33" t="str">
        <f t="shared" si="3"/>
        <v>C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679</v>
      </c>
      <c r="D56" s="26" t="s">
        <v>680</v>
      </c>
      <c r="E56" s="27" t="s">
        <v>677</v>
      </c>
      <c r="F56" s="25" t="s">
        <v>150</v>
      </c>
      <c r="G56" s="25" t="s">
        <v>395</v>
      </c>
      <c r="H56" s="29">
        <v>0</v>
      </c>
      <c r="I56" s="29">
        <v>0</v>
      </c>
      <c r="J56" s="29" t="s">
        <v>27</v>
      </c>
      <c r="K56" s="29" t="s">
        <v>27</v>
      </c>
      <c r="L56" s="36"/>
      <c r="M56" s="36"/>
      <c r="N56" s="36"/>
      <c r="O56" s="36"/>
      <c r="P56" s="175">
        <v>0</v>
      </c>
      <c r="Q56" s="32">
        <f t="shared" si="0"/>
        <v>0</v>
      </c>
      <c r="R56" s="33" t="str">
        <f t="shared" si="3"/>
        <v>F</v>
      </c>
      <c r="S56" s="34" t="str">
        <f t="shared" si="1"/>
        <v>Kém</v>
      </c>
      <c r="T56" s="35" t="str">
        <f t="shared" si="4"/>
        <v>Không đủ ĐKDT</v>
      </c>
      <c r="U56" s="3"/>
      <c r="V56" s="101" t="str">
        <f t="shared" si="2"/>
        <v>Học lại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681</v>
      </c>
      <c r="D57" s="26" t="s">
        <v>682</v>
      </c>
      <c r="E57" s="27" t="s">
        <v>683</v>
      </c>
      <c r="F57" s="25" t="s">
        <v>394</v>
      </c>
      <c r="G57" s="25" t="s">
        <v>372</v>
      </c>
      <c r="H57" s="29">
        <v>10</v>
      </c>
      <c r="I57" s="29">
        <v>7</v>
      </c>
      <c r="J57" s="29" t="s">
        <v>27</v>
      </c>
      <c r="K57" s="29" t="s">
        <v>27</v>
      </c>
      <c r="L57" s="36"/>
      <c r="M57" s="36"/>
      <c r="N57" s="36"/>
      <c r="O57" s="36"/>
      <c r="P57" s="175">
        <v>4</v>
      </c>
      <c r="Q57" s="32">
        <f t="shared" si="0"/>
        <v>6.1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684</v>
      </c>
      <c r="D58" s="26" t="s">
        <v>685</v>
      </c>
      <c r="E58" s="27" t="s">
        <v>255</v>
      </c>
      <c r="F58" s="25" t="s">
        <v>519</v>
      </c>
      <c r="G58" s="25" t="s">
        <v>200</v>
      </c>
      <c r="H58" s="29">
        <v>9</v>
      </c>
      <c r="I58" s="29">
        <v>2</v>
      </c>
      <c r="J58" s="29" t="s">
        <v>27</v>
      </c>
      <c r="K58" s="29" t="s">
        <v>27</v>
      </c>
      <c r="L58" s="36"/>
      <c r="M58" s="36"/>
      <c r="N58" s="36"/>
      <c r="O58" s="36"/>
      <c r="P58" s="175">
        <v>2</v>
      </c>
      <c r="Q58" s="32">
        <f t="shared" si="0"/>
        <v>3.4</v>
      </c>
      <c r="R58" s="33" t="str">
        <f t="shared" si="3"/>
        <v>F</v>
      </c>
      <c r="S58" s="34" t="str">
        <f t="shared" si="1"/>
        <v>Kém</v>
      </c>
      <c r="T58" s="35" t="str">
        <f t="shared" si="4"/>
        <v/>
      </c>
      <c r="U58" s="3"/>
      <c r="V58" s="101" t="str">
        <f t="shared" si="2"/>
        <v>Học lại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686</v>
      </c>
      <c r="D59" s="26" t="s">
        <v>687</v>
      </c>
      <c r="E59" s="27" t="s">
        <v>255</v>
      </c>
      <c r="F59" s="25" t="s">
        <v>688</v>
      </c>
      <c r="G59" s="25" t="s">
        <v>217</v>
      </c>
      <c r="H59" s="29">
        <v>10</v>
      </c>
      <c r="I59" s="29">
        <v>2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5.0999999999999996</v>
      </c>
      <c r="R59" s="33" t="str">
        <f t="shared" si="3"/>
        <v>D+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689</v>
      </c>
      <c r="D60" s="26" t="s">
        <v>690</v>
      </c>
      <c r="E60" s="27" t="s">
        <v>259</v>
      </c>
      <c r="F60" s="25" t="s">
        <v>244</v>
      </c>
      <c r="G60" s="25" t="s">
        <v>100</v>
      </c>
      <c r="H60" s="29">
        <v>10</v>
      </c>
      <c r="I60" s="29">
        <v>2</v>
      </c>
      <c r="J60" s="29" t="s">
        <v>27</v>
      </c>
      <c r="K60" s="29" t="s">
        <v>27</v>
      </c>
      <c r="L60" s="36"/>
      <c r="M60" s="36"/>
      <c r="N60" s="36"/>
      <c r="O60" s="36"/>
      <c r="P60" s="175">
        <v>4</v>
      </c>
      <c r="Q60" s="32">
        <f t="shared" si="0"/>
        <v>4.5999999999999996</v>
      </c>
      <c r="R60" s="33" t="str">
        <f t="shared" si="3"/>
        <v>D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691</v>
      </c>
      <c r="D61" s="26" t="s">
        <v>692</v>
      </c>
      <c r="E61" s="27" t="s">
        <v>693</v>
      </c>
      <c r="F61" s="25" t="s">
        <v>694</v>
      </c>
      <c r="G61" s="25" t="s">
        <v>372</v>
      </c>
      <c r="H61" s="29">
        <v>10</v>
      </c>
      <c r="I61" s="29">
        <v>4</v>
      </c>
      <c r="J61" s="29" t="s">
        <v>27</v>
      </c>
      <c r="K61" s="29" t="s">
        <v>27</v>
      </c>
      <c r="L61" s="36"/>
      <c r="M61" s="36"/>
      <c r="N61" s="36"/>
      <c r="O61" s="36"/>
      <c r="P61" s="175">
        <v>3</v>
      </c>
      <c r="Q61" s="32">
        <f t="shared" si="0"/>
        <v>4.7</v>
      </c>
      <c r="R61" s="33" t="str">
        <f t="shared" si="3"/>
        <v>D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695</v>
      </c>
      <c r="D62" s="26" t="s">
        <v>696</v>
      </c>
      <c r="E62" s="27" t="s">
        <v>693</v>
      </c>
      <c r="F62" s="25" t="s">
        <v>697</v>
      </c>
      <c r="G62" s="25" t="s">
        <v>100</v>
      </c>
      <c r="H62" s="29">
        <v>8</v>
      </c>
      <c r="I62" s="29">
        <v>3</v>
      </c>
      <c r="J62" s="29" t="s">
        <v>27</v>
      </c>
      <c r="K62" s="29" t="s">
        <v>27</v>
      </c>
      <c r="L62" s="36"/>
      <c r="M62" s="36"/>
      <c r="N62" s="36"/>
      <c r="O62" s="36"/>
      <c r="P62" s="175">
        <v>4</v>
      </c>
      <c r="Q62" s="32">
        <f t="shared" si="0"/>
        <v>4.5</v>
      </c>
      <c r="R62" s="33" t="str">
        <f t="shared" si="3"/>
        <v>D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698</v>
      </c>
      <c r="D63" s="26" t="s">
        <v>699</v>
      </c>
      <c r="E63" s="27" t="s">
        <v>487</v>
      </c>
      <c r="F63" s="25" t="s">
        <v>498</v>
      </c>
      <c r="G63" s="25" t="s">
        <v>167</v>
      </c>
      <c r="H63" s="29">
        <v>10</v>
      </c>
      <c r="I63" s="29">
        <v>4</v>
      </c>
      <c r="J63" s="29" t="s">
        <v>27</v>
      </c>
      <c r="K63" s="29" t="s">
        <v>27</v>
      </c>
      <c r="L63" s="36"/>
      <c r="M63" s="36"/>
      <c r="N63" s="36"/>
      <c r="O63" s="36"/>
      <c r="P63" s="175">
        <v>4</v>
      </c>
      <c r="Q63" s="32">
        <f t="shared" si="0"/>
        <v>5.2</v>
      </c>
      <c r="R63" s="33" t="str">
        <f t="shared" si="3"/>
        <v>D+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700</v>
      </c>
      <c r="D64" s="26" t="s">
        <v>155</v>
      </c>
      <c r="E64" s="27" t="s">
        <v>701</v>
      </c>
      <c r="F64" s="25" t="s">
        <v>702</v>
      </c>
      <c r="G64" s="25" t="s">
        <v>372</v>
      </c>
      <c r="H64" s="29">
        <v>10</v>
      </c>
      <c r="I64" s="29">
        <v>4</v>
      </c>
      <c r="J64" s="29" t="s">
        <v>27</v>
      </c>
      <c r="K64" s="29" t="s">
        <v>27</v>
      </c>
      <c r="L64" s="36"/>
      <c r="M64" s="36"/>
      <c r="N64" s="36"/>
      <c r="O64" s="36"/>
      <c r="P64" s="175">
        <v>5</v>
      </c>
      <c r="Q64" s="32">
        <f t="shared" si="0"/>
        <v>5.7</v>
      </c>
      <c r="R64" s="33" t="str">
        <f t="shared" si="3"/>
        <v>C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703</v>
      </c>
      <c r="D65" s="26" t="s">
        <v>254</v>
      </c>
      <c r="E65" s="27" t="s">
        <v>291</v>
      </c>
      <c r="F65" s="25" t="s">
        <v>704</v>
      </c>
      <c r="G65" s="25" t="s">
        <v>200</v>
      </c>
      <c r="H65" s="29">
        <v>8</v>
      </c>
      <c r="I65" s="29">
        <v>2</v>
      </c>
      <c r="J65" s="29" t="s">
        <v>27</v>
      </c>
      <c r="K65" s="29" t="s">
        <v>27</v>
      </c>
      <c r="L65" s="36"/>
      <c r="M65" s="36"/>
      <c r="N65" s="36"/>
      <c r="O65" s="36"/>
      <c r="P65" s="175">
        <v>4</v>
      </c>
      <c r="Q65" s="32">
        <f t="shared" si="0"/>
        <v>4.2</v>
      </c>
      <c r="R65" s="33" t="str">
        <f t="shared" si="3"/>
        <v>D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705</v>
      </c>
      <c r="D66" s="26" t="s">
        <v>490</v>
      </c>
      <c r="E66" s="27" t="s">
        <v>706</v>
      </c>
      <c r="F66" s="25" t="s">
        <v>433</v>
      </c>
      <c r="G66" s="25" t="s">
        <v>200</v>
      </c>
      <c r="H66" s="29">
        <v>7</v>
      </c>
      <c r="I66" s="29">
        <v>4</v>
      </c>
      <c r="J66" s="29" t="s">
        <v>27</v>
      </c>
      <c r="K66" s="29" t="s">
        <v>27</v>
      </c>
      <c r="L66" s="36"/>
      <c r="M66" s="36"/>
      <c r="N66" s="36"/>
      <c r="O66" s="36"/>
      <c r="P66" s="175">
        <v>5</v>
      </c>
      <c r="Q66" s="32">
        <f t="shared" si="0"/>
        <v>5.0999999999999996</v>
      </c>
      <c r="R66" s="33" t="str">
        <f t="shared" si="3"/>
        <v>D+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707</v>
      </c>
      <c r="D67" s="26" t="s">
        <v>708</v>
      </c>
      <c r="E67" s="27" t="s">
        <v>295</v>
      </c>
      <c r="F67" s="28" t="s">
        <v>709</v>
      </c>
      <c r="G67" s="25" t="s">
        <v>710</v>
      </c>
      <c r="H67" s="29">
        <v>0</v>
      </c>
      <c r="I67" s="29">
        <v>0</v>
      </c>
      <c r="J67" s="29" t="s">
        <v>27</v>
      </c>
      <c r="K67" s="29" t="s">
        <v>27</v>
      </c>
      <c r="L67" s="36"/>
      <c r="M67" s="36"/>
      <c r="N67" s="36"/>
      <c r="O67" s="36"/>
      <c r="P67" s="175">
        <v>0</v>
      </c>
      <c r="Q67" s="32">
        <f t="shared" si="0"/>
        <v>0</v>
      </c>
      <c r="R67" s="33" t="str">
        <f t="shared" si="3"/>
        <v>F</v>
      </c>
      <c r="S67" s="34" t="str">
        <f t="shared" si="1"/>
        <v>Kém</v>
      </c>
      <c r="T67" s="35" t="str">
        <f t="shared" si="4"/>
        <v>Không đủ ĐKDT</v>
      </c>
      <c r="U67" s="3"/>
      <c r="V67" s="101" t="str">
        <f t="shared" si="2"/>
        <v>Học lại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711</v>
      </c>
      <c r="D68" s="26" t="s">
        <v>712</v>
      </c>
      <c r="E68" s="27" t="s">
        <v>311</v>
      </c>
      <c r="F68" s="28" t="s">
        <v>713</v>
      </c>
      <c r="G68" s="25" t="s">
        <v>200</v>
      </c>
      <c r="H68" s="29">
        <v>10</v>
      </c>
      <c r="I68" s="29">
        <v>3</v>
      </c>
      <c r="J68" s="29" t="s">
        <v>27</v>
      </c>
      <c r="K68" s="29" t="s">
        <v>27</v>
      </c>
      <c r="L68" s="36"/>
      <c r="M68" s="36"/>
      <c r="N68" s="36"/>
      <c r="O68" s="36"/>
      <c r="P68" s="175">
        <v>2</v>
      </c>
      <c r="Q68" s="32">
        <f t="shared" si="0"/>
        <v>3.9</v>
      </c>
      <c r="R68" s="33" t="str">
        <f t="shared" si="3"/>
        <v>F</v>
      </c>
      <c r="S68" s="34" t="str">
        <f t="shared" si="1"/>
        <v>Kém</v>
      </c>
      <c r="T68" s="35" t="str">
        <f t="shared" si="4"/>
        <v/>
      </c>
      <c r="U68" s="3"/>
      <c r="V68" s="101" t="str">
        <f t="shared" si="2"/>
        <v>Học lại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714</v>
      </c>
      <c r="D69" s="26" t="s">
        <v>715</v>
      </c>
      <c r="E69" s="27" t="s">
        <v>311</v>
      </c>
      <c r="F69" s="28" t="s">
        <v>716</v>
      </c>
      <c r="G69" s="25" t="s">
        <v>323</v>
      </c>
      <c r="H69" s="29">
        <v>10</v>
      </c>
      <c r="I69" s="29">
        <v>7</v>
      </c>
      <c r="J69" s="29" t="s">
        <v>27</v>
      </c>
      <c r="K69" s="29" t="s">
        <v>27</v>
      </c>
      <c r="L69" s="36"/>
      <c r="M69" s="36"/>
      <c r="N69" s="36"/>
      <c r="O69" s="36"/>
      <c r="P69" s="175">
        <v>7</v>
      </c>
      <c r="Q69" s="32">
        <f t="shared" si="0"/>
        <v>7.6</v>
      </c>
      <c r="R69" s="33" t="str">
        <f t="shared" si="3"/>
        <v>B</v>
      </c>
      <c r="S69" s="34" t="str">
        <f t="shared" si="1"/>
        <v>Khá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717</v>
      </c>
      <c r="D70" s="26" t="s">
        <v>718</v>
      </c>
      <c r="E70" s="27" t="s">
        <v>506</v>
      </c>
      <c r="F70" s="28" t="s">
        <v>128</v>
      </c>
      <c r="G70" s="25" t="s">
        <v>585</v>
      </c>
      <c r="H70" s="29">
        <v>9</v>
      </c>
      <c r="I70" s="29">
        <v>2</v>
      </c>
      <c r="J70" s="29" t="s">
        <v>27</v>
      </c>
      <c r="K70" s="29" t="s">
        <v>27</v>
      </c>
      <c r="L70" s="36"/>
      <c r="M70" s="36"/>
      <c r="N70" s="36"/>
      <c r="O70" s="36"/>
      <c r="P70" s="175">
        <v>5</v>
      </c>
      <c r="Q70" s="32">
        <f t="shared" si="0"/>
        <v>4.9000000000000004</v>
      </c>
      <c r="R70" s="33" t="str">
        <f t="shared" si="3"/>
        <v>D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customHeight="1">
      <c r="B71" s="24">
        <v>61</v>
      </c>
      <c r="C71" s="25" t="s">
        <v>719</v>
      </c>
      <c r="D71" s="26" t="s">
        <v>720</v>
      </c>
      <c r="E71" s="27" t="s">
        <v>318</v>
      </c>
      <c r="F71" s="28" t="s">
        <v>721</v>
      </c>
      <c r="G71" s="25" t="s">
        <v>722</v>
      </c>
      <c r="H71" s="29">
        <v>0</v>
      </c>
      <c r="I71" s="29">
        <v>0</v>
      </c>
      <c r="J71" s="29" t="s">
        <v>27</v>
      </c>
      <c r="K71" s="29" t="s">
        <v>27</v>
      </c>
      <c r="L71" s="36"/>
      <c r="M71" s="36"/>
      <c r="N71" s="36"/>
      <c r="O71" s="36"/>
      <c r="P71" s="175">
        <v>0</v>
      </c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>Không đủ ĐKDT</v>
      </c>
      <c r="U71" s="3"/>
      <c r="V71" s="101" t="str">
        <f t="shared" si="2"/>
        <v>Học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customHeight="1">
      <c r="B72" s="24">
        <v>62</v>
      </c>
      <c r="C72" s="25" t="s">
        <v>723</v>
      </c>
      <c r="D72" s="26" t="s">
        <v>169</v>
      </c>
      <c r="E72" s="27" t="s">
        <v>724</v>
      </c>
      <c r="F72" s="28" t="s">
        <v>725</v>
      </c>
      <c r="G72" s="25" t="s">
        <v>323</v>
      </c>
      <c r="H72" s="29">
        <v>10</v>
      </c>
      <c r="I72" s="29">
        <v>3</v>
      </c>
      <c r="J72" s="29" t="s">
        <v>27</v>
      </c>
      <c r="K72" s="29" t="s">
        <v>27</v>
      </c>
      <c r="L72" s="36"/>
      <c r="M72" s="36"/>
      <c r="N72" s="36"/>
      <c r="O72" s="36"/>
      <c r="P72" s="175">
        <v>5</v>
      </c>
      <c r="Q72" s="32">
        <f t="shared" si="0"/>
        <v>5.4</v>
      </c>
      <c r="R72" s="33" t="str">
        <f t="shared" si="3"/>
        <v>D+</v>
      </c>
      <c r="S72" s="34" t="str">
        <f t="shared" si="1"/>
        <v>Trung bình yếu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customHeight="1">
      <c r="B73" s="24">
        <v>63</v>
      </c>
      <c r="C73" s="25" t="s">
        <v>726</v>
      </c>
      <c r="D73" s="26" t="s">
        <v>727</v>
      </c>
      <c r="E73" s="27" t="s">
        <v>728</v>
      </c>
      <c r="F73" s="28" t="s">
        <v>729</v>
      </c>
      <c r="G73" s="25" t="s">
        <v>200</v>
      </c>
      <c r="H73" s="29">
        <v>10</v>
      </c>
      <c r="I73" s="29">
        <v>2</v>
      </c>
      <c r="J73" s="29" t="s">
        <v>27</v>
      </c>
      <c r="K73" s="29" t="s">
        <v>27</v>
      </c>
      <c r="L73" s="36"/>
      <c r="M73" s="36"/>
      <c r="N73" s="36"/>
      <c r="O73" s="36"/>
      <c r="P73" s="175">
        <v>5</v>
      </c>
      <c r="Q73" s="32">
        <f t="shared" si="0"/>
        <v>5.0999999999999996</v>
      </c>
      <c r="R73" s="33" t="str">
        <f t="shared" si="3"/>
        <v>D+</v>
      </c>
      <c r="S73" s="34" t="str">
        <f t="shared" si="1"/>
        <v>Trung bình yếu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customHeight="1">
      <c r="B74" s="24">
        <v>64</v>
      </c>
      <c r="C74" s="25" t="s">
        <v>730</v>
      </c>
      <c r="D74" s="26" t="s">
        <v>731</v>
      </c>
      <c r="E74" s="27" t="s">
        <v>321</v>
      </c>
      <c r="F74" s="28" t="s">
        <v>732</v>
      </c>
      <c r="G74" s="25" t="s">
        <v>372</v>
      </c>
      <c r="H74" s="29">
        <v>10</v>
      </c>
      <c r="I74" s="29">
        <v>2</v>
      </c>
      <c r="J74" s="29" t="s">
        <v>27</v>
      </c>
      <c r="K74" s="29" t="s">
        <v>27</v>
      </c>
      <c r="L74" s="36"/>
      <c r="M74" s="36"/>
      <c r="N74" s="36"/>
      <c r="O74" s="36"/>
      <c r="P74" s="175">
        <v>3</v>
      </c>
      <c r="Q74" s="32">
        <f t="shared" si="0"/>
        <v>4.0999999999999996</v>
      </c>
      <c r="R74" s="33" t="str">
        <f t="shared" si="3"/>
        <v>D</v>
      </c>
      <c r="S74" s="34" t="str">
        <f t="shared" si="1"/>
        <v>Trung bình yếu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customHeight="1">
      <c r="B75" s="24">
        <v>65</v>
      </c>
      <c r="C75" s="25" t="s">
        <v>733</v>
      </c>
      <c r="D75" s="26" t="s">
        <v>490</v>
      </c>
      <c r="E75" s="27" t="s">
        <v>734</v>
      </c>
      <c r="F75" s="28" t="s">
        <v>735</v>
      </c>
      <c r="G75" s="25" t="s">
        <v>579</v>
      </c>
      <c r="H75" s="29">
        <v>8</v>
      </c>
      <c r="I75" s="29">
        <v>5</v>
      </c>
      <c r="J75" s="29" t="s">
        <v>27</v>
      </c>
      <c r="K75" s="29" t="s">
        <v>27</v>
      </c>
      <c r="L75" s="36"/>
      <c r="M75" s="36"/>
      <c r="N75" s="36"/>
      <c r="O75" s="36"/>
      <c r="P75" s="175">
        <v>3</v>
      </c>
      <c r="Q75" s="32">
        <f t="shared" ref="Q75:Q138" si="5">ROUND(SUMPRODUCT(H75:P75,$H$10:$P$10)/100,1)</f>
        <v>4.5999999999999996</v>
      </c>
      <c r="R75" s="33" t="str">
        <f t="shared" si="3"/>
        <v>D</v>
      </c>
      <c r="S75" s="34" t="str">
        <f t="shared" si="1"/>
        <v>Trung bình yếu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customHeight="1">
      <c r="B76" s="24">
        <v>66</v>
      </c>
      <c r="C76" s="25" t="s">
        <v>736</v>
      </c>
      <c r="D76" s="26" t="s">
        <v>737</v>
      </c>
      <c r="E76" s="27" t="s">
        <v>734</v>
      </c>
      <c r="F76" s="28" t="s">
        <v>153</v>
      </c>
      <c r="G76" s="25" t="s">
        <v>200</v>
      </c>
      <c r="H76" s="29">
        <v>10</v>
      </c>
      <c r="I76" s="29">
        <v>8</v>
      </c>
      <c r="J76" s="29" t="s">
        <v>27</v>
      </c>
      <c r="K76" s="29" t="s">
        <v>27</v>
      </c>
      <c r="L76" s="36"/>
      <c r="M76" s="36"/>
      <c r="N76" s="36"/>
      <c r="O76" s="36"/>
      <c r="P76" s="175">
        <v>5</v>
      </c>
      <c r="Q76" s="32">
        <f t="shared" si="5"/>
        <v>6.9</v>
      </c>
      <c r="R76" s="33" t="str">
        <f t="shared" si="3"/>
        <v>C+</v>
      </c>
      <c r="S76" s="34" t="str">
        <f t="shared" si="1"/>
        <v>Trung bình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customHeight="1">
      <c r="B77" s="24">
        <v>67</v>
      </c>
      <c r="C77" s="25" t="s">
        <v>738</v>
      </c>
      <c r="D77" s="26" t="s">
        <v>739</v>
      </c>
      <c r="E77" s="27" t="s">
        <v>515</v>
      </c>
      <c r="F77" s="28" t="s">
        <v>740</v>
      </c>
      <c r="G77" s="25" t="s">
        <v>741</v>
      </c>
      <c r="H77" s="29">
        <v>10</v>
      </c>
      <c r="I77" s="29">
        <v>3</v>
      </c>
      <c r="J77" s="29" t="s">
        <v>27</v>
      </c>
      <c r="K77" s="29" t="s">
        <v>27</v>
      </c>
      <c r="L77" s="36"/>
      <c r="M77" s="36"/>
      <c r="N77" s="36"/>
      <c r="O77" s="36"/>
      <c r="P77" s="175">
        <v>4</v>
      </c>
      <c r="Q77" s="32">
        <f t="shared" si="5"/>
        <v>4.9000000000000004</v>
      </c>
      <c r="R77" s="33" t="str">
        <f t="shared" si="3"/>
        <v>D</v>
      </c>
      <c r="S77" s="34" t="str">
        <f t="shared" si="1"/>
        <v>Trung bình yếu</v>
      </c>
      <c r="T77" s="35" t="str">
        <f t="shared" si="4"/>
        <v/>
      </c>
      <c r="U77" s="3"/>
      <c r="V77" s="101" t="str">
        <f t="shared" si="6"/>
        <v>Đạt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customHeight="1">
      <c r="B78" s="24">
        <v>68</v>
      </c>
      <c r="C78" s="25" t="s">
        <v>742</v>
      </c>
      <c r="D78" s="26" t="s">
        <v>176</v>
      </c>
      <c r="E78" s="27" t="s">
        <v>515</v>
      </c>
      <c r="F78" s="28" t="s">
        <v>743</v>
      </c>
      <c r="G78" s="25" t="s">
        <v>200</v>
      </c>
      <c r="H78" s="29">
        <v>8</v>
      </c>
      <c r="I78" s="29">
        <v>1</v>
      </c>
      <c r="J78" s="29" t="s">
        <v>27</v>
      </c>
      <c r="K78" s="29" t="s">
        <v>27</v>
      </c>
      <c r="L78" s="36"/>
      <c r="M78" s="36"/>
      <c r="N78" s="36"/>
      <c r="O78" s="36"/>
      <c r="P78" s="175">
        <v>6</v>
      </c>
      <c r="Q78" s="32">
        <f t="shared" si="5"/>
        <v>4.9000000000000004</v>
      </c>
      <c r="R78" s="33" t="str">
        <f t="shared" si="3"/>
        <v>D</v>
      </c>
      <c r="S78" s="34" t="str">
        <f t="shared" si="1"/>
        <v>Trung bình yếu</v>
      </c>
      <c r="T78" s="35" t="str">
        <f t="shared" si="4"/>
        <v/>
      </c>
      <c r="U78" s="3"/>
      <c r="V78" s="101" t="str">
        <f t="shared" si="6"/>
        <v>Đạt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customHeight="1">
      <c r="B79" s="24">
        <v>69</v>
      </c>
      <c r="C79" s="25" t="s">
        <v>744</v>
      </c>
      <c r="D79" s="26" t="s">
        <v>745</v>
      </c>
      <c r="E79" s="27" t="s">
        <v>515</v>
      </c>
      <c r="F79" s="28" t="s">
        <v>746</v>
      </c>
      <c r="G79" s="25" t="s">
        <v>395</v>
      </c>
      <c r="H79" s="29">
        <v>10</v>
      </c>
      <c r="I79" s="29">
        <v>4</v>
      </c>
      <c r="J79" s="29" t="s">
        <v>27</v>
      </c>
      <c r="K79" s="29" t="s">
        <v>27</v>
      </c>
      <c r="L79" s="36"/>
      <c r="M79" s="36"/>
      <c r="N79" s="36"/>
      <c r="O79" s="36"/>
      <c r="P79" s="175">
        <v>6</v>
      </c>
      <c r="Q79" s="32">
        <f t="shared" si="5"/>
        <v>6.2</v>
      </c>
      <c r="R79" s="33" t="str">
        <f t="shared" si="3"/>
        <v>C</v>
      </c>
      <c r="S79" s="34" t="str">
        <f t="shared" si="1"/>
        <v>Trung bình</v>
      </c>
      <c r="T79" s="35" t="str">
        <f t="shared" si="4"/>
        <v/>
      </c>
      <c r="U79" s="3"/>
      <c r="V79" s="101" t="str">
        <f t="shared" si="6"/>
        <v>Đạt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customHeight="1">
      <c r="B80" s="24">
        <v>70</v>
      </c>
      <c r="C80" s="25" t="s">
        <v>747</v>
      </c>
      <c r="D80" s="26" t="s">
        <v>748</v>
      </c>
      <c r="E80" s="27" t="s">
        <v>522</v>
      </c>
      <c r="F80" s="28" t="s">
        <v>749</v>
      </c>
      <c r="G80" s="25" t="s">
        <v>297</v>
      </c>
      <c r="H80" s="29">
        <v>10</v>
      </c>
      <c r="I80" s="29">
        <v>9</v>
      </c>
      <c r="J80" s="29" t="s">
        <v>27</v>
      </c>
      <c r="K80" s="29" t="s">
        <v>27</v>
      </c>
      <c r="L80" s="36"/>
      <c r="M80" s="36"/>
      <c r="N80" s="36"/>
      <c r="O80" s="36"/>
      <c r="P80" s="175">
        <v>7</v>
      </c>
      <c r="Q80" s="32">
        <f t="shared" si="5"/>
        <v>8.1999999999999993</v>
      </c>
      <c r="R80" s="33" t="str">
        <f t="shared" si="3"/>
        <v>B+</v>
      </c>
      <c r="S80" s="34" t="str">
        <f t="shared" si="1"/>
        <v>Khá</v>
      </c>
      <c r="T80" s="35" t="str">
        <f t="shared" si="4"/>
        <v/>
      </c>
      <c r="U80" s="3"/>
      <c r="V80" s="101" t="str">
        <f t="shared" si="6"/>
        <v>Đạt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customHeight="1">
      <c r="B81" s="24">
        <v>71</v>
      </c>
      <c r="C81" s="25" t="s">
        <v>750</v>
      </c>
      <c r="D81" s="26" t="s">
        <v>731</v>
      </c>
      <c r="E81" s="27" t="s">
        <v>529</v>
      </c>
      <c r="F81" s="28" t="s">
        <v>751</v>
      </c>
      <c r="G81" s="25" t="s">
        <v>557</v>
      </c>
      <c r="H81" s="29">
        <v>10</v>
      </c>
      <c r="I81" s="29">
        <v>7</v>
      </c>
      <c r="J81" s="29" t="s">
        <v>27</v>
      </c>
      <c r="K81" s="29" t="s">
        <v>27</v>
      </c>
      <c r="L81" s="36"/>
      <c r="M81" s="36"/>
      <c r="N81" s="36"/>
      <c r="O81" s="36"/>
      <c r="P81" s="175">
        <v>6</v>
      </c>
      <c r="Q81" s="32">
        <f t="shared" si="5"/>
        <v>7.1</v>
      </c>
      <c r="R81" s="33" t="str">
        <f t="shared" si="3"/>
        <v>B</v>
      </c>
      <c r="S81" s="34" t="str">
        <f t="shared" si="1"/>
        <v>Khá</v>
      </c>
      <c r="T81" s="35" t="str">
        <f t="shared" si="4"/>
        <v/>
      </c>
      <c r="U81" s="3"/>
      <c r="V81" s="101" t="str">
        <f t="shared" si="6"/>
        <v>Đạt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customHeight="1">
      <c r="B82" s="24">
        <v>72</v>
      </c>
      <c r="C82" s="25" t="s">
        <v>752</v>
      </c>
      <c r="D82" s="26" t="s">
        <v>531</v>
      </c>
      <c r="E82" s="27" t="s">
        <v>753</v>
      </c>
      <c r="F82" s="28" t="s">
        <v>236</v>
      </c>
      <c r="G82" s="25" t="s">
        <v>79</v>
      </c>
      <c r="H82" s="29">
        <v>6</v>
      </c>
      <c r="I82" s="29">
        <v>5</v>
      </c>
      <c r="J82" s="29" t="s">
        <v>27</v>
      </c>
      <c r="K82" s="29" t="s">
        <v>27</v>
      </c>
      <c r="L82" s="36"/>
      <c r="M82" s="36"/>
      <c r="N82" s="36"/>
      <c r="O82" s="36"/>
      <c r="P82" s="175">
        <v>3</v>
      </c>
      <c r="Q82" s="32">
        <f t="shared" si="5"/>
        <v>4.2</v>
      </c>
      <c r="R82" s="33" t="str">
        <f t="shared" si="3"/>
        <v>D</v>
      </c>
      <c r="S82" s="34" t="str">
        <f t="shared" si="1"/>
        <v>Trung bình yếu</v>
      </c>
      <c r="T82" s="35" t="str">
        <f t="shared" si="4"/>
        <v/>
      </c>
      <c r="U82" s="3"/>
      <c r="V82" s="101" t="str">
        <f t="shared" si="6"/>
        <v>Đạt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customHeight="1">
      <c r="B83" s="24">
        <v>73</v>
      </c>
      <c r="C83" s="25" t="s">
        <v>754</v>
      </c>
      <c r="D83" s="26" t="s">
        <v>254</v>
      </c>
      <c r="E83" s="27" t="s">
        <v>755</v>
      </c>
      <c r="F83" s="28" t="s">
        <v>702</v>
      </c>
      <c r="G83" s="25" t="s">
        <v>383</v>
      </c>
      <c r="H83" s="29">
        <v>10</v>
      </c>
      <c r="I83" s="29">
        <v>10</v>
      </c>
      <c r="J83" s="29" t="s">
        <v>27</v>
      </c>
      <c r="K83" s="29" t="s">
        <v>27</v>
      </c>
      <c r="L83" s="36"/>
      <c r="M83" s="36"/>
      <c r="N83" s="36"/>
      <c r="O83" s="36"/>
      <c r="P83" s="175">
        <v>7</v>
      </c>
      <c r="Q83" s="32">
        <f t="shared" si="5"/>
        <v>8.5</v>
      </c>
      <c r="R83" s="33" t="str">
        <f t="shared" si="3"/>
        <v>A</v>
      </c>
      <c r="S83" s="34" t="str">
        <f t="shared" si="1"/>
        <v>Giỏi</v>
      </c>
      <c r="T83" s="35" t="str">
        <f t="shared" si="4"/>
        <v/>
      </c>
      <c r="U83" s="3"/>
      <c r="V83" s="101" t="str">
        <f t="shared" si="6"/>
        <v>Đạt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customHeight="1">
      <c r="B84" s="24">
        <v>74</v>
      </c>
      <c r="C84" s="25" t="s">
        <v>756</v>
      </c>
      <c r="D84" s="26" t="s">
        <v>757</v>
      </c>
      <c r="E84" s="27" t="s">
        <v>348</v>
      </c>
      <c r="F84" s="28" t="s">
        <v>758</v>
      </c>
      <c r="G84" s="25" t="s">
        <v>100</v>
      </c>
      <c r="H84" s="29">
        <v>8</v>
      </c>
      <c r="I84" s="29">
        <v>5</v>
      </c>
      <c r="J84" s="29" t="s">
        <v>27</v>
      </c>
      <c r="K84" s="29" t="s">
        <v>27</v>
      </c>
      <c r="L84" s="36"/>
      <c r="M84" s="36"/>
      <c r="N84" s="36"/>
      <c r="O84" s="36"/>
      <c r="P84" s="175">
        <v>3</v>
      </c>
      <c r="Q84" s="32">
        <f t="shared" si="5"/>
        <v>4.5999999999999996</v>
      </c>
      <c r="R84" s="33" t="str">
        <f t="shared" si="3"/>
        <v>D</v>
      </c>
      <c r="S84" s="34" t="str">
        <f t="shared" si="1"/>
        <v>Trung bình yếu</v>
      </c>
      <c r="T84" s="35" t="str">
        <f t="shared" si="4"/>
        <v/>
      </c>
      <c r="U84" s="3"/>
      <c r="V84" s="101" t="str">
        <f t="shared" si="6"/>
        <v>Đạt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hidden="1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139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60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2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14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76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801" priority="68" operator="greaterThan">
      <formula>10</formula>
    </cfRule>
  </conditionalFormatting>
  <conditionalFormatting sqref="C1:C1048576">
    <cfRule type="duplicateValues" dxfId="2800" priority="67"/>
  </conditionalFormatting>
  <conditionalFormatting sqref="H11:I84">
    <cfRule type="cellIs" dxfId="2799" priority="63" stopIfTrue="1" operator="greaterThan">
      <formula>10</formula>
    </cfRule>
    <cfRule type="cellIs" dxfId="2798" priority="64" stopIfTrue="1" operator="greaterThan">
      <formula>10</formula>
    </cfRule>
    <cfRule type="cellIs" dxfId="2797" priority="65" stopIfTrue="1" operator="greaterThan">
      <formula>10</formula>
    </cfRule>
    <cfRule type="cellIs" dxfId="2796" priority="66" stopIfTrue="1" operator="greaterThan">
      <formula>10</formula>
    </cfRule>
  </conditionalFormatting>
  <conditionalFormatting sqref="C11">
    <cfRule type="duplicateValues" dxfId="2795" priority="61" stopIfTrue="1"/>
    <cfRule type="duplicateValues" dxfId="2794" priority="62" stopIfTrue="1"/>
  </conditionalFormatting>
  <conditionalFormatting sqref="C12:C84">
    <cfRule type="duplicateValues" dxfId="2793" priority="59" stopIfTrue="1"/>
    <cfRule type="duplicateValues" dxfId="2792" priority="60" stopIfTrue="1"/>
  </conditionalFormatting>
  <conditionalFormatting sqref="H11:I11">
    <cfRule type="cellIs" dxfId="2791" priority="55" stopIfTrue="1" operator="greaterThan">
      <formula>10</formula>
    </cfRule>
    <cfRule type="cellIs" dxfId="2790" priority="56" stopIfTrue="1" operator="greaterThan">
      <formula>10</formula>
    </cfRule>
    <cfRule type="cellIs" dxfId="2789" priority="57" stopIfTrue="1" operator="greaterThan">
      <formula>10</formula>
    </cfRule>
    <cfRule type="cellIs" dxfId="2788" priority="58" stopIfTrue="1" operator="greaterThan">
      <formula>10</formula>
    </cfRule>
  </conditionalFormatting>
  <conditionalFormatting sqref="H12:I84">
    <cfRule type="cellIs" dxfId="2787" priority="51" stopIfTrue="1" operator="greaterThan">
      <formula>10</formula>
    </cfRule>
    <cfRule type="cellIs" dxfId="2786" priority="52" stopIfTrue="1" operator="greaterThan">
      <formula>10</formula>
    </cfRule>
    <cfRule type="cellIs" dxfId="2785" priority="53" stopIfTrue="1" operator="greaterThan">
      <formula>10</formula>
    </cfRule>
    <cfRule type="cellIs" dxfId="2784" priority="54" stopIfTrue="1" operator="greaterThan">
      <formula>10</formula>
    </cfRule>
  </conditionalFormatting>
  <conditionalFormatting sqref="C11">
    <cfRule type="duplicateValues" dxfId="2783" priority="49" stopIfTrue="1"/>
    <cfRule type="duplicateValues" dxfId="2782" priority="50" stopIfTrue="1"/>
  </conditionalFormatting>
  <conditionalFormatting sqref="C12:C84">
    <cfRule type="duplicateValues" dxfId="2781" priority="47" stopIfTrue="1"/>
    <cfRule type="duplicateValues" dxfId="2780" priority="48" stopIfTrue="1"/>
  </conditionalFormatting>
  <conditionalFormatting sqref="H11:J98">
    <cfRule type="cellIs" dxfId="2779" priority="46" operator="greaterThan">
      <formula>10</formula>
    </cfRule>
  </conditionalFormatting>
  <conditionalFormatting sqref="C11:C98">
    <cfRule type="duplicateValues" dxfId="2778" priority="45"/>
  </conditionalFormatting>
  <conditionalFormatting sqref="H11:I70">
    <cfRule type="cellIs" dxfId="2777" priority="41" stopIfTrue="1" operator="greaterThan">
      <formula>10</formula>
    </cfRule>
    <cfRule type="cellIs" dxfId="2776" priority="42" stopIfTrue="1" operator="greaterThan">
      <formula>10</formula>
    </cfRule>
    <cfRule type="cellIs" dxfId="2775" priority="43" stopIfTrue="1" operator="greaterThan">
      <formula>10</formula>
    </cfRule>
    <cfRule type="cellIs" dxfId="2774" priority="44" stopIfTrue="1" operator="greaterThan">
      <formula>10</formula>
    </cfRule>
  </conditionalFormatting>
  <conditionalFormatting sqref="C11">
    <cfRule type="duplicateValues" dxfId="2773" priority="39" stopIfTrue="1"/>
    <cfRule type="duplicateValues" dxfId="2772" priority="40" stopIfTrue="1"/>
  </conditionalFormatting>
  <conditionalFormatting sqref="C12:C70">
    <cfRule type="duplicateValues" dxfId="2771" priority="37" stopIfTrue="1"/>
    <cfRule type="duplicateValues" dxfId="2770" priority="38" stopIfTrue="1"/>
  </conditionalFormatting>
  <conditionalFormatting sqref="H11:I11">
    <cfRule type="cellIs" dxfId="2769" priority="33" stopIfTrue="1" operator="greaterThan">
      <formula>10</formula>
    </cfRule>
    <cfRule type="cellIs" dxfId="2768" priority="34" stopIfTrue="1" operator="greaterThan">
      <formula>10</formula>
    </cfRule>
    <cfRule type="cellIs" dxfId="2767" priority="35" stopIfTrue="1" operator="greaterThan">
      <formula>10</formula>
    </cfRule>
    <cfRule type="cellIs" dxfId="2766" priority="36" stopIfTrue="1" operator="greaterThan">
      <formula>10</formula>
    </cfRule>
  </conditionalFormatting>
  <conditionalFormatting sqref="H12:I70">
    <cfRule type="cellIs" dxfId="2765" priority="29" stopIfTrue="1" operator="greaterThan">
      <formula>10</formula>
    </cfRule>
    <cfRule type="cellIs" dxfId="2764" priority="30" stopIfTrue="1" operator="greaterThan">
      <formula>10</formula>
    </cfRule>
    <cfRule type="cellIs" dxfId="2763" priority="31" stopIfTrue="1" operator="greaterThan">
      <formula>10</formula>
    </cfRule>
    <cfRule type="cellIs" dxfId="2762" priority="32" stopIfTrue="1" operator="greaterThan">
      <formula>10</formula>
    </cfRule>
  </conditionalFormatting>
  <conditionalFormatting sqref="C11">
    <cfRule type="duplicateValues" dxfId="2761" priority="27" stopIfTrue="1"/>
    <cfRule type="duplicateValues" dxfId="2760" priority="28" stopIfTrue="1"/>
  </conditionalFormatting>
  <conditionalFormatting sqref="C12:C70">
    <cfRule type="duplicateValues" dxfId="2759" priority="25" stopIfTrue="1"/>
    <cfRule type="duplicateValues" dxfId="2758" priority="26" stopIfTrue="1"/>
  </conditionalFormatting>
  <conditionalFormatting sqref="H11:J98">
    <cfRule type="cellIs" dxfId="2757" priority="24" operator="greaterThan">
      <formula>10</formula>
    </cfRule>
  </conditionalFormatting>
  <conditionalFormatting sqref="C11:C98">
    <cfRule type="duplicateValues" dxfId="2756" priority="23"/>
  </conditionalFormatting>
  <conditionalFormatting sqref="H11:I80">
    <cfRule type="cellIs" dxfId="2755" priority="19" stopIfTrue="1" operator="greaterThan">
      <formula>10</formula>
    </cfRule>
    <cfRule type="cellIs" dxfId="2754" priority="20" stopIfTrue="1" operator="greaterThan">
      <formula>10</formula>
    </cfRule>
    <cfRule type="cellIs" dxfId="2753" priority="21" stopIfTrue="1" operator="greaterThan">
      <formula>10</formula>
    </cfRule>
    <cfRule type="cellIs" dxfId="2752" priority="22" stopIfTrue="1" operator="greaterThan">
      <formula>10</formula>
    </cfRule>
  </conditionalFormatting>
  <conditionalFormatting sqref="C11">
    <cfRule type="duplicateValues" dxfId="2751" priority="17" stopIfTrue="1"/>
    <cfRule type="duplicateValues" dxfId="2750" priority="18" stopIfTrue="1"/>
  </conditionalFormatting>
  <conditionalFormatting sqref="C12:C80">
    <cfRule type="duplicateValues" dxfId="2749" priority="15" stopIfTrue="1"/>
    <cfRule type="duplicateValues" dxfId="2748" priority="16" stopIfTrue="1"/>
  </conditionalFormatting>
  <conditionalFormatting sqref="H11:I11">
    <cfRule type="cellIs" dxfId="2747" priority="11" stopIfTrue="1" operator="greaterThan">
      <formula>10</formula>
    </cfRule>
    <cfRule type="cellIs" dxfId="2746" priority="12" stopIfTrue="1" operator="greaterThan">
      <formula>10</formula>
    </cfRule>
    <cfRule type="cellIs" dxfId="2745" priority="13" stopIfTrue="1" operator="greaterThan">
      <formula>10</formula>
    </cfRule>
    <cfRule type="cellIs" dxfId="2744" priority="14" stopIfTrue="1" operator="greaterThan">
      <formula>10</formula>
    </cfRule>
  </conditionalFormatting>
  <conditionalFormatting sqref="H12:I80">
    <cfRule type="cellIs" dxfId="2743" priority="7" stopIfTrue="1" operator="greaterThan">
      <formula>10</formula>
    </cfRule>
    <cfRule type="cellIs" dxfId="2742" priority="8" stopIfTrue="1" operator="greaterThan">
      <formula>10</formula>
    </cfRule>
    <cfRule type="cellIs" dxfId="2741" priority="9" stopIfTrue="1" operator="greaterThan">
      <formula>10</formula>
    </cfRule>
    <cfRule type="cellIs" dxfId="2740" priority="10" stopIfTrue="1" operator="greaterThan">
      <formula>10</formula>
    </cfRule>
  </conditionalFormatting>
  <conditionalFormatting sqref="C11">
    <cfRule type="duplicateValues" dxfId="2739" priority="5" stopIfTrue="1"/>
    <cfRule type="duplicateValues" dxfId="2738" priority="6" stopIfTrue="1"/>
  </conditionalFormatting>
  <conditionalFormatting sqref="C12:C80">
    <cfRule type="duplicateValues" dxfId="2737" priority="3" stopIfTrue="1"/>
    <cfRule type="duplicateValues" dxfId="2736" priority="4" stopIfTrue="1"/>
  </conditionalFormatting>
  <conditionalFormatting sqref="H11:J98">
    <cfRule type="cellIs" dxfId="2735" priority="2" operator="greaterThan">
      <formula>10</formula>
    </cfRule>
  </conditionalFormatting>
  <conditionalFormatting sqref="C11:C98">
    <cfRule type="duplicateValues" dxfId="2734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0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2.5" style="1" bestFit="1" customWidth="1"/>
    <col min="5" max="5" width="8.5" style="1" customWidth="1"/>
    <col min="6" max="6" width="9.375" style="1" hidden="1" customWidth="1"/>
    <col min="7" max="7" width="14.1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66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43596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16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6</v>
      </c>
      <c r="AI9" s="81">
        <f>+$AH$9/$Y$9</f>
        <v>0.04</v>
      </c>
      <c r="AJ9" s="73">
        <f>COUNTIF($V$11:$V$219,"Đạt")</f>
        <v>54</v>
      </c>
      <c r="AK9" s="80">
        <f>+$AJ$9/$Y$9</f>
        <v>0.36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759</v>
      </c>
      <c r="D11" s="17" t="s">
        <v>306</v>
      </c>
      <c r="E11" s="18" t="s">
        <v>73</v>
      </c>
      <c r="F11" s="16" t="s">
        <v>569</v>
      </c>
      <c r="G11" s="16" t="s">
        <v>115</v>
      </c>
      <c r="H11" s="19">
        <v>8</v>
      </c>
      <c r="I11" s="19">
        <v>5</v>
      </c>
      <c r="J11" s="19" t="s">
        <v>27</v>
      </c>
      <c r="K11" s="19" t="s">
        <v>27</v>
      </c>
      <c r="L11" s="20"/>
      <c r="M11" s="20"/>
      <c r="N11" s="20"/>
      <c r="O11" s="20"/>
      <c r="P11" s="174">
        <v>4</v>
      </c>
      <c r="Q11" s="21">
        <f t="shared" ref="Q11:Q74" si="0">ROUND(SUMPRODUCT(H11:P11,$H$10:$P$10)/100,1)</f>
        <v>5.0999999999999996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760</v>
      </c>
      <c r="D12" s="26" t="s">
        <v>374</v>
      </c>
      <c r="E12" s="27" t="s">
        <v>73</v>
      </c>
      <c r="F12" s="25" t="s">
        <v>761</v>
      </c>
      <c r="G12" s="25" t="s">
        <v>383</v>
      </c>
      <c r="H12" s="29">
        <v>10</v>
      </c>
      <c r="I12" s="29">
        <v>5</v>
      </c>
      <c r="J12" s="29" t="s">
        <v>27</v>
      </c>
      <c r="K12" s="29" t="s">
        <v>27</v>
      </c>
      <c r="L12" s="30"/>
      <c r="M12" s="30"/>
      <c r="N12" s="30"/>
      <c r="O12" s="30"/>
      <c r="P12" s="175">
        <v>3</v>
      </c>
      <c r="Q12" s="32">
        <f t="shared" si="0"/>
        <v>5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D+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762</v>
      </c>
      <c r="D13" s="26" t="s">
        <v>763</v>
      </c>
      <c r="E13" s="27" t="s">
        <v>73</v>
      </c>
      <c r="F13" s="25" t="s">
        <v>764</v>
      </c>
      <c r="G13" s="25" t="s">
        <v>110</v>
      </c>
      <c r="H13" s="29">
        <v>8</v>
      </c>
      <c r="I13" s="29">
        <v>4</v>
      </c>
      <c r="J13" s="29" t="s">
        <v>27</v>
      </c>
      <c r="K13" s="29" t="s">
        <v>27</v>
      </c>
      <c r="L13" s="36"/>
      <c r="M13" s="36"/>
      <c r="N13" s="36"/>
      <c r="O13" s="36"/>
      <c r="P13" s="175">
        <v>3</v>
      </c>
      <c r="Q13" s="32">
        <f t="shared" si="0"/>
        <v>4.3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765</v>
      </c>
      <c r="D14" s="26" t="s">
        <v>766</v>
      </c>
      <c r="E14" s="27" t="s">
        <v>98</v>
      </c>
      <c r="F14" s="25" t="s">
        <v>566</v>
      </c>
      <c r="G14" s="25" t="s">
        <v>217</v>
      </c>
      <c r="H14" s="29">
        <v>0</v>
      </c>
      <c r="I14" s="29">
        <v>0</v>
      </c>
      <c r="J14" s="29" t="s">
        <v>27</v>
      </c>
      <c r="K14" s="29" t="s">
        <v>27</v>
      </c>
      <c r="L14" s="36"/>
      <c r="M14" s="36"/>
      <c r="N14" s="36"/>
      <c r="O14" s="36"/>
      <c r="P14" s="175">
        <v>0</v>
      </c>
      <c r="Q14" s="32">
        <f t="shared" si="0"/>
        <v>0</v>
      </c>
      <c r="R14" s="33" t="str">
        <f t="shared" si="3"/>
        <v>F</v>
      </c>
      <c r="S14" s="34" t="str">
        <f t="shared" si="1"/>
        <v>Kém</v>
      </c>
      <c r="T14" s="35" t="str">
        <f t="shared" si="4"/>
        <v>Không đủ ĐKDT</v>
      </c>
      <c r="U14" s="3"/>
      <c r="V14" s="101" t="str">
        <f t="shared" si="2"/>
        <v>Học lại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767</v>
      </c>
      <c r="D15" s="26" t="s">
        <v>768</v>
      </c>
      <c r="E15" s="27" t="s">
        <v>108</v>
      </c>
      <c r="F15" s="25" t="s">
        <v>652</v>
      </c>
      <c r="G15" s="25" t="s">
        <v>585</v>
      </c>
      <c r="H15" s="29">
        <v>10</v>
      </c>
      <c r="I15" s="29">
        <v>2</v>
      </c>
      <c r="J15" s="29" t="s">
        <v>27</v>
      </c>
      <c r="K15" s="29" t="s">
        <v>27</v>
      </c>
      <c r="L15" s="36"/>
      <c r="M15" s="36"/>
      <c r="N15" s="36"/>
      <c r="O15" s="36"/>
      <c r="P15" s="175">
        <v>2</v>
      </c>
      <c r="Q15" s="32">
        <f t="shared" si="0"/>
        <v>3.6</v>
      </c>
      <c r="R15" s="33" t="str">
        <f t="shared" si="3"/>
        <v>F</v>
      </c>
      <c r="S15" s="34" t="str">
        <f t="shared" si="1"/>
        <v>Kém</v>
      </c>
      <c r="T15" s="35" t="str">
        <f t="shared" si="4"/>
        <v/>
      </c>
      <c r="U15" s="3"/>
      <c r="V15" s="101" t="str">
        <f t="shared" si="2"/>
        <v>Học lại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769</v>
      </c>
      <c r="D16" s="26" t="s">
        <v>770</v>
      </c>
      <c r="E16" s="27" t="s">
        <v>386</v>
      </c>
      <c r="F16" s="25" t="s">
        <v>603</v>
      </c>
      <c r="G16" s="25" t="s">
        <v>217</v>
      </c>
      <c r="H16" s="29">
        <v>10</v>
      </c>
      <c r="I16" s="29">
        <v>7</v>
      </c>
      <c r="J16" s="29" t="s">
        <v>27</v>
      </c>
      <c r="K16" s="29" t="s">
        <v>27</v>
      </c>
      <c r="L16" s="36"/>
      <c r="M16" s="36"/>
      <c r="N16" s="36"/>
      <c r="O16" s="36"/>
      <c r="P16" s="175">
        <v>2</v>
      </c>
      <c r="Q16" s="32">
        <f t="shared" si="0"/>
        <v>5.0999999999999996</v>
      </c>
      <c r="R16" s="33" t="str">
        <f t="shared" si="3"/>
        <v>D+</v>
      </c>
      <c r="S16" s="34" t="str">
        <f t="shared" si="1"/>
        <v>Trung bình yếu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771</v>
      </c>
      <c r="D17" s="26" t="s">
        <v>772</v>
      </c>
      <c r="E17" s="27" t="s">
        <v>113</v>
      </c>
      <c r="F17" s="25" t="s">
        <v>322</v>
      </c>
      <c r="G17" s="25" t="s">
        <v>129</v>
      </c>
      <c r="H17" s="29">
        <v>10</v>
      </c>
      <c r="I17" s="29">
        <v>7</v>
      </c>
      <c r="J17" s="29" t="s">
        <v>27</v>
      </c>
      <c r="K17" s="29" t="s">
        <v>27</v>
      </c>
      <c r="L17" s="36"/>
      <c r="M17" s="36"/>
      <c r="N17" s="36"/>
      <c r="O17" s="36"/>
      <c r="P17" s="175">
        <v>3</v>
      </c>
      <c r="Q17" s="32">
        <f t="shared" si="0"/>
        <v>5.6</v>
      </c>
      <c r="R17" s="33" t="str">
        <f t="shared" si="3"/>
        <v>C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773</v>
      </c>
      <c r="D18" s="26" t="s">
        <v>774</v>
      </c>
      <c r="E18" s="27" t="s">
        <v>393</v>
      </c>
      <c r="F18" s="25" t="s">
        <v>674</v>
      </c>
      <c r="G18" s="25" t="s">
        <v>182</v>
      </c>
      <c r="H18" s="29">
        <v>10</v>
      </c>
      <c r="I18" s="29">
        <v>3</v>
      </c>
      <c r="J18" s="29" t="s">
        <v>27</v>
      </c>
      <c r="K18" s="29" t="s">
        <v>27</v>
      </c>
      <c r="L18" s="36"/>
      <c r="M18" s="36"/>
      <c r="N18" s="36"/>
      <c r="O18" s="36"/>
      <c r="P18" s="175">
        <v>6</v>
      </c>
      <c r="Q18" s="32">
        <f t="shared" si="0"/>
        <v>5.9</v>
      </c>
      <c r="R18" s="33" t="str">
        <f t="shared" si="3"/>
        <v>C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775</v>
      </c>
      <c r="D19" s="26" t="s">
        <v>776</v>
      </c>
      <c r="E19" s="27" t="s">
        <v>777</v>
      </c>
      <c r="F19" s="25" t="s">
        <v>778</v>
      </c>
      <c r="G19" s="25" t="s">
        <v>100</v>
      </c>
      <c r="H19" s="29">
        <v>10</v>
      </c>
      <c r="I19" s="29">
        <v>2</v>
      </c>
      <c r="J19" s="29" t="s">
        <v>27</v>
      </c>
      <c r="K19" s="29" t="s">
        <v>27</v>
      </c>
      <c r="L19" s="36"/>
      <c r="M19" s="36"/>
      <c r="N19" s="36"/>
      <c r="O19" s="36"/>
      <c r="P19" s="175">
        <v>7</v>
      </c>
      <c r="Q19" s="32">
        <f t="shared" si="0"/>
        <v>6.1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779</v>
      </c>
      <c r="D20" s="26" t="s">
        <v>780</v>
      </c>
      <c r="E20" s="27" t="s">
        <v>406</v>
      </c>
      <c r="F20" s="25" t="s">
        <v>781</v>
      </c>
      <c r="G20" s="25" t="s">
        <v>372</v>
      </c>
      <c r="H20" s="29">
        <v>10</v>
      </c>
      <c r="I20" s="29">
        <v>6</v>
      </c>
      <c r="J20" s="29" t="s">
        <v>27</v>
      </c>
      <c r="K20" s="29" t="s">
        <v>27</v>
      </c>
      <c r="L20" s="36"/>
      <c r="M20" s="36"/>
      <c r="N20" s="36"/>
      <c r="O20" s="36"/>
      <c r="P20" s="175">
        <v>3</v>
      </c>
      <c r="Q20" s="32">
        <f t="shared" si="0"/>
        <v>5.3</v>
      </c>
      <c r="R20" s="33" t="str">
        <f t="shared" si="3"/>
        <v>D+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782</v>
      </c>
      <c r="D21" s="26" t="s">
        <v>783</v>
      </c>
      <c r="E21" s="27" t="s">
        <v>565</v>
      </c>
      <c r="F21" s="25" t="s">
        <v>606</v>
      </c>
      <c r="G21" s="25" t="s">
        <v>408</v>
      </c>
      <c r="H21" s="29">
        <v>8</v>
      </c>
      <c r="I21" s="29">
        <v>4</v>
      </c>
      <c r="J21" s="29" t="s">
        <v>27</v>
      </c>
      <c r="K21" s="29" t="s">
        <v>27</v>
      </c>
      <c r="L21" s="36"/>
      <c r="M21" s="36"/>
      <c r="N21" s="36"/>
      <c r="O21" s="36"/>
      <c r="P21" s="175">
        <v>5</v>
      </c>
      <c r="Q21" s="32">
        <f t="shared" si="0"/>
        <v>5.3</v>
      </c>
      <c r="R21" s="33" t="str">
        <f t="shared" si="3"/>
        <v>D+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784</v>
      </c>
      <c r="D22" s="26" t="s">
        <v>785</v>
      </c>
      <c r="E22" s="27" t="s">
        <v>141</v>
      </c>
      <c r="F22" s="25" t="s">
        <v>786</v>
      </c>
      <c r="G22" s="25" t="s">
        <v>129</v>
      </c>
      <c r="H22" s="29">
        <v>10</v>
      </c>
      <c r="I22" s="29">
        <v>2</v>
      </c>
      <c r="J22" s="29" t="s">
        <v>27</v>
      </c>
      <c r="K22" s="29" t="s">
        <v>27</v>
      </c>
      <c r="L22" s="36"/>
      <c r="M22" s="36"/>
      <c r="N22" s="36"/>
      <c r="O22" s="36"/>
      <c r="P22" s="175">
        <v>5</v>
      </c>
      <c r="Q22" s="32">
        <f t="shared" si="0"/>
        <v>5.0999999999999996</v>
      </c>
      <c r="R22" s="33" t="str">
        <f t="shared" si="3"/>
        <v>D+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787</v>
      </c>
      <c r="D23" s="26" t="s">
        <v>788</v>
      </c>
      <c r="E23" s="27" t="s">
        <v>149</v>
      </c>
      <c r="F23" s="25" t="s">
        <v>426</v>
      </c>
      <c r="G23" s="25" t="s">
        <v>87</v>
      </c>
      <c r="H23" s="29">
        <v>5</v>
      </c>
      <c r="I23" s="29">
        <v>1</v>
      </c>
      <c r="J23" s="29" t="s">
        <v>27</v>
      </c>
      <c r="K23" s="29" t="s">
        <v>27</v>
      </c>
      <c r="L23" s="36"/>
      <c r="M23" s="36"/>
      <c r="N23" s="36"/>
      <c r="O23" s="36"/>
      <c r="P23" s="175">
        <v>6</v>
      </c>
      <c r="Q23" s="32">
        <f t="shared" si="0"/>
        <v>4.3</v>
      </c>
      <c r="R23" s="33" t="str">
        <f t="shared" si="3"/>
        <v>D</v>
      </c>
      <c r="S23" s="34" t="str">
        <f t="shared" si="1"/>
        <v>Trung bình yếu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789</v>
      </c>
      <c r="D24" s="26" t="s">
        <v>126</v>
      </c>
      <c r="E24" s="27" t="s">
        <v>161</v>
      </c>
      <c r="F24" s="25" t="s">
        <v>790</v>
      </c>
      <c r="G24" s="25" t="s">
        <v>395</v>
      </c>
      <c r="H24" s="29">
        <v>8</v>
      </c>
      <c r="I24" s="29">
        <v>8</v>
      </c>
      <c r="J24" s="29" t="s">
        <v>27</v>
      </c>
      <c r="K24" s="29" t="s">
        <v>27</v>
      </c>
      <c r="L24" s="36"/>
      <c r="M24" s="36"/>
      <c r="N24" s="36"/>
      <c r="O24" s="36"/>
      <c r="P24" s="175">
        <v>3</v>
      </c>
      <c r="Q24" s="32">
        <f t="shared" si="0"/>
        <v>5.5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791</v>
      </c>
      <c r="D25" s="26" t="s">
        <v>254</v>
      </c>
      <c r="E25" s="27" t="s">
        <v>582</v>
      </c>
      <c r="F25" s="25" t="s">
        <v>713</v>
      </c>
      <c r="G25" s="25" t="s">
        <v>100</v>
      </c>
      <c r="H25" s="29">
        <v>10</v>
      </c>
      <c r="I25" s="29">
        <v>2</v>
      </c>
      <c r="J25" s="29" t="s">
        <v>27</v>
      </c>
      <c r="K25" s="29" t="s">
        <v>27</v>
      </c>
      <c r="L25" s="36"/>
      <c r="M25" s="36"/>
      <c r="N25" s="36"/>
      <c r="O25" s="36"/>
      <c r="P25" s="175">
        <v>4</v>
      </c>
      <c r="Q25" s="32">
        <f t="shared" si="0"/>
        <v>4.5999999999999996</v>
      </c>
      <c r="R25" s="33" t="str">
        <f t="shared" si="3"/>
        <v>D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792</v>
      </c>
      <c r="D26" s="26" t="s">
        <v>303</v>
      </c>
      <c r="E26" s="27" t="s">
        <v>173</v>
      </c>
      <c r="F26" s="25" t="s">
        <v>622</v>
      </c>
      <c r="G26" s="25" t="s">
        <v>182</v>
      </c>
      <c r="H26" s="29">
        <v>10</v>
      </c>
      <c r="I26" s="29">
        <v>2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4.0999999999999996</v>
      </c>
      <c r="R26" s="33" t="str">
        <f t="shared" si="3"/>
        <v>D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793</v>
      </c>
      <c r="D27" s="26" t="s">
        <v>428</v>
      </c>
      <c r="E27" s="27" t="s">
        <v>180</v>
      </c>
      <c r="F27" s="25" t="s">
        <v>794</v>
      </c>
      <c r="G27" s="25" t="s">
        <v>395</v>
      </c>
      <c r="H27" s="29">
        <v>10</v>
      </c>
      <c r="I27" s="29">
        <v>2</v>
      </c>
      <c r="J27" s="29" t="s">
        <v>27</v>
      </c>
      <c r="K27" s="29" t="s">
        <v>27</v>
      </c>
      <c r="L27" s="36"/>
      <c r="M27" s="36"/>
      <c r="N27" s="36"/>
      <c r="O27" s="36"/>
      <c r="P27" s="175">
        <v>3</v>
      </c>
      <c r="Q27" s="32">
        <f t="shared" si="0"/>
        <v>4.0999999999999996</v>
      </c>
      <c r="R27" s="33" t="str">
        <f t="shared" si="3"/>
        <v>D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795</v>
      </c>
      <c r="D28" s="26" t="s">
        <v>796</v>
      </c>
      <c r="E28" s="27" t="s">
        <v>189</v>
      </c>
      <c r="F28" s="25" t="s">
        <v>797</v>
      </c>
      <c r="G28" s="25" t="s">
        <v>585</v>
      </c>
      <c r="H28" s="29">
        <v>8</v>
      </c>
      <c r="I28" s="29">
        <v>4</v>
      </c>
      <c r="J28" s="29" t="s">
        <v>27</v>
      </c>
      <c r="K28" s="29" t="s">
        <v>27</v>
      </c>
      <c r="L28" s="36"/>
      <c r="M28" s="36"/>
      <c r="N28" s="36"/>
      <c r="O28" s="36"/>
      <c r="P28" s="175">
        <v>3</v>
      </c>
      <c r="Q28" s="32">
        <f t="shared" si="0"/>
        <v>4.3</v>
      </c>
      <c r="R28" s="33" t="str">
        <f t="shared" si="3"/>
        <v>D</v>
      </c>
      <c r="S28" s="34" t="str">
        <f t="shared" si="1"/>
        <v>Trung bình yếu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798</v>
      </c>
      <c r="D29" s="26" t="s">
        <v>799</v>
      </c>
      <c r="E29" s="27" t="s">
        <v>443</v>
      </c>
      <c r="F29" s="25" t="s">
        <v>800</v>
      </c>
      <c r="G29" s="25" t="s">
        <v>383</v>
      </c>
      <c r="H29" s="29">
        <v>7</v>
      </c>
      <c r="I29" s="29">
        <v>4</v>
      </c>
      <c r="J29" s="29" t="s">
        <v>27</v>
      </c>
      <c r="K29" s="29" t="s">
        <v>27</v>
      </c>
      <c r="L29" s="36"/>
      <c r="M29" s="36"/>
      <c r="N29" s="36"/>
      <c r="O29" s="36"/>
      <c r="P29" s="175">
        <v>3</v>
      </c>
      <c r="Q29" s="32">
        <f t="shared" si="0"/>
        <v>4.0999999999999996</v>
      </c>
      <c r="R29" s="33" t="str">
        <f t="shared" si="3"/>
        <v>D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801</v>
      </c>
      <c r="D30" s="26" t="s">
        <v>152</v>
      </c>
      <c r="E30" s="27" t="s">
        <v>602</v>
      </c>
      <c r="F30" s="25" t="s">
        <v>802</v>
      </c>
      <c r="G30" s="25" t="s">
        <v>75</v>
      </c>
      <c r="H30" s="29">
        <v>10</v>
      </c>
      <c r="I30" s="29">
        <v>5</v>
      </c>
      <c r="J30" s="29" t="s">
        <v>27</v>
      </c>
      <c r="K30" s="29" t="s">
        <v>27</v>
      </c>
      <c r="L30" s="36"/>
      <c r="M30" s="36"/>
      <c r="N30" s="36"/>
      <c r="O30" s="36"/>
      <c r="P30" s="175">
        <v>6</v>
      </c>
      <c r="Q30" s="32">
        <f t="shared" si="0"/>
        <v>6.5</v>
      </c>
      <c r="R30" s="33" t="str">
        <f t="shared" si="3"/>
        <v>C+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803</v>
      </c>
      <c r="D31" s="26" t="s">
        <v>422</v>
      </c>
      <c r="E31" s="27" t="s">
        <v>203</v>
      </c>
      <c r="F31" s="25" t="s">
        <v>804</v>
      </c>
      <c r="G31" s="25" t="s">
        <v>217</v>
      </c>
      <c r="H31" s="29">
        <v>10</v>
      </c>
      <c r="I31" s="29">
        <v>7</v>
      </c>
      <c r="J31" s="29" t="s">
        <v>27</v>
      </c>
      <c r="K31" s="29" t="s">
        <v>27</v>
      </c>
      <c r="L31" s="36"/>
      <c r="M31" s="36"/>
      <c r="N31" s="36"/>
      <c r="O31" s="36"/>
      <c r="P31" s="175">
        <v>4</v>
      </c>
      <c r="Q31" s="32">
        <f t="shared" si="0"/>
        <v>6.1</v>
      </c>
      <c r="R31" s="33" t="str">
        <f t="shared" si="3"/>
        <v>C</v>
      </c>
      <c r="S31" s="34" t="str">
        <f t="shared" si="1"/>
        <v>Trung bình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805</v>
      </c>
      <c r="D32" s="26" t="s">
        <v>806</v>
      </c>
      <c r="E32" s="27" t="s">
        <v>203</v>
      </c>
      <c r="F32" s="25" t="s">
        <v>74</v>
      </c>
      <c r="G32" s="25" t="s">
        <v>395</v>
      </c>
      <c r="H32" s="29">
        <v>9</v>
      </c>
      <c r="I32" s="29">
        <v>4</v>
      </c>
      <c r="J32" s="29" t="s">
        <v>27</v>
      </c>
      <c r="K32" s="29" t="s">
        <v>27</v>
      </c>
      <c r="L32" s="36"/>
      <c r="M32" s="36"/>
      <c r="N32" s="36"/>
      <c r="O32" s="36"/>
      <c r="P32" s="175">
        <v>2</v>
      </c>
      <c r="Q32" s="32">
        <f t="shared" si="0"/>
        <v>4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807</v>
      </c>
      <c r="D33" s="26" t="s">
        <v>254</v>
      </c>
      <c r="E33" s="27" t="s">
        <v>639</v>
      </c>
      <c r="F33" s="25" t="s">
        <v>808</v>
      </c>
      <c r="G33" s="25" t="s">
        <v>585</v>
      </c>
      <c r="H33" s="29">
        <v>10</v>
      </c>
      <c r="I33" s="29">
        <v>3</v>
      </c>
      <c r="J33" s="29" t="s">
        <v>27</v>
      </c>
      <c r="K33" s="29" t="s">
        <v>27</v>
      </c>
      <c r="L33" s="36"/>
      <c r="M33" s="36"/>
      <c r="N33" s="36"/>
      <c r="O33" s="36"/>
      <c r="P33" s="175">
        <v>3</v>
      </c>
      <c r="Q33" s="32">
        <f t="shared" si="0"/>
        <v>4.4000000000000004</v>
      </c>
      <c r="R33" s="33" t="str">
        <f t="shared" si="3"/>
        <v>D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809</v>
      </c>
      <c r="D34" s="26" t="s">
        <v>810</v>
      </c>
      <c r="E34" s="27" t="s">
        <v>232</v>
      </c>
      <c r="F34" s="25" t="s">
        <v>811</v>
      </c>
      <c r="G34" s="25" t="s">
        <v>200</v>
      </c>
      <c r="H34" s="29">
        <v>8</v>
      </c>
      <c r="I34" s="29">
        <v>6</v>
      </c>
      <c r="J34" s="29" t="s">
        <v>27</v>
      </c>
      <c r="K34" s="29" t="s">
        <v>27</v>
      </c>
      <c r="L34" s="36"/>
      <c r="M34" s="36"/>
      <c r="N34" s="36"/>
      <c r="O34" s="36"/>
      <c r="P34" s="175">
        <v>5</v>
      </c>
      <c r="Q34" s="32">
        <f t="shared" si="0"/>
        <v>5.9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812</v>
      </c>
      <c r="D35" s="26" t="s">
        <v>275</v>
      </c>
      <c r="E35" s="27" t="s">
        <v>232</v>
      </c>
      <c r="F35" s="25" t="s">
        <v>813</v>
      </c>
      <c r="G35" s="25" t="s">
        <v>95</v>
      </c>
      <c r="H35" s="29">
        <v>8</v>
      </c>
      <c r="I35" s="29">
        <v>4</v>
      </c>
      <c r="J35" s="29" t="s">
        <v>27</v>
      </c>
      <c r="K35" s="29" t="s">
        <v>27</v>
      </c>
      <c r="L35" s="36"/>
      <c r="M35" s="36"/>
      <c r="N35" s="36"/>
      <c r="O35" s="36"/>
      <c r="P35" s="175" t="s">
        <v>27</v>
      </c>
      <c r="Q35" s="32">
        <f t="shared" si="0"/>
        <v>2.8</v>
      </c>
      <c r="R35" s="33" t="str">
        <f t="shared" si="3"/>
        <v>F</v>
      </c>
      <c r="S35" s="34" t="str">
        <f t="shared" si="1"/>
        <v>Kém</v>
      </c>
      <c r="T35" s="35" t="s">
        <v>5123</v>
      </c>
      <c r="U35" s="3"/>
      <c r="V35" s="101" t="str">
        <f t="shared" si="2"/>
        <v>Học lại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814</v>
      </c>
      <c r="D36" s="26" t="s">
        <v>165</v>
      </c>
      <c r="E36" s="27" t="s">
        <v>243</v>
      </c>
      <c r="F36" s="25" t="s">
        <v>815</v>
      </c>
      <c r="G36" s="25" t="s">
        <v>234</v>
      </c>
      <c r="H36" s="29">
        <v>10</v>
      </c>
      <c r="I36" s="29">
        <v>3</v>
      </c>
      <c r="J36" s="29" t="s">
        <v>27</v>
      </c>
      <c r="K36" s="29" t="s">
        <v>27</v>
      </c>
      <c r="L36" s="36"/>
      <c r="M36" s="36"/>
      <c r="N36" s="36"/>
      <c r="O36" s="36"/>
      <c r="P36" s="175">
        <v>5</v>
      </c>
      <c r="Q36" s="32">
        <f t="shared" si="0"/>
        <v>5.4</v>
      </c>
      <c r="R36" s="33" t="str">
        <f t="shared" si="3"/>
        <v>D+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816</v>
      </c>
      <c r="D37" s="26" t="s">
        <v>817</v>
      </c>
      <c r="E37" s="27" t="s">
        <v>669</v>
      </c>
      <c r="F37" s="25" t="s">
        <v>818</v>
      </c>
      <c r="G37" s="25" t="s">
        <v>75</v>
      </c>
      <c r="H37" s="29">
        <v>10</v>
      </c>
      <c r="I37" s="29">
        <v>5</v>
      </c>
      <c r="J37" s="29" t="s">
        <v>27</v>
      </c>
      <c r="K37" s="29" t="s">
        <v>27</v>
      </c>
      <c r="L37" s="36"/>
      <c r="M37" s="36"/>
      <c r="N37" s="36"/>
      <c r="O37" s="36"/>
      <c r="P37" s="175">
        <v>4</v>
      </c>
      <c r="Q37" s="32">
        <f t="shared" si="0"/>
        <v>5.5</v>
      </c>
      <c r="R37" s="33" t="str">
        <f t="shared" si="3"/>
        <v>C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819</v>
      </c>
      <c r="D38" s="26" t="s">
        <v>820</v>
      </c>
      <c r="E38" s="27" t="s">
        <v>673</v>
      </c>
      <c r="F38" s="25" t="s">
        <v>751</v>
      </c>
      <c r="G38" s="25" t="s">
        <v>557</v>
      </c>
      <c r="H38" s="29">
        <v>6</v>
      </c>
      <c r="I38" s="29">
        <v>5</v>
      </c>
      <c r="J38" s="29" t="s">
        <v>27</v>
      </c>
      <c r="K38" s="29" t="s">
        <v>27</v>
      </c>
      <c r="L38" s="36"/>
      <c r="M38" s="36"/>
      <c r="N38" s="36"/>
      <c r="O38" s="36"/>
      <c r="P38" s="175" t="s">
        <v>27</v>
      </c>
      <c r="Q38" s="32">
        <f t="shared" si="0"/>
        <v>2.7</v>
      </c>
      <c r="R38" s="33" t="str">
        <f t="shared" si="3"/>
        <v>F</v>
      </c>
      <c r="S38" s="34" t="str">
        <f t="shared" si="1"/>
        <v>Kém</v>
      </c>
      <c r="T38" s="35" t="s">
        <v>5123</v>
      </c>
      <c r="U38" s="3"/>
      <c r="V38" s="101" t="str">
        <f t="shared" si="2"/>
        <v>Học lại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821</v>
      </c>
      <c r="D39" s="26" t="s">
        <v>822</v>
      </c>
      <c r="E39" s="27" t="s">
        <v>251</v>
      </c>
      <c r="F39" s="25" t="s">
        <v>823</v>
      </c>
      <c r="G39" s="25" t="s">
        <v>87</v>
      </c>
      <c r="H39" s="29">
        <v>8</v>
      </c>
      <c r="I39" s="29">
        <v>6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4.9000000000000004</v>
      </c>
      <c r="R39" s="33" t="str">
        <f t="shared" si="3"/>
        <v>D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824</v>
      </c>
      <c r="D40" s="26" t="s">
        <v>825</v>
      </c>
      <c r="E40" s="27" t="s">
        <v>826</v>
      </c>
      <c r="F40" s="25" t="s">
        <v>827</v>
      </c>
      <c r="G40" s="25" t="s">
        <v>828</v>
      </c>
      <c r="H40" s="29">
        <v>7</v>
      </c>
      <c r="I40" s="29">
        <v>6</v>
      </c>
      <c r="J40" s="29" t="s">
        <v>27</v>
      </c>
      <c r="K40" s="29" t="s">
        <v>27</v>
      </c>
      <c r="L40" s="36"/>
      <c r="M40" s="36"/>
      <c r="N40" s="36"/>
      <c r="O40" s="36"/>
      <c r="P40" s="175">
        <v>5</v>
      </c>
      <c r="Q40" s="32">
        <f t="shared" si="0"/>
        <v>5.7</v>
      </c>
      <c r="R40" s="33" t="str">
        <f t="shared" si="3"/>
        <v>C</v>
      </c>
      <c r="S40" s="34" t="str">
        <f t="shared" si="1"/>
        <v>Trung bình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829</v>
      </c>
      <c r="D41" s="26" t="s">
        <v>412</v>
      </c>
      <c r="E41" s="27" t="s">
        <v>683</v>
      </c>
      <c r="F41" s="25" t="s">
        <v>830</v>
      </c>
      <c r="G41" s="25" t="s">
        <v>585</v>
      </c>
      <c r="H41" s="29">
        <v>10</v>
      </c>
      <c r="I41" s="29">
        <v>4</v>
      </c>
      <c r="J41" s="29" t="s">
        <v>27</v>
      </c>
      <c r="K41" s="29" t="s">
        <v>27</v>
      </c>
      <c r="L41" s="36"/>
      <c r="M41" s="36"/>
      <c r="N41" s="36"/>
      <c r="O41" s="36"/>
      <c r="P41" s="175">
        <v>6</v>
      </c>
      <c r="Q41" s="32">
        <f t="shared" si="0"/>
        <v>6.2</v>
      </c>
      <c r="R41" s="33" t="str">
        <f t="shared" si="3"/>
        <v>C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831</v>
      </c>
      <c r="D42" s="26" t="s">
        <v>832</v>
      </c>
      <c r="E42" s="27" t="s">
        <v>683</v>
      </c>
      <c r="F42" s="25" t="s">
        <v>833</v>
      </c>
      <c r="G42" s="25" t="s">
        <v>408</v>
      </c>
      <c r="H42" s="29">
        <v>10</v>
      </c>
      <c r="I42" s="29">
        <v>5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5.5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834</v>
      </c>
      <c r="D43" s="26" t="s">
        <v>835</v>
      </c>
      <c r="E43" s="27" t="s">
        <v>255</v>
      </c>
      <c r="F43" s="25" t="s">
        <v>414</v>
      </c>
      <c r="G43" s="25" t="s">
        <v>557</v>
      </c>
      <c r="H43" s="29">
        <v>10</v>
      </c>
      <c r="I43" s="29">
        <v>6</v>
      </c>
      <c r="J43" s="29" t="s">
        <v>27</v>
      </c>
      <c r="K43" s="29" t="s">
        <v>27</v>
      </c>
      <c r="L43" s="36"/>
      <c r="M43" s="36"/>
      <c r="N43" s="36"/>
      <c r="O43" s="36"/>
      <c r="P43" s="175">
        <v>6</v>
      </c>
      <c r="Q43" s="32">
        <f t="shared" si="0"/>
        <v>6.8</v>
      </c>
      <c r="R43" s="33" t="str">
        <f t="shared" si="3"/>
        <v>C+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836</v>
      </c>
      <c r="D44" s="26" t="s">
        <v>837</v>
      </c>
      <c r="E44" s="27" t="s">
        <v>259</v>
      </c>
      <c r="F44" s="25" t="s">
        <v>838</v>
      </c>
      <c r="G44" s="25" t="s">
        <v>129</v>
      </c>
      <c r="H44" s="29">
        <v>8</v>
      </c>
      <c r="I44" s="29">
        <v>2</v>
      </c>
      <c r="J44" s="29" t="s">
        <v>27</v>
      </c>
      <c r="K44" s="29" t="s">
        <v>27</v>
      </c>
      <c r="L44" s="36"/>
      <c r="M44" s="36"/>
      <c r="N44" s="36"/>
      <c r="O44" s="36"/>
      <c r="P44" s="175">
        <v>3</v>
      </c>
      <c r="Q44" s="32">
        <f t="shared" si="0"/>
        <v>3.7</v>
      </c>
      <c r="R44" s="33" t="str">
        <f t="shared" si="3"/>
        <v>F</v>
      </c>
      <c r="S44" s="34" t="str">
        <f t="shared" si="1"/>
        <v>Kém</v>
      </c>
      <c r="T44" s="35" t="str">
        <f t="shared" si="4"/>
        <v/>
      </c>
      <c r="U44" s="3"/>
      <c r="V44" s="101" t="str">
        <f t="shared" si="2"/>
        <v>Học lại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839</v>
      </c>
      <c r="D45" s="26" t="s">
        <v>169</v>
      </c>
      <c r="E45" s="27" t="s">
        <v>693</v>
      </c>
      <c r="F45" s="25" t="s">
        <v>840</v>
      </c>
      <c r="G45" s="25" t="s">
        <v>205</v>
      </c>
      <c r="H45" s="29">
        <v>10</v>
      </c>
      <c r="I45" s="29">
        <v>5</v>
      </c>
      <c r="J45" s="29" t="s">
        <v>27</v>
      </c>
      <c r="K45" s="29" t="s">
        <v>27</v>
      </c>
      <c r="L45" s="36"/>
      <c r="M45" s="36"/>
      <c r="N45" s="36"/>
      <c r="O45" s="36"/>
      <c r="P45" s="175">
        <v>2</v>
      </c>
      <c r="Q45" s="32">
        <f t="shared" si="0"/>
        <v>4.5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841</v>
      </c>
      <c r="D46" s="26" t="s">
        <v>842</v>
      </c>
      <c r="E46" s="27" t="s">
        <v>843</v>
      </c>
      <c r="F46" s="25" t="s">
        <v>533</v>
      </c>
      <c r="G46" s="25" t="s">
        <v>205</v>
      </c>
      <c r="H46" s="29">
        <v>10</v>
      </c>
      <c r="I46" s="29">
        <v>2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4.5999999999999996</v>
      </c>
      <c r="R46" s="33" t="str">
        <f t="shared" si="3"/>
        <v>D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844</v>
      </c>
      <c r="D47" s="26" t="s">
        <v>845</v>
      </c>
      <c r="E47" s="27" t="s">
        <v>272</v>
      </c>
      <c r="F47" s="25" t="s">
        <v>846</v>
      </c>
      <c r="G47" s="25" t="s">
        <v>217</v>
      </c>
      <c r="H47" s="29">
        <v>10</v>
      </c>
      <c r="I47" s="29">
        <v>2</v>
      </c>
      <c r="J47" s="29" t="s">
        <v>27</v>
      </c>
      <c r="K47" s="29" t="s">
        <v>27</v>
      </c>
      <c r="L47" s="36"/>
      <c r="M47" s="36"/>
      <c r="N47" s="36"/>
      <c r="O47" s="36"/>
      <c r="P47" s="175">
        <v>8</v>
      </c>
      <c r="Q47" s="32">
        <f t="shared" si="0"/>
        <v>6.6</v>
      </c>
      <c r="R47" s="33" t="str">
        <f t="shared" si="3"/>
        <v>C+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847</v>
      </c>
      <c r="D48" s="26" t="s">
        <v>848</v>
      </c>
      <c r="E48" s="27" t="s">
        <v>491</v>
      </c>
      <c r="F48" s="25" t="s">
        <v>849</v>
      </c>
      <c r="G48" s="25" t="s">
        <v>585</v>
      </c>
      <c r="H48" s="29">
        <v>8</v>
      </c>
      <c r="I48" s="29">
        <v>6</v>
      </c>
      <c r="J48" s="29" t="s">
        <v>27</v>
      </c>
      <c r="K48" s="29" t="s">
        <v>27</v>
      </c>
      <c r="L48" s="36"/>
      <c r="M48" s="36"/>
      <c r="N48" s="36"/>
      <c r="O48" s="36"/>
      <c r="P48" s="175">
        <v>8</v>
      </c>
      <c r="Q48" s="32">
        <f t="shared" si="0"/>
        <v>7.4</v>
      </c>
      <c r="R48" s="33" t="str">
        <f t="shared" si="3"/>
        <v>B</v>
      </c>
      <c r="S48" s="34" t="str">
        <f t="shared" si="1"/>
        <v>Khá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850</v>
      </c>
      <c r="D49" s="26" t="s">
        <v>179</v>
      </c>
      <c r="E49" s="27" t="s">
        <v>491</v>
      </c>
      <c r="F49" s="25" t="s">
        <v>157</v>
      </c>
      <c r="G49" s="25" t="s">
        <v>376</v>
      </c>
      <c r="H49" s="29">
        <v>8</v>
      </c>
      <c r="I49" s="29">
        <v>8</v>
      </c>
      <c r="J49" s="29" t="s">
        <v>27</v>
      </c>
      <c r="K49" s="29" t="s">
        <v>27</v>
      </c>
      <c r="L49" s="36"/>
      <c r="M49" s="36"/>
      <c r="N49" s="36"/>
      <c r="O49" s="36"/>
      <c r="P49" s="175">
        <v>4</v>
      </c>
      <c r="Q49" s="32">
        <f t="shared" si="0"/>
        <v>6</v>
      </c>
      <c r="R49" s="33" t="str">
        <f t="shared" si="3"/>
        <v>C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851</v>
      </c>
      <c r="D50" s="26" t="s">
        <v>852</v>
      </c>
      <c r="E50" s="27" t="s">
        <v>491</v>
      </c>
      <c r="F50" s="25" t="s">
        <v>853</v>
      </c>
      <c r="G50" s="25" t="s">
        <v>323</v>
      </c>
      <c r="H50" s="29">
        <v>8</v>
      </c>
      <c r="I50" s="29">
        <v>5</v>
      </c>
      <c r="J50" s="29" t="s">
        <v>27</v>
      </c>
      <c r="K50" s="29" t="s">
        <v>27</v>
      </c>
      <c r="L50" s="36"/>
      <c r="M50" s="36"/>
      <c r="N50" s="36"/>
      <c r="O50" s="36"/>
      <c r="P50" s="175">
        <v>4</v>
      </c>
      <c r="Q50" s="32">
        <f t="shared" si="0"/>
        <v>5.0999999999999996</v>
      </c>
      <c r="R50" s="33" t="str">
        <f t="shared" si="3"/>
        <v>D+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854</v>
      </c>
      <c r="D51" s="26" t="s">
        <v>855</v>
      </c>
      <c r="E51" s="27" t="s">
        <v>280</v>
      </c>
      <c r="F51" s="25" t="s">
        <v>702</v>
      </c>
      <c r="G51" s="25" t="s">
        <v>138</v>
      </c>
      <c r="H51" s="29">
        <v>10</v>
      </c>
      <c r="I51" s="29">
        <v>2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4.5999999999999996</v>
      </c>
      <c r="R51" s="33" t="str">
        <f t="shared" si="3"/>
        <v>D</v>
      </c>
      <c r="S51" s="34" t="str">
        <f t="shared" si="1"/>
        <v>Trung bình yếu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856</v>
      </c>
      <c r="D52" s="26" t="s">
        <v>628</v>
      </c>
      <c r="E52" s="27" t="s">
        <v>701</v>
      </c>
      <c r="F52" s="25" t="s">
        <v>857</v>
      </c>
      <c r="G52" s="25" t="s">
        <v>234</v>
      </c>
      <c r="H52" s="29">
        <v>10</v>
      </c>
      <c r="I52" s="29">
        <v>6</v>
      </c>
      <c r="J52" s="29" t="s">
        <v>27</v>
      </c>
      <c r="K52" s="29" t="s">
        <v>27</v>
      </c>
      <c r="L52" s="36"/>
      <c r="M52" s="36"/>
      <c r="N52" s="36"/>
      <c r="O52" s="36"/>
      <c r="P52" s="175">
        <v>6</v>
      </c>
      <c r="Q52" s="32">
        <f t="shared" si="0"/>
        <v>6.8</v>
      </c>
      <c r="R52" s="33" t="str">
        <f t="shared" si="3"/>
        <v>C+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858</v>
      </c>
      <c r="D53" s="26" t="s">
        <v>859</v>
      </c>
      <c r="E53" s="27" t="s">
        <v>860</v>
      </c>
      <c r="F53" s="25" t="s">
        <v>861</v>
      </c>
      <c r="G53" s="25" t="s">
        <v>91</v>
      </c>
      <c r="H53" s="29">
        <v>9</v>
      </c>
      <c r="I53" s="29">
        <v>8</v>
      </c>
      <c r="J53" s="29" t="s">
        <v>27</v>
      </c>
      <c r="K53" s="29" t="s">
        <v>27</v>
      </c>
      <c r="L53" s="36"/>
      <c r="M53" s="36"/>
      <c r="N53" s="36"/>
      <c r="O53" s="36"/>
      <c r="P53" s="175">
        <v>5</v>
      </c>
      <c r="Q53" s="32">
        <f t="shared" si="0"/>
        <v>6.7</v>
      </c>
      <c r="R53" s="33" t="str">
        <f t="shared" si="3"/>
        <v>C+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862</v>
      </c>
      <c r="D54" s="26" t="s">
        <v>863</v>
      </c>
      <c r="E54" s="27" t="s">
        <v>864</v>
      </c>
      <c r="F54" s="25" t="s">
        <v>865</v>
      </c>
      <c r="G54" s="25" t="s">
        <v>557</v>
      </c>
      <c r="H54" s="29">
        <v>0</v>
      </c>
      <c r="I54" s="29">
        <v>0</v>
      </c>
      <c r="J54" s="29" t="s">
        <v>27</v>
      </c>
      <c r="K54" s="29" t="s">
        <v>27</v>
      </c>
      <c r="L54" s="36"/>
      <c r="M54" s="36"/>
      <c r="N54" s="36"/>
      <c r="O54" s="36"/>
      <c r="P54" s="175">
        <v>0</v>
      </c>
      <c r="Q54" s="32">
        <f t="shared" si="0"/>
        <v>0</v>
      </c>
      <c r="R54" s="33" t="str">
        <f t="shared" si="3"/>
        <v>F</v>
      </c>
      <c r="S54" s="34" t="str">
        <f t="shared" si="1"/>
        <v>Kém</v>
      </c>
      <c r="T54" s="35" t="str">
        <f t="shared" si="4"/>
        <v>Không đủ ĐKDT</v>
      </c>
      <c r="U54" s="3"/>
      <c r="V54" s="101" t="str">
        <f t="shared" si="2"/>
        <v>Học lại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866</v>
      </c>
      <c r="D55" s="26" t="s">
        <v>867</v>
      </c>
      <c r="E55" s="27" t="s">
        <v>295</v>
      </c>
      <c r="F55" s="25" t="s">
        <v>569</v>
      </c>
      <c r="G55" s="25" t="s">
        <v>234</v>
      </c>
      <c r="H55" s="29">
        <v>10</v>
      </c>
      <c r="I55" s="29">
        <v>2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4.5999999999999996</v>
      </c>
      <c r="R55" s="33" t="str">
        <f t="shared" si="3"/>
        <v>D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868</v>
      </c>
      <c r="D56" s="26" t="s">
        <v>869</v>
      </c>
      <c r="E56" s="27" t="s">
        <v>295</v>
      </c>
      <c r="F56" s="25" t="s">
        <v>870</v>
      </c>
      <c r="G56" s="25" t="s">
        <v>158</v>
      </c>
      <c r="H56" s="29">
        <v>8</v>
      </c>
      <c r="I56" s="29">
        <v>8</v>
      </c>
      <c r="J56" s="29" t="s">
        <v>27</v>
      </c>
      <c r="K56" s="29" t="s">
        <v>27</v>
      </c>
      <c r="L56" s="36"/>
      <c r="M56" s="36"/>
      <c r="N56" s="36"/>
      <c r="O56" s="36"/>
      <c r="P56" s="175">
        <v>3</v>
      </c>
      <c r="Q56" s="32">
        <f t="shared" si="0"/>
        <v>5.5</v>
      </c>
      <c r="R56" s="33" t="str">
        <f t="shared" si="3"/>
        <v>C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871</v>
      </c>
      <c r="D57" s="26" t="s">
        <v>872</v>
      </c>
      <c r="E57" s="27" t="s">
        <v>873</v>
      </c>
      <c r="F57" s="25" t="s">
        <v>874</v>
      </c>
      <c r="G57" s="25" t="s">
        <v>167</v>
      </c>
      <c r="H57" s="29">
        <v>10</v>
      </c>
      <c r="I57" s="29">
        <v>8</v>
      </c>
      <c r="J57" s="29" t="s">
        <v>27</v>
      </c>
      <c r="K57" s="29" t="s">
        <v>27</v>
      </c>
      <c r="L57" s="36"/>
      <c r="M57" s="36"/>
      <c r="N57" s="36"/>
      <c r="O57" s="36"/>
      <c r="P57" s="175">
        <v>5</v>
      </c>
      <c r="Q57" s="32">
        <f t="shared" si="0"/>
        <v>6.9</v>
      </c>
      <c r="R57" s="33" t="str">
        <f t="shared" si="3"/>
        <v>C+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875</v>
      </c>
      <c r="D58" s="26" t="s">
        <v>876</v>
      </c>
      <c r="E58" s="27" t="s">
        <v>506</v>
      </c>
      <c r="F58" s="25" t="s">
        <v>877</v>
      </c>
      <c r="G58" s="25" t="s">
        <v>297</v>
      </c>
      <c r="H58" s="29">
        <v>8</v>
      </c>
      <c r="I58" s="29">
        <v>9</v>
      </c>
      <c r="J58" s="29" t="s">
        <v>27</v>
      </c>
      <c r="K58" s="29" t="s">
        <v>27</v>
      </c>
      <c r="L58" s="36"/>
      <c r="M58" s="36"/>
      <c r="N58" s="36"/>
      <c r="O58" s="36"/>
      <c r="P58" s="175">
        <v>6</v>
      </c>
      <c r="Q58" s="32">
        <f t="shared" si="0"/>
        <v>7.3</v>
      </c>
      <c r="R58" s="33" t="str">
        <f t="shared" si="3"/>
        <v>B</v>
      </c>
      <c r="S58" s="34" t="str">
        <f t="shared" si="1"/>
        <v>Khá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878</v>
      </c>
      <c r="D59" s="26" t="s">
        <v>490</v>
      </c>
      <c r="E59" s="27" t="s">
        <v>879</v>
      </c>
      <c r="F59" s="25" t="s">
        <v>576</v>
      </c>
      <c r="G59" s="25" t="s">
        <v>182</v>
      </c>
      <c r="H59" s="29">
        <v>10</v>
      </c>
      <c r="I59" s="29">
        <v>6</v>
      </c>
      <c r="J59" s="29" t="s">
        <v>27</v>
      </c>
      <c r="K59" s="29" t="s">
        <v>27</v>
      </c>
      <c r="L59" s="36"/>
      <c r="M59" s="36"/>
      <c r="N59" s="36"/>
      <c r="O59" s="36"/>
      <c r="P59" s="175">
        <v>4</v>
      </c>
      <c r="Q59" s="32">
        <f t="shared" si="0"/>
        <v>5.8</v>
      </c>
      <c r="R59" s="33" t="str">
        <f t="shared" si="3"/>
        <v>C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880</v>
      </c>
      <c r="D60" s="26" t="s">
        <v>152</v>
      </c>
      <c r="E60" s="27" t="s">
        <v>510</v>
      </c>
      <c r="F60" s="25" t="s">
        <v>838</v>
      </c>
      <c r="G60" s="25" t="s">
        <v>408</v>
      </c>
      <c r="H60" s="29">
        <v>10</v>
      </c>
      <c r="I60" s="29">
        <v>6</v>
      </c>
      <c r="J60" s="29" t="s">
        <v>27</v>
      </c>
      <c r="K60" s="29" t="s">
        <v>27</v>
      </c>
      <c r="L60" s="36"/>
      <c r="M60" s="36"/>
      <c r="N60" s="36"/>
      <c r="O60" s="36"/>
      <c r="P60" s="175">
        <v>7</v>
      </c>
      <c r="Q60" s="32">
        <f t="shared" si="0"/>
        <v>7.3</v>
      </c>
      <c r="R60" s="33" t="str">
        <f t="shared" si="3"/>
        <v>B</v>
      </c>
      <c r="S60" s="34" t="str">
        <f t="shared" si="1"/>
        <v>Khá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881</v>
      </c>
      <c r="D61" s="26" t="s">
        <v>246</v>
      </c>
      <c r="E61" s="27" t="s">
        <v>325</v>
      </c>
      <c r="F61" s="25" t="s">
        <v>882</v>
      </c>
      <c r="G61" s="25" t="s">
        <v>95</v>
      </c>
      <c r="H61" s="29">
        <v>10</v>
      </c>
      <c r="I61" s="29">
        <v>10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7.5</v>
      </c>
      <c r="R61" s="33" t="str">
        <f t="shared" si="3"/>
        <v>B</v>
      </c>
      <c r="S61" s="34" t="str">
        <f t="shared" si="1"/>
        <v>Khá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883</v>
      </c>
      <c r="D62" s="26" t="s">
        <v>884</v>
      </c>
      <c r="E62" s="27" t="s">
        <v>885</v>
      </c>
      <c r="F62" s="25" t="s">
        <v>886</v>
      </c>
      <c r="G62" s="25" t="s">
        <v>187</v>
      </c>
      <c r="H62" s="29">
        <v>7</v>
      </c>
      <c r="I62" s="29">
        <v>7</v>
      </c>
      <c r="J62" s="29" t="s">
        <v>27</v>
      </c>
      <c r="K62" s="29" t="s">
        <v>27</v>
      </c>
      <c r="L62" s="36"/>
      <c r="M62" s="36"/>
      <c r="N62" s="36"/>
      <c r="O62" s="36"/>
      <c r="P62" s="175">
        <v>3</v>
      </c>
      <c r="Q62" s="32">
        <f t="shared" si="0"/>
        <v>5</v>
      </c>
      <c r="R62" s="33" t="str">
        <f t="shared" si="3"/>
        <v>D+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887</v>
      </c>
      <c r="D63" s="26" t="s">
        <v>888</v>
      </c>
      <c r="E63" s="27" t="s">
        <v>889</v>
      </c>
      <c r="F63" s="25" t="s">
        <v>890</v>
      </c>
      <c r="G63" s="25" t="s">
        <v>167</v>
      </c>
      <c r="H63" s="29">
        <v>9</v>
      </c>
      <c r="I63" s="29">
        <v>6</v>
      </c>
      <c r="J63" s="29" t="s">
        <v>27</v>
      </c>
      <c r="K63" s="29" t="s">
        <v>27</v>
      </c>
      <c r="L63" s="36"/>
      <c r="M63" s="36"/>
      <c r="N63" s="36"/>
      <c r="O63" s="36"/>
      <c r="P63" s="175">
        <v>4</v>
      </c>
      <c r="Q63" s="32">
        <f t="shared" si="0"/>
        <v>5.6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891</v>
      </c>
      <c r="D64" s="26" t="s">
        <v>892</v>
      </c>
      <c r="E64" s="27" t="s">
        <v>893</v>
      </c>
      <c r="F64" s="25" t="s">
        <v>894</v>
      </c>
      <c r="G64" s="25" t="s">
        <v>234</v>
      </c>
      <c r="H64" s="29">
        <v>8</v>
      </c>
      <c r="I64" s="29">
        <v>8</v>
      </c>
      <c r="J64" s="29" t="s">
        <v>27</v>
      </c>
      <c r="K64" s="29" t="s">
        <v>27</v>
      </c>
      <c r="L64" s="36"/>
      <c r="M64" s="36"/>
      <c r="N64" s="36"/>
      <c r="O64" s="36"/>
      <c r="P64" s="175">
        <v>3</v>
      </c>
      <c r="Q64" s="32">
        <f t="shared" si="0"/>
        <v>5.5</v>
      </c>
      <c r="R64" s="33" t="str">
        <f t="shared" si="3"/>
        <v>C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895</v>
      </c>
      <c r="D65" s="26" t="s">
        <v>896</v>
      </c>
      <c r="E65" s="27" t="s">
        <v>515</v>
      </c>
      <c r="F65" s="25" t="s">
        <v>273</v>
      </c>
      <c r="G65" s="25" t="s">
        <v>110</v>
      </c>
      <c r="H65" s="29">
        <v>9</v>
      </c>
      <c r="I65" s="29">
        <v>7</v>
      </c>
      <c r="J65" s="29" t="s">
        <v>27</v>
      </c>
      <c r="K65" s="29" t="s">
        <v>27</v>
      </c>
      <c r="L65" s="36"/>
      <c r="M65" s="36"/>
      <c r="N65" s="36"/>
      <c r="O65" s="36"/>
      <c r="P65" s="175">
        <v>4</v>
      </c>
      <c r="Q65" s="32">
        <f t="shared" si="0"/>
        <v>5.9</v>
      </c>
      <c r="R65" s="33" t="str">
        <f t="shared" si="3"/>
        <v>C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897</v>
      </c>
      <c r="D66" s="26" t="s">
        <v>898</v>
      </c>
      <c r="E66" s="27" t="s">
        <v>515</v>
      </c>
      <c r="F66" s="25" t="s">
        <v>899</v>
      </c>
      <c r="G66" s="25" t="s">
        <v>100</v>
      </c>
      <c r="H66" s="29">
        <v>9</v>
      </c>
      <c r="I66" s="29">
        <v>8</v>
      </c>
      <c r="J66" s="29" t="s">
        <v>27</v>
      </c>
      <c r="K66" s="29" t="s">
        <v>27</v>
      </c>
      <c r="L66" s="36"/>
      <c r="M66" s="36"/>
      <c r="N66" s="36"/>
      <c r="O66" s="36"/>
      <c r="P66" s="175">
        <v>5</v>
      </c>
      <c r="Q66" s="32">
        <f t="shared" si="0"/>
        <v>6.7</v>
      </c>
      <c r="R66" s="33" t="str">
        <f t="shared" si="3"/>
        <v>C+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900</v>
      </c>
      <c r="D67" s="26" t="s">
        <v>901</v>
      </c>
      <c r="E67" s="27" t="s">
        <v>522</v>
      </c>
      <c r="F67" s="28" t="s">
        <v>902</v>
      </c>
      <c r="G67" s="25" t="s">
        <v>217</v>
      </c>
      <c r="H67" s="29">
        <v>10</v>
      </c>
      <c r="I67" s="29">
        <v>3</v>
      </c>
      <c r="J67" s="29" t="s">
        <v>27</v>
      </c>
      <c r="K67" s="29" t="s">
        <v>27</v>
      </c>
      <c r="L67" s="36"/>
      <c r="M67" s="36"/>
      <c r="N67" s="36"/>
      <c r="O67" s="36"/>
      <c r="P67" s="175">
        <v>3</v>
      </c>
      <c r="Q67" s="32">
        <f t="shared" si="0"/>
        <v>4.4000000000000004</v>
      </c>
      <c r="R67" s="33" t="str">
        <f t="shared" si="3"/>
        <v>D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903</v>
      </c>
      <c r="D68" s="26" t="s">
        <v>535</v>
      </c>
      <c r="E68" s="27" t="s">
        <v>904</v>
      </c>
      <c r="F68" s="28" t="s">
        <v>905</v>
      </c>
      <c r="G68" s="25" t="s">
        <v>234</v>
      </c>
      <c r="H68" s="29">
        <v>10</v>
      </c>
      <c r="I68" s="29">
        <v>6</v>
      </c>
      <c r="J68" s="29" t="s">
        <v>27</v>
      </c>
      <c r="K68" s="29" t="s">
        <v>27</v>
      </c>
      <c r="L68" s="36"/>
      <c r="M68" s="36"/>
      <c r="N68" s="36"/>
      <c r="O68" s="36"/>
      <c r="P68" s="175">
        <v>6</v>
      </c>
      <c r="Q68" s="32">
        <f t="shared" si="0"/>
        <v>6.8</v>
      </c>
      <c r="R68" s="33" t="str">
        <f t="shared" si="3"/>
        <v>C+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906</v>
      </c>
      <c r="D69" s="26" t="s">
        <v>907</v>
      </c>
      <c r="E69" s="27" t="s">
        <v>331</v>
      </c>
      <c r="F69" s="28" t="s">
        <v>498</v>
      </c>
      <c r="G69" s="25" t="s">
        <v>828</v>
      </c>
      <c r="H69" s="29">
        <v>10</v>
      </c>
      <c r="I69" s="29">
        <v>2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4.5999999999999996</v>
      </c>
      <c r="R69" s="33" t="str">
        <f t="shared" si="3"/>
        <v>D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908</v>
      </c>
      <c r="D70" s="26" t="s">
        <v>909</v>
      </c>
      <c r="E70" s="27" t="s">
        <v>334</v>
      </c>
      <c r="F70" s="28" t="s">
        <v>874</v>
      </c>
      <c r="G70" s="25" t="s">
        <v>167</v>
      </c>
      <c r="H70" s="29">
        <v>9</v>
      </c>
      <c r="I70" s="29">
        <v>8</v>
      </c>
      <c r="J70" s="29" t="s">
        <v>27</v>
      </c>
      <c r="K70" s="29" t="s">
        <v>27</v>
      </c>
      <c r="L70" s="36"/>
      <c r="M70" s="36"/>
      <c r="N70" s="36"/>
      <c r="O70" s="36"/>
      <c r="P70" s="175">
        <v>6</v>
      </c>
      <c r="Q70" s="32">
        <f t="shared" si="0"/>
        <v>7.2</v>
      </c>
      <c r="R70" s="33" t="str">
        <f t="shared" si="3"/>
        <v>B</v>
      </c>
      <c r="S70" s="34" t="str">
        <f t="shared" si="1"/>
        <v>Khá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hidden="1" customHeight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hidden="1" customHeight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hidden="1" customHeight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hidden="1" customHeight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hidden="1" customHeight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hidden="1" customHeight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hidden="1" customHeight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hidden="1" customHeight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146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54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2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6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733" priority="90" operator="greaterThan">
      <formula>10</formula>
    </cfRule>
  </conditionalFormatting>
  <conditionalFormatting sqref="C1:C1048576">
    <cfRule type="duplicateValues" dxfId="2732" priority="89"/>
  </conditionalFormatting>
  <conditionalFormatting sqref="H11:I70">
    <cfRule type="cellIs" dxfId="2731" priority="85" stopIfTrue="1" operator="greaterThan">
      <formula>10</formula>
    </cfRule>
    <cfRule type="cellIs" dxfId="2730" priority="86" stopIfTrue="1" operator="greaterThan">
      <formula>10</formula>
    </cfRule>
    <cfRule type="cellIs" dxfId="2729" priority="87" stopIfTrue="1" operator="greaterThan">
      <formula>10</formula>
    </cfRule>
    <cfRule type="cellIs" dxfId="2728" priority="88" stopIfTrue="1" operator="greaterThan">
      <formula>10</formula>
    </cfRule>
  </conditionalFormatting>
  <conditionalFormatting sqref="C11">
    <cfRule type="duplicateValues" dxfId="2727" priority="83" stopIfTrue="1"/>
    <cfRule type="duplicateValues" dxfId="2726" priority="84" stopIfTrue="1"/>
  </conditionalFormatting>
  <conditionalFormatting sqref="C12:C70">
    <cfRule type="duplicateValues" dxfId="2725" priority="81" stopIfTrue="1"/>
    <cfRule type="duplicateValues" dxfId="2724" priority="82" stopIfTrue="1"/>
  </conditionalFormatting>
  <conditionalFormatting sqref="H11:I11">
    <cfRule type="cellIs" dxfId="2723" priority="77" stopIfTrue="1" operator="greaterThan">
      <formula>10</formula>
    </cfRule>
    <cfRule type="cellIs" dxfId="2722" priority="78" stopIfTrue="1" operator="greaterThan">
      <formula>10</formula>
    </cfRule>
    <cfRule type="cellIs" dxfId="2721" priority="79" stopIfTrue="1" operator="greaterThan">
      <formula>10</formula>
    </cfRule>
    <cfRule type="cellIs" dxfId="2720" priority="80" stopIfTrue="1" operator="greaterThan">
      <formula>10</formula>
    </cfRule>
  </conditionalFormatting>
  <conditionalFormatting sqref="H12:I70">
    <cfRule type="cellIs" dxfId="2719" priority="73" stopIfTrue="1" operator="greaterThan">
      <formula>10</formula>
    </cfRule>
    <cfRule type="cellIs" dxfId="2718" priority="74" stopIfTrue="1" operator="greaterThan">
      <formula>10</formula>
    </cfRule>
    <cfRule type="cellIs" dxfId="2717" priority="75" stopIfTrue="1" operator="greaterThan">
      <formula>10</formula>
    </cfRule>
    <cfRule type="cellIs" dxfId="2716" priority="76" stopIfTrue="1" operator="greaterThan">
      <formula>10</formula>
    </cfRule>
  </conditionalFormatting>
  <conditionalFormatting sqref="C11">
    <cfRule type="duplicateValues" dxfId="2715" priority="71" stopIfTrue="1"/>
    <cfRule type="duplicateValues" dxfId="2714" priority="72" stopIfTrue="1"/>
  </conditionalFormatting>
  <conditionalFormatting sqref="C12:C70">
    <cfRule type="duplicateValues" dxfId="2713" priority="69" stopIfTrue="1"/>
    <cfRule type="duplicateValues" dxfId="2712" priority="70" stopIfTrue="1"/>
  </conditionalFormatting>
  <conditionalFormatting sqref="H11:J98">
    <cfRule type="cellIs" dxfId="2711" priority="68" operator="greaterThan">
      <formula>10</formula>
    </cfRule>
  </conditionalFormatting>
  <conditionalFormatting sqref="C11:C98">
    <cfRule type="duplicateValues" dxfId="2710" priority="67"/>
  </conditionalFormatting>
  <conditionalFormatting sqref="H11:I84">
    <cfRule type="cellIs" dxfId="2709" priority="63" stopIfTrue="1" operator="greaterThan">
      <formula>10</formula>
    </cfRule>
    <cfRule type="cellIs" dxfId="2708" priority="64" stopIfTrue="1" operator="greaterThan">
      <formula>10</formula>
    </cfRule>
    <cfRule type="cellIs" dxfId="2707" priority="65" stopIfTrue="1" operator="greaterThan">
      <formula>10</formula>
    </cfRule>
    <cfRule type="cellIs" dxfId="2706" priority="66" stopIfTrue="1" operator="greaterThan">
      <formula>10</formula>
    </cfRule>
  </conditionalFormatting>
  <conditionalFormatting sqref="C11">
    <cfRule type="duplicateValues" dxfId="2705" priority="61" stopIfTrue="1"/>
    <cfRule type="duplicateValues" dxfId="2704" priority="62" stopIfTrue="1"/>
  </conditionalFormatting>
  <conditionalFormatting sqref="C12:C84">
    <cfRule type="duplicateValues" dxfId="2703" priority="59" stopIfTrue="1"/>
    <cfRule type="duplicateValues" dxfId="2702" priority="60" stopIfTrue="1"/>
  </conditionalFormatting>
  <conditionalFormatting sqref="H11:I11">
    <cfRule type="cellIs" dxfId="2701" priority="55" stopIfTrue="1" operator="greaterThan">
      <formula>10</formula>
    </cfRule>
    <cfRule type="cellIs" dxfId="2700" priority="56" stopIfTrue="1" operator="greaterThan">
      <formula>10</formula>
    </cfRule>
    <cfRule type="cellIs" dxfId="2699" priority="57" stopIfTrue="1" operator="greaterThan">
      <formula>10</formula>
    </cfRule>
    <cfRule type="cellIs" dxfId="2698" priority="58" stopIfTrue="1" operator="greaterThan">
      <formula>10</formula>
    </cfRule>
  </conditionalFormatting>
  <conditionalFormatting sqref="H12:I84">
    <cfRule type="cellIs" dxfId="2697" priority="51" stopIfTrue="1" operator="greaterThan">
      <formula>10</formula>
    </cfRule>
    <cfRule type="cellIs" dxfId="2696" priority="52" stopIfTrue="1" operator="greaterThan">
      <formula>10</formula>
    </cfRule>
    <cfRule type="cellIs" dxfId="2695" priority="53" stopIfTrue="1" operator="greaterThan">
      <formula>10</formula>
    </cfRule>
    <cfRule type="cellIs" dxfId="2694" priority="54" stopIfTrue="1" operator="greaterThan">
      <formula>10</formula>
    </cfRule>
  </conditionalFormatting>
  <conditionalFormatting sqref="C11">
    <cfRule type="duplicateValues" dxfId="2693" priority="49" stopIfTrue="1"/>
    <cfRule type="duplicateValues" dxfId="2692" priority="50" stopIfTrue="1"/>
  </conditionalFormatting>
  <conditionalFormatting sqref="C12:C84">
    <cfRule type="duplicateValues" dxfId="2691" priority="47" stopIfTrue="1"/>
    <cfRule type="duplicateValues" dxfId="2690" priority="48" stopIfTrue="1"/>
  </conditionalFormatting>
  <conditionalFormatting sqref="H11:J98">
    <cfRule type="cellIs" dxfId="2689" priority="46" operator="greaterThan">
      <formula>10</formula>
    </cfRule>
  </conditionalFormatting>
  <conditionalFormatting sqref="C11:C98">
    <cfRule type="duplicateValues" dxfId="2688" priority="45"/>
  </conditionalFormatting>
  <conditionalFormatting sqref="H11:I70">
    <cfRule type="cellIs" dxfId="2687" priority="41" stopIfTrue="1" operator="greaterThan">
      <formula>10</formula>
    </cfRule>
    <cfRule type="cellIs" dxfId="2686" priority="42" stopIfTrue="1" operator="greaterThan">
      <formula>10</formula>
    </cfRule>
    <cfRule type="cellIs" dxfId="2685" priority="43" stopIfTrue="1" operator="greaterThan">
      <formula>10</formula>
    </cfRule>
    <cfRule type="cellIs" dxfId="2684" priority="44" stopIfTrue="1" operator="greaterThan">
      <formula>10</formula>
    </cfRule>
  </conditionalFormatting>
  <conditionalFormatting sqref="C11">
    <cfRule type="duplicateValues" dxfId="2683" priority="39" stopIfTrue="1"/>
    <cfRule type="duplicateValues" dxfId="2682" priority="40" stopIfTrue="1"/>
  </conditionalFormatting>
  <conditionalFormatting sqref="C12:C70">
    <cfRule type="duplicateValues" dxfId="2681" priority="37" stopIfTrue="1"/>
    <cfRule type="duplicateValues" dxfId="2680" priority="38" stopIfTrue="1"/>
  </conditionalFormatting>
  <conditionalFormatting sqref="H11:I11">
    <cfRule type="cellIs" dxfId="2679" priority="33" stopIfTrue="1" operator="greaterThan">
      <formula>10</formula>
    </cfRule>
    <cfRule type="cellIs" dxfId="2678" priority="34" stopIfTrue="1" operator="greaterThan">
      <formula>10</formula>
    </cfRule>
    <cfRule type="cellIs" dxfId="2677" priority="35" stopIfTrue="1" operator="greaterThan">
      <formula>10</formula>
    </cfRule>
    <cfRule type="cellIs" dxfId="2676" priority="36" stopIfTrue="1" operator="greaterThan">
      <formula>10</formula>
    </cfRule>
  </conditionalFormatting>
  <conditionalFormatting sqref="H12:I70">
    <cfRule type="cellIs" dxfId="2675" priority="29" stopIfTrue="1" operator="greaterThan">
      <formula>10</formula>
    </cfRule>
    <cfRule type="cellIs" dxfId="2674" priority="30" stopIfTrue="1" operator="greaterThan">
      <formula>10</formula>
    </cfRule>
    <cfRule type="cellIs" dxfId="2673" priority="31" stopIfTrue="1" operator="greaterThan">
      <formula>10</formula>
    </cfRule>
    <cfRule type="cellIs" dxfId="2672" priority="32" stopIfTrue="1" operator="greaterThan">
      <formula>10</formula>
    </cfRule>
  </conditionalFormatting>
  <conditionalFormatting sqref="C11">
    <cfRule type="duplicateValues" dxfId="2671" priority="27" stopIfTrue="1"/>
    <cfRule type="duplicateValues" dxfId="2670" priority="28" stopIfTrue="1"/>
  </conditionalFormatting>
  <conditionalFormatting sqref="C12:C70">
    <cfRule type="duplicateValues" dxfId="2669" priority="25" stopIfTrue="1"/>
    <cfRule type="duplicateValues" dxfId="2668" priority="26" stopIfTrue="1"/>
  </conditionalFormatting>
  <conditionalFormatting sqref="H11:J98">
    <cfRule type="cellIs" dxfId="2667" priority="24" operator="greaterThan">
      <formula>10</formula>
    </cfRule>
  </conditionalFormatting>
  <conditionalFormatting sqref="C11:C98">
    <cfRule type="duplicateValues" dxfId="2666" priority="23"/>
  </conditionalFormatting>
  <conditionalFormatting sqref="H11:I80">
    <cfRule type="cellIs" dxfId="2665" priority="19" stopIfTrue="1" operator="greaterThan">
      <formula>10</formula>
    </cfRule>
    <cfRule type="cellIs" dxfId="2664" priority="20" stopIfTrue="1" operator="greaterThan">
      <formula>10</formula>
    </cfRule>
    <cfRule type="cellIs" dxfId="2663" priority="21" stopIfTrue="1" operator="greaterThan">
      <formula>10</formula>
    </cfRule>
    <cfRule type="cellIs" dxfId="2662" priority="22" stopIfTrue="1" operator="greaterThan">
      <formula>10</formula>
    </cfRule>
  </conditionalFormatting>
  <conditionalFormatting sqref="C11">
    <cfRule type="duplicateValues" dxfId="2661" priority="17" stopIfTrue="1"/>
    <cfRule type="duplicateValues" dxfId="2660" priority="18" stopIfTrue="1"/>
  </conditionalFormatting>
  <conditionalFormatting sqref="C12:C80">
    <cfRule type="duplicateValues" dxfId="2659" priority="15" stopIfTrue="1"/>
    <cfRule type="duplicateValues" dxfId="2658" priority="16" stopIfTrue="1"/>
  </conditionalFormatting>
  <conditionalFormatting sqref="H11:I11">
    <cfRule type="cellIs" dxfId="2657" priority="11" stopIfTrue="1" operator="greaterThan">
      <formula>10</formula>
    </cfRule>
    <cfRule type="cellIs" dxfId="2656" priority="12" stopIfTrue="1" operator="greaterThan">
      <formula>10</formula>
    </cfRule>
    <cfRule type="cellIs" dxfId="2655" priority="13" stopIfTrue="1" operator="greaterThan">
      <formula>10</formula>
    </cfRule>
    <cfRule type="cellIs" dxfId="2654" priority="14" stopIfTrue="1" operator="greaterThan">
      <formula>10</formula>
    </cfRule>
  </conditionalFormatting>
  <conditionalFormatting sqref="H12:I80">
    <cfRule type="cellIs" dxfId="2653" priority="7" stopIfTrue="1" operator="greaterThan">
      <formula>10</formula>
    </cfRule>
    <cfRule type="cellIs" dxfId="2652" priority="8" stopIfTrue="1" operator="greaterThan">
      <formula>10</formula>
    </cfRule>
    <cfRule type="cellIs" dxfId="2651" priority="9" stopIfTrue="1" operator="greaterThan">
      <formula>10</formula>
    </cfRule>
    <cfRule type="cellIs" dxfId="2650" priority="10" stopIfTrue="1" operator="greaterThan">
      <formula>10</formula>
    </cfRule>
  </conditionalFormatting>
  <conditionalFormatting sqref="C11">
    <cfRule type="duplicateValues" dxfId="2649" priority="5" stopIfTrue="1"/>
    <cfRule type="duplicateValues" dxfId="2648" priority="6" stopIfTrue="1"/>
  </conditionalFormatting>
  <conditionalFormatting sqref="C12:C80">
    <cfRule type="duplicateValues" dxfId="2647" priority="3" stopIfTrue="1"/>
    <cfRule type="duplicateValues" dxfId="2646" priority="4" stopIfTrue="1"/>
  </conditionalFormatting>
  <conditionalFormatting sqref="H11:J98">
    <cfRule type="cellIs" dxfId="2645" priority="2" operator="greaterThan">
      <formula>10</formula>
    </cfRule>
  </conditionalFormatting>
  <conditionalFormatting sqref="C11:C98">
    <cfRule type="duplicateValues" dxfId="2644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71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25" style="1" bestFit="1" customWidth="1"/>
    <col min="5" max="5" width="8.5" style="1" customWidth="1"/>
    <col min="6" max="6" width="9.375" style="1" hidden="1" customWidth="1"/>
    <col min="7" max="7" width="13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67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43596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17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78</v>
      </c>
      <c r="AG9" s="81">
        <f>+$AF$9/$Y$9</f>
        <v>0.52</v>
      </c>
      <c r="AH9" s="82">
        <f>COUNTIF($V$10:$V$219,"Học lại")</f>
        <v>3</v>
      </c>
      <c r="AI9" s="81">
        <f>+$AH$9/$Y$9</f>
        <v>0.02</v>
      </c>
      <c r="AJ9" s="73">
        <f>COUNTIF($V$11:$V$219,"Đạt")</f>
        <v>69</v>
      </c>
      <c r="AK9" s="80">
        <f>+$AJ$9/$Y$9</f>
        <v>0.46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910</v>
      </c>
      <c r="D11" s="17" t="s">
        <v>911</v>
      </c>
      <c r="E11" s="18" t="s">
        <v>73</v>
      </c>
      <c r="F11" s="16" t="s">
        <v>912</v>
      </c>
      <c r="G11" s="16" t="s">
        <v>167</v>
      </c>
      <c r="H11" s="19">
        <v>7</v>
      </c>
      <c r="I11" s="19">
        <v>6</v>
      </c>
      <c r="J11" s="19" t="s">
        <v>27</v>
      </c>
      <c r="K11" s="19" t="s">
        <v>27</v>
      </c>
      <c r="L11" s="20"/>
      <c r="M11" s="20"/>
      <c r="N11" s="20"/>
      <c r="O11" s="20"/>
      <c r="P11" s="174">
        <v>7</v>
      </c>
      <c r="Q11" s="21">
        <f t="shared" ref="Q11:Q74" si="0">ROUND(SUMPRODUCT(H11:P11,$H$10:$P$10)/100,1)</f>
        <v>6.7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913</v>
      </c>
      <c r="D12" s="26" t="s">
        <v>914</v>
      </c>
      <c r="E12" s="27" t="s">
        <v>73</v>
      </c>
      <c r="F12" s="25" t="s">
        <v>236</v>
      </c>
      <c r="G12" s="25" t="s">
        <v>557</v>
      </c>
      <c r="H12" s="29">
        <v>8</v>
      </c>
      <c r="I12" s="29">
        <v>5</v>
      </c>
      <c r="J12" s="29" t="s">
        <v>27</v>
      </c>
      <c r="K12" s="29" t="s">
        <v>27</v>
      </c>
      <c r="L12" s="30"/>
      <c r="M12" s="30"/>
      <c r="N12" s="30"/>
      <c r="O12" s="30"/>
      <c r="P12" s="175">
        <v>5</v>
      </c>
      <c r="Q12" s="32">
        <f t="shared" si="0"/>
        <v>5.6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915</v>
      </c>
      <c r="D13" s="26" t="s">
        <v>916</v>
      </c>
      <c r="E13" s="27" t="s">
        <v>73</v>
      </c>
      <c r="F13" s="25" t="s">
        <v>917</v>
      </c>
      <c r="G13" s="25" t="s">
        <v>918</v>
      </c>
      <c r="H13" s="29">
        <v>9</v>
      </c>
      <c r="I13" s="29">
        <v>5</v>
      </c>
      <c r="J13" s="29" t="s">
        <v>27</v>
      </c>
      <c r="K13" s="29" t="s">
        <v>27</v>
      </c>
      <c r="L13" s="36"/>
      <c r="M13" s="36"/>
      <c r="N13" s="36"/>
      <c r="O13" s="36"/>
      <c r="P13" s="175">
        <v>4</v>
      </c>
      <c r="Q13" s="32">
        <f t="shared" si="0"/>
        <v>5.3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D+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919</v>
      </c>
      <c r="D14" s="26" t="s">
        <v>920</v>
      </c>
      <c r="E14" s="27" t="s">
        <v>73</v>
      </c>
      <c r="F14" s="25" t="s">
        <v>921</v>
      </c>
      <c r="G14" s="25" t="s">
        <v>383</v>
      </c>
      <c r="H14" s="29">
        <v>9</v>
      </c>
      <c r="I14" s="29">
        <v>6</v>
      </c>
      <c r="J14" s="29" t="s">
        <v>27</v>
      </c>
      <c r="K14" s="29" t="s">
        <v>27</v>
      </c>
      <c r="L14" s="36"/>
      <c r="M14" s="36"/>
      <c r="N14" s="36"/>
      <c r="O14" s="36"/>
      <c r="P14" s="175">
        <v>4</v>
      </c>
      <c r="Q14" s="32">
        <f t="shared" si="0"/>
        <v>5.6</v>
      </c>
      <c r="R14" s="33" t="str">
        <f t="shared" si="3"/>
        <v>C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922</v>
      </c>
      <c r="D15" s="26" t="s">
        <v>275</v>
      </c>
      <c r="E15" s="27" t="s">
        <v>73</v>
      </c>
      <c r="F15" s="25" t="s">
        <v>813</v>
      </c>
      <c r="G15" s="25" t="s">
        <v>95</v>
      </c>
      <c r="H15" s="29">
        <v>0</v>
      </c>
      <c r="I15" s="29">
        <v>0</v>
      </c>
      <c r="J15" s="29" t="s">
        <v>27</v>
      </c>
      <c r="K15" s="29" t="s">
        <v>27</v>
      </c>
      <c r="L15" s="36"/>
      <c r="M15" s="36"/>
      <c r="N15" s="36"/>
      <c r="O15" s="36"/>
      <c r="P15" s="175">
        <v>0</v>
      </c>
      <c r="Q15" s="32">
        <f t="shared" si="0"/>
        <v>0</v>
      </c>
      <c r="R15" s="33" t="str">
        <f t="shared" si="3"/>
        <v>F</v>
      </c>
      <c r="S15" s="34" t="str">
        <f t="shared" si="1"/>
        <v>Kém</v>
      </c>
      <c r="T15" s="35" t="str">
        <f t="shared" si="4"/>
        <v>Không đủ ĐKDT</v>
      </c>
      <c r="U15" s="3"/>
      <c r="V15" s="101" t="str">
        <f t="shared" si="2"/>
        <v>Học lại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923</v>
      </c>
      <c r="D16" s="26" t="s">
        <v>77</v>
      </c>
      <c r="E16" s="27" t="s">
        <v>73</v>
      </c>
      <c r="F16" s="25" t="s">
        <v>924</v>
      </c>
      <c r="G16" s="25" t="s">
        <v>237</v>
      </c>
      <c r="H16" s="29">
        <v>10</v>
      </c>
      <c r="I16" s="29">
        <v>2</v>
      </c>
      <c r="J16" s="29" t="s">
        <v>27</v>
      </c>
      <c r="K16" s="29" t="s">
        <v>27</v>
      </c>
      <c r="L16" s="36"/>
      <c r="M16" s="36"/>
      <c r="N16" s="36"/>
      <c r="O16" s="36"/>
      <c r="P16" s="175">
        <v>4</v>
      </c>
      <c r="Q16" s="32">
        <f t="shared" si="0"/>
        <v>4.5999999999999996</v>
      </c>
      <c r="R16" s="33" t="str">
        <f t="shared" si="3"/>
        <v>D</v>
      </c>
      <c r="S16" s="34" t="str">
        <f t="shared" si="1"/>
        <v>Trung bình yếu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925</v>
      </c>
      <c r="D17" s="26" t="s">
        <v>926</v>
      </c>
      <c r="E17" s="27" t="s">
        <v>73</v>
      </c>
      <c r="F17" s="25" t="s">
        <v>500</v>
      </c>
      <c r="G17" s="25" t="s">
        <v>191</v>
      </c>
      <c r="H17" s="29">
        <v>9</v>
      </c>
      <c r="I17" s="29">
        <v>4</v>
      </c>
      <c r="J17" s="29" t="s">
        <v>27</v>
      </c>
      <c r="K17" s="29" t="s">
        <v>27</v>
      </c>
      <c r="L17" s="36"/>
      <c r="M17" s="36"/>
      <c r="N17" s="36"/>
      <c r="O17" s="36"/>
      <c r="P17" s="175">
        <v>2</v>
      </c>
      <c r="Q17" s="32">
        <f t="shared" si="0"/>
        <v>4</v>
      </c>
      <c r="R17" s="33" t="str">
        <f t="shared" si="3"/>
        <v>D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927</v>
      </c>
      <c r="D18" s="26" t="s">
        <v>928</v>
      </c>
      <c r="E18" s="27" t="s">
        <v>73</v>
      </c>
      <c r="F18" s="25" t="s">
        <v>929</v>
      </c>
      <c r="G18" s="25" t="s">
        <v>930</v>
      </c>
      <c r="H18" s="29">
        <v>10</v>
      </c>
      <c r="I18" s="29">
        <v>4</v>
      </c>
      <c r="J18" s="29" t="s">
        <v>27</v>
      </c>
      <c r="K18" s="29" t="s">
        <v>27</v>
      </c>
      <c r="L18" s="36"/>
      <c r="M18" s="36"/>
      <c r="N18" s="36"/>
      <c r="O18" s="36"/>
      <c r="P18" s="175">
        <v>3</v>
      </c>
      <c r="Q18" s="32">
        <f t="shared" si="0"/>
        <v>4.7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931</v>
      </c>
      <c r="D19" s="26" t="s">
        <v>81</v>
      </c>
      <c r="E19" s="27" t="s">
        <v>932</v>
      </c>
      <c r="F19" s="25" t="s">
        <v>933</v>
      </c>
      <c r="G19" s="25" t="s">
        <v>95</v>
      </c>
      <c r="H19" s="29">
        <v>10</v>
      </c>
      <c r="I19" s="29">
        <v>3</v>
      </c>
      <c r="J19" s="29" t="s">
        <v>27</v>
      </c>
      <c r="K19" s="29" t="s">
        <v>27</v>
      </c>
      <c r="L19" s="36"/>
      <c r="M19" s="36"/>
      <c r="N19" s="36"/>
      <c r="O19" s="36"/>
      <c r="P19" s="175">
        <v>6</v>
      </c>
      <c r="Q19" s="32">
        <f t="shared" si="0"/>
        <v>5.9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934</v>
      </c>
      <c r="D20" s="26" t="s">
        <v>935</v>
      </c>
      <c r="E20" s="27" t="s">
        <v>555</v>
      </c>
      <c r="F20" s="25" t="s">
        <v>492</v>
      </c>
      <c r="G20" s="25" t="s">
        <v>828</v>
      </c>
      <c r="H20" s="29">
        <v>10</v>
      </c>
      <c r="I20" s="29">
        <v>2</v>
      </c>
      <c r="J20" s="29" t="s">
        <v>27</v>
      </c>
      <c r="K20" s="29" t="s">
        <v>27</v>
      </c>
      <c r="L20" s="36"/>
      <c r="M20" s="36"/>
      <c r="N20" s="36"/>
      <c r="O20" s="36"/>
      <c r="P20" s="175">
        <v>5</v>
      </c>
      <c r="Q20" s="32">
        <f t="shared" si="0"/>
        <v>5.0999999999999996</v>
      </c>
      <c r="R20" s="33" t="str">
        <f t="shared" si="3"/>
        <v>D+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936</v>
      </c>
      <c r="D21" s="26" t="s">
        <v>937</v>
      </c>
      <c r="E21" s="27" t="s">
        <v>938</v>
      </c>
      <c r="F21" s="25" t="s">
        <v>137</v>
      </c>
      <c r="G21" s="25" t="s">
        <v>182</v>
      </c>
      <c r="H21" s="29">
        <v>5</v>
      </c>
      <c r="I21" s="29">
        <v>2</v>
      </c>
      <c r="J21" s="29" t="s">
        <v>27</v>
      </c>
      <c r="K21" s="29" t="s">
        <v>27</v>
      </c>
      <c r="L21" s="36"/>
      <c r="M21" s="36"/>
      <c r="N21" s="36"/>
      <c r="O21" s="36"/>
      <c r="P21" s="175">
        <v>5</v>
      </c>
      <c r="Q21" s="32">
        <f t="shared" si="0"/>
        <v>4.0999999999999996</v>
      </c>
      <c r="R21" s="33" t="str">
        <f t="shared" si="3"/>
        <v>D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939</v>
      </c>
      <c r="D22" s="26" t="s">
        <v>940</v>
      </c>
      <c r="E22" s="27" t="s">
        <v>941</v>
      </c>
      <c r="F22" s="25" t="s">
        <v>74</v>
      </c>
      <c r="G22" s="25" t="s">
        <v>200</v>
      </c>
      <c r="H22" s="29">
        <v>5</v>
      </c>
      <c r="I22" s="29">
        <v>6</v>
      </c>
      <c r="J22" s="29" t="s">
        <v>27</v>
      </c>
      <c r="K22" s="29" t="s">
        <v>27</v>
      </c>
      <c r="L22" s="36"/>
      <c r="M22" s="36"/>
      <c r="N22" s="36"/>
      <c r="O22" s="36"/>
      <c r="P22" s="175">
        <v>4</v>
      </c>
      <c r="Q22" s="32">
        <f t="shared" si="0"/>
        <v>4.8</v>
      </c>
      <c r="R22" s="33" t="str">
        <f t="shared" si="3"/>
        <v>D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942</v>
      </c>
      <c r="D23" s="26" t="s">
        <v>943</v>
      </c>
      <c r="E23" s="27" t="s">
        <v>113</v>
      </c>
      <c r="F23" s="25" t="s">
        <v>944</v>
      </c>
      <c r="G23" s="25" t="s">
        <v>945</v>
      </c>
      <c r="H23" s="29">
        <v>9</v>
      </c>
      <c r="I23" s="29">
        <v>6</v>
      </c>
      <c r="J23" s="29" t="s">
        <v>27</v>
      </c>
      <c r="K23" s="29" t="s">
        <v>27</v>
      </c>
      <c r="L23" s="36"/>
      <c r="M23" s="36"/>
      <c r="N23" s="36"/>
      <c r="O23" s="36"/>
      <c r="P23" s="175">
        <v>4</v>
      </c>
      <c r="Q23" s="32">
        <f t="shared" si="0"/>
        <v>5.6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946</v>
      </c>
      <c r="D24" s="26" t="s">
        <v>947</v>
      </c>
      <c r="E24" s="27" t="s">
        <v>948</v>
      </c>
      <c r="F24" s="25" t="s">
        <v>440</v>
      </c>
      <c r="G24" s="25" t="s">
        <v>167</v>
      </c>
      <c r="H24" s="29">
        <v>8</v>
      </c>
      <c r="I24" s="29">
        <v>8</v>
      </c>
      <c r="J24" s="29" t="s">
        <v>27</v>
      </c>
      <c r="K24" s="29" t="s">
        <v>27</v>
      </c>
      <c r="L24" s="36"/>
      <c r="M24" s="36"/>
      <c r="N24" s="36"/>
      <c r="O24" s="36"/>
      <c r="P24" s="175">
        <v>4</v>
      </c>
      <c r="Q24" s="32">
        <f t="shared" si="0"/>
        <v>6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949</v>
      </c>
      <c r="D25" s="26" t="s">
        <v>950</v>
      </c>
      <c r="E25" s="27" t="s">
        <v>951</v>
      </c>
      <c r="F25" s="25" t="s">
        <v>952</v>
      </c>
      <c r="G25" s="25" t="s">
        <v>167</v>
      </c>
      <c r="H25" s="29">
        <v>8</v>
      </c>
      <c r="I25" s="29">
        <v>1</v>
      </c>
      <c r="J25" s="29" t="s">
        <v>27</v>
      </c>
      <c r="K25" s="29" t="s">
        <v>27</v>
      </c>
      <c r="L25" s="36"/>
      <c r="M25" s="36"/>
      <c r="N25" s="36"/>
      <c r="O25" s="36"/>
      <c r="P25" s="175">
        <v>6</v>
      </c>
      <c r="Q25" s="32">
        <f t="shared" si="0"/>
        <v>4.9000000000000004</v>
      </c>
      <c r="R25" s="33" t="str">
        <f t="shared" si="3"/>
        <v>D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953</v>
      </c>
      <c r="D26" s="26" t="s">
        <v>822</v>
      </c>
      <c r="E26" s="27" t="s">
        <v>954</v>
      </c>
      <c r="F26" s="25" t="s">
        <v>174</v>
      </c>
      <c r="G26" s="25" t="s">
        <v>87</v>
      </c>
      <c r="H26" s="29">
        <v>8</v>
      </c>
      <c r="I26" s="29">
        <v>2</v>
      </c>
      <c r="J26" s="29" t="s">
        <v>27</v>
      </c>
      <c r="K26" s="29" t="s">
        <v>27</v>
      </c>
      <c r="L26" s="36"/>
      <c r="M26" s="36"/>
      <c r="N26" s="36"/>
      <c r="O26" s="36"/>
      <c r="P26" s="175">
        <v>4</v>
      </c>
      <c r="Q26" s="32">
        <f t="shared" si="0"/>
        <v>4.2</v>
      </c>
      <c r="R26" s="33" t="str">
        <f t="shared" si="3"/>
        <v>D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955</v>
      </c>
      <c r="D27" s="26" t="s">
        <v>956</v>
      </c>
      <c r="E27" s="27" t="s">
        <v>141</v>
      </c>
      <c r="F27" s="25" t="s">
        <v>353</v>
      </c>
      <c r="G27" s="25" t="s">
        <v>557</v>
      </c>
      <c r="H27" s="29">
        <v>8</v>
      </c>
      <c r="I27" s="29">
        <v>4</v>
      </c>
      <c r="J27" s="29" t="s">
        <v>27</v>
      </c>
      <c r="K27" s="29" t="s">
        <v>27</v>
      </c>
      <c r="L27" s="36"/>
      <c r="M27" s="36"/>
      <c r="N27" s="36"/>
      <c r="O27" s="36"/>
      <c r="P27" s="175">
        <v>7</v>
      </c>
      <c r="Q27" s="32">
        <f t="shared" si="0"/>
        <v>6.3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957</v>
      </c>
      <c r="D28" s="26" t="s">
        <v>405</v>
      </c>
      <c r="E28" s="27" t="s">
        <v>141</v>
      </c>
      <c r="F28" s="25" t="s">
        <v>811</v>
      </c>
      <c r="G28" s="25" t="s">
        <v>187</v>
      </c>
      <c r="H28" s="29">
        <v>8</v>
      </c>
      <c r="I28" s="29">
        <v>9</v>
      </c>
      <c r="J28" s="29" t="s">
        <v>27</v>
      </c>
      <c r="K28" s="29" t="s">
        <v>27</v>
      </c>
      <c r="L28" s="36"/>
      <c r="M28" s="36"/>
      <c r="N28" s="36"/>
      <c r="O28" s="36"/>
      <c r="P28" s="175">
        <v>5</v>
      </c>
      <c r="Q28" s="32">
        <f t="shared" si="0"/>
        <v>6.8</v>
      </c>
      <c r="R28" s="33" t="str">
        <f t="shared" si="3"/>
        <v>C+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958</v>
      </c>
      <c r="D29" s="26" t="s">
        <v>959</v>
      </c>
      <c r="E29" s="27" t="s">
        <v>141</v>
      </c>
      <c r="F29" s="25" t="s">
        <v>840</v>
      </c>
      <c r="G29" s="25" t="s">
        <v>129</v>
      </c>
      <c r="H29" s="29">
        <v>10</v>
      </c>
      <c r="I29" s="29">
        <v>2</v>
      </c>
      <c r="J29" s="29" t="s">
        <v>27</v>
      </c>
      <c r="K29" s="29" t="s">
        <v>27</v>
      </c>
      <c r="L29" s="36"/>
      <c r="M29" s="36"/>
      <c r="N29" s="36"/>
      <c r="O29" s="36"/>
      <c r="P29" s="175">
        <v>4</v>
      </c>
      <c r="Q29" s="32">
        <f t="shared" si="0"/>
        <v>4.5999999999999996</v>
      </c>
      <c r="R29" s="33" t="str">
        <f t="shared" si="3"/>
        <v>D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960</v>
      </c>
      <c r="D30" s="26" t="s">
        <v>961</v>
      </c>
      <c r="E30" s="27" t="s">
        <v>146</v>
      </c>
      <c r="F30" s="25" t="s">
        <v>273</v>
      </c>
      <c r="G30" s="25" t="s">
        <v>167</v>
      </c>
      <c r="H30" s="29">
        <v>10</v>
      </c>
      <c r="I30" s="29">
        <v>9</v>
      </c>
      <c r="J30" s="29" t="s">
        <v>27</v>
      </c>
      <c r="K30" s="29" t="s">
        <v>27</v>
      </c>
      <c r="L30" s="36"/>
      <c r="M30" s="36"/>
      <c r="N30" s="36"/>
      <c r="O30" s="36"/>
      <c r="P30" s="175">
        <v>6</v>
      </c>
      <c r="Q30" s="32">
        <f t="shared" si="0"/>
        <v>7.7</v>
      </c>
      <c r="R30" s="33" t="str">
        <f t="shared" si="3"/>
        <v>B</v>
      </c>
      <c r="S30" s="34" t="str">
        <f t="shared" si="1"/>
        <v>Khá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962</v>
      </c>
      <c r="D31" s="26" t="s">
        <v>210</v>
      </c>
      <c r="E31" s="27" t="s">
        <v>149</v>
      </c>
      <c r="F31" s="25" t="s">
        <v>133</v>
      </c>
      <c r="G31" s="25" t="s">
        <v>200</v>
      </c>
      <c r="H31" s="29">
        <v>9</v>
      </c>
      <c r="I31" s="29">
        <v>7</v>
      </c>
      <c r="J31" s="29" t="s">
        <v>27</v>
      </c>
      <c r="K31" s="29" t="s">
        <v>27</v>
      </c>
      <c r="L31" s="36"/>
      <c r="M31" s="36"/>
      <c r="N31" s="36"/>
      <c r="O31" s="36"/>
      <c r="P31" s="175">
        <v>4</v>
      </c>
      <c r="Q31" s="32">
        <f t="shared" si="0"/>
        <v>5.9</v>
      </c>
      <c r="R31" s="33" t="str">
        <f t="shared" si="3"/>
        <v>C</v>
      </c>
      <c r="S31" s="34" t="str">
        <f t="shared" si="1"/>
        <v>Trung bình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963</v>
      </c>
      <c r="D32" s="26" t="s">
        <v>964</v>
      </c>
      <c r="E32" s="27" t="s">
        <v>180</v>
      </c>
      <c r="F32" s="25" t="s">
        <v>965</v>
      </c>
      <c r="G32" s="25" t="s">
        <v>966</v>
      </c>
      <c r="H32" s="29">
        <v>6</v>
      </c>
      <c r="I32" s="29">
        <v>5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4.7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967</v>
      </c>
      <c r="D33" s="26" t="s">
        <v>77</v>
      </c>
      <c r="E33" s="27" t="s">
        <v>189</v>
      </c>
      <c r="F33" s="25" t="s">
        <v>968</v>
      </c>
      <c r="G33" s="25" t="s">
        <v>167</v>
      </c>
      <c r="H33" s="29">
        <v>10</v>
      </c>
      <c r="I33" s="29">
        <v>5</v>
      </c>
      <c r="J33" s="29" t="s">
        <v>27</v>
      </c>
      <c r="K33" s="29" t="s">
        <v>27</v>
      </c>
      <c r="L33" s="36"/>
      <c r="M33" s="36"/>
      <c r="N33" s="36"/>
      <c r="O33" s="36"/>
      <c r="P33" s="175">
        <v>6</v>
      </c>
      <c r="Q33" s="32">
        <f t="shared" si="0"/>
        <v>6.5</v>
      </c>
      <c r="R33" s="33" t="str">
        <f t="shared" si="3"/>
        <v>C+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969</v>
      </c>
      <c r="D34" s="26" t="s">
        <v>970</v>
      </c>
      <c r="E34" s="27" t="s">
        <v>971</v>
      </c>
      <c r="F34" s="25" t="s">
        <v>972</v>
      </c>
      <c r="G34" s="25" t="s">
        <v>297</v>
      </c>
      <c r="H34" s="29">
        <v>10</v>
      </c>
      <c r="I34" s="29">
        <v>8</v>
      </c>
      <c r="J34" s="29" t="s">
        <v>27</v>
      </c>
      <c r="K34" s="29" t="s">
        <v>27</v>
      </c>
      <c r="L34" s="36"/>
      <c r="M34" s="36"/>
      <c r="N34" s="36"/>
      <c r="O34" s="36"/>
      <c r="P34" s="175">
        <v>6</v>
      </c>
      <c r="Q34" s="32">
        <f t="shared" si="0"/>
        <v>7.4</v>
      </c>
      <c r="R34" s="33" t="str">
        <f t="shared" si="3"/>
        <v>B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973</v>
      </c>
      <c r="D35" s="26" t="s">
        <v>214</v>
      </c>
      <c r="E35" s="27" t="s">
        <v>610</v>
      </c>
      <c r="F35" s="25" t="s">
        <v>974</v>
      </c>
      <c r="G35" s="25" t="s">
        <v>975</v>
      </c>
      <c r="H35" s="29">
        <v>8</v>
      </c>
      <c r="I35" s="29">
        <v>5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4.5999999999999996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976</v>
      </c>
      <c r="D36" s="26" t="s">
        <v>617</v>
      </c>
      <c r="E36" s="27" t="s">
        <v>203</v>
      </c>
      <c r="F36" s="25" t="s">
        <v>977</v>
      </c>
      <c r="G36" s="25" t="s">
        <v>100</v>
      </c>
      <c r="H36" s="29">
        <v>8</v>
      </c>
      <c r="I36" s="29">
        <v>1</v>
      </c>
      <c r="J36" s="29" t="s">
        <v>27</v>
      </c>
      <c r="K36" s="29" t="s">
        <v>27</v>
      </c>
      <c r="L36" s="36"/>
      <c r="M36" s="36"/>
      <c r="N36" s="36"/>
      <c r="O36" s="36"/>
      <c r="P36" s="175">
        <v>5</v>
      </c>
      <c r="Q36" s="32">
        <f t="shared" si="0"/>
        <v>4.4000000000000004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978</v>
      </c>
      <c r="D37" s="26" t="s">
        <v>979</v>
      </c>
      <c r="E37" s="27" t="s">
        <v>203</v>
      </c>
      <c r="F37" s="25" t="s">
        <v>702</v>
      </c>
      <c r="G37" s="25" t="s">
        <v>200</v>
      </c>
      <c r="H37" s="29">
        <v>10</v>
      </c>
      <c r="I37" s="29">
        <v>6</v>
      </c>
      <c r="J37" s="29" t="s">
        <v>27</v>
      </c>
      <c r="K37" s="29" t="s">
        <v>27</v>
      </c>
      <c r="L37" s="36"/>
      <c r="M37" s="36"/>
      <c r="N37" s="36"/>
      <c r="O37" s="36"/>
      <c r="P37" s="175">
        <v>3</v>
      </c>
      <c r="Q37" s="32">
        <f t="shared" si="0"/>
        <v>5.3</v>
      </c>
      <c r="R37" s="33" t="str">
        <f t="shared" si="3"/>
        <v>D+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980</v>
      </c>
      <c r="D38" s="26" t="s">
        <v>981</v>
      </c>
      <c r="E38" s="27" t="s">
        <v>208</v>
      </c>
      <c r="F38" s="25" t="s">
        <v>982</v>
      </c>
      <c r="G38" s="25" t="s">
        <v>975</v>
      </c>
      <c r="H38" s="29">
        <v>8</v>
      </c>
      <c r="I38" s="29">
        <v>5</v>
      </c>
      <c r="J38" s="29" t="s">
        <v>27</v>
      </c>
      <c r="K38" s="29" t="s">
        <v>27</v>
      </c>
      <c r="L38" s="36"/>
      <c r="M38" s="36"/>
      <c r="N38" s="36"/>
      <c r="O38" s="36"/>
      <c r="P38" s="175">
        <v>4</v>
      </c>
      <c r="Q38" s="32">
        <f t="shared" si="0"/>
        <v>5.0999999999999996</v>
      </c>
      <c r="R38" s="33" t="str">
        <f t="shared" si="3"/>
        <v>D+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983</v>
      </c>
      <c r="D39" s="26" t="s">
        <v>984</v>
      </c>
      <c r="E39" s="27" t="s">
        <v>211</v>
      </c>
      <c r="F39" s="25" t="s">
        <v>985</v>
      </c>
      <c r="G39" s="25" t="s">
        <v>100</v>
      </c>
      <c r="H39" s="29">
        <v>10</v>
      </c>
      <c r="I39" s="29">
        <v>6</v>
      </c>
      <c r="J39" s="29" t="s">
        <v>27</v>
      </c>
      <c r="K39" s="29" t="s">
        <v>27</v>
      </c>
      <c r="L39" s="36"/>
      <c r="M39" s="36"/>
      <c r="N39" s="36"/>
      <c r="O39" s="36"/>
      <c r="P39" s="175">
        <v>4</v>
      </c>
      <c r="Q39" s="32">
        <f t="shared" si="0"/>
        <v>5.8</v>
      </c>
      <c r="R39" s="33" t="str">
        <f t="shared" si="3"/>
        <v>C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986</v>
      </c>
      <c r="D40" s="26" t="s">
        <v>254</v>
      </c>
      <c r="E40" s="27" t="s">
        <v>211</v>
      </c>
      <c r="F40" s="25" t="s">
        <v>758</v>
      </c>
      <c r="G40" s="25" t="s">
        <v>372</v>
      </c>
      <c r="H40" s="29">
        <v>10</v>
      </c>
      <c r="I40" s="29">
        <v>8</v>
      </c>
      <c r="J40" s="29" t="s">
        <v>27</v>
      </c>
      <c r="K40" s="29" t="s">
        <v>27</v>
      </c>
      <c r="L40" s="36"/>
      <c r="M40" s="36"/>
      <c r="N40" s="36"/>
      <c r="O40" s="36"/>
      <c r="P40" s="175">
        <v>4</v>
      </c>
      <c r="Q40" s="32">
        <f t="shared" si="0"/>
        <v>6.4</v>
      </c>
      <c r="R40" s="33" t="str">
        <f t="shared" si="3"/>
        <v>C</v>
      </c>
      <c r="S40" s="34" t="str">
        <f t="shared" si="1"/>
        <v>Trung bình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987</v>
      </c>
      <c r="D41" s="26" t="s">
        <v>148</v>
      </c>
      <c r="E41" s="27" t="s">
        <v>988</v>
      </c>
      <c r="F41" s="25" t="s">
        <v>989</v>
      </c>
      <c r="G41" s="25" t="s">
        <v>100</v>
      </c>
      <c r="H41" s="29">
        <v>10</v>
      </c>
      <c r="I41" s="29">
        <v>5</v>
      </c>
      <c r="J41" s="29" t="s">
        <v>27</v>
      </c>
      <c r="K41" s="29" t="s">
        <v>27</v>
      </c>
      <c r="L41" s="36"/>
      <c r="M41" s="36"/>
      <c r="N41" s="36"/>
      <c r="O41" s="36"/>
      <c r="P41" s="175">
        <v>3</v>
      </c>
      <c r="Q41" s="32">
        <f t="shared" si="0"/>
        <v>5</v>
      </c>
      <c r="R41" s="33" t="str">
        <f t="shared" si="3"/>
        <v>D+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990</v>
      </c>
      <c r="D42" s="26" t="s">
        <v>991</v>
      </c>
      <c r="E42" s="27" t="s">
        <v>621</v>
      </c>
      <c r="F42" s="25" t="s">
        <v>992</v>
      </c>
      <c r="G42" s="25" t="s">
        <v>395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6.1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993</v>
      </c>
      <c r="D43" s="26" t="s">
        <v>994</v>
      </c>
      <c r="E43" s="27" t="s">
        <v>621</v>
      </c>
      <c r="F43" s="25" t="s">
        <v>995</v>
      </c>
      <c r="G43" s="25" t="s">
        <v>191</v>
      </c>
      <c r="H43" s="29">
        <v>10</v>
      </c>
      <c r="I43" s="29">
        <v>6</v>
      </c>
      <c r="J43" s="29" t="s">
        <v>27</v>
      </c>
      <c r="K43" s="29" t="s">
        <v>27</v>
      </c>
      <c r="L43" s="36"/>
      <c r="M43" s="36"/>
      <c r="N43" s="36"/>
      <c r="O43" s="36"/>
      <c r="P43" s="175">
        <v>7</v>
      </c>
      <c r="Q43" s="32">
        <f t="shared" si="0"/>
        <v>7.3</v>
      </c>
      <c r="R43" s="33" t="str">
        <f t="shared" si="3"/>
        <v>B</v>
      </c>
      <c r="S43" s="34" t="str">
        <f t="shared" si="1"/>
        <v>Khá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996</v>
      </c>
      <c r="D44" s="26" t="s">
        <v>275</v>
      </c>
      <c r="E44" s="27" t="s">
        <v>228</v>
      </c>
      <c r="F44" s="25" t="s">
        <v>997</v>
      </c>
      <c r="G44" s="25" t="s">
        <v>395</v>
      </c>
      <c r="H44" s="29">
        <v>10</v>
      </c>
      <c r="I44" s="29">
        <v>2</v>
      </c>
      <c r="J44" s="29" t="s">
        <v>27</v>
      </c>
      <c r="K44" s="29" t="s">
        <v>27</v>
      </c>
      <c r="L44" s="36"/>
      <c r="M44" s="36"/>
      <c r="N44" s="36"/>
      <c r="O44" s="36"/>
      <c r="P44" s="175">
        <v>7</v>
      </c>
      <c r="Q44" s="32">
        <f t="shared" si="0"/>
        <v>6.1</v>
      </c>
      <c r="R44" s="33" t="str">
        <f t="shared" si="3"/>
        <v>C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998</v>
      </c>
      <c r="D45" s="26" t="s">
        <v>680</v>
      </c>
      <c r="E45" s="27" t="s">
        <v>228</v>
      </c>
      <c r="F45" s="25" t="s">
        <v>615</v>
      </c>
      <c r="G45" s="25" t="s">
        <v>100</v>
      </c>
      <c r="H45" s="29">
        <v>6</v>
      </c>
      <c r="I45" s="29">
        <v>7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5.3</v>
      </c>
      <c r="R45" s="33" t="str">
        <f t="shared" si="3"/>
        <v>D+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999</v>
      </c>
      <c r="D46" s="26" t="s">
        <v>1000</v>
      </c>
      <c r="E46" s="27" t="s">
        <v>228</v>
      </c>
      <c r="F46" s="25" t="s">
        <v>399</v>
      </c>
      <c r="G46" s="25" t="s">
        <v>395</v>
      </c>
      <c r="H46" s="29">
        <v>9</v>
      </c>
      <c r="I46" s="29">
        <v>7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5.9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1001</v>
      </c>
      <c r="D47" s="26" t="s">
        <v>1002</v>
      </c>
      <c r="E47" s="27" t="s">
        <v>656</v>
      </c>
      <c r="F47" s="25" t="s">
        <v>379</v>
      </c>
      <c r="G47" s="25" t="s">
        <v>930</v>
      </c>
      <c r="H47" s="29">
        <v>6</v>
      </c>
      <c r="I47" s="29">
        <v>6</v>
      </c>
      <c r="J47" s="29" t="s">
        <v>27</v>
      </c>
      <c r="K47" s="29" t="s">
        <v>27</v>
      </c>
      <c r="L47" s="36"/>
      <c r="M47" s="36"/>
      <c r="N47" s="36"/>
      <c r="O47" s="36"/>
      <c r="P47" s="175">
        <v>4</v>
      </c>
      <c r="Q47" s="32">
        <f t="shared" si="0"/>
        <v>5</v>
      </c>
      <c r="R47" s="33" t="str">
        <f t="shared" si="3"/>
        <v>D+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1003</v>
      </c>
      <c r="D48" s="26" t="s">
        <v>284</v>
      </c>
      <c r="E48" s="27" t="s">
        <v>232</v>
      </c>
      <c r="F48" s="25" t="s">
        <v>1004</v>
      </c>
      <c r="G48" s="25" t="s">
        <v>95</v>
      </c>
      <c r="H48" s="29">
        <v>10</v>
      </c>
      <c r="I48" s="29">
        <v>8</v>
      </c>
      <c r="J48" s="29" t="s">
        <v>27</v>
      </c>
      <c r="K48" s="29" t="s">
        <v>27</v>
      </c>
      <c r="L48" s="36"/>
      <c r="M48" s="36"/>
      <c r="N48" s="36"/>
      <c r="O48" s="36"/>
      <c r="P48" s="175">
        <v>6</v>
      </c>
      <c r="Q48" s="32">
        <f t="shared" si="0"/>
        <v>7.4</v>
      </c>
      <c r="R48" s="33" t="str">
        <f t="shared" si="3"/>
        <v>B</v>
      </c>
      <c r="S48" s="34" t="str">
        <f t="shared" si="1"/>
        <v>Khá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1005</v>
      </c>
      <c r="D49" s="26" t="s">
        <v>288</v>
      </c>
      <c r="E49" s="27" t="s">
        <v>1006</v>
      </c>
      <c r="F49" s="25" t="s">
        <v>1007</v>
      </c>
      <c r="G49" s="25" t="s">
        <v>395</v>
      </c>
      <c r="H49" s="29">
        <v>0</v>
      </c>
      <c r="I49" s="29">
        <v>0</v>
      </c>
      <c r="J49" s="29" t="s">
        <v>27</v>
      </c>
      <c r="K49" s="29" t="s">
        <v>27</v>
      </c>
      <c r="L49" s="36"/>
      <c r="M49" s="36"/>
      <c r="N49" s="36"/>
      <c r="O49" s="36"/>
      <c r="P49" s="175">
        <v>0</v>
      </c>
      <c r="Q49" s="32">
        <f t="shared" si="0"/>
        <v>0</v>
      </c>
      <c r="R49" s="33" t="str">
        <f t="shared" si="3"/>
        <v>F</v>
      </c>
      <c r="S49" s="34" t="str">
        <f t="shared" si="1"/>
        <v>Kém</v>
      </c>
      <c r="T49" s="35" t="str">
        <f t="shared" si="4"/>
        <v>Không đủ ĐKDT</v>
      </c>
      <c r="U49" s="3"/>
      <c r="V49" s="101" t="str">
        <f t="shared" si="2"/>
        <v>Học lại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1008</v>
      </c>
      <c r="D50" s="26" t="s">
        <v>1009</v>
      </c>
      <c r="E50" s="27" t="s">
        <v>669</v>
      </c>
      <c r="F50" s="25" t="s">
        <v>1010</v>
      </c>
      <c r="G50" s="25" t="s">
        <v>930</v>
      </c>
      <c r="H50" s="29">
        <v>10</v>
      </c>
      <c r="I50" s="29">
        <v>4</v>
      </c>
      <c r="J50" s="29" t="s">
        <v>27</v>
      </c>
      <c r="K50" s="29" t="s">
        <v>27</v>
      </c>
      <c r="L50" s="36"/>
      <c r="M50" s="36"/>
      <c r="N50" s="36"/>
      <c r="O50" s="36"/>
      <c r="P50" s="175">
        <v>3</v>
      </c>
      <c r="Q50" s="32">
        <f t="shared" si="0"/>
        <v>4.7</v>
      </c>
      <c r="R50" s="33" t="str">
        <f t="shared" si="3"/>
        <v>D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1011</v>
      </c>
      <c r="D51" s="26" t="s">
        <v>1012</v>
      </c>
      <c r="E51" s="27" t="s">
        <v>677</v>
      </c>
      <c r="F51" s="25" t="s">
        <v>1013</v>
      </c>
      <c r="G51" s="25" t="s">
        <v>313</v>
      </c>
      <c r="H51" s="29">
        <v>9</v>
      </c>
      <c r="I51" s="29">
        <v>5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5.3</v>
      </c>
      <c r="R51" s="33" t="str">
        <f t="shared" si="3"/>
        <v>D+</v>
      </c>
      <c r="S51" s="34" t="str">
        <f t="shared" si="1"/>
        <v>Trung bình yếu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1014</v>
      </c>
      <c r="D52" s="26" t="s">
        <v>1015</v>
      </c>
      <c r="E52" s="27" t="s">
        <v>683</v>
      </c>
      <c r="F52" s="25" t="s">
        <v>417</v>
      </c>
      <c r="G52" s="25" t="s">
        <v>129</v>
      </c>
      <c r="H52" s="29">
        <v>8</v>
      </c>
      <c r="I52" s="29">
        <v>6</v>
      </c>
      <c r="J52" s="29" t="s">
        <v>27</v>
      </c>
      <c r="K52" s="29" t="s">
        <v>27</v>
      </c>
      <c r="L52" s="36"/>
      <c r="M52" s="36"/>
      <c r="N52" s="36"/>
      <c r="O52" s="36"/>
      <c r="P52" s="175">
        <v>4</v>
      </c>
      <c r="Q52" s="32">
        <f t="shared" si="0"/>
        <v>5.4</v>
      </c>
      <c r="R52" s="33" t="str">
        <f t="shared" si="3"/>
        <v>D+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1016</v>
      </c>
      <c r="D53" s="26" t="s">
        <v>310</v>
      </c>
      <c r="E53" s="27" t="s">
        <v>683</v>
      </c>
      <c r="F53" s="25" t="s">
        <v>1017</v>
      </c>
      <c r="G53" s="25" t="s">
        <v>167</v>
      </c>
      <c r="H53" s="29">
        <v>10</v>
      </c>
      <c r="I53" s="29">
        <v>8</v>
      </c>
      <c r="J53" s="29" t="s">
        <v>27</v>
      </c>
      <c r="K53" s="29" t="s">
        <v>27</v>
      </c>
      <c r="L53" s="36"/>
      <c r="M53" s="36"/>
      <c r="N53" s="36"/>
      <c r="O53" s="36"/>
      <c r="P53" s="175">
        <v>4</v>
      </c>
      <c r="Q53" s="32">
        <f t="shared" si="0"/>
        <v>6.4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1018</v>
      </c>
      <c r="D54" s="26" t="s">
        <v>1019</v>
      </c>
      <c r="E54" s="27" t="s">
        <v>693</v>
      </c>
      <c r="F54" s="25" t="s">
        <v>1020</v>
      </c>
      <c r="G54" s="25" t="s">
        <v>87</v>
      </c>
      <c r="H54" s="29">
        <v>8</v>
      </c>
      <c r="I54" s="29">
        <v>1</v>
      </c>
      <c r="J54" s="29" t="s">
        <v>27</v>
      </c>
      <c r="K54" s="29" t="s">
        <v>27</v>
      </c>
      <c r="L54" s="36"/>
      <c r="M54" s="36"/>
      <c r="N54" s="36"/>
      <c r="O54" s="36"/>
      <c r="P54" s="175">
        <v>5</v>
      </c>
      <c r="Q54" s="32">
        <f t="shared" si="0"/>
        <v>4.4000000000000004</v>
      </c>
      <c r="R54" s="33" t="str">
        <f t="shared" si="3"/>
        <v>D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1021</v>
      </c>
      <c r="D55" s="26" t="s">
        <v>822</v>
      </c>
      <c r="E55" s="27" t="s">
        <v>475</v>
      </c>
      <c r="F55" s="25" t="s">
        <v>1022</v>
      </c>
      <c r="G55" s="25" t="s">
        <v>395</v>
      </c>
      <c r="H55" s="29">
        <v>6</v>
      </c>
      <c r="I55" s="29">
        <v>5</v>
      </c>
      <c r="J55" s="29" t="s">
        <v>27</v>
      </c>
      <c r="K55" s="29" t="s">
        <v>27</v>
      </c>
      <c r="L55" s="36"/>
      <c r="M55" s="36"/>
      <c r="N55" s="36"/>
      <c r="O55" s="36"/>
      <c r="P55" s="175">
        <v>3</v>
      </c>
      <c r="Q55" s="32">
        <f t="shared" si="0"/>
        <v>4.2</v>
      </c>
      <c r="R55" s="33" t="str">
        <f t="shared" si="3"/>
        <v>D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1023</v>
      </c>
      <c r="D56" s="26" t="s">
        <v>1024</v>
      </c>
      <c r="E56" s="27" t="s">
        <v>272</v>
      </c>
      <c r="F56" s="25" t="s">
        <v>256</v>
      </c>
      <c r="G56" s="25" t="s">
        <v>100</v>
      </c>
      <c r="H56" s="29">
        <v>9</v>
      </c>
      <c r="I56" s="29">
        <v>9</v>
      </c>
      <c r="J56" s="29" t="s">
        <v>27</v>
      </c>
      <c r="K56" s="29" t="s">
        <v>27</v>
      </c>
      <c r="L56" s="36"/>
      <c r="M56" s="36"/>
      <c r="N56" s="36"/>
      <c r="O56" s="36"/>
      <c r="P56" s="175">
        <v>8</v>
      </c>
      <c r="Q56" s="32">
        <f t="shared" si="0"/>
        <v>8.5</v>
      </c>
      <c r="R56" s="33" t="str">
        <f t="shared" si="3"/>
        <v>A</v>
      </c>
      <c r="S56" s="34" t="str">
        <f t="shared" si="1"/>
        <v>Giỏi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1025</v>
      </c>
      <c r="D57" s="26" t="s">
        <v>1026</v>
      </c>
      <c r="E57" s="27" t="s">
        <v>272</v>
      </c>
      <c r="F57" s="25" t="s">
        <v>1027</v>
      </c>
      <c r="G57" s="25" t="s">
        <v>87</v>
      </c>
      <c r="H57" s="29">
        <v>10</v>
      </c>
      <c r="I57" s="29">
        <v>2</v>
      </c>
      <c r="J57" s="29" t="s">
        <v>27</v>
      </c>
      <c r="K57" s="29" t="s">
        <v>27</v>
      </c>
      <c r="L57" s="36"/>
      <c r="M57" s="36"/>
      <c r="N57" s="36"/>
      <c r="O57" s="36"/>
      <c r="P57" s="175">
        <v>3</v>
      </c>
      <c r="Q57" s="32">
        <f t="shared" si="0"/>
        <v>4.0999999999999996</v>
      </c>
      <c r="R57" s="33" t="str">
        <f t="shared" si="3"/>
        <v>D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1028</v>
      </c>
      <c r="D58" s="26" t="s">
        <v>288</v>
      </c>
      <c r="E58" s="27" t="s">
        <v>1029</v>
      </c>
      <c r="F58" s="25" t="s">
        <v>857</v>
      </c>
      <c r="G58" s="25" t="s">
        <v>143</v>
      </c>
      <c r="H58" s="29">
        <v>10</v>
      </c>
      <c r="I58" s="29">
        <v>3</v>
      </c>
      <c r="J58" s="29" t="s">
        <v>27</v>
      </c>
      <c r="K58" s="29" t="s">
        <v>27</v>
      </c>
      <c r="L58" s="36"/>
      <c r="M58" s="36"/>
      <c r="N58" s="36"/>
      <c r="O58" s="36"/>
      <c r="P58" s="175">
        <v>5</v>
      </c>
      <c r="Q58" s="32">
        <f t="shared" si="0"/>
        <v>5.4</v>
      </c>
      <c r="R58" s="33" t="str">
        <f t="shared" si="3"/>
        <v>D+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1030</v>
      </c>
      <c r="D59" s="26" t="s">
        <v>685</v>
      </c>
      <c r="E59" s="27" t="s">
        <v>479</v>
      </c>
      <c r="F59" s="25" t="s">
        <v>78</v>
      </c>
      <c r="G59" s="25" t="s">
        <v>594</v>
      </c>
      <c r="H59" s="29">
        <v>8</v>
      </c>
      <c r="I59" s="29">
        <v>2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4.7</v>
      </c>
      <c r="R59" s="33" t="str">
        <f t="shared" si="3"/>
        <v>D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1031</v>
      </c>
      <c r="D60" s="26" t="s">
        <v>1032</v>
      </c>
      <c r="E60" s="27" t="s">
        <v>276</v>
      </c>
      <c r="F60" s="25" t="s">
        <v>420</v>
      </c>
      <c r="G60" s="25" t="s">
        <v>167</v>
      </c>
      <c r="H60" s="29">
        <v>8</v>
      </c>
      <c r="I60" s="29">
        <v>1</v>
      </c>
      <c r="J60" s="29" t="s">
        <v>27</v>
      </c>
      <c r="K60" s="29" t="s">
        <v>27</v>
      </c>
      <c r="L60" s="36"/>
      <c r="M60" s="36"/>
      <c r="N60" s="36"/>
      <c r="O60" s="36"/>
      <c r="P60" s="175">
        <v>6</v>
      </c>
      <c r="Q60" s="32">
        <f t="shared" si="0"/>
        <v>4.9000000000000004</v>
      </c>
      <c r="R60" s="33" t="str">
        <f t="shared" si="3"/>
        <v>D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1033</v>
      </c>
      <c r="D61" s="26" t="s">
        <v>1034</v>
      </c>
      <c r="E61" s="27" t="s">
        <v>491</v>
      </c>
      <c r="F61" s="25" t="s">
        <v>1035</v>
      </c>
      <c r="G61" s="25" t="s">
        <v>182</v>
      </c>
      <c r="H61" s="29">
        <v>10</v>
      </c>
      <c r="I61" s="29">
        <v>5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6</v>
      </c>
      <c r="R61" s="33" t="str">
        <f t="shared" si="3"/>
        <v>C</v>
      </c>
      <c r="S61" s="34" t="str">
        <f t="shared" si="1"/>
        <v>Trung bình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1036</v>
      </c>
      <c r="D62" s="26" t="s">
        <v>254</v>
      </c>
      <c r="E62" s="27" t="s">
        <v>280</v>
      </c>
      <c r="F62" s="25" t="s">
        <v>1037</v>
      </c>
      <c r="G62" s="25" t="s">
        <v>200</v>
      </c>
      <c r="H62" s="29">
        <v>10</v>
      </c>
      <c r="I62" s="29">
        <v>3</v>
      </c>
      <c r="J62" s="29" t="s">
        <v>27</v>
      </c>
      <c r="K62" s="29" t="s">
        <v>27</v>
      </c>
      <c r="L62" s="36"/>
      <c r="M62" s="36"/>
      <c r="N62" s="36"/>
      <c r="O62" s="36"/>
      <c r="P62" s="175">
        <v>4</v>
      </c>
      <c r="Q62" s="32">
        <f t="shared" si="0"/>
        <v>4.9000000000000004</v>
      </c>
      <c r="R62" s="33" t="str">
        <f t="shared" si="3"/>
        <v>D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1038</v>
      </c>
      <c r="D63" s="26" t="s">
        <v>822</v>
      </c>
      <c r="E63" s="27" t="s">
        <v>701</v>
      </c>
      <c r="F63" s="25" t="s">
        <v>1039</v>
      </c>
      <c r="G63" s="25" t="s">
        <v>167</v>
      </c>
      <c r="H63" s="29">
        <v>10</v>
      </c>
      <c r="I63" s="29">
        <v>3</v>
      </c>
      <c r="J63" s="29" t="s">
        <v>27</v>
      </c>
      <c r="K63" s="29" t="s">
        <v>27</v>
      </c>
      <c r="L63" s="36"/>
      <c r="M63" s="36"/>
      <c r="N63" s="36"/>
      <c r="O63" s="36"/>
      <c r="P63" s="175">
        <v>3</v>
      </c>
      <c r="Q63" s="32">
        <f t="shared" si="0"/>
        <v>4.4000000000000004</v>
      </c>
      <c r="R63" s="33" t="str">
        <f t="shared" si="3"/>
        <v>D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1040</v>
      </c>
      <c r="D64" s="26" t="s">
        <v>1041</v>
      </c>
      <c r="E64" s="27" t="s">
        <v>291</v>
      </c>
      <c r="F64" s="25" t="s">
        <v>802</v>
      </c>
      <c r="G64" s="25" t="s">
        <v>395</v>
      </c>
      <c r="H64" s="29">
        <v>8</v>
      </c>
      <c r="I64" s="29">
        <v>2</v>
      </c>
      <c r="J64" s="29" t="s">
        <v>27</v>
      </c>
      <c r="K64" s="29" t="s">
        <v>27</v>
      </c>
      <c r="L64" s="36"/>
      <c r="M64" s="36"/>
      <c r="N64" s="36"/>
      <c r="O64" s="36"/>
      <c r="P64" s="175">
        <v>5</v>
      </c>
      <c r="Q64" s="32">
        <f t="shared" si="0"/>
        <v>4.7</v>
      </c>
      <c r="R64" s="33" t="str">
        <f t="shared" si="3"/>
        <v>D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1042</v>
      </c>
      <c r="D65" s="26" t="s">
        <v>1043</v>
      </c>
      <c r="E65" s="27" t="s">
        <v>307</v>
      </c>
      <c r="F65" s="25" t="s">
        <v>921</v>
      </c>
      <c r="G65" s="25" t="s">
        <v>395</v>
      </c>
      <c r="H65" s="29">
        <v>0</v>
      </c>
      <c r="I65" s="29">
        <v>0</v>
      </c>
      <c r="J65" s="29" t="s">
        <v>27</v>
      </c>
      <c r="K65" s="29" t="s">
        <v>27</v>
      </c>
      <c r="L65" s="36"/>
      <c r="M65" s="36"/>
      <c r="N65" s="36"/>
      <c r="O65" s="36"/>
      <c r="P65" s="175">
        <v>0</v>
      </c>
      <c r="Q65" s="32">
        <f t="shared" si="0"/>
        <v>0</v>
      </c>
      <c r="R65" s="33" t="str">
        <f t="shared" si="3"/>
        <v>F</v>
      </c>
      <c r="S65" s="34" t="str">
        <f t="shared" si="1"/>
        <v>Kém</v>
      </c>
      <c r="T65" s="35" t="str">
        <f t="shared" si="4"/>
        <v>Không đủ ĐKDT</v>
      </c>
      <c r="U65" s="3"/>
      <c r="V65" s="101" t="str">
        <f t="shared" si="2"/>
        <v>Học lại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1044</v>
      </c>
      <c r="D66" s="26" t="s">
        <v>1045</v>
      </c>
      <c r="E66" s="27" t="s">
        <v>307</v>
      </c>
      <c r="F66" s="25" t="s">
        <v>1046</v>
      </c>
      <c r="G66" s="25" t="s">
        <v>1047</v>
      </c>
      <c r="H66" s="29">
        <v>9</v>
      </c>
      <c r="I66" s="29">
        <v>4</v>
      </c>
      <c r="J66" s="29" t="s">
        <v>27</v>
      </c>
      <c r="K66" s="29" t="s">
        <v>27</v>
      </c>
      <c r="L66" s="36"/>
      <c r="M66" s="36"/>
      <c r="N66" s="36"/>
      <c r="O66" s="36"/>
      <c r="P66" s="175">
        <v>4</v>
      </c>
      <c r="Q66" s="32">
        <f t="shared" si="0"/>
        <v>5</v>
      </c>
      <c r="R66" s="33" t="str">
        <f t="shared" si="3"/>
        <v>D+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1048</v>
      </c>
      <c r="D67" s="26" t="s">
        <v>1049</v>
      </c>
      <c r="E67" s="27" t="s">
        <v>311</v>
      </c>
      <c r="F67" s="28" t="s">
        <v>1050</v>
      </c>
      <c r="G67" s="25" t="s">
        <v>930</v>
      </c>
      <c r="H67" s="29">
        <v>10</v>
      </c>
      <c r="I67" s="29">
        <v>2</v>
      </c>
      <c r="J67" s="29" t="s">
        <v>27</v>
      </c>
      <c r="K67" s="29" t="s">
        <v>27</v>
      </c>
      <c r="L67" s="36"/>
      <c r="M67" s="36"/>
      <c r="N67" s="36"/>
      <c r="O67" s="36"/>
      <c r="P67" s="175">
        <v>5</v>
      </c>
      <c r="Q67" s="32">
        <f t="shared" si="0"/>
        <v>5.0999999999999996</v>
      </c>
      <c r="R67" s="33" t="str">
        <f t="shared" si="3"/>
        <v>D+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1051</v>
      </c>
      <c r="D68" s="26" t="s">
        <v>1052</v>
      </c>
      <c r="E68" s="27" t="s">
        <v>1053</v>
      </c>
      <c r="F68" s="28" t="s">
        <v>709</v>
      </c>
      <c r="G68" s="25" t="s">
        <v>1054</v>
      </c>
      <c r="H68" s="29">
        <v>8</v>
      </c>
      <c r="I68" s="29">
        <v>5</v>
      </c>
      <c r="J68" s="29" t="s">
        <v>27</v>
      </c>
      <c r="K68" s="29" t="s">
        <v>27</v>
      </c>
      <c r="L68" s="36"/>
      <c r="M68" s="36"/>
      <c r="N68" s="36"/>
      <c r="O68" s="36"/>
      <c r="P68" s="175">
        <v>3</v>
      </c>
      <c r="Q68" s="32">
        <f t="shared" si="0"/>
        <v>4.5999999999999996</v>
      </c>
      <c r="R68" s="33" t="str">
        <f t="shared" si="3"/>
        <v>D</v>
      </c>
      <c r="S68" s="34" t="str">
        <f t="shared" si="1"/>
        <v>Trung bình yếu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1055</v>
      </c>
      <c r="D69" s="26" t="s">
        <v>1056</v>
      </c>
      <c r="E69" s="27" t="s">
        <v>1057</v>
      </c>
      <c r="F69" s="28" t="s">
        <v>830</v>
      </c>
      <c r="G69" s="25" t="s">
        <v>930</v>
      </c>
      <c r="H69" s="29">
        <v>10</v>
      </c>
      <c r="I69" s="29">
        <v>6</v>
      </c>
      <c r="J69" s="29" t="s">
        <v>27</v>
      </c>
      <c r="K69" s="29" t="s">
        <v>27</v>
      </c>
      <c r="L69" s="36"/>
      <c r="M69" s="36"/>
      <c r="N69" s="36"/>
      <c r="O69" s="36"/>
      <c r="P69" s="175">
        <v>3</v>
      </c>
      <c r="Q69" s="32">
        <f t="shared" si="0"/>
        <v>5.3</v>
      </c>
      <c r="R69" s="33" t="str">
        <f t="shared" si="3"/>
        <v>D+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1058</v>
      </c>
      <c r="D70" s="26" t="s">
        <v>1059</v>
      </c>
      <c r="E70" s="27" t="s">
        <v>879</v>
      </c>
      <c r="F70" s="28" t="s">
        <v>1060</v>
      </c>
      <c r="G70" s="25" t="s">
        <v>313</v>
      </c>
      <c r="H70" s="29">
        <v>9</v>
      </c>
      <c r="I70" s="29">
        <v>5</v>
      </c>
      <c r="J70" s="29" t="s">
        <v>27</v>
      </c>
      <c r="K70" s="29" t="s">
        <v>27</v>
      </c>
      <c r="L70" s="36"/>
      <c r="M70" s="36"/>
      <c r="N70" s="36"/>
      <c r="O70" s="36"/>
      <c r="P70" s="175">
        <v>3</v>
      </c>
      <c r="Q70" s="32">
        <f t="shared" si="0"/>
        <v>4.8</v>
      </c>
      <c r="R70" s="33" t="str">
        <f t="shared" si="3"/>
        <v>D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customHeight="1">
      <c r="B71" s="24">
        <v>61</v>
      </c>
      <c r="C71" s="25" t="s">
        <v>1061</v>
      </c>
      <c r="D71" s="26" t="s">
        <v>1062</v>
      </c>
      <c r="E71" s="27" t="s">
        <v>515</v>
      </c>
      <c r="F71" s="28" t="s">
        <v>786</v>
      </c>
      <c r="G71" s="25" t="s">
        <v>87</v>
      </c>
      <c r="H71" s="29">
        <v>8</v>
      </c>
      <c r="I71" s="29">
        <v>3</v>
      </c>
      <c r="J71" s="29" t="s">
        <v>27</v>
      </c>
      <c r="K71" s="29" t="s">
        <v>27</v>
      </c>
      <c r="L71" s="36"/>
      <c r="M71" s="36"/>
      <c r="N71" s="36"/>
      <c r="O71" s="36"/>
      <c r="P71" s="175">
        <v>4</v>
      </c>
      <c r="Q71" s="32">
        <f t="shared" si="0"/>
        <v>4.5</v>
      </c>
      <c r="R71" s="33" t="str">
        <f t="shared" si="3"/>
        <v>D</v>
      </c>
      <c r="S71" s="34" t="str">
        <f t="shared" si="1"/>
        <v>Trung bình yếu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customHeight="1">
      <c r="B72" s="24">
        <v>62</v>
      </c>
      <c r="C72" s="25" t="s">
        <v>1063</v>
      </c>
      <c r="D72" s="26" t="s">
        <v>176</v>
      </c>
      <c r="E72" s="27" t="s">
        <v>515</v>
      </c>
      <c r="F72" s="28" t="s">
        <v>540</v>
      </c>
      <c r="G72" s="25" t="s">
        <v>87</v>
      </c>
      <c r="H72" s="29">
        <v>8</v>
      </c>
      <c r="I72" s="29">
        <v>1</v>
      </c>
      <c r="J72" s="29" t="s">
        <v>27</v>
      </c>
      <c r="K72" s="29" t="s">
        <v>27</v>
      </c>
      <c r="L72" s="36"/>
      <c r="M72" s="36"/>
      <c r="N72" s="36"/>
      <c r="O72" s="36"/>
      <c r="P72" s="175">
        <v>6</v>
      </c>
      <c r="Q72" s="32">
        <f t="shared" si="0"/>
        <v>4.9000000000000004</v>
      </c>
      <c r="R72" s="33" t="str">
        <f t="shared" si="3"/>
        <v>D</v>
      </c>
      <c r="S72" s="34" t="str">
        <f t="shared" si="1"/>
        <v>Trung bình yếu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customHeight="1">
      <c r="B73" s="24">
        <v>63</v>
      </c>
      <c r="C73" s="25" t="s">
        <v>1064</v>
      </c>
      <c r="D73" s="26" t="s">
        <v>1065</v>
      </c>
      <c r="E73" s="27" t="s">
        <v>1066</v>
      </c>
      <c r="F73" s="28" t="s">
        <v>1067</v>
      </c>
      <c r="G73" s="25" t="s">
        <v>930</v>
      </c>
      <c r="H73" s="29">
        <v>8</v>
      </c>
      <c r="I73" s="29">
        <v>1</v>
      </c>
      <c r="J73" s="29" t="s">
        <v>27</v>
      </c>
      <c r="K73" s="29" t="s">
        <v>27</v>
      </c>
      <c r="L73" s="36"/>
      <c r="M73" s="36"/>
      <c r="N73" s="36"/>
      <c r="O73" s="36"/>
      <c r="P73" s="175">
        <v>5</v>
      </c>
      <c r="Q73" s="32">
        <f t="shared" si="0"/>
        <v>4.4000000000000004</v>
      </c>
      <c r="R73" s="33" t="str">
        <f t="shared" si="3"/>
        <v>D</v>
      </c>
      <c r="S73" s="34" t="str">
        <f t="shared" si="1"/>
        <v>Trung bình yếu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customHeight="1">
      <c r="B74" s="24">
        <v>64</v>
      </c>
      <c r="C74" s="25" t="s">
        <v>1068</v>
      </c>
      <c r="D74" s="26" t="s">
        <v>365</v>
      </c>
      <c r="E74" s="27" t="s">
        <v>1066</v>
      </c>
      <c r="F74" s="28" t="s">
        <v>933</v>
      </c>
      <c r="G74" s="25" t="s">
        <v>372</v>
      </c>
      <c r="H74" s="29">
        <v>10</v>
      </c>
      <c r="I74" s="29">
        <v>4</v>
      </c>
      <c r="J74" s="29" t="s">
        <v>27</v>
      </c>
      <c r="K74" s="29" t="s">
        <v>27</v>
      </c>
      <c r="L74" s="36"/>
      <c r="M74" s="36"/>
      <c r="N74" s="36"/>
      <c r="O74" s="36"/>
      <c r="P74" s="175">
        <v>4</v>
      </c>
      <c r="Q74" s="32">
        <f t="shared" si="0"/>
        <v>5.2</v>
      </c>
      <c r="R74" s="33" t="str">
        <f t="shared" si="3"/>
        <v>D+</v>
      </c>
      <c r="S74" s="34" t="str">
        <f t="shared" si="1"/>
        <v>Trung bình yếu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customHeight="1">
      <c r="B75" s="24">
        <v>65</v>
      </c>
      <c r="C75" s="25" t="s">
        <v>1069</v>
      </c>
      <c r="D75" s="26" t="s">
        <v>454</v>
      </c>
      <c r="E75" s="27" t="s">
        <v>331</v>
      </c>
      <c r="F75" s="28" t="s">
        <v>420</v>
      </c>
      <c r="G75" s="25" t="s">
        <v>167</v>
      </c>
      <c r="H75" s="29">
        <v>10</v>
      </c>
      <c r="I75" s="29">
        <v>9</v>
      </c>
      <c r="J75" s="29" t="s">
        <v>27</v>
      </c>
      <c r="K75" s="29" t="s">
        <v>27</v>
      </c>
      <c r="L75" s="36"/>
      <c r="M75" s="36"/>
      <c r="N75" s="36"/>
      <c r="O75" s="36"/>
      <c r="P75" s="175">
        <v>5</v>
      </c>
      <c r="Q75" s="32">
        <f t="shared" ref="Q75:Q138" si="5">ROUND(SUMPRODUCT(H75:P75,$H$10:$P$10)/100,1)</f>
        <v>7.2</v>
      </c>
      <c r="R75" s="33" t="str">
        <f t="shared" si="3"/>
        <v>B</v>
      </c>
      <c r="S75" s="34" t="str">
        <f t="shared" si="1"/>
        <v>Khá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customHeight="1">
      <c r="B76" s="24">
        <v>66</v>
      </c>
      <c r="C76" s="25" t="s">
        <v>1070</v>
      </c>
      <c r="D76" s="26" t="s">
        <v>772</v>
      </c>
      <c r="E76" s="27" t="s">
        <v>334</v>
      </c>
      <c r="F76" s="28" t="s">
        <v>1071</v>
      </c>
      <c r="G76" s="25" t="s">
        <v>1072</v>
      </c>
      <c r="H76" s="29">
        <v>9</v>
      </c>
      <c r="I76" s="29">
        <v>5</v>
      </c>
      <c r="J76" s="29" t="s">
        <v>27</v>
      </c>
      <c r="K76" s="29" t="s">
        <v>27</v>
      </c>
      <c r="L76" s="36"/>
      <c r="M76" s="36"/>
      <c r="N76" s="36"/>
      <c r="O76" s="36"/>
      <c r="P76" s="175">
        <v>4</v>
      </c>
      <c r="Q76" s="32">
        <f t="shared" si="5"/>
        <v>5.3</v>
      </c>
      <c r="R76" s="33" t="str">
        <f t="shared" si="3"/>
        <v>D+</v>
      </c>
      <c r="S76" s="34" t="str">
        <f t="shared" si="1"/>
        <v>Trung bình yếu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customHeight="1">
      <c r="B77" s="24">
        <v>67</v>
      </c>
      <c r="C77" s="25" t="s">
        <v>1073</v>
      </c>
      <c r="D77" s="26" t="s">
        <v>428</v>
      </c>
      <c r="E77" s="27" t="s">
        <v>343</v>
      </c>
      <c r="F77" s="28" t="s">
        <v>662</v>
      </c>
      <c r="G77" s="25" t="s">
        <v>87</v>
      </c>
      <c r="H77" s="29">
        <v>10</v>
      </c>
      <c r="I77" s="29">
        <v>2</v>
      </c>
      <c r="J77" s="29" t="s">
        <v>27</v>
      </c>
      <c r="K77" s="29" t="s">
        <v>27</v>
      </c>
      <c r="L77" s="36"/>
      <c r="M77" s="36"/>
      <c r="N77" s="36"/>
      <c r="O77" s="36"/>
      <c r="P77" s="175">
        <v>3</v>
      </c>
      <c r="Q77" s="32">
        <f t="shared" si="5"/>
        <v>4.0999999999999996</v>
      </c>
      <c r="R77" s="33" t="str">
        <f t="shared" si="3"/>
        <v>D</v>
      </c>
      <c r="S77" s="34" t="str">
        <f t="shared" si="1"/>
        <v>Trung bình yếu</v>
      </c>
      <c r="T77" s="35" t="str">
        <f t="shared" si="4"/>
        <v/>
      </c>
      <c r="U77" s="3"/>
      <c r="V77" s="101" t="str">
        <f t="shared" si="6"/>
        <v>Đạt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customHeight="1">
      <c r="B78" s="24">
        <v>68</v>
      </c>
      <c r="C78" s="25" t="s">
        <v>1074</v>
      </c>
      <c r="D78" s="26" t="s">
        <v>1075</v>
      </c>
      <c r="E78" s="27" t="s">
        <v>755</v>
      </c>
      <c r="F78" s="28" t="s">
        <v>150</v>
      </c>
      <c r="G78" s="25" t="s">
        <v>87</v>
      </c>
      <c r="H78" s="29">
        <v>10</v>
      </c>
      <c r="I78" s="29">
        <v>3</v>
      </c>
      <c r="J78" s="29" t="s">
        <v>27</v>
      </c>
      <c r="K78" s="29" t="s">
        <v>27</v>
      </c>
      <c r="L78" s="36"/>
      <c r="M78" s="36"/>
      <c r="N78" s="36"/>
      <c r="O78" s="36"/>
      <c r="P78" s="175">
        <v>5</v>
      </c>
      <c r="Q78" s="32">
        <f t="shared" si="5"/>
        <v>5.4</v>
      </c>
      <c r="R78" s="33" t="str">
        <f t="shared" si="3"/>
        <v>D+</v>
      </c>
      <c r="S78" s="34" t="str">
        <f t="shared" si="1"/>
        <v>Trung bình yếu</v>
      </c>
      <c r="T78" s="35" t="str">
        <f t="shared" si="4"/>
        <v/>
      </c>
      <c r="U78" s="3"/>
      <c r="V78" s="101" t="str">
        <f t="shared" si="6"/>
        <v>Đạt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customHeight="1">
      <c r="B79" s="24">
        <v>69</v>
      </c>
      <c r="C79" s="25" t="s">
        <v>1076</v>
      </c>
      <c r="D79" s="26" t="s">
        <v>872</v>
      </c>
      <c r="E79" s="27" t="s">
        <v>1077</v>
      </c>
      <c r="F79" s="28" t="s">
        <v>840</v>
      </c>
      <c r="G79" s="25" t="s">
        <v>395</v>
      </c>
      <c r="H79" s="29">
        <v>10</v>
      </c>
      <c r="I79" s="29">
        <v>2</v>
      </c>
      <c r="J79" s="29" t="s">
        <v>27</v>
      </c>
      <c r="K79" s="29" t="s">
        <v>27</v>
      </c>
      <c r="L79" s="36"/>
      <c r="M79" s="36"/>
      <c r="N79" s="36"/>
      <c r="O79" s="36"/>
      <c r="P79" s="175">
        <v>3</v>
      </c>
      <c r="Q79" s="32">
        <f t="shared" si="5"/>
        <v>4.0999999999999996</v>
      </c>
      <c r="R79" s="33" t="str">
        <f t="shared" si="3"/>
        <v>D</v>
      </c>
      <c r="S79" s="34" t="str">
        <f t="shared" si="1"/>
        <v>Trung bình yếu</v>
      </c>
      <c r="T79" s="35" t="str">
        <f t="shared" si="4"/>
        <v/>
      </c>
      <c r="U79" s="3"/>
      <c r="V79" s="101" t="str">
        <f t="shared" si="6"/>
        <v>Đạt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customHeight="1">
      <c r="B80" s="24">
        <v>70</v>
      </c>
      <c r="C80" s="25" t="s">
        <v>1078</v>
      </c>
      <c r="D80" s="26" t="s">
        <v>385</v>
      </c>
      <c r="E80" s="27" t="s">
        <v>536</v>
      </c>
      <c r="F80" s="28" t="s">
        <v>1079</v>
      </c>
      <c r="G80" s="25" t="s">
        <v>234</v>
      </c>
      <c r="H80" s="29">
        <v>10</v>
      </c>
      <c r="I80" s="29">
        <v>5</v>
      </c>
      <c r="J80" s="29" t="s">
        <v>27</v>
      </c>
      <c r="K80" s="29" t="s">
        <v>27</v>
      </c>
      <c r="L80" s="36"/>
      <c r="M80" s="36"/>
      <c r="N80" s="36"/>
      <c r="O80" s="36"/>
      <c r="P80" s="175">
        <v>6</v>
      </c>
      <c r="Q80" s="32">
        <f t="shared" si="5"/>
        <v>6.5</v>
      </c>
      <c r="R80" s="33" t="str">
        <f t="shared" si="3"/>
        <v>C+</v>
      </c>
      <c r="S80" s="34" t="str">
        <f t="shared" si="1"/>
        <v>Trung bình</v>
      </c>
      <c r="T80" s="35" t="str">
        <f t="shared" si="4"/>
        <v/>
      </c>
      <c r="U80" s="3"/>
      <c r="V80" s="101" t="str">
        <f t="shared" si="6"/>
        <v>Đạt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customHeight="1">
      <c r="B81" s="24">
        <v>71</v>
      </c>
      <c r="C81" s="25" t="s">
        <v>1080</v>
      </c>
      <c r="D81" s="26" t="s">
        <v>1081</v>
      </c>
      <c r="E81" s="27" t="s">
        <v>348</v>
      </c>
      <c r="F81" s="28" t="s">
        <v>833</v>
      </c>
      <c r="G81" s="25" t="s">
        <v>100</v>
      </c>
      <c r="H81" s="29">
        <v>6</v>
      </c>
      <c r="I81" s="29">
        <v>5</v>
      </c>
      <c r="J81" s="29" t="s">
        <v>27</v>
      </c>
      <c r="K81" s="29" t="s">
        <v>27</v>
      </c>
      <c r="L81" s="36"/>
      <c r="M81" s="36"/>
      <c r="N81" s="36"/>
      <c r="O81" s="36"/>
      <c r="P81" s="175">
        <v>4</v>
      </c>
      <c r="Q81" s="32">
        <f t="shared" si="5"/>
        <v>4.7</v>
      </c>
      <c r="R81" s="33" t="str">
        <f t="shared" si="3"/>
        <v>D</v>
      </c>
      <c r="S81" s="34" t="str">
        <f t="shared" si="1"/>
        <v>Trung bình yếu</v>
      </c>
      <c r="T81" s="35" t="str">
        <f t="shared" si="4"/>
        <v/>
      </c>
      <c r="U81" s="3"/>
      <c r="V81" s="101" t="str">
        <f t="shared" si="6"/>
        <v>Đạt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customHeight="1">
      <c r="B82" s="24">
        <v>72</v>
      </c>
      <c r="C82" s="25" t="s">
        <v>1082</v>
      </c>
      <c r="D82" s="26" t="s">
        <v>1083</v>
      </c>
      <c r="E82" s="27" t="s">
        <v>348</v>
      </c>
      <c r="F82" s="28" t="s">
        <v>640</v>
      </c>
      <c r="G82" s="25" t="s">
        <v>395</v>
      </c>
      <c r="H82" s="29">
        <v>8</v>
      </c>
      <c r="I82" s="29">
        <v>4</v>
      </c>
      <c r="J82" s="29" t="s">
        <v>27</v>
      </c>
      <c r="K82" s="29" t="s">
        <v>27</v>
      </c>
      <c r="L82" s="36"/>
      <c r="M82" s="36"/>
      <c r="N82" s="36"/>
      <c r="O82" s="36"/>
      <c r="P82" s="175">
        <v>4</v>
      </c>
      <c r="Q82" s="32">
        <f t="shared" si="5"/>
        <v>4.8</v>
      </c>
      <c r="R82" s="33" t="str">
        <f t="shared" si="3"/>
        <v>D</v>
      </c>
      <c r="S82" s="34" t="str">
        <f t="shared" si="1"/>
        <v>Trung bình yếu</v>
      </c>
      <c r="T82" s="35" t="str">
        <f t="shared" si="4"/>
        <v/>
      </c>
      <c r="U82" s="3"/>
      <c r="V82" s="101" t="str">
        <f t="shared" si="6"/>
        <v>Đạt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hidden="1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147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69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3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78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643" priority="112" operator="greaterThan">
      <formula>10</formula>
    </cfRule>
  </conditionalFormatting>
  <conditionalFormatting sqref="C1:C1048576">
    <cfRule type="duplicateValues" dxfId="2642" priority="111"/>
  </conditionalFormatting>
  <conditionalFormatting sqref="H11:I82">
    <cfRule type="cellIs" dxfId="2641" priority="107" stopIfTrue="1" operator="greaterThan">
      <formula>10</formula>
    </cfRule>
    <cfRule type="cellIs" dxfId="2640" priority="108" stopIfTrue="1" operator="greaterThan">
      <formula>10</formula>
    </cfRule>
    <cfRule type="cellIs" dxfId="2639" priority="109" stopIfTrue="1" operator="greaterThan">
      <formula>10</formula>
    </cfRule>
    <cfRule type="cellIs" dxfId="2638" priority="110" stopIfTrue="1" operator="greaterThan">
      <formula>10</formula>
    </cfRule>
  </conditionalFormatting>
  <conditionalFormatting sqref="C11">
    <cfRule type="duplicateValues" dxfId="2637" priority="105" stopIfTrue="1"/>
    <cfRule type="duplicateValues" dxfId="2636" priority="106" stopIfTrue="1"/>
  </conditionalFormatting>
  <conditionalFormatting sqref="C12:C82">
    <cfRule type="duplicateValues" dxfId="2635" priority="103" stopIfTrue="1"/>
    <cfRule type="duplicateValues" dxfId="2634" priority="104" stopIfTrue="1"/>
  </conditionalFormatting>
  <conditionalFormatting sqref="H11:I11">
    <cfRule type="cellIs" dxfId="2633" priority="99" stopIfTrue="1" operator="greaterThan">
      <formula>10</formula>
    </cfRule>
    <cfRule type="cellIs" dxfId="2632" priority="100" stopIfTrue="1" operator="greaterThan">
      <formula>10</formula>
    </cfRule>
    <cfRule type="cellIs" dxfId="2631" priority="101" stopIfTrue="1" operator="greaterThan">
      <formula>10</formula>
    </cfRule>
    <cfRule type="cellIs" dxfId="2630" priority="102" stopIfTrue="1" operator="greaterThan">
      <formula>10</formula>
    </cfRule>
  </conditionalFormatting>
  <conditionalFormatting sqref="H12:I82">
    <cfRule type="cellIs" dxfId="2629" priority="95" stopIfTrue="1" operator="greaterThan">
      <formula>10</formula>
    </cfRule>
    <cfRule type="cellIs" dxfId="2628" priority="96" stopIfTrue="1" operator="greaterThan">
      <formula>10</formula>
    </cfRule>
    <cfRule type="cellIs" dxfId="2627" priority="97" stopIfTrue="1" operator="greaterThan">
      <formula>10</formula>
    </cfRule>
    <cfRule type="cellIs" dxfId="2626" priority="98" stopIfTrue="1" operator="greaterThan">
      <formula>10</formula>
    </cfRule>
  </conditionalFormatting>
  <conditionalFormatting sqref="C11">
    <cfRule type="duplicateValues" dxfId="2625" priority="93" stopIfTrue="1"/>
    <cfRule type="duplicateValues" dxfId="2624" priority="94" stopIfTrue="1"/>
  </conditionalFormatting>
  <conditionalFormatting sqref="C12:C82">
    <cfRule type="duplicateValues" dxfId="2623" priority="91" stopIfTrue="1"/>
    <cfRule type="duplicateValues" dxfId="2622" priority="92" stopIfTrue="1"/>
  </conditionalFormatting>
  <conditionalFormatting sqref="H11:J98">
    <cfRule type="cellIs" dxfId="2621" priority="90" operator="greaterThan">
      <formula>10</formula>
    </cfRule>
  </conditionalFormatting>
  <conditionalFormatting sqref="C11:C98">
    <cfRule type="duplicateValues" dxfId="2620" priority="89"/>
  </conditionalFormatting>
  <conditionalFormatting sqref="H11:I70">
    <cfRule type="cellIs" dxfId="2619" priority="85" stopIfTrue="1" operator="greaterThan">
      <formula>10</formula>
    </cfRule>
    <cfRule type="cellIs" dxfId="2618" priority="86" stopIfTrue="1" operator="greaterThan">
      <formula>10</formula>
    </cfRule>
    <cfRule type="cellIs" dxfId="2617" priority="87" stopIfTrue="1" operator="greaterThan">
      <formula>10</formula>
    </cfRule>
    <cfRule type="cellIs" dxfId="2616" priority="88" stopIfTrue="1" operator="greaterThan">
      <formula>10</formula>
    </cfRule>
  </conditionalFormatting>
  <conditionalFormatting sqref="C11">
    <cfRule type="duplicateValues" dxfId="2615" priority="83" stopIfTrue="1"/>
    <cfRule type="duplicateValues" dxfId="2614" priority="84" stopIfTrue="1"/>
  </conditionalFormatting>
  <conditionalFormatting sqref="C12:C70">
    <cfRule type="duplicateValues" dxfId="2613" priority="81" stopIfTrue="1"/>
    <cfRule type="duplicateValues" dxfId="2612" priority="82" stopIfTrue="1"/>
  </conditionalFormatting>
  <conditionalFormatting sqref="H11:I11">
    <cfRule type="cellIs" dxfId="2611" priority="77" stopIfTrue="1" operator="greaterThan">
      <formula>10</formula>
    </cfRule>
    <cfRule type="cellIs" dxfId="2610" priority="78" stopIfTrue="1" operator="greaterThan">
      <formula>10</formula>
    </cfRule>
    <cfRule type="cellIs" dxfId="2609" priority="79" stopIfTrue="1" operator="greaterThan">
      <formula>10</formula>
    </cfRule>
    <cfRule type="cellIs" dxfId="2608" priority="80" stopIfTrue="1" operator="greaterThan">
      <formula>10</formula>
    </cfRule>
  </conditionalFormatting>
  <conditionalFormatting sqref="H12:I70">
    <cfRule type="cellIs" dxfId="2607" priority="73" stopIfTrue="1" operator="greaterThan">
      <formula>10</formula>
    </cfRule>
    <cfRule type="cellIs" dxfId="2606" priority="74" stopIfTrue="1" operator="greaterThan">
      <formula>10</formula>
    </cfRule>
    <cfRule type="cellIs" dxfId="2605" priority="75" stopIfTrue="1" operator="greaterThan">
      <formula>10</formula>
    </cfRule>
    <cfRule type="cellIs" dxfId="2604" priority="76" stopIfTrue="1" operator="greaterThan">
      <formula>10</formula>
    </cfRule>
  </conditionalFormatting>
  <conditionalFormatting sqref="C11">
    <cfRule type="duplicateValues" dxfId="2603" priority="71" stopIfTrue="1"/>
    <cfRule type="duplicateValues" dxfId="2602" priority="72" stopIfTrue="1"/>
  </conditionalFormatting>
  <conditionalFormatting sqref="C12:C70">
    <cfRule type="duplicateValues" dxfId="2601" priority="69" stopIfTrue="1"/>
    <cfRule type="duplicateValues" dxfId="2600" priority="70" stopIfTrue="1"/>
  </conditionalFormatting>
  <conditionalFormatting sqref="H11:J98">
    <cfRule type="cellIs" dxfId="2599" priority="68" operator="greaterThan">
      <formula>10</formula>
    </cfRule>
  </conditionalFormatting>
  <conditionalFormatting sqref="C11:C98">
    <cfRule type="duplicateValues" dxfId="2598" priority="67"/>
  </conditionalFormatting>
  <conditionalFormatting sqref="H11:I84">
    <cfRule type="cellIs" dxfId="2597" priority="63" stopIfTrue="1" operator="greaterThan">
      <formula>10</formula>
    </cfRule>
    <cfRule type="cellIs" dxfId="2596" priority="64" stopIfTrue="1" operator="greaterThan">
      <formula>10</formula>
    </cfRule>
    <cfRule type="cellIs" dxfId="2595" priority="65" stopIfTrue="1" operator="greaterThan">
      <formula>10</formula>
    </cfRule>
    <cfRule type="cellIs" dxfId="2594" priority="66" stopIfTrue="1" operator="greaterThan">
      <formula>10</formula>
    </cfRule>
  </conditionalFormatting>
  <conditionalFormatting sqref="C11">
    <cfRule type="duplicateValues" dxfId="2593" priority="61" stopIfTrue="1"/>
    <cfRule type="duplicateValues" dxfId="2592" priority="62" stopIfTrue="1"/>
  </conditionalFormatting>
  <conditionalFormatting sqref="C12:C84">
    <cfRule type="duplicateValues" dxfId="2591" priority="59" stopIfTrue="1"/>
    <cfRule type="duplicateValues" dxfId="2590" priority="60" stopIfTrue="1"/>
  </conditionalFormatting>
  <conditionalFormatting sqref="H11:I11">
    <cfRule type="cellIs" dxfId="2589" priority="55" stopIfTrue="1" operator="greaterThan">
      <formula>10</formula>
    </cfRule>
    <cfRule type="cellIs" dxfId="2588" priority="56" stopIfTrue="1" operator="greaterThan">
      <formula>10</formula>
    </cfRule>
    <cfRule type="cellIs" dxfId="2587" priority="57" stopIfTrue="1" operator="greaterThan">
      <formula>10</formula>
    </cfRule>
    <cfRule type="cellIs" dxfId="2586" priority="58" stopIfTrue="1" operator="greaterThan">
      <formula>10</formula>
    </cfRule>
  </conditionalFormatting>
  <conditionalFormatting sqref="H12:I84">
    <cfRule type="cellIs" dxfId="2585" priority="51" stopIfTrue="1" operator="greaterThan">
      <formula>10</formula>
    </cfRule>
    <cfRule type="cellIs" dxfId="2584" priority="52" stopIfTrue="1" operator="greaterThan">
      <formula>10</formula>
    </cfRule>
    <cfRule type="cellIs" dxfId="2583" priority="53" stopIfTrue="1" operator="greaterThan">
      <formula>10</formula>
    </cfRule>
    <cfRule type="cellIs" dxfId="2582" priority="54" stopIfTrue="1" operator="greaterThan">
      <formula>10</formula>
    </cfRule>
  </conditionalFormatting>
  <conditionalFormatting sqref="C11">
    <cfRule type="duplicateValues" dxfId="2581" priority="49" stopIfTrue="1"/>
    <cfRule type="duplicateValues" dxfId="2580" priority="50" stopIfTrue="1"/>
  </conditionalFormatting>
  <conditionalFormatting sqref="C12:C84">
    <cfRule type="duplicateValues" dxfId="2579" priority="47" stopIfTrue="1"/>
    <cfRule type="duplicateValues" dxfId="2578" priority="48" stopIfTrue="1"/>
  </conditionalFormatting>
  <conditionalFormatting sqref="H11:J98">
    <cfRule type="cellIs" dxfId="2577" priority="46" operator="greaterThan">
      <formula>10</formula>
    </cfRule>
  </conditionalFormatting>
  <conditionalFormatting sqref="C11:C98">
    <cfRule type="duplicateValues" dxfId="2576" priority="45"/>
  </conditionalFormatting>
  <conditionalFormatting sqref="H11:I70">
    <cfRule type="cellIs" dxfId="2575" priority="41" stopIfTrue="1" operator="greaterThan">
      <formula>10</formula>
    </cfRule>
    <cfRule type="cellIs" dxfId="2574" priority="42" stopIfTrue="1" operator="greaterThan">
      <formula>10</formula>
    </cfRule>
    <cfRule type="cellIs" dxfId="2573" priority="43" stopIfTrue="1" operator="greaterThan">
      <formula>10</formula>
    </cfRule>
    <cfRule type="cellIs" dxfId="2572" priority="44" stopIfTrue="1" operator="greaterThan">
      <formula>10</formula>
    </cfRule>
  </conditionalFormatting>
  <conditionalFormatting sqref="C11">
    <cfRule type="duplicateValues" dxfId="2571" priority="39" stopIfTrue="1"/>
    <cfRule type="duplicateValues" dxfId="2570" priority="40" stopIfTrue="1"/>
  </conditionalFormatting>
  <conditionalFormatting sqref="C12:C70">
    <cfRule type="duplicateValues" dxfId="2569" priority="37" stopIfTrue="1"/>
    <cfRule type="duplicateValues" dxfId="2568" priority="38" stopIfTrue="1"/>
  </conditionalFormatting>
  <conditionalFormatting sqref="H11:I11">
    <cfRule type="cellIs" dxfId="2567" priority="33" stopIfTrue="1" operator="greaterThan">
      <formula>10</formula>
    </cfRule>
    <cfRule type="cellIs" dxfId="2566" priority="34" stopIfTrue="1" operator="greaterThan">
      <formula>10</formula>
    </cfRule>
    <cfRule type="cellIs" dxfId="2565" priority="35" stopIfTrue="1" operator="greaterThan">
      <formula>10</formula>
    </cfRule>
    <cfRule type="cellIs" dxfId="2564" priority="36" stopIfTrue="1" operator="greaterThan">
      <formula>10</formula>
    </cfRule>
  </conditionalFormatting>
  <conditionalFormatting sqref="H12:I70">
    <cfRule type="cellIs" dxfId="2563" priority="29" stopIfTrue="1" operator="greaterThan">
      <formula>10</formula>
    </cfRule>
    <cfRule type="cellIs" dxfId="2562" priority="30" stopIfTrue="1" operator="greaterThan">
      <formula>10</formula>
    </cfRule>
    <cfRule type="cellIs" dxfId="2561" priority="31" stopIfTrue="1" operator="greaterThan">
      <formula>10</formula>
    </cfRule>
    <cfRule type="cellIs" dxfId="2560" priority="32" stopIfTrue="1" operator="greaterThan">
      <formula>10</formula>
    </cfRule>
  </conditionalFormatting>
  <conditionalFormatting sqref="C11">
    <cfRule type="duplicateValues" dxfId="2559" priority="27" stopIfTrue="1"/>
    <cfRule type="duplicateValues" dxfId="2558" priority="28" stopIfTrue="1"/>
  </conditionalFormatting>
  <conditionalFormatting sqref="C12:C70">
    <cfRule type="duplicateValues" dxfId="2557" priority="25" stopIfTrue="1"/>
    <cfRule type="duplicateValues" dxfId="2556" priority="26" stopIfTrue="1"/>
  </conditionalFormatting>
  <conditionalFormatting sqref="H11:J98">
    <cfRule type="cellIs" dxfId="2555" priority="24" operator="greaterThan">
      <formula>10</formula>
    </cfRule>
  </conditionalFormatting>
  <conditionalFormatting sqref="C11:C98">
    <cfRule type="duplicateValues" dxfId="2554" priority="23"/>
  </conditionalFormatting>
  <conditionalFormatting sqref="H11:I80">
    <cfRule type="cellIs" dxfId="2553" priority="19" stopIfTrue="1" operator="greaterThan">
      <formula>10</formula>
    </cfRule>
    <cfRule type="cellIs" dxfId="2552" priority="20" stopIfTrue="1" operator="greaterThan">
      <formula>10</formula>
    </cfRule>
    <cfRule type="cellIs" dxfId="2551" priority="21" stopIfTrue="1" operator="greaterThan">
      <formula>10</formula>
    </cfRule>
    <cfRule type="cellIs" dxfId="2550" priority="22" stopIfTrue="1" operator="greaterThan">
      <formula>10</formula>
    </cfRule>
  </conditionalFormatting>
  <conditionalFormatting sqref="C11">
    <cfRule type="duplicateValues" dxfId="2549" priority="17" stopIfTrue="1"/>
    <cfRule type="duplicateValues" dxfId="2548" priority="18" stopIfTrue="1"/>
  </conditionalFormatting>
  <conditionalFormatting sqref="C12:C80">
    <cfRule type="duplicateValues" dxfId="2547" priority="15" stopIfTrue="1"/>
    <cfRule type="duplicateValues" dxfId="2546" priority="16" stopIfTrue="1"/>
  </conditionalFormatting>
  <conditionalFormatting sqref="H11:I11">
    <cfRule type="cellIs" dxfId="2545" priority="11" stopIfTrue="1" operator="greaterThan">
      <formula>10</formula>
    </cfRule>
    <cfRule type="cellIs" dxfId="2544" priority="12" stopIfTrue="1" operator="greaterThan">
      <formula>10</formula>
    </cfRule>
    <cfRule type="cellIs" dxfId="2543" priority="13" stopIfTrue="1" operator="greaterThan">
      <formula>10</formula>
    </cfRule>
    <cfRule type="cellIs" dxfId="2542" priority="14" stopIfTrue="1" operator="greaterThan">
      <formula>10</formula>
    </cfRule>
  </conditionalFormatting>
  <conditionalFormatting sqref="H12:I80">
    <cfRule type="cellIs" dxfId="2541" priority="7" stopIfTrue="1" operator="greaterThan">
      <formula>10</formula>
    </cfRule>
    <cfRule type="cellIs" dxfId="2540" priority="8" stopIfTrue="1" operator="greaterThan">
      <formula>10</formula>
    </cfRule>
    <cfRule type="cellIs" dxfId="2539" priority="9" stopIfTrue="1" operator="greaterThan">
      <formula>10</formula>
    </cfRule>
    <cfRule type="cellIs" dxfId="2538" priority="10" stopIfTrue="1" operator="greaterThan">
      <formula>10</formula>
    </cfRule>
  </conditionalFormatting>
  <conditionalFormatting sqref="C11">
    <cfRule type="duplicateValues" dxfId="2537" priority="5" stopIfTrue="1"/>
    <cfRule type="duplicateValues" dxfId="2536" priority="6" stopIfTrue="1"/>
  </conditionalFormatting>
  <conditionalFormatting sqref="C12:C80">
    <cfRule type="duplicateValues" dxfId="2535" priority="3" stopIfTrue="1"/>
    <cfRule type="duplicateValues" dxfId="2534" priority="4" stopIfTrue="1"/>
  </conditionalFormatting>
  <conditionalFormatting sqref="H11:J98">
    <cfRule type="cellIs" dxfId="2533" priority="2" operator="greaterThan">
      <formula>10</formula>
    </cfRule>
  </conditionalFormatting>
  <conditionalFormatting sqref="C11:C98">
    <cfRule type="duplicateValues" dxfId="253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tabSelected="1" workbookViewId="0">
      <pane ySplit="4" topLeftCell="A22" activePane="bottomLeft" state="frozen"/>
      <selection activeCell="H2" sqref="H2:T2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3.875" style="1" bestFit="1" customWidth="1"/>
    <col min="5" max="5" width="8.5" style="1" customWidth="1"/>
    <col min="6" max="6" width="9.375" style="1" hidden="1" customWidth="1"/>
    <col min="7" max="7" width="12.7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68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43596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18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5</v>
      </c>
      <c r="AI9" s="81">
        <f>+$AH$9/$Y$9</f>
        <v>3.3333333333333333E-2</v>
      </c>
      <c r="AJ9" s="73">
        <f>COUNTIF($V$11:$V$219,"Đạt")</f>
        <v>55</v>
      </c>
      <c r="AK9" s="80">
        <f>+$AJ$9/$Y$9</f>
        <v>0.36666666666666664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1084</v>
      </c>
      <c r="D11" s="17" t="s">
        <v>1085</v>
      </c>
      <c r="E11" s="18" t="s">
        <v>73</v>
      </c>
      <c r="F11" s="16" t="s">
        <v>1086</v>
      </c>
      <c r="G11" s="16" t="s">
        <v>87</v>
      </c>
      <c r="H11" s="19">
        <v>7</v>
      </c>
      <c r="I11" s="19">
        <v>8</v>
      </c>
      <c r="J11" s="19" t="s">
        <v>27</v>
      </c>
      <c r="K11" s="19" t="s">
        <v>27</v>
      </c>
      <c r="L11" s="20"/>
      <c r="M11" s="20"/>
      <c r="N11" s="20"/>
      <c r="O11" s="20"/>
      <c r="P11" s="174">
        <v>3</v>
      </c>
      <c r="Q11" s="21">
        <f t="shared" ref="Q11:Q74" si="0">ROUND(SUMPRODUCT(H11:P11,$H$10:$P$10)/100,1)</f>
        <v>5.3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1087</v>
      </c>
      <c r="D12" s="26" t="s">
        <v>202</v>
      </c>
      <c r="E12" s="27" t="s">
        <v>73</v>
      </c>
      <c r="F12" s="25" t="s">
        <v>1088</v>
      </c>
      <c r="G12" s="25" t="s">
        <v>372</v>
      </c>
      <c r="H12" s="29">
        <v>10</v>
      </c>
      <c r="I12" s="29">
        <v>5</v>
      </c>
      <c r="J12" s="29" t="s">
        <v>27</v>
      </c>
      <c r="K12" s="29" t="s">
        <v>27</v>
      </c>
      <c r="L12" s="30"/>
      <c r="M12" s="30"/>
      <c r="N12" s="30"/>
      <c r="O12" s="30"/>
      <c r="P12" s="175">
        <v>3</v>
      </c>
      <c r="Q12" s="32">
        <f t="shared" si="0"/>
        <v>5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D+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1089</v>
      </c>
      <c r="D13" s="26" t="s">
        <v>1090</v>
      </c>
      <c r="E13" s="27" t="s">
        <v>73</v>
      </c>
      <c r="F13" s="25" t="s">
        <v>462</v>
      </c>
      <c r="G13" s="25" t="s">
        <v>100</v>
      </c>
      <c r="H13" s="29">
        <v>10</v>
      </c>
      <c r="I13" s="29">
        <v>2</v>
      </c>
      <c r="J13" s="29" t="s">
        <v>27</v>
      </c>
      <c r="K13" s="29" t="s">
        <v>27</v>
      </c>
      <c r="L13" s="36"/>
      <c r="M13" s="36"/>
      <c r="N13" s="36"/>
      <c r="O13" s="36"/>
      <c r="P13" s="175">
        <v>5</v>
      </c>
      <c r="Q13" s="32">
        <f t="shared" si="0"/>
        <v>5.0999999999999996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D+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1091</v>
      </c>
      <c r="D14" s="26" t="s">
        <v>1092</v>
      </c>
      <c r="E14" s="27" t="s">
        <v>98</v>
      </c>
      <c r="F14" s="25" t="s">
        <v>341</v>
      </c>
      <c r="G14" s="25" t="s">
        <v>205</v>
      </c>
      <c r="H14" s="29">
        <v>10</v>
      </c>
      <c r="I14" s="29">
        <v>2</v>
      </c>
      <c r="J14" s="29" t="s">
        <v>27</v>
      </c>
      <c r="K14" s="29" t="s">
        <v>27</v>
      </c>
      <c r="L14" s="36"/>
      <c r="M14" s="36"/>
      <c r="N14" s="36"/>
      <c r="O14" s="36"/>
      <c r="P14" s="175">
        <v>6</v>
      </c>
      <c r="Q14" s="32">
        <f t="shared" si="0"/>
        <v>5.6</v>
      </c>
      <c r="R14" s="33" t="str">
        <f t="shared" si="3"/>
        <v>C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1093</v>
      </c>
      <c r="D15" s="26" t="s">
        <v>1094</v>
      </c>
      <c r="E15" s="27" t="s">
        <v>1095</v>
      </c>
      <c r="F15" s="25" t="s">
        <v>1096</v>
      </c>
      <c r="G15" s="25" t="s">
        <v>585</v>
      </c>
      <c r="H15" s="29">
        <v>7</v>
      </c>
      <c r="I15" s="29">
        <v>4</v>
      </c>
      <c r="J15" s="29" t="s">
        <v>27</v>
      </c>
      <c r="K15" s="29" t="s">
        <v>27</v>
      </c>
      <c r="L15" s="36"/>
      <c r="M15" s="36"/>
      <c r="N15" s="36"/>
      <c r="O15" s="36"/>
      <c r="P15" s="175">
        <v>7</v>
      </c>
      <c r="Q15" s="32">
        <f t="shared" si="0"/>
        <v>6.1</v>
      </c>
      <c r="R15" s="33" t="str">
        <f t="shared" si="3"/>
        <v>C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1097</v>
      </c>
      <c r="D16" s="26" t="s">
        <v>1098</v>
      </c>
      <c r="E16" s="27" t="s">
        <v>108</v>
      </c>
      <c r="F16" s="25" t="s">
        <v>1086</v>
      </c>
      <c r="G16" s="25" t="s">
        <v>323</v>
      </c>
      <c r="H16" s="29">
        <v>8</v>
      </c>
      <c r="I16" s="29">
        <v>4</v>
      </c>
      <c r="J16" s="29" t="s">
        <v>27</v>
      </c>
      <c r="K16" s="29" t="s">
        <v>27</v>
      </c>
      <c r="L16" s="36"/>
      <c r="M16" s="36"/>
      <c r="N16" s="36"/>
      <c r="O16" s="36"/>
      <c r="P16" s="175">
        <v>3</v>
      </c>
      <c r="Q16" s="32">
        <f t="shared" si="0"/>
        <v>4.3</v>
      </c>
      <c r="R16" s="33" t="str">
        <f t="shared" si="3"/>
        <v>D</v>
      </c>
      <c r="S16" s="34" t="str">
        <f t="shared" si="1"/>
        <v>Trung bình yếu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1099</v>
      </c>
      <c r="D17" s="26" t="s">
        <v>1100</v>
      </c>
      <c r="E17" s="27" t="s">
        <v>1101</v>
      </c>
      <c r="F17" s="25" t="s">
        <v>507</v>
      </c>
      <c r="G17" s="25" t="s">
        <v>395</v>
      </c>
      <c r="H17" s="29">
        <v>7</v>
      </c>
      <c r="I17" s="29">
        <v>2</v>
      </c>
      <c r="J17" s="29" t="s">
        <v>27</v>
      </c>
      <c r="K17" s="29" t="s">
        <v>27</v>
      </c>
      <c r="L17" s="36"/>
      <c r="M17" s="36"/>
      <c r="N17" s="36"/>
      <c r="O17" s="36"/>
      <c r="P17" s="175">
        <v>3</v>
      </c>
      <c r="Q17" s="32">
        <f t="shared" si="0"/>
        <v>3.5</v>
      </c>
      <c r="R17" s="33" t="str">
        <f t="shared" si="3"/>
        <v>F</v>
      </c>
      <c r="S17" s="34" t="str">
        <f t="shared" si="1"/>
        <v>Kém</v>
      </c>
      <c r="T17" s="35" t="str">
        <f t="shared" si="4"/>
        <v/>
      </c>
      <c r="U17" s="3"/>
      <c r="V17" s="101" t="str">
        <f t="shared" si="2"/>
        <v>Học lại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1102</v>
      </c>
      <c r="D18" s="26" t="s">
        <v>1103</v>
      </c>
      <c r="E18" s="27" t="s">
        <v>941</v>
      </c>
      <c r="F18" s="25" t="s">
        <v>181</v>
      </c>
      <c r="G18" s="25" t="s">
        <v>512</v>
      </c>
      <c r="H18" s="29">
        <v>10</v>
      </c>
      <c r="I18" s="29">
        <v>4</v>
      </c>
      <c r="J18" s="29" t="s">
        <v>27</v>
      </c>
      <c r="K18" s="29" t="s">
        <v>27</v>
      </c>
      <c r="L18" s="36"/>
      <c r="M18" s="36"/>
      <c r="N18" s="36"/>
      <c r="O18" s="36"/>
      <c r="P18" s="175">
        <v>3</v>
      </c>
      <c r="Q18" s="32">
        <f t="shared" si="0"/>
        <v>4.7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1104</v>
      </c>
      <c r="D19" s="26" t="s">
        <v>1105</v>
      </c>
      <c r="E19" s="27" t="s">
        <v>113</v>
      </c>
      <c r="F19" s="25" t="s">
        <v>1086</v>
      </c>
      <c r="G19" s="25" t="s">
        <v>557</v>
      </c>
      <c r="H19" s="29">
        <v>8</v>
      </c>
      <c r="I19" s="29">
        <v>6</v>
      </c>
      <c r="J19" s="29" t="s">
        <v>27</v>
      </c>
      <c r="K19" s="29" t="s">
        <v>27</v>
      </c>
      <c r="L19" s="36"/>
      <c r="M19" s="36"/>
      <c r="N19" s="36"/>
      <c r="O19" s="36"/>
      <c r="P19" s="175">
        <v>3</v>
      </c>
      <c r="Q19" s="32">
        <f t="shared" si="0"/>
        <v>4.9000000000000004</v>
      </c>
      <c r="R19" s="33" t="str">
        <f t="shared" si="3"/>
        <v>D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1106</v>
      </c>
      <c r="D20" s="26" t="s">
        <v>93</v>
      </c>
      <c r="E20" s="27" t="s">
        <v>113</v>
      </c>
      <c r="F20" s="25" t="s">
        <v>952</v>
      </c>
      <c r="G20" s="25" t="s">
        <v>167</v>
      </c>
      <c r="H20" s="29">
        <v>10</v>
      </c>
      <c r="I20" s="29">
        <v>5</v>
      </c>
      <c r="J20" s="29" t="s">
        <v>27</v>
      </c>
      <c r="K20" s="29" t="s">
        <v>27</v>
      </c>
      <c r="L20" s="36"/>
      <c r="M20" s="36"/>
      <c r="N20" s="36"/>
      <c r="O20" s="36"/>
      <c r="P20" s="175">
        <v>3</v>
      </c>
      <c r="Q20" s="32">
        <f t="shared" si="0"/>
        <v>5</v>
      </c>
      <c r="R20" s="33" t="str">
        <f t="shared" si="3"/>
        <v>D+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1107</v>
      </c>
      <c r="D21" s="26" t="s">
        <v>1108</v>
      </c>
      <c r="E21" s="27" t="s">
        <v>398</v>
      </c>
      <c r="F21" s="25" t="s">
        <v>992</v>
      </c>
      <c r="G21" s="25" t="s">
        <v>357</v>
      </c>
      <c r="H21" s="29">
        <v>8</v>
      </c>
      <c r="I21" s="29">
        <v>1</v>
      </c>
      <c r="J21" s="29" t="s">
        <v>27</v>
      </c>
      <c r="K21" s="29" t="s">
        <v>27</v>
      </c>
      <c r="L21" s="36"/>
      <c r="M21" s="36"/>
      <c r="N21" s="36"/>
      <c r="O21" s="36"/>
      <c r="P21" s="175">
        <v>5</v>
      </c>
      <c r="Q21" s="32">
        <f t="shared" si="0"/>
        <v>4.4000000000000004</v>
      </c>
      <c r="R21" s="33" t="str">
        <f t="shared" si="3"/>
        <v>D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1109</v>
      </c>
      <c r="D22" s="26" t="s">
        <v>165</v>
      </c>
      <c r="E22" s="27" t="s">
        <v>948</v>
      </c>
      <c r="F22" s="25" t="s">
        <v>1110</v>
      </c>
      <c r="G22" s="25" t="s">
        <v>828</v>
      </c>
      <c r="H22" s="29">
        <v>8</v>
      </c>
      <c r="I22" s="29">
        <v>6</v>
      </c>
      <c r="J22" s="29" t="s">
        <v>27</v>
      </c>
      <c r="K22" s="29" t="s">
        <v>27</v>
      </c>
      <c r="L22" s="36"/>
      <c r="M22" s="36"/>
      <c r="N22" s="36"/>
      <c r="O22" s="36"/>
      <c r="P22" s="175">
        <v>4</v>
      </c>
      <c r="Q22" s="32">
        <f t="shared" si="0"/>
        <v>5.4</v>
      </c>
      <c r="R22" s="33" t="str">
        <f t="shared" si="3"/>
        <v>D+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1111</v>
      </c>
      <c r="D23" s="26" t="s">
        <v>1112</v>
      </c>
      <c r="E23" s="27" t="s">
        <v>118</v>
      </c>
      <c r="F23" s="25" t="s">
        <v>1027</v>
      </c>
      <c r="G23" s="25" t="s">
        <v>372</v>
      </c>
      <c r="H23" s="29">
        <v>10</v>
      </c>
      <c r="I23" s="29">
        <v>5</v>
      </c>
      <c r="J23" s="29" t="s">
        <v>27</v>
      </c>
      <c r="K23" s="29" t="s">
        <v>27</v>
      </c>
      <c r="L23" s="36"/>
      <c r="M23" s="36"/>
      <c r="N23" s="36"/>
      <c r="O23" s="36"/>
      <c r="P23" s="175">
        <v>3</v>
      </c>
      <c r="Q23" s="32">
        <f t="shared" si="0"/>
        <v>5</v>
      </c>
      <c r="R23" s="33" t="str">
        <f t="shared" si="3"/>
        <v>D+</v>
      </c>
      <c r="S23" s="34" t="str">
        <f t="shared" si="1"/>
        <v>Trung bình yếu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1113</v>
      </c>
      <c r="D24" s="26" t="s">
        <v>1114</v>
      </c>
      <c r="E24" s="27" t="s">
        <v>406</v>
      </c>
      <c r="F24" s="25" t="s">
        <v>566</v>
      </c>
      <c r="G24" s="25" t="s">
        <v>191</v>
      </c>
      <c r="H24" s="29">
        <v>8</v>
      </c>
      <c r="I24" s="29">
        <v>4</v>
      </c>
      <c r="J24" s="29" t="s">
        <v>27</v>
      </c>
      <c r="K24" s="29" t="s">
        <v>27</v>
      </c>
      <c r="L24" s="36"/>
      <c r="M24" s="36"/>
      <c r="N24" s="36"/>
      <c r="O24" s="36"/>
      <c r="P24" s="175">
        <v>3</v>
      </c>
      <c r="Q24" s="32">
        <f t="shared" si="0"/>
        <v>4.3</v>
      </c>
      <c r="R24" s="33" t="str">
        <f t="shared" si="3"/>
        <v>D</v>
      </c>
      <c r="S24" s="34" t="str">
        <f t="shared" si="1"/>
        <v>Trung bình yếu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1115</v>
      </c>
      <c r="D25" s="26" t="s">
        <v>1116</v>
      </c>
      <c r="E25" s="27" t="s">
        <v>1117</v>
      </c>
      <c r="F25" s="25" t="s">
        <v>603</v>
      </c>
      <c r="G25" s="25" t="s">
        <v>585</v>
      </c>
      <c r="H25" s="29">
        <v>6</v>
      </c>
      <c r="I25" s="29">
        <v>6</v>
      </c>
      <c r="J25" s="29" t="s">
        <v>27</v>
      </c>
      <c r="K25" s="29" t="s">
        <v>27</v>
      </c>
      <c r="L25" s="36"/>
      <c r="M25" s="36"/>
      <c r="N25" s="36"/>
      <c r="O25" s="36"/>
      <c r="P25" s="175">
        <v>3</v>
      </c>
      <c r="Q25" s="32">
        <f t="shared" si="0"/>
        <v>4.5</v>
      </c>
      <c r="R25" s="33" t="str">
        <f t="shared" si="3"/>
        <v>D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1118</v>
      </c>
      <c r="D26" s="26" t="s">
        <v>1119</v>
      </c>
      <c r="E26" s="27" t="s">
        <v>141</v>
      </c>
      <c r="F26" s="25" t="s">
        <v>468</v>
      </c>
      <c r="G26" s="25" t="s">
        <v>297</v>
      </c>
      <c r="H26" s="29">
        <v>10</v>
      </c>
      <c r="I26" s="29">
        <v>7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5.6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1120</v>
      </c>
      <c r="D27" s="26" t="s">
        <v>1121</v>
      </c>
      <c r="E27" s="27" t="s">
        <v>173</v>
      </c>
      <c r="F27" s="25" t="s">
        <v>1122</v>
      </c>
      <c r="G27" s="25" t="s">
        <v>205</v>
      </c>
      <c r="H27" s="29">
        <v>10</v>
      </c>
      <c r="I27" s="29">
        <v>2</v>
      </c>
      <c r="J27" s="29" t="s">
        <v>27</v>
      </c>
      <c r="K27" s="29" t="s">
        <v>27</v>
      </c>
      <c r="L27" s="36"/>
      <c r="M27" s="36"/>
      <c r="N27" s="36"/>
      <c r="O27" s="36"/>
      <c r="P27" s="175">
        <v>7</v>
      </c>
      <c r="Q27" s="32">
        <f t="shared" si="0"/>
        <v>6.1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1123</v>
      </c>
      <c r="D28" s="26" t="s">
        <v>1124</v>
      </c>
      <c r="E28" s="27" t="s">
        <v>185</v>
      </c>
      <c r="F28" s="25" t="s">
        <v>1125</v>
      </c>
      <c r="G28" s="25" t="s">
        <v>357</v>
      </c>
      <c r="H28" s="29">
        <v>10</v>
      </c>
      <c r="I28" s="29">
        <v>3</v>
      </c>
      <c r="J28" s="29" t="s">
        <v>27</v>
      </c>
      <c r="K28" s="29" t="s">
        <v>27</v>
      </c>
      <c r="L28" s="36"/>
      <c r="M28" s="36"/>
      <c r="N28" s="36"/>
      <c r="O28" s="36"/>
      <c r="P28" s="175">
        <v>6</v>
      </c>
      <c r="Q28" s="32">
        <f t="shared" si="0"/>
        <v>5.9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1126</v>
      </c>
      <c r="D29" s="26" t="s">
        <v>1127</v>
      </c>
      <c r="E29" s="27" t="s">
        <v>443</v>
      </c>
      <c r="F29" s="25" t="s">
        <v>1128</v>
      </c>
      <c r="G29" s="25" t="s">
        <v>383</v>
      </c>
      <c r="H29" s="29">
        <v>10</v>
      </c>
      <c r="I29" s="29">
        <v>5</v>
      </c>
      <c r="J29" s="29" t="s">
        <v>27</v>
      </c>
      <c r="K29" s="29" t="s">
        <v>27</v>
      </c>
      <c r="L29" s="36"/>
      <c r="M29" s="36"/>
      <c r="N29" s="36"/>
      <c r="O29" s="36"/>
      <c r="P29" s="175">
        <v>3</v>
      </c>
      <c r="Q29" s="32">
        <f t="shared" si="0"/>
        <v>5</v>
      </c>
      <c r="R29" s="33" t="str">
        <f t="shared" si="3"/>
        <v>D+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1129</v>
      </c>
      <c r="D30" s="26" t="s">
        <v>535</v>
      </c>
      <c r="E30" s="27" t="s">
        <v>443</v>
      </c>
      <c r="F30" s="25" t="s">
        <v>1130</v>
      </c>
      <c r="G30" s="25" t="s">
        <v>585</v>
      </c>
      <c r="H30" s="29">
        <v>10</v>
      </c>
      <c r="I30" s="29">
        <v>6</v>
      </c>
      <c r="J30" s="29" t="s">
        <v>27</v>
      </c>
      <c r="K30" s="29" t="s">
        <v>27</v>
      </c>
      <c r="L30" s="36"/>
      <c r="M30" s="36"/>
      <c r="N30" s="36"/>
      <c r="O30" s="36"/>
      <c r="P30" s="175">
        <v>4</v>
      </c>
      <c r="Q30" s="32">
        <f t="shared" si="0"/>
        <v>5.8</v>
      </c>
      <c r="R30" s="33" t="str">
        <f t="shared" si="3"/>
        <v>C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1131</v>
      </c>
      <c r="D31" s="26" t="s">
        <v>553</v>
      </c>
      <c r="E31" s="27" t="s">
        <v>203</v>
      </c>
      <c r="F31" s="25" t="s">
        <v>1132</v>
      </c>
      <c r="G31" s="25" t="s">
        <v>87</v>
      </c>
      <c r="H31" s="29">
        <v>7</v>
      </c>
      <c r="I31" s="29">
        <v>8</v>
      </c>
      <c r="J31" s="29" t="s">
        <v>27</v>
      </c>
      <c r="K31" s="29" t="s">
        <v>27</v>
      </c>
      <c r="L31" s="36"/>
      <c r="M31" s="36"/>
      <c r="N31" s="36"/>
      <c r="O31" s="36"/>
      <c r="P31" s="175">
        <v>3</v>
      </c>
      <c r="Q31" s="32">
        <f t="shared" si="0"/>
        <v>5.3</v>
      </c>
      <c r="R31" s="33" t="str">
        <f t="shared" si="3"/>
        <v>D+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1133</v>
      </c>
      <c r="D32" s="26" t="s">
        <v>1134</v>
      </c>
      <c r="E32" s="27" t="s">
        <v>621</v>
      </c>
      <c r="F32" s="25" t="s">
        <v>1135</v>
      </c>
      <c r="G32" s="25" t="s">
        <v>234</v>
      </c>
      <c r="H32" s="29">
        <v>10</v>
      </c>
      <c r="I32" s="29">
        <v>2</v>
      </c>
      <c r="J32" s="29" t="s">
        <v>27</v>
      </c>
      <c r="K32" s="29" t="s">
        <v>27</v>
      </c>
      <c r="L32" s="36"/>
      <c r="M32" s="36"/>
      <c r="N32" s="36"/>
      <c r="O32" s="36"/>
      <c r="P32" s="175">
        <v>6</v>
      </c>
      <c r="Q32" s="32">
        <f t="shared" si="0"/>
        <v>5.6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1136</v>
      </c>
      <c r="D33" s="26" t="s">
        <v>1137</v>
      </c>
      <c r="E33" s="27" t="s">
        <v>621</v>
      </c>
      <c r="F33" s="25" t="s">
        <v>688</v>
      </c>
      <c r="G33" s="25" t="s">
        <v>87</v>
      </c>
      <c r="H33" s="29">
        <v>7</v>
      </c>
      <c r="I33" s="29">
        <v>6</v>
      </c>
      <c r="J33" s="29" t="s">
        <v>27</v>
      </c>
      <c r="K33" s="29" t="s">
        <v>27</v>
      </c>
      <c r="L33" s="36"/>
      <c r="M33" s="36"/>
      <c r="N33" s="36"/>
      <c r="O33" s="36"/>
      <c r="P33" s="175">
        <v>8</v>
      </c>
      <c r="Q33" s="32">
        <f t="shared" si="0"/>
        <v>7.2</v>
      </c>
      <c r="R33" s="33" t="str">
        <f t="shared" si="3"/>
        <v>B</v>
      </c>
      <c r="S33" s="34" t="str">
        <f t="shared" si="1"/>
        <v>Khá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1138</v>
      </c>
      <c r="D34" s="26" t="s">
        <v>1139</v>
      </c>
      <c r="E34" s="27" t="s">
        <v>1140</v>
      </c>
      <c r="F34" s="25" t="s">
        <v>319</v>
      </c>
      <c r="G34" s="25" t="s">
        <v>200</v>
      </c>
      <c r="H34" s="29">
        <v>9</v>
      </c>
      <c r="I34" s="29">
        <v>4</v>
      </c>
      <c r="J34" s="29" t="s">
        <v>27</v>
      </c>
      <c r="K34" s="29" t="s">
        <v>27</v>
      </c>
      <c r="L34" s="36"/>
      <c r="M34" s="36"/>
      <c r="N34" s="36"/>
      <c r="O34" s="36"/>
      <c r="P34" s="175">
        <v>5</v>
      </c>
      <c r="Q34" s="32">
        <f t="shared" si="0"/>
        <v>5.5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1141</v>
      </c>
      <c r="D35" s="26" t="s">
        <v>77</v>
      </c>
      <c r="E35" s="27" t="s">
        <v>451</v>
      </c>
      <c r="F35" s="25" t="s">
        <v>174</v>
      </c>
      <c r="G35" s="25" t="s">
        <v>297</v>
      </c>
      <c r="H35" s="29">
        <v>10</v>
      </c>
      <c r="I35" s="29">
        <v>4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4.7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1142</v>
      </c>
      <c r="D36" s="26" t="s">
        <v>1143</v>
      </c>
      <c r="E36" s="27" t="s">
        <v>639</v>
      </c>
      <c r="F36" s="25" t="s">
        <v>797</v>
      </c>
      <c r="G36" s="25" t="s">
        <v>75</v>
      </c>
      <c r="H36" s="29">
        <v>9</v>
      </c>
      <c r="I36" s="29">
        <v>5</v>
      </c>
      <c r="J36" s="29" t="s">
        <v>27</v>
      </c>
      <c r="K36" s="29" t="s">
        <v>27</v>
      </c>
      <c r="L36" s="36"/>
      <c r="M36" s="36"/>
      <c r="N36" s="36"/>
      <c r="O36" s="36"/>
      <c r="P36" s="175">
        <v>6</v>
      </c>
      <c r="Q36" s="32">
        <f t="shared" si="0"/>
        <v>6.3</v>
      </c>
      <c r="R36" s="33" t="str">
        <f t="shared" si="3"/>
        <v>C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1144</v>
      </c>
      <c r="D37" s="26" t="s">
        <v>1145</v>
      </c>
      <c r="E37" s="27" t="s">
        <v>228</v>
      </c>
      <c r="F37" s="25" t="s">
        <v>1027</v>
      </c>
      <c r="G37" s="25" t="s">
        <v>594</v>
      </c>
      <c r="H37" s="29">
        <v>10</v>
      </c>
      <c r="I37" s="29">
        <v>7</v>
      </c>
      <c r="J37" s="29" t="s">
        <v>27</v>
      </c>
      <c r="K37" s="29" t="s">
        <v>27</v>
      </c>
      <c r="L37" s="36"/>
      <c r="M37" s="36"/>
      <c r="N37" s="36"/>
      <c r="O37" s="36"/>
      <c r="P37" s="175">
        <v>7</v>
      </c>
      <c r="Q37" s="32">
        <f t="shared" si="0"/>
        <v>7.6</v>
      </c>
      <c r="R37" s="33" t="str">
        <f t="shared" si="3"/>
        <v>B</v>
      </c>
      <c r="S37" s="34" t="str">
        <f t="shared" si="1"/>
        <v>Khá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1146</v>
      </c>
      <c r="D38" s="26" t="s">
        <v>1147</v>
      </c>
      <c r="E38" s="27" t="s">
        <v>232</v>
      </c>
      <c r="F38" s="25" t="s">
        <v>1148</v>
      </c>
      <c r="G38" s="25" t="s">
        <v>158</v>
      </c>
      <c r="H38" s="29">
        <v>8</v>
      </c>
      <c r="I38" s="29">
        <v>5</v>
      </c>
      <c r="J38" s="29" t="s">
        <v>27</v>
      </c>
      <c r="K38" s="29" t="s">
        <v>27</v>
      </c>
      <c r="L38" s="36"/>
      <c r="M38" s="36"/>
      <c r="N38" s="36"/>
      <c r="O38" s="36"/>
      <c r="P38" s="175">
        <v>5</v>
      </c>
      <c r="Q38" s="32">
        <f t="shared" si="0"/>
        <v>5.6</v>
      </c>
      <c r="R38" s="33" t="str">
        <f t="shared" si="3"/>
        <v>C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1149</v>
      </c>
      <c r="D39" s="26" t="s">
        <v>888</v>
      </c>
      <c r="E39" s="27" t="s">
        <v>232</v>
      </c>
      <c r="F39" s="25" t="s">
        <v>899</v>
      </c>
      <c r="G39" s="25" t="s">
        <v>828</v>
      </c>
      <c r="H39" s="29">
        <v>0</v>
      </c>
      <c r="I39" s="29">
        <v>0</v>
      </c>
      <c r="J39" s="29" t="s">
        <v>27</v>
      </c>
      <c r="K39" s="29" t="s">
        <v>27</v>
      </c>
      <c r="L39" s="36"/>
      <c r="M39" s="36"/>
      <c r="N39" s="36"/>
      <c r="O39" s="36"/>
      <c r="P39" s="175">
        <v>0</v>
      </c>
      <c r="Q39" s="32">
        <f t="shared" si="0"/>
        <v>0</v>
      </c>
      <c r="R39" s="33" t="str">
        <f t="shared" si="3"/>
        <v>F</v>
      </c>
      <c r="S39" s="34" t="str">
        <f t="shared" si="1"/>
        <v>Kém</v>
      </c>
      <c r="T39" s="35" t="str">
        <f t="shared" si="4"/>
        <v>Không đủ ĐKDT</v>
      </c>
      <c r="U39" s="3"/>
      <c r="V39" s="101" t="str">
        <f t="shared" si="2"/>
        <v>Học lại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1150</v>
      </c>
      <c r="D40" s="26" t="s">
        <v>664</v>
      </c>
      <c r="E40" s="27" t="s">
        <v>239</v>
      </c>
      <c r="F40" s="25" t="s">
        <v>827</v>
      </c>
      <c r="G40" s="25" t="s">
        <v>91</v>
      </c>
      <c r="H40" s="29">
        <v>6</v>
      </c>
      <c r="I40" s="29">
        <v>2</v>
      </c>
      <c r="J40" s="29" t="s">
        <v>27</v>
      </c>
      <c r="K40" s="29" t="s">
        <v>27</v>
      </c>
      <c r="L40" s="36"/>
      <c r="M40" s="36"/>
      <c r="N40" s="36"/>
      <c r="O40" s="36"/>
      <c r="P40" s="175">
        <v>5</v>
      </c>
      <c r="Q40" s="32">
        <f t="shared" si="0"/>
        <v>4.3</v>
      </c>
      <c r="R40" s="33" t="str">
        <f t="shared" si="3"/>
        <v>D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1151</v>
      </c>
      <c r="D41" s="26" t="s">
        <v>254</v>
      </c>
      <c r="E41" s="27" t="s">
        <v>1152</v>
      </c>
      <c r="F41" s="25" t="s">
        <v>790</v>
      </c>
      <c r="G41" s="25" t="s">
        <v>282</v>
      </c>
      <c r="H41" s="29">
        <v>8</v>
      </c>
      <c r="I41" s="29">
        <v>5</v>
      </c>
      <c r="J41" s="29" t="s">
        <v>27</v>
      </c>
      <c r="K41" s="29" t="s">
        <v>27</v>
      </c>
      <c r="L41" s="36"/>
      <c r="M41" s="36"/>
      <c r="N41" s="36"/>
      <c r="O41" s="36"/>
      <c r="P41" s="175">
        <v>6</v>
      </c>
      <c r="Q41" s="32">
        <f t="shared" si="0"/>
        <v>6.1</v>
      </c>
      <c r="R41" s="33" t="str">
        <f t="shared" si="3"/>
        <v>C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1153</v>
      </c>
      <c r="D42" s="26" t="s">
        <v>1154</v>
      </c>
      <c r="E42" s="27" t="s">
        <v>251</v>
      </c>
      <c r="F42" s="25" t="s">
        <v>1155</v>
      </c>
      <c r="G42" s="25" t="s">
        <v>372</v>
      </c>
      <c r="H42" s="29">
        <v>10</v>
      </c>
      <c r="I42" s="29">
        <v>4</v>
      </c>
      <c r="J42" s="29" t="s">
        <v>27</v>
      </c>
      <c r="K42" s="29" t="s">
        <v>27</v>
      </c>
      <c r="L42" s="36"/>
      <c r="M42" s="36"/>
      <c r="N42" s="36"/>
      <c r="O42" s="36"/>
      <c r="P42" s="175">
        <v>5</v>
      </c>
      <c r="Q42" s="32">
        <f t="shared" si="0"/>
        <v>5.7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1156</v>
      </c>
      <c r="D43" s="26" t="s">
        <v>1157</v>
      </c>
      <c r="E43" s="27" t="s">
        <v>251</v>
      </c>
      <c r="F43" s="25" t="s">
        <v>1158</v>
      </c>
      <c r="G43" s="25" t="s">
        <v>383</v>
      </c>
      <c r="H43" s="29">
        <v>8</v>
      </c>
      <c r="I43" s="29">
        <v>2</v>
      </c>
      <c r="J43" s="29" t="s">
        <v>27</v>
      </c>
      <c r="K43" s="29" t="s">
        <v>27</v>
      </c>
      <c r="L43" s="36"/>
      <c r="M43" s="36"/>
      <c r="N43" s="36"/>
      <c r="O43" s="36"/>
      <c r="P43" s="175">
        <v>7</v>
      </c>
      <c r="Q43" s="32">
        <f t="shared" si="0"/>
        <v>5.7</v>
      </c>
      <c r="R43" s="33" t="str">
        <f t="shared" si="3"/>
        <v>C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1159</v>
      </c>
      <c r="D44" s="26" t="s">
        <v>664</v>
      </c>
      <c r="E44" s="27" t="s">
        <v>251</v>
      </c>
      <c r="F44" s="25" t="s">
        <v>1160</v>
      </c>
      <c r="G44" s="25" t="s">
        <v>105</v>
      </c>
      <c r="H44" s="29">
        <v>6</v>
      </c>
      <c r="I44" s="29">
        <v>5</v>
      </c>
      <c r="J44" s="29" t="s">
        <v>27</v>
      </c>
      <c r="K44" s="29" t="s">
        <v>27</v>
      </c>
      <c r="L44" s="36"/>
      <c r="M44" s="36"/>
      <c r="N44" s="36"/>
      <c r="O44" s="36"/>
      <c r="P44" s="175">
        <v>3</v>
      </c>
      <c r="Q44" s="32">
        <f t="shared" si="0"/>
        <v>4.2</v>
      </c>
      <c r="R44" s="33" t="str">
        <f t="shared" si="3"/>
        <v>D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1161</v>
      </c>
      <c r="D45" s="26" t="s">
        <v>1162</v>
      </c>
      <c r="E45" s="27" t="s">
        <v>683</v>
      </c>
      <c r="F45" s="25" t="s">
        <v>1163</v>
      </c>
      <c r="G45" s="25" t="s">
        <v>129</v>
      </c>
      <c r="H45" s="29">
        <v>8</v>
      </c>
      <c r="I45" s="29">
        <v>3</v>
      </c>
      <c r="J45" s="29" t="s">
        <v>27</v>
      </c>
      <c r="K45" s="29" t="s">
        <v>27</v>
      </c>
      <c r="L45" s="36"/>
      <c r="M45" s="36"/>
      <c r="N45" s="36"/>
      <c r="O45" s="36"/>
      <c r="P45" s="175">
        <v>2</v>
      </c>
      <c r="Q45" s="32">
        <f t="shared" si="0"/>
        <v>3.5</v>
      </c>
      <c r="R45" s="33" t="str">
        <f t="shared" si="3"/>
        <v>F</v>
      </c>
      <c r="S45" s="34" t="str">
        <f t="shared" si="1"/>
        <v>Kém</v>
      </c>
      <c r="T45" s="35" t="str">
        <f t="shared" si="4"/>
        <v/>
      </c>
      <c r="U45" s="3"/>
      <c r="V45" s="101" t="str">
        <f t="shared" si="2"/>
        <v>Học lại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1164</v>
      </c>
      <c r="D46" s="26" t="s">
        <v>1165</v>
      </c>
      <c r="E46" s="27" t="s">
        <v>683</v>
      </c>
      <c r="F46" s="25" t="s">
        <v>349</v>
      </c>
      <c r="G46" s="25" t="s">
        <v>191</v>
      </c>
      <c r="H46" s="29">
        <v>8</v>
      </c>
      <c r="I46" s="29">
        <v>2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4.2</v>
      </c>
      <c r="R46" s="33" t="str">
        <f t="shared" si="3"/>
        <v>D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1166</v>
      </c>
      <c r="D47" s="26" t="s">
        <v>1062</v>
      </c>
      <c r="E47" s="27" t="s">
        <v>255</v>
      </c>
      <c r="F47" s="25" t="s">
        <v>322</v>
      </c>
      <c r="G47" s="25" t="s">
        <v>138</v>
      </c>
      <c r="H47" s="29">
        <v>10</v>
      </c>
      <c r="I47" s="29">
        <v>6</v>
      </c>
      <c r="J47" s="29" t="s">
        <v>27</v>
      </c>
      <c r="K47" s="29" t="s">
        <v>27</v>
      </c>
      <c r="L47" s="36"/>
      <c r="M47" s="36"/>
      <c r="N47" s="36"/>
      <c r="O47" s="36"/>
      <c r="P47" s="175">
        <v>4</v>
      </c>
      <c r="Q47" s="32">
        <f t="shared" si="0"/>
        <v>5.8</v>
      </c>
      <c r="R47" s="33" t="str">
        <f t="shared" si="3"/>
        <v>C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1167</v>
      </c>
      <c r="D48" s="26" t="s">
        <v>1168</v>
      </c>
      <c r="E48" s="27" t="s">
        <v>693</v>
      </c>
      <c r="F48" s="25" t="s">
        <v>1169</v>
      </c>
      <c r="G48" s="25" t="s">
        <v>105</v>
      </c>
      <c r="H48" s="29">
        <v>10</v>
      </c>
      <c r="I48" s="29">
        <v>2</v>
      </c>
      <c r="J48" s="29" t="s">
        <v>27</v>
      </c>
      <c r="K48" s="29" t="s">
        <v>27</v>
      </c>
      <c r="L48" s="36"/>
      <c r="M48" s="36"/>
      <c r="N48" s="36"/>
      <c r="O48" s="36"/>
      <c r="P48" s="175">
        <v>3</v>
      </c>
      <c r="Q48" s="32">
        <f t="shared" si="0"/>
        <v>4.0999999999999996</v>
      </c>
      <c r="R48" s="33" t="str">
        <f t="shared" si="3"/>
        <v>D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1170</v>
      </c>
      <c r="D49" s="26" t="s">
        <v>1171</v>
      </c>
      <c r="E49" s="27" t="s">
        <v>843</v>
      </c>
      <c r="F49" s="25" t="s">
        <v>1128</v>
      </c>
      <c r="G49" s="25" t="s">
        <v>372</v>
      </c>
      <c r="H49" s="29">
        <v>10</v>
      </c>
      <c r="I49" s="29">
        <v>5</v>
      </c>
      <c r="J49" s="29" t="s">
        <v>27</v>
      </c>
      <c r="K49" s="29" t="s">
        <v>27</v>
      </c>
      <c r="L49" s="36"/>
      <c r="M49" s="36"/>
      <c r="N49" s="36"/>
      <c r="O49" s="36"/>
      <c r="P49" s="175">
        <v>2</v>
      </c>
      <c r="Q49" s="32">
        <f t="shared" si="0"/>
        <v>4.5</v>
      </c>
      <c r="R49" s="33" t="str">
        <f t="shared" si="3"/>
        <v>D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1172</v>
      </c>
      <c r="D50" s="26" t="s">
        <v>490</v>
      </c>
      <c r="E50" s="27" t="s">
        <v>1173</v>
      </c>
      <c r="F50" s="25" t="s">
        <v>813</v>
      </c>
      <c r="G50" s="25" t="s">
        <v>182</v>
      </c>
      <c r="H50" s="29">
        <v>10</v>
      </c>
      <c r="I50" s="29">
        <v>8</v>
      </c>
      <c r="J50" s="29" t="s">
        <v>27</v>
      </c>
      <c r="K50" s="29" t="s">
        <v>27</v>
      </c>
      <c r="L50" s="36"/>
      <c r="M50" s="36"/>
      <c r="N50" s="36"/>
      <c r="O50" s="36"/>
      <c r="P50" s="175">
        <v>2</v>
      </c>
      <c r="Q50" s="32">
        <f t="shared" si="0"/>
        <v>5.4</v>
      </c>
      <c r="R50" s="33" t="str">
        <f t="shared" si="3"/>
        <v>D+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1174</v>
      </c>
      <c r="D51" s="26" t="s">
        <v>275</v>
      </c>
      <c r="E51" s="27" t="s">
        <v>483</v>
      </c>
      <c r="F51" s="25" t="s">
        <v>1175</v>
      </c>
      <c r="G51" s="25" t="s">
        <v>585</v>
      </c>
      <c r="H51" s="29">
        <v>10</v>
      </c>
      <c r="I51" s="29">
        <v>7</v>
      </c>
      <c r="J51" s="29" t="s">
        <v>27</v>
      </c>
      <c r="K51" s="29" t="s">
        <v>27</v>
      </c>
      <c r="L51" s="36"/>
      <c r="M51" s="36"/>
      <c r="N51" s="36"/>
      <c r="O51" s="36"/>
      <c r="P51" s="175">
        <v>7</v>
      </c>
      <c r="Q51" s="32">
        <f t="shared" si="0"/>
        <v>7.6</v>
      </c>
      <c r="R51" s="33" t="str">
        <f t="shared" si="3"/>
        <v>B</v>
      </c>
      <c r="S51" s="34" t="str">
        <f t="shared" si="1"/>
        <v>Khá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1176</v>
      </c>
      <c r="D52" s="26" t="s">
        <v>497</v>
      </c>
      <c r="E52" s="27" t="s">
        <v>491</v>
      </c>
      <c r="F52" s="25" t="s">
        <v>1177</v>
      </c>
      <c r="G52" s="25" t="s">
        <v>110</v>
      </c>
      <c r="H52" s="29">
        <v>10</v>
      </c>
      <c r="I52" s="29">
        <v>3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4.4000000000000004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1178</v>
      </c>
      <c r="D53" s="26" t="s">
        <v>1179</v>
      </c>
      <c r="E53" s="27" t="s">
        <v>701</v>
      </c>
      <c r="F53" s="25" t="s">
        <v>992</v>
      </c>
      <c r="G53" s="25" t="s">
        <v>297</v>
      </c>
      <c r="H53" s="29">
        <v>8</v>
      </c>
      <c r="I53" s="29">
        <v>4</v>
      </c>
      <c r="J53" s="29" t="s">
        <v>27</v>
      </c>
      <c r="K53" s="29" t="s">
        <v>27</v>
      </c>
      <c r="L53" s="36"/>
      <c r="M53" s="36"/>
      <c r="N53" s="36"/>
      <c r="O53" s="36"/>
      <c r="P53" s="175">
        <v>6</v>
      </c>
      <c r="Q53" s="32">
        <f t="shared" si="0"/>
        <v>5.8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1180</v>
      </c>
      <c r="D54" s="26" t="s">
        <v>288</v>
      </c>
      <c r="E54" s="27" t="s">
        <v>701</v>
      </c>
      <c r="F54" s="25" t="s">
        <v>1181</v>
      </c>
      <c r="G54" s="25" t="s">
        <v>1182</v>
      </c>
      <c r="H54" s="29">
        <v>8</v>
      </c>
      <c r="I54" s="29">
        <v>4</v>
      </c>
      <c r="J54" s="29" t="s">
        <v>27</v>
      </c>
      <c r="K54" s="29" t="s">
        <v>27</v>
      </c>
      <c r="L54" s="36"/>
      <c r="M54" s="36"/>
      <c r="N54" s="36"/>
      <c r="O54" s="36"/>
      <c r="P54" s="175">
        <v>3</v>
      </c>
      <c r="Q54" s="32">
        <f t="shared" si="0"/>
        <v>4.3</v>
      </c>
      <c r="R54" s="33" t="str">
        <f t="shared" si="3"/>
        <v>D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1183</v>
      </c>
      <c r="D55" s="26" t="s">
        <v>1184</v>
      </c>
      <c r="E55" s="27" t="s">
        <v>295</v>
      </c>
      <c r="F55" s="25" t="s">
        <v>394</v>
      </c>
      <c r="G55" s="25" t="s">
        <v>158</v>
      </c>
      <c r="H55" s="29">
        <v>6</v>
      </c>
      <c r="I55" s="29">
        <v>6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5</v>
      </c>
      <c r="R55" s="33" t="str">
        <f t="shared" si="3"/>
        <v>D+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1185</v>
      </c>
      <c r="D56" s="26" t="s">
        <v>102</v>
      </c>
      <c r="E56" s="27" t="s">
        <v>307</v>
      </c>
      <c r="F56" s="25" t="s">
        <v>1186</v>
      </c>
      <c r="G56" s="25" t="s">
        <v>124</v>
      </c>
      <c r="H56" s="29">
        <v>10</v>
      </c>
      <c r="I56" s="29">
        <v>8</v>
      </c>
      <c r="J56" s="29" t="s">
        <v>27</v>
      </c>
      <c r="K56" s="29" t="s">
        <v>27</v>
      </c>
      <c r="L56" s="36"/>
      <c r="M56" s="36"/>
      <c r="N56" s="36"/>
      <c r="O56" s="36"/>
      <c r="P56" s="175">
        <v>4</v>
      </c>
      <c r="Q56" s="32">
        <f t="shared" si="0"/>
        <v>6.4</v>
      </c>
      <c r="R56" s="33" t="str">
        <f t="shared" si="3"/>
        <v>C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1187</v>
      </c>
      <c r="D57" s="26" t="s">
        <v>731</v>
      </c>
      <c r="E57" s="27" t="s">
        <v>311</v>
      </c>
      <c r="F57" s="25" t="s">
        <v>1188</v>
      </c>
      <c r="G57" s="25" t="s">
        <v>129</v>
      </c>
      <c r="H57" s="29">
        <v>10</v>
      </c>
      <c r="I57" s="29">
        <v>2</v>
      </c>
      <c r="J57" s="29" t="s">
        <v>27</v>
      </c>
      <c r="K57" s="29" t="s">
        <v>27</v>
      </c>
      <c r="L57" s="36"/>
      <c r="M57" s="36"/>
      <c r="N57" s="36"/>
      <c r="O57" s="36"/>
      <c r="P57" s="175">
        <v>7</v>
      </c>
      <c r="Q57" s="32">
        <f t="shared" si="0"/>
        <v>6.1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1189</v>
      </c>
      <c r="D58" s="26" t="s">
        <v>1190</v>
      </c>
      <c r="E58" s="27" t="s">
        <v>1053</v>
      </c>
      <c r="F58" s="25" t="s">
        <v>853</v>
      </c>
      <c r="G58" s="25" t="s">
        <v>138</v>
      </c>
      <c r="H58" s="29">
        <v>10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4</v>
      </c>
      <c r="Q58" s="32">
        <f t="shared" si="0"/>
        <v>5.2</v>
      </c>
      <c r="R58" s="33" t="str">
        <f t="shared" si="3"/>
        <v>D+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1191</v>
      </c>
      <c r="D59" s="26" t="s">
        <v>419</v>
      </c>
      <c r="E59" s="27" t="s">
        <v>879</v>
      </c>
      <c r="F59" s="25" t="s">
        <v>128</v>
      </c>
      <c r="G59" s="25" t="s">
        <v>87</v>
      </c>
      <c r="H59" s="29">
        <v>8</v>
      </c>
      <c r="I59" s="29">
        <v>7</v>
      </c>
      <c r="J59" s="29" t="s">
        <v>27</v>
      </c>
      <c r="K59" s="29" t="s">
        <v>27</v>
      </c>
      <c r="L59" s="36"/>
      <c r="M59" s="36"/>
      <c r="N59" s="36"/>
      <c r="O59" s="36"/>
      <c r="P59" s="175">
        <v>1</v>
      </c>
      <c r="Q59" s="32">
        <f t="shared" si="0"/>
        <v>4.2</v>
      </c>
      <c r="R59" s="33" t="str">
        <f t="shared" si="3"/>
        <v>D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1192</v>
      </c>
      <c r="D60" s="26" t="s">
        <v>254</v>
      </c>
      <c r="E60" s="27" t="s">
        <v>1193</v>
      </c>
      <c r="F60" s="25" t="s">
        <v>702</v>
      </c>
      <c r="G60" s="25" t="s">
        <v>395</v>
      </c>
      <c r="H60" s="29">
        <v>10</v>
      </c>
      <c r="I60" s="29">
        <v>7</v>
      </c>
      <c r="J60" s="29" t="s">
        <v>27</v>
      </c>
      <c r="K60" s="29" t="s">
        <v>27</v>
      </c>
      <c r="L60" s="36"/>
      <c r="M60" s="36"/>
      <c r="N60" s="36"/>
      <c r="O60" s="36"/>
      <c r="P60" s="175">
        <v>2</v>
      </c>
      <c r="Q60" s="32">
        <f t="shared" si="0"/>
        <v>5.0999999999999996</v>
      </c>
      <c r="R60" s="33" t="str">
        <f t="shared" si="3"/>
        <v>D+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1194</v>
      </c>
      <c r="D61" s="26" t="s">
        <v>664</v>
      </c>
      <c r="E61" s="27" t="s">
        <v>1195</v>
      </c>
      <c r="F61" s="25" t="s">
        <v>713</v>
      </c>
      <c r="G61" s="25" t="s">
        <v>167</v>
      </c>
      <c r="H61" s="29">
        <v>8</v>
      </c>
      <c r="I61" s="29">
        <v>5</v>
      </c>
      <c r="J61" s="29" t="s">
        <v>27</v>
      </c>
      <c r="K61" s="29" t="s">
        <v>27</v>
      </c>
      <c r="L61" s="36"/>
      <c r="M61" s="36"/>
      <c r="N61" s="36"/>
      <c r="O61" s="36"/>
      <c r="P61" s="175">
        <v>9</v>
      </c>
      <c r="Q61" s="32">
        <f t="shared" si="0"/>
        <v>7.6</v>
      </c>
      <c r="R61" s="33" t="str">
        <f t="shared" si="3"/>
        <v>B</v>
      </c>
      <c r="S61" s="34" t="str">
        <f t="shared" si="1"/>
        <v>Khá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1196</v>
      </c>
      <c r="D62" s="26" t="s">
        <v>1197</v>
      </c>
      <c r="E62" s="27" t="s">
        <v>885</v>
      </c>
      <c r="F62" s="25" t="s">
        <v>1198</v>
      </c>
      <c r="G62" s="25" t="s">
        <v>237</v>
      </c>
      <c r="H62" s="29">
        <v>6</v>
      </c>
      <c r="I62" s="29">
        <v>6</v>
      </c>
      <c r="J62" s="29" t="s">
        <v>27</v>
      </c>
      <c r="K62" s="29" t="s">
        <v>27</v>
      </c>
      <c r="L62" s="36"/>
      <c r="M62" s="36"/>
      <c r="N62" s="36"/>
      <c r="O62" s="36"/>
      <c r="P62" s="175">
        <v>3</v>
      </c>
      <c r="Q62" s="32">
        <f t="shared" si="0"/>
        <v>4.5</v>
      </c>
      <c r="R62" s="33" t="str">
        <f t="shared" si="3"/>
        <v>D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1199</v>
      </c>
      <c r="D63" s="26" t="s">
        <v>1045</v>
      </c>
      <c r="E63" s="27" t="s">
        <v>1200</v>
      </c>
      <c r="F63" s="25" t="s">
        <v>1201</v>
      </c>
      <c r="G63" s="25" t="s">
        <v>585</v>
      </c>
      <c r="H63" s="29">
        <v>10</v>
      </c>
      <c r="I63" s="29">
        <v>4</v>
      </c>
      <c r="J63" s="29" t="s">
        <v>27</v>
      </c>
      <c r="K63" s="29" t="s">
        <v>27</v>
      </c>
      <c r="L63" s="36"/>
      <c r="M63" s="36"/>
      <c r="N63" s="36"/>
      <c r="O63" s="36"/>
      <c r="P63" s="175">
        <v>2</v>
      </c>
      <c r="Q63" s="32">
        <f t="shared" si="0"/>
        <v>4.2</v>
      </c>
      <c r="R63" s="33" t="str">
        <f t="shared" si="3"/>
        <v>D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1202</v>
      </c>
      <c r="D64" s="26" t="s">
        <v>1203</v>
      </c>
      <c r="E64" s="27" t="s">
        <v>515</v>
      </c>
      <c r="F64" s="25" t="s">
        <v>1204</v>
      </c>
      <c r="G64" s="25" t="s">
        <v>182</v>
      </c>
      <c r="H64" s="29">
        <v>0</v>
      </c>
      <c r="I64" s="29">
        <v>0</v>
      </c>
      <c r="J64" s="29" t="s">
        <v>27</v>
      </c>
      <c r="K64" s="29" t="s">
        <v>27</v>
      </c>
      <c r="L64" s="36"/>
      <c r="M64" s="36"/>
      <c r="N64" s="36"/>
      <c r="O64" s="36"/>
      <c r="P64" s="175">
        <v>0</v>
      </c>
      <c r="Q64" s="32">
        <f t="shared" si="0"/>
        <v>0</v>
      </c>
      <c r="R64" s="33" t="str">
        <f t="shared" si="3"/>
        <v>F</v>
      </c>
      <c r="S64" s="34" t="str">
        <f t="shared" si="1"/>
        <v>Kém</v>
      </c>
      <c r="T64" s="35" t="str">
        <f t="shared" si="4"/>
        <v>Không đủ ĐKDT</v>
      </c>
      <c r="U64" s="3"/>
      <c r="V64" s="101" t="str">
        <f t="shared" si="2"/>
        <v>Học lại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1205</v>
      </c>
      <c r="D65" s="26" t="s">
        <v>176</v>
      </c>
      <c r="E65" s="27" t="s">
        <v>515</v>
      </c>
      <c r="F65" s="25" t="s">
        <v>440</v>
      </c>
      <c r="G65" s="25" t="s">
        <v>138</v>
      </c>
      <c r="H65" s="29">
        <v>10</v>
      </c>
      <c r="I65" s="29">
        <v>2</v>
      </c>
      <c r="J65" s="29" t="s">
        <v>27</v>
      </c>
      <c r="K65" s="29" t="s">
        <v>27</v>
      </c>
      <c r="L65" s="36"/>
      <c r="M65" s="36"/>
      <c r="N65" s="36"/>
      <c r="O65" s="36"/>
      <c r="P65" s="175">
        <v>4</v>
      </c>
      <c r="Q65" s="32">
        <f t="shared" si="0"/>
        <v>4.5999999999999996</v>
      </c>
      <c r="R65" s="33" t="str">
        <f t="shared" si="3"/>
        <v>D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1206</v>
      </c>
      <c r="D66" s="26" t="s">
        <v>1207</v>
      </c>
      <c r="E66" s="27" t="s">
        <v>515</v>
      </c>
      <c r="F66" s="25" t="s">
        <v>281</v>
      </c>
      <c r="G66" s="25" t="s">
        <v>200</v>
      </c>
      <c r="H66" s="29">
        <v>10</v>
      </c>
      <c r="I66" s="29">
        <v>4</v>
      </c>
      <c r="J66" s="29" t="s">
        <v>27</v>
      </c>
      <c r="K66" s="29" t="s">
        <v>27</v>
      </c>
      <c r="L66" s="36"/>
      <c r="M66" s="36"/>
      <c r="N66" s="36"/>
      <c r="O66" s="36"/>
      <c r="P66" s="175">
        <v>2</v>
      </c>
      <c r="Q66" s="32">
        <f t="shared" si="0"/>
        <v>4.2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1208</v>
      </c>
      <c r="D67" s="26" t="s">
        <v>731</v>
      </c>
      <c r="E67" s="27" t="s">
        <v>331</v>
      </c>
      <c r="F67" s="28" t="s">
        <v>1209</v>
      </c>
      <c r="G67" s="25" t="s">
        <v>105</v>
      </c>
      <c r="H67" s="29">
        <v>6</v>
      </c>
      <c r="I67" s="29">
        <v>3</v>
      </c>
      <c r="J67" s="29" t="s">
        <v>27</v>
      </c>
      <c r="K67" s="29" t="s">
        <v>27</v>
      </c>
      <c r="L67" s="36"/>
      <c r="M67" s="36"/>
      <c r="N67" s="36"/>
      <c r="O67" s="36"/>
      <c r="P67" s="175">
        <v>2</v>
      </c>
      <c r="Q67" s="32">
        <f t="shared" si="0"/>
        <v>3.1</v>
      </c>
      <c r="R67" s="33" t="str">
        <f t="shared" si="3"/>
        <v>F</v>
      </c>
      <c r="S67" s="34" t="str">
        <f t="shared" si="1"/>
        <v>Kém</v>
      </c>
      <c r="T67" s="35" t="str">
        <f t="shared" si="4"/>
        <v/>
      </c>
      <c r="U67" s="3"/>
      <c r="V67" s="101" t="str">
        <f t="shared" si="2"/>
        <v>Học lại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1210</v>
      </c>
      <c r="D68" s="26" t="s">
        <v>1211</v>
      </c>
      <c r="E68" s="27" t="s">
        <v>334</v>
      </c>
      <c r="F68" s="28" t="s">
        <v>1130</v>
      </c>
      <c r="G68" s="25" t="s">
        <v>129</v>
      </c>
      <c r="H68" s="29">
        <v>10</v>
      </c>
      <c r="I68" s="29">
        <v>9</v>
      </c>
      <c r="J68" s="29" t="s">
        <v>27</v>
      </c>
      <c r="K68" s="29" t="s">
        <v>27</v>
      </c>
      <c r="L68" s="36"/>
      <c r="M68" s="36"/>
      <c r="N68" s="36"/>
      <c r="O68" s="36"/>
      <c r="P68" s="175">
        <v>7</v>
      </c>
      <c r="Q68" s="32">
        <f t="shared" si="0"/>
        <v>8.1999999999999993</v>
      </c>
      <c r="R68" s="33" t="str">
        <f t="shared" si="3"/>
        <v>B+</v>
      </c>
      <c r="S68" s="34" t="str">
        <f t="shared" si="1"/>
        <v>Khá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1212</v>
      </c>
      <c r="D69" s="26" t="s">
        <v>454</v>
      </c>
      <c r="E69" s="27" t="s">
        <v>334</v>
      </c>
      <c r="F69" s="28" t="s">
        <v>1213</v>
      </c>
      <c r="G69" s="25" t="s">
        <v>217</v>
      </c>
      <c r="H69" s="29">
        <v>10</v>
      </c>
      <c r="I69" s="29">
        <v>4</v>
      </c>
      <c r="J69" s="29" t="s">
        <v>27</v>
      </c>
      <c r="K69" s="29" t="s">
        <v>27</v>
      </c>
      <c r="L69" s="36"/>
      <c r="M69" s="36"/>
      <c r="N69" s="36"/>
      <c r="O69" s="36"/>
      <c r="P69" s="175">
        <v>3</v>
      </c>
      <c r="Q69" s="32">
        <f t="shared" si="0"/>
        <v>4.7</v>
      </c>
      <c r="R69" s="33" t="str">
        <f t="shared" si="3"/>
        <v>D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1214</v>
      </c>
      <c r="D70" s="26" t="s">
        <v>179</v>
      </c>
      <c r="E70" s="27" t="s">
        <v>1215</v>
      </c>
      <c r="F70" s="28" t="s">
        <v>1216</v>
      </c>
      <c r="G70" s="25" t="s">
        <v>100</v>
      </c>
      <c r="H70" s="29">
        <v>10</v>
      </c>
      <c r="I70" s="29">
        <v>3</v>
      </c>
      <c r="J70" s="29" t="s">
        <v>27</v>
      </c>
      <c r="K70" s="29" t="s">
        <v>27</v>
      </c>
      <c r="L70" s="36"/>
      <c r="M70" s="36"/>
      <c r="N70" s="36"/>
      <c r="O70" s="36"/>
      <c r="P70" s="175">
        <v>3</v>
      </c>
      <c r="Q70" s="32">
        <f t="shared" si="0"/>
        <v>4.4000000000000004</v>
      </c>
      <c r="R70" s="33" t="str">
        <f t="shared" si="3"/>
        <v>D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hidden="1" customHeight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hidden="1" customHeight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hidden="1" customHeight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hidden="1" customHeight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hidden="1" customHeight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hidden="1" customHeight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hidden="1" customHeight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hidden="1" customHeight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148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55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5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531" priority="134" operator="greaterThan">
      <formula>10</formula>
    </cfRule>
  </conditionalFormatting>
  <conditionalFormatting sqref="C1:C1048576">
    <cfRule type="duplicateValues" dxfId="2530" priority="133"/>
  </conditionalFormatting>
  <conditionalFormatting sqref="H11:I70">
    <cfRule type="cellIs" dxfId="2529" priority="129" stopIfTrue="1" operator="greaterThan">
      <formula>10</formula>
    </cfRule>
    <cfRule type="cellIs" dxfId="2528" priority="130" stopIfTrue="1" operator="greaterThan">
      <formula>10</formula>
    </cfRule>
    <cfRule type="cellIs" dxfId="2527" priority="131" stopIfTrue="1" operator="greaterThan">
      <formula>10</formula>
    </cfRule>
    <cfRule type="cellIs" dxfId="2526" priority="132" stopIfTrue="1" operator="greaterThan">
      <formula>10</formula>
    </cfRule>
  </conditionalFormatting>
  <conditionalFormatting sqref="C11">
    <cfRule type="duplicateValues" dxfId="2525" priority="127" stopIfTrue="1"/>
    <cfRule type="duplicateValues" dxfId="2524" priority="128" stopIfTrue="1"/>
  </conditionalFormatting>
  <conditionalFormatting sqref="C12:C70">
    <cfRule type="duplicateValues" dxfId="2523" priority="125" stopIfTrue="1"/>
    <cfRule type="duplicateValues" dxfId="2522" priority="126" stopIfTrue="1"/>
  </conditionalFormatting>
  <conditionalFormatting sqref="H11:I11">
    <cfRule type="cellIs" dxfId="2521" priority="121" stopIfTrue="1" operator="greaterThan">
      <formula>10</formula>
    </cfRule>
    <cfRule type="cellIs" dxfId="2520" priority="122" stopIfTrue="1" operator="greaterThan">
      <formula>10</formula>
    </cfRule>
    <cfRule type="cellIs" dxfId="2519" priority="123" stopIfTrue="1" operator="greaterThan">
      <formula>10</formula>
    </cfRule>
    <cfRule type="cellIs" dxfId="2518" priority="124" stopIfTrue="1" operator="greaterThan">
      <formula>10</formula>
    </cfRule>
  </conditionalFormatting>
  <conditionalFormatting sqref="H12:I70">
    <cfRule type="cellIs" dxfId="2517" priority="117" stopIfTrue="1" operator="greaterThan">
      <formula>10</formula>
    </cfRule>
    <cfRule type="cellIs" dxfId="2516" priority="118" stopIfTrue="1" operator="greaterThan">
      <formula>10</formula>
    </cfRule>
    <cfRule type="cellIs" dxfId="2515" priority="119" stopIfTrue="1" operator="greaterThan">
      <formula>10</formula>
    </cfRule>
    <cfRule type="cellIs" dxfId="2514" priority="120" stopIfTrue="1" operator="greaterThan">
      <formula>10</formula>
    </cfRule>
  </conditionalFormatting>
  <conditionalFormatting sqref="C11">
    <cfRule type="duplicateValues" dxfId="2513" priority="115" stopIfTrue="1"/>
    <cfRule type="duplicateValues" dxfId="2512" priority="116" stopIfTrue="1"/>
  </conditionalFormatting>
  <conditionalFormatting sqref="C12:C70">
    <cfRule type="duplicateValues" dxfId="2511" priority="113" stopIfTrue="1"/>
    <cfRule type="duplicateValues" dxfId="2510" priority="114" stopIfTrue="1"/>
  </conditionalFormatting>
  <conditionalFormatting sqref="H11:J98">
    <cfRule type="cellIs" dxfId="2509" priority="112" operator="greaterThan">
      <formula>10</formula>
    </cfRule>
  </conditionalFormatting>
  <conditionalFormatting sqref="C11:C98">
    <cfRule type="duplicateValues" dxfId="2508" priority="111"/>
  </conditionalFormatting>
  <conditionalFormatting sqref="H11:I82">
    <cfRule type="cellIs" dxfId="2507" priority="107" stopIfTrue="1" operator="greaterThan">
      <formula>10</formula>
    </cfRule>
    <cfRule type="cellIs" dxfId="2506" priority="108" stopIfTrue="1" operator="greaterThan">
      <formula>10</formula>
    </cfRule>
    <cfRule type="cellIs" dxfId="2505" priority="109" stopIfTrue="1" operator="greaterThan">
      <formula>10</formula>
    </cfRule>
    <cfRule type="cellIs" dxfId="2504" priority="110" stopIfTrue="1" operator="greaterThan">
      <formula>10</formula>
    </cfRule>
  </conditionalFormatting>
  <conditionalFormatting sqref="C11">
    <cfRule type="duplicateValues" dxfId="2503" priority="105" stopIfTrue="1"/>
    <cfRule type="duplicateValues" dxfId="2502" priority="106" stopIfTrue="1"/>
  </conditionalFormatting>
  <conditionalFormatting sqref="C12:C82">
    <cfRule type="duplicateValues" dxfId="2501" priority="103" stopIfTrue="1"/>
    <cfRule type="duplicateValues" dxfId="2500" priority="104" stopIfTrue="1"/>
  </conditionalFormatting>
  <conditionalFormatting sqref="H11:I11">
    <cfRule type="cellIs" dxfId="2499" priority="99" stopIfTrue="1" operator="greaterThan">
      <formula>10</formula>
    </cfRule>
    <cfRule type="cellIs" dxfId="2498" priority="100" stopIfTrue="1" operator="greaterThan">
      <formula>10</formula>
    </cfRule>
    <cfRule type="cellIs" dxfId="2497" priority="101" stopIfTrue="1" operator="greaterThan">
      <formula>10</formula>
    </cfRule>
    <cfRule type="cellIs" dxfId="2496" priority="102" stopIfTrue="1" operator="greaterThan">
      <formula>10</formula>
    </cfRule>
  </conditionalFormatting>
  <conditionalFormatting sqref="H12:I82">
    <cfRule type="cellIs" dxfId="2495" priority="95" stopIfTrue="1" operator="greaterThan">
      <formula>10</formula>
    </cfRule>
    <cfRule type="cellIs" dxfId="2494" priority="96" stopIfTrue="1" operator="greaterThan">
      <formula>10</formula>
    </cfRule>
    <cfRule type="cellIs" dxfId="2493" priority="97" stopIfTrue="1" operator="greaterThan">
      <formula>10</formula>
    </cfRule>
    <cfRule type="cellIs" dxfId="2492" priority="98" stopIfTrue="1" operator="greaterThan">
      <formula>10</formula>
    </cfRule>
  </conditionalFormatting>
  <conditionalFormatting sqref="C11">
    <cfRule type="duplicateValues" dxfId="2491" priority="93" stopIfTrue="1"/>
    <cfRule type="duplicateValues" dxfId="2490" priority="94" stopIfTrue="1"/>
  </conditionalFormatting>
  <conditionalFormatting sqref="C12:C82">
    <cfRule type="duplicateValues" dxfId="2489" priority="91" stopIfTrue="1"/>
    <cfRule type="duplicateValues" dxfId="2488" priority="92" stopIfTrue="1"/>
  </conditionalFormatting>
  <conditionalFormatting sqref="H11:J98">
    <cfRule type="cellIs" dxfId="2487" priority="90" operator="greaterThan">
      <formula>10</formula>
    </cfRule>
  </conditionalFormatting>
  <conditionalFormatting sqref="C11:C98">
    <cfRule type="duplicateValues" dxfId="2486" priority="89"/>
  </conditionalFormatting>
  <conditionalFormatting sqref="H11:I70">
    <cfRule type="cellIs" dxfId="2485" priority="85" stopIfTrue="1" operator="greaterThan">
      <formula>10</formula>
    </cfRule>
    <cfRule type="cellIs" dxfId="2484" priority="86" stopIfTrue="1" operator="greaterThan">
      <formula>10</formula>
    </cfRule>
    <cfRule type="cellIs" dxfId="2483" priority="87" stopIfTrue="1" operator="greaterThan">
      <formula>10</formula>
    </cfRule>
    <cfRule type="cellIs" dxfId="2482" priority="88" stopIfTrue="1" operator="greaterThan">
      <formula>10</formula>
    </cfRule>
  </conditionalFormatting>
  <conditionalFormatting sqref="C11">
    <cfRule type="duplicateValues" dxfId="2481" priority="83" stopIfTrue="1"/>
    <cfRule type="duplicateValues" dxfId="2480" priority="84" stopIfTrue="1"/>
  </conditionalFormatting>
  <conditionalFormatting sqref="C12:C70">
    <cfRule type="duplicateValues" dxfId="2479" priority="81" stopIfTrue="1"/>
    <cfRule type="duplicateValues" dxfId="2478" priority="82" stopIfTrue="1"/>
  </conditionalFormatting>
  <conditionalFormatting sqref="H11:I11">
    <cfRule type="cellIs" dxfId="2477" priority="77" stopIfTrue="1" operator="greaterThan">
      <formula>10</formula>
    </cfRule>
    <cfRule type="cellIs" dxfId="2476" priority="78" stopIfTrue="1" operator="greaterThan">
      <formula>10</formula>
    </cfRule>
    <cfRule type="cellIs" dxfId="2475" priority="79" stopIfTrue="1" operator="greaterThan">
      <formula>10</formula>
    </cfRule>
    <cfRule type="cellIs" dxfId="2474" priority="80" stopIfTrue="1" operator="greaterThan">
      <formula>10</formula>
    </cfRule>
  </conditionalFormatting>
  <conditionalFormatting sqref="H12:I70">
    <cfRule type="cellIs" dxfId="2473" priority="73" stopIfTrue="1" operator="greaterThan">
      <formula>10</formula>
    </cfRule>
    <cfRule type="cellIs" dxfId="2472" priority="74" stopIfTrue="1" operator="greaterThan">
      <formula>10</formula>
    </cfRule>
    <cfRule type="cellIs" dxfId="2471" priority="75" stopIfTrue="1" operator="greaterThan">
      <formula>10</formula>
    </cfRule>
    <cfRule type="cellIs" dxfId="2470" priority="76" stopIfTrue="1" operator="greaterThan">
      <formula>10</formula>
    </cfRule>
  </conditionalFormatting>
  <conditionalFormatting sqref="C11">
    <cfRule type="duplicateValues" dxfId="2469" priority="71" stopIfTrue="1"/>
    <cfRule type="duplicateValues" dxfId="2468" priority="72" stopIfTrue="1"/>
  </conditionalFormatting>
  <conditionalFormatting sqref="C12:C70">
    <cfRule type="duplicateValues" dxfId="2467" priority="69" stopIfTrue="1"/>
    <cfRule type="duplicateValues" dxfId="2466" priority="70" stopIfTrue="1"/>
  </conditionalFormatting>
  <conditionalFormatting sqref="H11:J98">
    <cfRule type="cellIs" dxfId="2465" priority="68" operator="greaterThan">
      <formula>10</formula>
    </cfRule>
  </conditionalFormatting>
  <conditionalFormatting sqref="C11:C98">
    <cfRule type="duplicateValues" dxfId="2464" priority="67"/>
  </conditionalFormatting>
  <conditionalFormatting sqref="H11:I84">
    <cfRule type="cellIs" dxfId="2463" priority="63" stopIfTrue="1" operator="greaterThan">
      <formula>10</formula>
    </cfRule>
    <cfRule type="cellIs" dxfId="2462" priority="64" stopIfTrue="1" operator="greaterThan">
      <formula>10</formula>
    </cfRule>
    <cfRule type="cellIs" dxfId="2461" priority="65" stopIfTrue="1" operator="greaterThan">
      <formula>10</formula>
    </cfRule>
    <cfRule type="cellIs" dxfId="2460" priority="66" stopIfTrue="1" operator="greaterThan">
      <formula>10</formula>
    </cfRule>
  </conditionalFormatting>
  <conditionalFormatting sqref="C11">
    <cfRule type="duplicateValues" dxfId="2459" priority="61" stopIfTrue="1"/>
    <cfRule type="duplicateValues" dxfId="2458" priority="62" stopIfTrue="1"/>
  </conditionalFormatting>
  <conditionalFormatting sqref="C12:C84">
    <cfRule type="duplicateValues" dxfId="2457" priority="59" stopIfTrue="1"/>
    <cfRule type="duplicateValues" dxfId="2456" priority="60" stopIfTrue="1"/>
  </conditionalFormatting>
  <conditionalFormatting sqref="H11:I11">
    <cfRule type="cellIs" dxfId="2455" priority="55" stopIfTrue="1" operator="greaterThan">
      <formula>10</formula>
    </cfRule>
    <cfRule type="cellIs" dxfId="2454" priority="56" stopIfTrue="1" operator="greaterThan">
      <formula>10</formula>
    </cfRule>
    <cfRule type="cellIs" dxfId="2453" priority="57" stopIfTrue="1" operator="greaterThan">
      <formula>10</formula>
    </cfRule>
    <cfRule type="cellIs" dxfId="2452" priority="58" stopIfTrue="1" operator="greaterThan">
      <formula>10</formula>
    </cfRule>
  </conditionalFormatting>
  <conditionalFormatting sqref="H12:I84">
    <cfRule type="cellIs" dxfId="2451" priority="51" stopIfTrue="1" operator="greaterThan">
      <formula>10</formula>
    </cfRule>
    <cfRule type="cellIs" dxfId="2450" priority="52" stopIfTrue="1" operator="greaterThan">
      <formula>10</formula>
    </cfRule>
    <cfRule type="cellIs" dxfId="2449" priority="53" stopIfTrue="1" operator="greaterThan">
      <formula>10</formula>
    </cfRule>
    <cfRule type="cellIs" dxfId="2448" priority="54" stopIfTrue="1" operator="greaterThan">
      <formula>10</formula>
    </cfRule>
  </conditionalFormatting>
  <conditionalFormatting sqref="C11">
    <cfRule type="duplicateValues" dxfId="2447" priority="49" stopIfTrue="1"/>
    <cfRule type="duplicateValues" dxfId="2446" priority="50" stopIfTrue="1"/>
  </conditionalFormatting>
  <conditionalFormatting sqref="C12:C84">
    <cfRule type="duplicateValues" dxfId="2445" priority="47" stopIfTrue="1"/>
    <cfRule type="duplicateValues" dxfId="2444" priority="48" stopIfTrue="1"/>
  </conditionalFormatting>
  <conditionalFormatting sqref="H11:J98">
    <cfRule type="cellIs" dxfId="2443" priority="46" operator="greaterThan">
      <formula>10</formula>
    </cfRule>
  </conditionalFormatting>
  <conditionalFormatting sqref="C11:C98">
    <cfRule type="duplicateValues" dxfId="2442" priority="45"/>
  </conditionalFormatting>
  <conditionalFormatting sqref="H11:I70">
    <cfRule type="cellIs" dxfId="2441" priority="41" stopIfTrue="1" operator="greaterThan">
      <formula>10</formula>
    </cfRule>
    <cfRule type="cellIs" dxfId="2440" priority="42" stopIfTrue="1" operator="greaterThan">
      <formula>10</formula>
    </cfRule>
    <cfRule type="cellIs" dxfId="2439" priority="43" stopIfTrue="1" operator="greaterThan">
      <formula>10</formula>
    </cfRule>
    <cfRule type="cellIs" dxfId="2438" priority="44" stopIfTrue="1" operator="greaterThan">
      <formula>10</formula>
    </cfRule>
  </conditionalFormatting>
  <conditionalFormatting sqref="C11">
    <cfRule type="duplicateValues" dxfId="2437" priority="39" stopIfTrue="1"/>
    <cfRule type="duplicateValues" dxfId="2436" priority="40" stopIfTrue="1"/>
  </conditionalFormatting>
  <conditionalFormatting sqref="C12:C70">
    <cfRule type="duplicateValues" dxfId="2435" priority="37" stopIfTrue="1"/>
    <cfRule type="duplicateValues" dxfId="2434" priority="38" stopIfTrue="1"/>
  </conditionalFormatting>
  <conditionalFormatting sqref="H11:I11">
    <cfRule type="cellIs" dxfId="2433" priority="33" stopIfTrue="1" operator="greaterThan">
      <formula>10</formula>
    </cfRule>
    <cfRule type="cellIs" dxfId="2432" priority="34" stopIfTrue="1" operator="greaterThan">
      <formula>10</formula>
    </cfRule>
    <cfRule type="cellIs" dxfId="2431" priority="35" stopIfTrue="1" operator="greaterThan">
      <formula>10</formula>
    </cfRule>
    <cfRule type="cellIs" dxfId="2430" priority="36" stopIfTrue="1" operator="greaterThan">
      <formula>10</formula>
    </cfRule>
  </conditionalFormatting>
  <conditionalFormatting sqref="H12:I70">
    <cfRule type="cellIs" dxfId="2429" priority="29" stopIfTrue="1" operator="greaterThan">
      <formula>10</formula>
    </cfRule>
    <cfRule type="cellIs" dxfId="2428" priority="30" stopIfTrue="1" operator="greaterThan">
      <formula>10</formula>
    </cfRule>
    <cfRule type="cellIs" dxfId="2427" priority="31" stopIfTrue="1" operator="greaterThan">
      <formula>10</formula>
    </cfRule>
    <cfRule type="cellIs" dxfId="2426" priority="32" stopIfTrue="1" operator="greaterThan">
      <formula>10</formula>
    </cfRule>
  </conditionalFormatting>
  <conditionalFormatting sqref="C11">
    <cfRule type="duplicateValues" dxfId="2425" priority="27" stopIfTrue="1"/>
    <cfRule type="duplicateValues" dxfId="2424" priority="28" stopIfTrue="1"/>
  </conditionalFormatting>
  <conditionalFormatting sqref="C12:C70">
    <cfRule type="duplicateValues" dxfId="2423" priority="25" stopIfTrue="1"/>
    <cfRule type="duplicateValues" dxfId="2422" priority="26" stopIfTrue="1"/>
  </conditionalFormatting>
  <conditionalFormatting sqref="H11:J98">
    <cfRule type="cellIs" dxfId="2421" priority="24" operator="greaterThan">
      <formula>10</formula>
    </cfRule>
  </conditionalFormatting>
  <conditionalFormatting sqref="C11:C98">
    <cfRule type="duplicateValues" dxfId="2420" priority="23"/>
  </conditionalFormatting>
  <conditionalFormatting sqref="H11:I80">
    <cfRule type="cellIs" dxfId="2419" priority="19" stopIfTrue="1" operator="greaterThan">
      <formula>10</formula>
    </cfRule>
    <cfRule type="cellIs" dxfId="2418" priority="20" stopIfTrue="1" operator="greaterThan">
      <formula>10</formula>
    </cfRule>
    <cfRule type="cellIs" dxfId="2417" priority="21" stopIfTrue="1" operator="greaterThan">
      <formula>10</formula>
    </cfRule>
    <cfRule type="cellIs" dxfId="2416" priority="22" stopIfTrue="1" operator="greaterThan">
      <formula>10</formula>
    </cfRule>
  </conditionalFormatting>
  <conditionalFormatting sqref="C11">
    <cfRule type="duplicateValues" dxfId="2415" priority="17" stopIfTrue="1"/>
    <cfRule type="duplicateValues" dxfId="2414" priority="18" stopIfTrue="1"/>
  </conditionalFormatting>
  <conditionalFormatting sqref="C12:C80">
    <cfRule type="duplicateValues" dxfId="2413" priority="15" stopIfTrue="1"/>
    <cfRule type="duplicateValues" dxfId="2412" priority="16" stopIfTrue="1"/>
  </conditionalFormatting>
  <conditionalFormatting sqref="H11:I11">
    <cfRule type="cellIs" dxfId="2411" priority="11" stopIfTrue="1" operator="greaterThan">
      <formula>10</formula>
    </cfRule>
    <cfRule type="cellIs" dxfId="2410" priority="12" stopIfTrue="1" operator="greaterThan">
      <formula>10</formula>
    </cfRule>
    <cfRule type="cellIs" dxfId="2409" priority="13" stopIfTrue="1" operator="greaterThan">
      <formula>10</formula>
    </cfRule>
    <cfRule type="cellIs" dxfId="2408" priority="14" stopIfTrue="1" operator="greaterThan">
      <formula>10</formula>
    </cfRule>
  </conditionalFormatting>
  <conditionalFormatting sqref="H12:I80">
    <cfRule type="cellIs" dxfId="2407" priority="7" stopIfTrue="1" operator="greaterThan">
      <formula>10</formula>
    </cfRule>
    <cfRule type="cellIs" dxfId="2406" priority="8" stopIfTrue="1" operator="greaterThan">
      <formula>10</formula>
    </cfRule>
    <cfRule type="cellIs" dxfId="2405" priority="9" stopIfTrue="1" operator="greaterThan">
      <formula>10</formula>
    </cfRule>
    <cfRule type="cellIs" dxfId="2404" priority="10" stopIfTrue="1" operator="greaterThan">
      <formula>10</formula>
    </cfRule>
  </conditionalFormatting>
  <conditionalFormatting sqref="C11">
    <cfRule type="duplicateValues" dxfId="2403" priority="5" stopIfTrue="1"/>
    <cfRule type="duplicateValues" dxfId="2402" priority="6" stopIfTrue="1"/>
  </conditionalFormatting>
  <conditionalFormatting sqref="C12:C80">
    <cfRule type="duplicateValues" dxfId="2401" priority="3" stopIfTrue="1"/>
    <cfRule type="duplicateValues" dxfId="2400" priority="4" stopIfTrue="1"/>
  </conditionalFormatting>
  <conditionalFormatting sqref="H11:J98">
    <cfRule type="cellIs" dxfId="2399" priority="2" operator="greaterThan">
      <formula>10</formula>
    </cfRule>
  </conditionalFormatting>
  <conditionalFormatting sqref="C11:C98">
    <cfRule type="duplicateValues" dxfId="2398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9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5.25" style="1" bestFit="1" customWidth="1"/>
    <col min="5" max="5" width="8.5" style="1" customWidth="1"/>
    <col min="6" max="6" width="9.375" style="1" hidden="1" customWidth="1"/>
    <col min="7" max="7" width="12.87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69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43596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19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7</v>
      </c>
      <c r="AI9" s="81">
        <f>+$AH$9/$Y$9</f>
        <v>4.6666666666666669E-2</v>
      </c>
      <c r="AJ9" s="73">
        <f>COUNTIF($V$11:$V$219,"Đạt")</f>
        <v>53</v>
      </c>
      <c r="AK9" s="80">
        <f>+$AJ$9/$Y$9</f>
        <v>0.35333333333333333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1217</v>
      </c>
      <c r="D11" s="17" t="s">
        <v>1218</v>
      </c>
      <c r="E11" s="18" t="s">
        <v>1219</v>
      </c>
      <c r="F11" s="16" t="s">
        <v>1220</v>
      </c>
      <c r="G11" s="16" t="s">
        <v>217</v>
      </c>
      <c r="H11" s="19">
        <v>8</v>
      </c>
      <c r="I11" s="19">
        <v>4</v>
      </c>
      <c r="J11" s="19" t="s">
        <v>27</v>
      </c>
      <c r="K11" s="19" t="s">
        <v>27</v>
      </c>
      <c r="L11" s="20"/>
      <c r="M11" s="20"/>
      <c r="N11" s="20"/>
      <c r="O11" s="20"/>
      <c r="P11" s="174">
        <v>5</v>
      </c>
      <c r="Q11" s="21">
        <f t="shared" ref="Q11:Q74" si="0">ROUND(SUMPRODUCT(H11:P11,$H$10:$P$10)/100,1)</f>
        <v>5.3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1221</v>
      </c>
      <c r="D12" s="26" t="s">
        <v>1222</v>
      </c>
      <c r="E12" s="27" t="s">
        <v>73</v>
      </c>
      <c r="F12" s="25" t="s">
        <v>725</v>
      </c>
      <c r="G12" s="25" t="s">
        <v>158</v>
      </c>
      <c r="H12" s="29">
        <v>10</v>
      </c>
      <c r="I12" s="29">
        <v>8</v>
      </c>
      <c r="J12" s="29" t="s">
        <v>27</v>
      </c>
      <c r="K12" s="29" t="s">
        <v>27</v>
      </c>
      <c r="L12" s="30"/>
      <c r="M12" s="30"/>
      <c r="N12" s="30"/>
      <c r="O12" s="30"/>
      <c r="P12" s="175">
        <v>6</v>
      </c>
      <c r="Q12" s="32">
        <f t="shared" si="0"/>
        <v>7.4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B</v>
      </c>
      <c r="S12" s="34" t="str">
        <f t="shared" si="1"/>
        <v>Khá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1223</v>
      </c>
      <c r="D13" s="26" t="s">
        <v>1103</v>
      </c>
      <c r="E13" s="27" t="s">
        <v>73</v>
      </c>
      <c r="F13" s="25" t="s">
        <v>912</v>
      </c>
      <c r="G13" s="25" t="s">
        <v>167</v>
      </c>
      <c r="H13" s="29">
        <v>8</v>
      </c>
      <c r="I13" s="29">
        <v>1</v>
      </c>
      <c r="J13" s="29" t="s">
        <v>27</v>
      </c>
      <c r="K13" s="29" t="s">
        <v>27</v>
      </c>
      <c r="L13" s="36"/>
      <c r="M13" s="36"/>
      <c r="N13" s="36"/>
      <c r="O13" s="36"/>
      <c r="P13" s="175">
        <v>5</v>
      </c>
      <c r="Q13" s="32">
        <f t="shared" si="0"/>
        <v>4.4000000000000004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1224</v>
      </c>
      <c r="D14" s="26" t="s">
        <v>715</v>
      </c>
      <c r="E14" s="27" t="s">
        <v>73</v>
      </c>
      <c r="F14" s="25" t="s">
        <v>1004</v>
      </c>
      <c r="G14" s="25" t="s">
        <v>182</v>
      </c>
      <c r="H14" s="29">
        <v>10</v>
      </c>
      <c r="I14" s="29">
        <v>2</v>
      </c>
      <c r="J14" s="29" t="s">
        <v>27</v>
      </c>
      <c r="K14" s="29" t="s">
        <v>27</v>
      </c>
      <c r="L14" s="36"/>
      <c r="M14" s="36"/>
      <c r="N14" s="36"/>
      <c r="O14" s="36"/>
      <c r="P14" s="175">
        <v>4</v>
      </c>
      <c r="Q14" s="32">
        <f t="shared" si="0"/>
        <v>4.5999999999999996</v>
      </c>
      <c r="R14" s="33" t="str">
        <f t="shared" si="3"/>
        <v>D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1225</v>
      </c>
      <c r="D15" s="26" t="s">
        <v>1226</v>
      </c>
      <c r="E15" s="27" t="s">
        <v>73</v>
      </c>
      <c r="F15" s="25" t="s">
        <v>387</v>
      </c>
      <c r="G15" s="25" t="s">
        <v>129</v>
      </c>
      <c r="H15" s="29">
        <v>9</v>
      </c>
      <c r="I15" s="29">
        <v>3</v>
      </c>
      <c r="J15" s="29" t="s">
        <v>27</v>
      </c>
      <c r="K15" s="29" t="s">
        <v>27</v>
      </c>
      <c r="L15" s="36"/>
      <c r="M15" s="36"/>
      <c r="N15" s="36"/>
      <c r="O15" s="36"/>
      <c r="P15" s="175">
        <v>5</v>
      </c>
      <c r="Q15" s="32">
        <f t="shared" si="0"/>
        <v>5.2</v>
      </c>
      <c r="R15" s="33" t="str">
        <f t="shared" si="3"/>
        <v>D+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1227</v>
      </c>
      <c r="D16" s="26" t="s">
        <v>1228</v>
      </c>
      <c r="E16" s="27" t="s">
        <v>73</v>
      </c>
      <c r="F16" s="25" t="s">
        <v>1229</v>
      </c>
      <c r="G16" s="25" t="s">
        <v>158</v>
      </c>
      <c r="H16" s="29">
        <v>10</v>
      </c>
      <c r="I16" s="29">
        <v>5</v>
      </c>
      <c r="J16" s="29" t="s">
        <v>27</v>
      </c>
      <c r="K16" s="29" t="s">
        <v>27</v>
      </c>
      <c r="L16" s="36"/>
      <c r="M16" s="36"/>
      <c r="N16" s="36"/>
      <c r="O16" s="36"/>
      <c r="P16" s="175">
        <v>6</v>
      </c>
      <c r="Q16" s="32">
        <f t="shared" si="0"/>
        <v>6.5</v>
      </c>
      <c r="R16" s="33" t="str">
        <f t="shared" si="3"/>
        <v>C+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1230</v>
      </c>
      <c r="D17" s="26" t="s">
        <v>1231</v>
      </c>
      <c r="E17" s="27" t="s">
        <v>1232</v>
      </c>
      <c r="F17" s="25" t="s">
        <v>1233</v>
      </c>
      <c r="G17" s="25" t="s">
        <v>200</v>
      </c>
      <c r="H17" s="29">
        <v>8</v>
      </c>
      <c r="I17" s="29">
        <v>9</v>
      </c>
      <c r="J17" s="29" t="s">
        <v>27</v>
      </c>
      <c r="K17" s="29" t="s">
        <v>27</v>
      </c>
      <c r="L17" s="36"/>
      <c r="M17" s="36"/>
      <c r="N17" s="36"/>
      <c r="O17" s="36"/>
      <c r="P17" s="175">
        <v>5</v>
      </c>
      <c r="Q17" s="32">
        <f t="shared" si="0"/>
        <v>6.8</v>
      </c>
      <c r="R17" s="33" t="str">
        <f t="shared" si="3"/>
        <v>C+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1234</v>
      </c>
      <c r="D18" s="26" t="s">
        <v>1235</v>
      </c>
      <c r="E18" s="27" t="s">
        <v>1236</v>
      </c>
      <c r="F18" s="25" t="s">
        <v>292</v>
      </c>
      <c r="G18" s="25" t="s">
        <v>91</v>
      </c>
      <c r="H18" s="29">
        <v>10</v>
      </c>
      <c r="I18" s="29">
        <v>8</v>
      </c>
      <c r="J18" s="29" t="s">
        <v>27</v>
      </c>
      <c r="K18" s="29" t="s">
        <v>27</v>
      </c>
      <c r="L18" s="36"/>
      <c r="M18" s="36"/>
      <c r="N18" s="36"/>
      <c r="O18" s="36"/>
      <c r="P18" s="175">
        <v>6</v>
      </c>
      <c r="Q18" s="32">
        <f t="shared" si="0"/>
        <v>7.4</v>
      </c>
      <c r="R18" s="33" t="str">
        <f t="shared" si="3"/>
        <v>B</v>
      </c>
      <c r="S18" s="34" t="str">
        <f t="shared" si="1"/>
        <v>Khá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1237</v>
      </c>
      <c r="D19" s="26" t="s">
        <v>1238</v>
      </c>
      <c r="E19" s="27" t="s">
        <v>1239</v>
      </c>
      <c r="F19" s="25" t="s">
        <v>997</v>
      </c>
      <c r="G19" s="25" t="s">
        <v>158</v>
      </c>
      <c r="H19" s="29">
        <v>10</v>
      </c>
      <c r="I19" s="29">
        <v>7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6.1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1240</v>
      </c>
      <c r="D20" s="26" t="s">
        <v>1052</v>
      </c>
      <c r="E20" s="27" t="s">
        <v>1241</v>
      </c>
      <c r="F20" s="25" t="s">
        <v>865</v>
      </c>
      <c r="G20" s="25" t="s">
        <v>512</v>
      </c>
      <c r="H20" s="29">
        <v>8</v>
      </c>
      <c r="I20" s="29">
        <v>8</v>
      </c>
      <c r="J20" s="29" t="s">
        <v>27</v>
      </c>
      <c r="K20" s="29" t="s">
        <v>27</v>
      </c>
      <c r="L20" s="36"/>
      <c r="M20" s="36"/>
      <c r="N20" s="36"/>
      <c r="O20" s="36"/>
      <c r="P20" s="175">
        <v>7</v>
      </c>
      <c r="Q20" s="32">
        <f t="shared" si="0"/>
        <v>7.5</v>
      </c>
      <c r="R20" s="33" t="str">
        <f t="shared" si="3"/>
        <v>B</v>
      </c>
      <c r="S20" s="34" t="str">
        <f t="shared" si="1"/>
        <v>Khá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1242</v>
      </c>
      <c r="D21" s="26" t="s">
        <v>1243</v>
      </c>
      <c r="E21" s="27" t="s">
        <v>113</v>
      </c>
      <c r="F21" s="25" t="s">
        <v>338</v>
      </c>
      <c r="G21" s="25" t="s">
        <v>237</v>
      </c>
      <c r="H21" s="29">
        <v>0</v>
      </c>
      <c r="I21" s="29">
        <v>0</v>
      </c>
      <c r="J21" s="29" t="s">
        <v>27</v>
      </c>
      <c r="K21" s="29" t="s">
        <v>27</v>
      </c>
      <c r="L21" s="36"/>
      <c r="M21" s="36"/>
      <c r="N21" s="36"/>
      <c r="O21" s="36"/>
      <c r="P21" s="175">
        <v>0</v>
      </c>
      <c r="Q21" s="32">
        <f t="shared" si="0"/>
        <v>0</v>
      </c>
      <c r="R21" s="33" t="str">
        <f t="shared" si="3"/>
        <v>F</v>
      </c>
      <c r="S21" s="34" t="str">
        <f t="shared" si="1"/>
        <v>Kém</v>
      </c>
      <c r="T21" s="35" t="str">
        <f t="shared" si="4"/>
        <v>Không đủ ĐKDT</v>
      </c>
      <c r="U21" s="3"/>
      <c r="V21" s="101" t="str">
        <f t="shared" si="2"/>
        <v>Học lại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1244</v>
      </c>
      <c r="D22" s="26" t="s">
        <v>1245</v>
      </c>
      <c r="E22" s="27" t="s">
        <v>393</v>
      </c>
      <c r="F22" s="25" t="s">
        <v>1160</v>
      </c>
      <c r="G22" s="25" t="s">
        <v>110</v>
      </c>
      <c r="H22" s="29">
        <v>8</v>
      </c>
      <c r="I22" s="29">
        <v>2</v>
      </c>
      <c r="J22" s="29" t="s">
        <v>27</v>
      </c>
      <c r="K22" s="29" t="s">
        <v>27</v>
      </c>
      <c r="L22" s="36"/>
      <c r="M22" s="36"/>
      <c r="N22" s="36"/>
      <c r="O22" s="36"/>
      <c r="P22" s="175">
        <v>0</v>
      </c>
      <c r="Q22" s="32">
        <f t="shared" si="0"/>
        <v>2.2000000000000002</v>
      </c>
      <c r="R22" s="33" t="str">
        <f t="shared" si="3"/>
        <v>F</v>
      </c>
      <c r="S22" s="34" t="str">
        <f t="shared" si="1"/>
        <v>Kém</v>
      </c>
      <c r="T22" s="35" t="str">
        <f t="shared" si="4"/>
        <v/>
      </c>
      <c r="U22" s="3"/>
      <c r="V22" s="101" t="str">
        <f t="shared" si="2"/>
        <v>Học lại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1246</v>
      </c>
      <c r="D23" s="26" t="s">
        <v>1112</v>
      </c>
      <c r="E23" s="27" t="s">
        <v>393</v>
      </c>
      <c r="F23" s="25" t="s">
        <v>507</v>
      </c>
      <c r="G23" s="25" t="s">
        <v>129</v>
      </c>
      <c r="H23" s="29">
        <v>10</v>
      </c>
      <c r="I23" s="29">
        <v>4</v>
      </c>
      <c r="J23" s="29" t="s">
        <v>27</v>
      </c>
      <c r="K23" s="29" t="s">
        <v>27</v>
      </c>
      <c r="L23" s="36"/>
      <c r="M23" s="36"/>
      <c r="N23" s="36"/>
      <c r="O23" s="36"/>
      <c r="P23" s="175">
        <v>6</v>
      </c>
      <c r="Q23" s="32">
        <f t="shared" si="0"/>
        <v>6.2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1247</v>
      </c>
      <c r="D24" s="26" t="s">
        <v>1248</v>
      </c>
      <c r="E24" s="27" t="s">
        <v>948</v>
      </c>
      <c r="F24" s="25" t="s">
        <v>1249</v>
      </c>
      <c r="G24" s="25" t="s">
        <v>158</v>
      </c>
      <c r="H24" s="29">
        <v>6</v>
      </c>
      <c r="I24" s="29">
        <v>8</v>
      </c>
      <c r="J24" s="29" t="s">
        <v>27</v>
      </c>
      <c r="K24" s="29" t="s">
        <v>27</v>
      </c>
      <c r="L24" s="36"/>
      <c r="M24" s="36"/>
      <c r="N24" s="36"/>
      <c r="O24" s="36"/>
      <c r="P24" s="175">
        <v>4</v>
      </c>
      <c r="Q24" s="32">
        <f t="shared" si="0"/>
        <v>5.6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1250</v>
      </c>
      <c r="D25" s="26" t="s">
        <v>727</v>
      </c>
      <c r="E25" s="27" t="s">
        <v>777</v>
      </c>
      <c r="F25" s="25" t="s">
        <v>865</v>
      </c>
      <c r="G25" s="25" t="s">
        <v>91</v>
      </c>
      <c r="H25" s="29">
        <v>10</v>
      </c>
      <c r="I25" s="29">
        <v>6</v>
      </c>
      <c r="J25" s="29" t="s">
        <v>27</v>
      </c>
      <c r="K25" s="29" t="s">
        <v>27</v>
      </c>
      <c r="L25" s="36"/>
      <c r="M25" s="36"/>
      <c r="N25" s="36"/>
      <c r="O25" s="36"/>
      <c r="P25" s="175">
        <v>2</v>
      </c>
      <c r="Q25" s="32">
        <f t="shared" si="0"/>
        <v>4.8</v>
      </c>
      <c r="R25" s="33" t="str">
        <f t="shared" si="3"/>
        <v>D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1251</v>
      </c>
      <c r="D26" s="26" t="s">
        <v>1252</v>
      </c>
      <c r="E26" s="27" t="s">
        <v>118</v>
      </c>
      <c r="F26" s="25" t="s">
        <v>1253</v>
      </c>
      <c r="G26" s="25" t="s">
        <v>91</v>
      </c>
      <c r="H26" s="29">
        <v>10</v>
      </c>
      <c r="I26" s="29">
        <v>5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5</v>
      </c>
      <c r="R26" s="33" t="str">
        <f t="shared" si="3"/>
        <v>D+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1254</v>
      </c>
      <c r="D27" s="26" t="s">
        <v>1255</v>
      </c>
      <c r="E27" s="27" t="s">
        <v>1256</v>
      </c>
      <c r="F27" s="25" t="s">
        <v>1257</v>
      </c>
      <c r="G27" s="25" t="s">
        <v>158</v>
      </c>
      <c r="H27" s="29">
        <v>8</v>
      </c>
      <c r="I27" s="29">
        <v>8</v>
      </c>
      <c r="J27" s="29" t="s">
        <v>27</v>
      </c>
      <c r="K27" s="29" t="s">
        <v>27</v>
      </c>
      <c r="L27" s="36"/>
      <c r="M27" s="36"/>
      <c r="N27" s="36"/>
      <c r="O27" s="36"/>
      <c r="P27" s="175">
        <v>2</v>
      </c>
      <c r="Q27" s="32">
        <f t="shared" si="0"/>
        <v>5</v>
      </c>
      <c r="R27" s="33" t="str">
        <f t="shared" si="3"/>
        <v>D+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1258</v>
      </c>
      <c r="D28" s="26" t="s">
        <v>77</v>
      </c>
      <c r="E28" s="27" t="s">
        <v>406</v>
      </c>
      <c r="F28" s="25" t="s">
        <v>1259</v>
      </c>
      <c r="G28" s="25" t="s">
        <v>91</v>
      </c>
      <c r="H28" s="29">
        <v>10</v>
      </c>
      <c r="I28" s="29">
        <v>6</v>
      </c>
      <c r="J28" s="29" t="s">
        <v>27</v>
      </c>
      <c r="K28" s="29" t="s">
        <v>27</v>
      </c>
      <c r="L28" s="36"/>
      <c r="M28" s="36"/>
      <c r="N28" s="36"/>
      <c r="O28" s="36"/>
      <c r="P28" s="175">
        <v>4</v>
      </c>
      <c r="Q28" s="32">
        <f t="shared" si="0"/>
        <v>5.8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1260</v>
      </c>
      <c r="D29" s="26" t="s">
        <v>1261</v>
      </c>
      <c r="E29" s="27" t="s">
        <v>406</v>
      </c>
      <c r="F29" s="25" t="s">
        <v>1262</v>
      </c>
      <c r="G29" s="25" t="s">
        <v>557</v>
      </c>
      <c r="H29" s="29">
        <v>10</v>
      </c>
      <c r="I29" s="29">
        <v>7</v>
      </c>
      <c r="J29" s="29" t="s">
        <v>27</v>
      </c>
      <c r="K29" s="29" t="s">
        <v>27</v>
      </c>
      <c r="L29" s="36"/>
      <c r="M29" s="36"/>
      <c r="N29" s="36"/>
      <c r="O29" s="36"/>
      <c r="P29" s="175">
        <v>2</v>
      </c>
      <c r="Q29" s="32">
        <f t="shared" si="0"/>
        <v>5.0999999999999996</v>
      </c>
      <c r="R29" s="33" t="str">
        <f t="shared" si="3"/>
        <v>D+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1263</v>
      </c>
      <c r="D30" s="26" t="s">
        <v>1264</v>
      </c>
      <c r="E30" s="27" t="s">
        <v>406</v>
      </c>
      <c r="F30" s="25" t="s">
        <v>519</v>
      </c>
      <c r="G30" s="25" t="s">
        <v>217</v>
      </c>
      <c r="H30" s="29">
        <v>8</v>
      </c>
      <c r="I30" s="29">
        <v>8</v>
      </c>
      <c r="J30" s="29" t="s">
        <v>27</v>
      </c>
      <c r="K30" s="29" t="s">
        <v>27</v>
      </c>
      <c r="L30" s="36"/>
      <c r="M30" s="36"/>
      <c r="N30" s="36"/>
      <c r="O30" s="36"/>
      <c r="P30" s="175">
        <v>8</v>
      </c>
      <c r="Q30" s="32">
        <f t="shared" si="0"/>
        <v>8</v>
      </c>
      <c r="R30" s="33" t="str">
        <f t="shared" si="3"/>
        <v>B+</v>
      </c>
      <c r="S30" s="34" t="str">
        <f t="shared" si="1"/>
        <v>Khá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1265</v>
      </c>
      <c r="D31" s="26" t="s">
        <v>1045</v>
      </c>
      <c r="E31" s="27" t="s">
        <v>406</v>
      </c>
      <c r="F31" s="25" t="s">
        <v>758</v>
      </c>
      <c r="G31" s="25" t="s">
        <v>91</v>
      </c>
      <c r="H31" s="29">
        <v>10</v>
      </c>
      <c r="I31" s="29">
        <v>7</v>
      </c>
      <c r="J31" s="29" t="s">
        <v>27</v>
      </c>
      <c r="K31" s="29" t="s">
        <v>27</v>
      </c>
      <c r="L31" s="36"/>
      <c r="M31" s="36"/>
      <c r="N31" s="36"/>
      <c r="O31" s="36"/>
      <c r="P31" s="175">
        <v>9</v>
      </c>
      <c r="Q31" s="32">
        <f t="shared" si="0"/>
        <v>8.6</v>
      </c>
      <c r="R31" s="33" t="str">
        <f t="shared" si="3"/>
        <v>A</v>
      </c>
      <c r="S31" s="34" t="str">
        <f t="shared" si="1"/>
        <v>Giỏi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1266</v>
      </c>
      <c r="D32" s="26" t="s">
        <v>1267</v>
      </c>
      <c r="E32" s="27" t="s">
        <v>141</v>
      </c>
      <c r="F32" s="25" t="s">
        <v>1268</v>
      </c>
      <c r="G32" s="25" t="s">
        <v>297</v>
      </c>
      <c r="H32" s="29">
        <v>5</v>
      </c>
      <c r="I32" s="29">
        <v>1</v>
      </c>
      <c r="J32" s="29" t="s">
        <v>27</v>
      </c>
      <c r="K32" s="29" t="s">
        <v>27</v>
      </c>
      <c r="L32" s="36"/>
      <c r="M32" s="36"/>
      <c r="N32" s="36"/>
      <c r="O32" s="36"/>
      <c r="P32" s="175">
        <v>6</v>
      </c>
      <c r="Q32" s="32">
        <f t="shared" si="0"/>
        <v>4.3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1269</v>
      </c>
      <c r="D33" s="26" t="s">
        <v>785</v>
      </c>
      <c r="E33" s="27" t="s">
        <v>141</v>
      </c>
      <c r="F33" s="25" t="s">
        <v>1270</v>
      </c>
      <c r="G33" s="25" t="s">
        <v>158</v>
      </c>
      <c r="H33" s="29">
        <v>10</v>
      </c>
      <c r="I33" s="29">
        <v>6</v>
      </c>
      <c r="J33" s="29" t="s">
        <v>27</v>
      </c>
      <c r="K33" s="29" t="s">
        <v>27</v>
      </c>
      <c r="L33" s="36"/>
      <c r="M33" s="36"/>
      <c r="N33" s="36"/>
      <c r="O33" s="36"/>
      <c r="P33" s="175">
        <v>3</v>
      </c>
      <c r="Q33" s="32">
        <f t="shared" si="0"/>
        <v>5.3</v>
      </c>
      <c r="R33" s="33" t="str">
        <f t="shared" si="3"/>
        <v>D+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1271</v>
      </c>
      <c r="D34" s="26" t="s">
        <v>1272</v>
      </c>
      <c r="E34" s="27" t="s">
        <v>141</v>
      </c>
      <c r="F34" s="25" t="s">
        <v>1273</v>
      </c>
      <c r="G34" s="25" t="s">
        <v>594</v>
      </c>
      <c r="H34" s="29">
        <v>10</v>
      </c>
      <c r="I34" s="29">
        <v>8</v>
      </c>
      <c r="J34" s="29" t="s">
        <v>27</v>
      </c>
      <c r="K34" s="29" t="s">
        <v>27</v>
      </c>
      <c r="L34" s="36"/>
      <c r="M34" s="36"/>
      <c r="N34" s="36"/>
      <c r="O34" s="36"/>
      <c r="P34" s="175">
        <v>5</v>
      </c>
      <c r="Q34" s="32">
        <f t="shared" si="0"/>
        <v>6.9</v>
      </c>
      <c r="R34" s="33" t="str">
        <f t="shared" si="3"/>
        <v>C+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1274</v>
      </c>
      <c r="D35" s="26" t="s">
        <v>1275</v>
      </c>
      <c r="E35" s="27" t="s">
        <v>149</v>
      </c>
      <c r="F35" s="25" t="s">
        <v>1276</v>
      </c>
      <c r="G35" s="25" t="s">
        <v>1277</v>
      </c>
      <c r="H35" s="29">
        <v>0</v>
      </c>
      <c r="I35" s="29">
        <v>0</v>
      </c>
      <c r="J35" s="29" t="s">
        <v>27</v>
      </c>
      <c r="K35" s="29" t="s">
        <v>27</v>
      </c>
      <c r="L35" s="36"/>
      <c r="M35" s="36"/>
      <c r="N35" s="36"/>
      <c r="O35" s="36"/>
      <c r="P35" s="175">
        <v>0</v>
      </c>
      <c r="Q35" s="32">
        <f t="shared" si="0"/>
        <v>0</v>
      </c>
      <c r="R35" s="33" t="str">
        <f t="shared" si="3"/>
        <v>F</v>
      </c>
      <c r="S35" s="34" t="str">
        <f t="shared" si="1"/>
        <v>Kém</v>
      </c>
      <c r="T35" s="35" t="str">
        <f t="shared" si="4"/>
        <v>Không đủ ĐKDT</v>
      </c>
      <c r="U35" s="3"/>
      <c r="V35" s="101" t="str">
        <f t="shared" si="2"/>
        <v>Học lại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1278</v>
      </c>
      <c r="D36" s="26" t="s">
        <v>1279</v>
      </c>
      <c r="E36" s="27" t="s">
        <v>149</v>
      </c>
      <c r="F36" s="25" t="s">
        <v>1280</v>
      </c>
      <c r="G36" s="25" t="s">
        <v>1277</v>
      </c>
      <c r="H36" s="29">
        <v>6</v>
      </c>
      <c r="I36" s="29">
        <v>1</v>
      </c>
      <c r="J36" s="29" t="s">
        <v>27</v>
      </c>
      <c r="K36" s="29" t="s">
        <v>27</v>
      </c>
      <c r="L36" s="36"/>
      <c r="M36" s="36"/>
      <c r="N36" s="36"/>
      <c r="O36" s="36"/>
      <c r="P36" s="175">
        <v>6</v>
      </c>
      <c r="Q36" s="32">
        <f t="shared" si="0"/>
        <v>4.5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1281</v>
      </c>
      <c r="D37" s="26" t="s">
        <v>1282</v>
      </c>
      <c r="E37" s="27" t="s">
        <v>180</v>
      </c>
      <c r="F37" s="25" t="s">
        <v>1283</v>
      </c>
      <c r="G37" s="25" t="s">
        <v>282</v>
      </c>
      <c r="H37" s="29">
        <v>6</v>
      </c>
      <c r="I37" s="29">
        <v>1</v>
      </c>
      <c r="J37" s="29" t="s">
        <v>27</v>
      </c>
      <c r="K37" s="29" t="s">
        <v>27</v>
      </c>
      <c r="L37" s="36"/>
      <c r="M37" s="36"/>
      <c r="N37" s="36"/>
      <c r="O37" s="36"/>
      <c r="P37" s="175">
        <v>5</v>
      </c>
      <c r="Q37" s="32">
        <f t="shared" si="0"/>
        <v>4</v>
      </c>
      <c r="R37" s="33" t="str">
        <f t="shared" si="3"/>
        <v>D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1284</v>
      </c>
      <c r="D38" s="26" t="s">
        <v>176</v>
      </c>
      <c r="E38" s="27" t="s">
        <v>180</v>
      </c>
      <c r="F38" s="25" t="s">
        <v>375</v>
      </c>
      <c r="G38" s="25" t="s">
        <v>129</v>
      </c>
      <c r="H38" s="29">
        <v>10</v>
      </c>
      <c r="I38" s="29">
        <v>2</v>
      </c>
      <c r="J38" s="29" t="s">
        <v>27</v>
      </c>
      <c r="K38" s="29" t="s">
        <v>27</v>
      </c>
      <c r="L38" s="36"/>
      <c r="M38" s="36"/>
      <c r="N38" s="36"/>
      <c r="O38" s="36"/>
      <c r="P38" s="175">
        <v>5</v>
      </c>
      <c r="Q38" s="32">
        <f t="shared" si="0"/>
        <v>5.0999999999999996</v>
      </c>
      <c r="R38" s="33" t="str">
        <f t="shared" si="3"/>
        <v>D+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1285</v>
      </c>
      <c r="D39" s="26" t="s">
        <v>1286</v>
      </c>
      <c r="E39" s="27" t="s">
        <v>189</v>
      </c>
      <c r="F39" s="25" t="s">
        <v>1122</v>
      </c>
      <c r="G39" s="25" t="s">
        <v>91</v>
      </c>
      <c r="H39" s="29">
        <v>10</v>
      </c>
      <c r="I39" s="29">
        <v>7</v>
      </c>
      <c r="J39" s="29" t="s">
        <v>27</v>
      </c>
      <c r="K39" s="29" t="s">
        <v>27</v>
      </c>
      <c r="L39" s="36"/>
      <c r="M39" s="36"/>
      <c r="N39" s="36"/>
      <c r="O39" s="36"/>
      <c r="P39" s="175">
        <v>4</v>
      </c>
      <c r="Q39" s="32">
        <f t="shared" si="0"/>
        <v>6.1</v>
      </c>
      <c r="R39" s="33" t="str">
        <f t="shared" si="3"/>
        <v>C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1287</v>
      </c>
      <c r="D40" s="26" t="s">
        <v>1288</v>
      </c>
      <c r="E40" s="27" t="s">
        <v>189</v>
      </c>
      <c r="F40" s="25" t="s">
        <v>1289</v>
      </c>
      <c r="G40" s="25" t="s">
        <v>91</v>
      </c>
      <c r="H40" s="29">
        <v>6</v>
      </c>
      <c r="I40" s="29">
        <v>2</v>
      </c>
      <c r="J40" s="29" t="s">
        <v>27</v>
      </c>
      <c r="K40" s="29" t="s">
        <v>27</v>
      </c>
      <c r="L40" s="36"/>
      <c r="M40" s="36"/>
      <c r="N40" s="36"/>
      <c r="O40" s="36"/>
      <c r="P40" s="175">
        <v>6</v>
      </c>
      <c r="Q40" s="32">
        <f t="shared" si="0"/>
        <v>4.8</v>
      </c>
      <c r="R40" s="33" t="str">
        <f t="shared" si="3"/>
        <v>D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1290</v>
      </c>
      <c r="D41" s="26" t="s">
        <v>1228</v>
      </c>
      <c r="E41" s="27" t="s">
        <v>189</v>
      </c>
      <c r="F41" s="25" t="s">
        <v>713</v>
      </c>
      <c r="G41" s="25" t="s">
        <v>158</v>
      </c>
      <c r="H41" s="29">
        <v>8</v>
      </c>
      <c r="I41" s="29">
        <v>6</v>
      </c>
      <c r="J41" s="29" t="s">
        <v>27</v>
      </c>
      <c r="K41" s="29" t="s">
        <v>27</v>
      </c>
      <c r="L41" s="36"/>
      <c r="M41" s="36"/>
      <c r="N41" s="36"/>
      <c r="O41" s="36"/>
      <c r="P41" s="175">
        <v>4</v>
      </c>
      <c r="Q41" s="32">
        <f t="shared" si="0"/>
        <v>5.4</v>
      </c>
      <c r="R41" s="33" t="str">
        <f t="shared" si="3"/>
        <v>D+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1291</v>
      </c>
      <c r="D42" s="26" t="s">
        <v>1292</v>
      </c>
      <c r="E42" s="27" t="s">
        <v>443</v>
      </c>
      <c r="F42" s="25" t="s">
        <v>1293</v>
      </c>
      <c r="G42" s="25" t="s">
        <v>158</v>
      </c>
      <c r="H42" s="29">
        <v>8</v>
      </c>
      <c r="I42" s="29">
        <v>8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6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1294</v>
      </c>
      <c r="D43" s="26" t="s">
        <v>1295</v>
      </c>
      <c r="E43" s="27" t="s">
        <v>1296</v>
      </c>
      <c r="F43" s="25" t="s">
        <v>1297</v>
      </c>
      <c r="G43" s="25" t="s">
        <v>297</v>
      </c>
      <c r="H43" s="29">
        <v>10</v>
      </c>
      <c r="I43" s="29">
        <v>6</v>
      </c>
      <c r="J43" s="29" t="s">
        <v>27</v>
      </c>
      <c r="K43" s="29" t="s">
        <v>27</v>
      </c>
      <c r="L43" s="36"/>
      <c r="M43" s="36"/>
      <c r="N43" s="36"/>
      <c r="O43" s="36"/>
      <c r="P43" s="175">
        <v>5</v>
      </c>
      <c r="Q43" s="32">
        <f t="shared" si="0"/>
        <v>6.3</v>
      </c>
      <c r="R43" s="33" t="str">
        <f t="shared" si="3"/>
        <v>C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1298</v>
      </c>
      <c r="D44" s="26" t="s">
        <v>1299</v>
      </c>
      <c r="E44" s="27" t="s">
        <v>208</v>
      </c>
      <c r="F44" s="25" t="s">
        <v>78</v>
      </c>
      <c r="G44" s="25" t="s">
        <v>91</v>
      </c>
      <c r="H44" s="29">
        <v>10</v>
      </c>
      <c r="I44" s="29">
        <v>7</v>
      </c>
      <c r="J44" s="29" t="s">
        <v>27</v>
      </c>
      <c r="K44" s="29" t="s">
        <v>27</v>
      </c>
      <c r="L44" s="36"/>
      <c r="M44" s="36"/>
      <c r="N44" s="36"/>
      <c r="O44" s="36"/>
      <c r="P44" s="175">
        <v>7</v>
      </c>
      <c r="Q44" s="32">
        <f t="shared" si="0"/>
        <v>7.6</v>
      </c>
      <c r="R44" s="33" t="str">
        <f t="shared" si="3"/>
        <v>B</v>
      </c>
      <c r="S44" s="34" t="str">
        <f t="shared" si="1"/>
        <v>Khá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1300</v>
      </c>
      <c r="D45" s="26" t="s">
        <v>620</v>
      </c>
      <c r="E45" s="27" t="s">
        <v>208</v>
      </c>
      <c r="F45" s="25" t="s">
        <v>758</v>
      </c>
      <c r="G45" s="25" t="s">
        <v>158</v>
      </c>
      <c r="H45" s="29">
        <v>10</v>
      </c>
      <c r="I45" s="29">
        <v>8</v>
      </c>
      <c r="J45" s="29" t="s">
        <v>27</v>
      </c>
      <c r="K45" s="29" t="s">
        <v>27</v>
      </c>
      <c r="L45" s="36"/>
      <c r="M45" s="36"/>
      <c r="N45" s="36"/>
      <c r="O45" s="36"/>
      <c r="P45" s="175">
        <v>5</v>
      </c>
      <c r="Q45" s="32">
        <f t="shared" si="0"/>
        <v>6.9</v>
      </c>
      <c r="R45" s="33" t="str">
        <f t="shared" si="3"/>
        <v>C+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1301</v>
      </c>
      <c r="D46" s="26" t="s">
        <v>1302</v>
      </c>
      <c r="E46" s="27" t="s">
        <v>228</v>
      </c>
      <c r="F46" s="25" t="s">
        <v>1303</v>
      </c>
      <c r="G46" s="25" t="s">
        <v>1304</v>
      </c>
      <c r="H46" s="29">
        <v>7</v>
      </c>
      <c r="I46" s="29">
        <v>5</v>
      </c>
      <c r="J46" s="29" t="s">
        <v>27</v>
      </c>
      <c r="K46" s="29" t="s">
        <v>27</v>
      </c>
      <c r="L46" s="36"/>
      <c r="M46" s="36"/>
      <c r="N46" s="36"/>
      <c r="O46" s="36"/>
      <c r="P46" s="175">
        <v>3</v>
      </c>
      <c r="Q46" s="32">
        <f t="shared" si="0"/>
        <v>4.4000000000000004</v>
      </c>
      <c r="R46" s="33" t="str">
        <f t="shared" si="3"/>
        <v>D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1305</v>
      </c>
      <c r="D47" s="26" t="s">
        <v>1306</v>
      </c>
      <c r="E47" s="27" t="s">
        <v>228</v>
      </c>
      <c r="F47" s="25" t="s">
        <v>1307</v>
      </c>
      <c r="G47" s="25" t="s">
        <v>217</v>
      </c>
      <c r="H47" s="29">
        <v>10</v>
      </c>
      <c r="I47" s="29">
        <v>6</v>
      </c>
      <c r="J47" s="29" t="s">
        <v>27</v>
      </c>
      <c r="K47" s="29" t="s">
        <v>27</v>
      </c>
      <c r="L47" s="36"/>
      <c r="M47" s="36"/>
      <c r="N47" s="36"/>
      <c r="O47" s="36"/>
      <c r="P47" s="175">
        <v>6</v>
      </c>
      <c r="Q47" s="32">
        <f t="shared" si="0"/>
        <v>6.8</v>
      </c>
      <c r="R47" s="33" t="str">
        <f t="shared" si="3"/>
        <v>C+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1308</v>
      </c>
      <c r="D48" s="26" t="s">
        <v>1309</v>
      </c>
      <c r="E48" s="27" t="s">
        <v>232</v>
      </c>
      <c r="F48" s="25" t="s">
        <v>390</v>
      </c>
      <c r="G48" s="25" t="s">
        <v>158</v>
      </c>
      <c r="H48" s="29">
        <v>8</v>
      </c>
      <c r="I48" s="29">
        <v>4</v>
      </c>
      <c r="J48" s="29" t="s">
        <v>27</v>
      </c>
      <c r="K48" s="29" t="s">
        <v>27</v>
      </c>
      <c r="L48" s="36"/>
      <c r="M48" s="36"/>
      <c r="N48" s="36"/>
      <c r="O48" s="36"/>
      <c r="P48" s="175">
        <v>3</v>
      </c>
      <c r="Q48" s="32">
        <f t="shared" si="0"/>
        <v>4.3</v>
      </c>
      <c r="R48" s="33" t="str">
        <f t="shared" si="3"/>
        <v>D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1310</v>
      </c>
      <c r="D49" s="26" t="s">
        <v>822</v>
      </c>
      <c r="E49" s="27" t="s">
        <v>232</v>
      </c>
      <c r="F49" s="25" t="s">
        <v>349</v>
      </c>
      <c r="G49" s="25" t="s">
        <v>557</v>
      </c>
      <c r="H49" s="29">
        <v>8</v>
      </c>
      <c r="I49" s="29">
        <v>4</v>
      </c>
      <c r="J49" s="29" t="s">
        <v>27</v>
      </c>
      <c r="K49" s="29" t="s">
        <v>27</v>
      </c>
      <c r="L49" s="36"/>
      <c r="M49" s="36"/>
      <c r="N49" s="36"/>
      <c r="O49" s="36"/>
      <c r="P49" s="175">
        <v>4</v>
      </c>
      <c r="Q49" s="32">
        <f t="shared" si="0"/>
        <v>4.8</v>
      </c>
      <c r="R49" s="33" t="str">
        <f t="shared" si="3"/>
        <v>D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1311</v>
      </c>
      <c r="D50" s="26" t="s">
        <v>1312</v>
      </c>
      <c r="E50" s="27" t="s">
        <v>232</v>
      </c>
      <c r="F50" s="25" t="s">
        <v>1297</v>
      </c>
      <c r="G50" s="25" t="s">
        <v>158</v>
      </c>
      <c r="H50" s="29">
        <v>10</v>
      </c>
      <c r="I50" s="29">
        <v>3</v>
      </c>
      <c r="J50" s="29" t="s">
        <v>27</v>
      </c>
      <c r="K50" s="29" t="s">
        <v>27</v>
      </c>
      <c r="L50" s="36"/>
      <c r="M50" s="36"/>
      <c r="N50" s="36"/>
      <c r="O50" s="36"/>
      <c r="P50" s="175">
        <v>5</v>
      </c>
      <c r="Q50" s="32">
        <f t="shared" si="0"/>
        <v>5.4</v>
      </c>
      <c r="R50" s="33" t="str">
        <f t="shared" si="3"/>
        <v>D+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1313</v>
      </c>
      <c r="D51" s="26" t="s">
        <v>664</v>
      </c>
      <c r="E51" s="27" t="s">
        <v>665</v>
      </c>
      <c r="F51" s="25" t="s">
        <v>142</v>
      </c>
      <c r="G51" s="25" t="s">
        <v>158</v>
      </c>
      <c r="H51" s="29">
        <v>10</v>
      </c>
      <c r="I51" s="29">
        <v>8</v>
      </c>
      <c r="J51" s="29" t="s">
        <v>27</v>
      </c>
      <c r="K51" s="29" t="s">
        <v>27</v>
      </c>
      <c r="L51" s="36"/>
      <c r="M51" s="36"/>
      <c r="N51" s="36"/>
      <c r="O51" s="36"/>
      <c r="P51" s="175">
        <v>5</v>
      </c>
      <c r="Q51" s="32">
        <f t="shared" si="0"/>
        <v>6.9</v>
      </c>
      <c r="R51" s="33" t="str">
        <f t="shared" si="3"/>
        <v>C+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1314</v>
      </c>
      <c r="D52" s="26" t="s">
        <v>1315</v>
      </c>
      <c r="E52" s="27" t="s">
        <v>251</v>
      </c>
      <c r="F52" s="25" t="s">
        <v>861</v>
      </c>
      <c r="G52" s="25" t="s">
        <v>124</v>
      </c>
      <c r="H52" s="29">
        <v>9</v>
      </c>
      <c r="I52" s="29">
        <v>4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4.5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1316</v>
      </c>
      <c r="D53" s="26" t="s">
        <v>1317</v>
      </c>
      <c r="E53" s="27" t="s">
        <v>251</v>
      </c>
      <c r="F53" s="25" t="s">
        <v>1035</v>
      </c>
      <c r="G53" s="25" t="s">
        <v>91</v>
      </c>
      <c r="H53" s="29">
        <v>10</v>
      </c>
      <c r="I53" s="29">
        <v>6</v>
      </c>
      <c r="J53" s="29" t="s">
        <v>27</v>
      </c>
      <c r="K53" s="29" t="s">
        <v>27</v>
      </c>
      <c r="L53" s="36"/>
      <c r="M53" s="36"/>
      <c r="N53" s="36"/>
      <c r="O53" s="36"/>
      <c r="P53" s="175">
        <v>6</v>
      </c>
      <c r="Q53" s="32">
        <f t="shared" si="0"/>
        <v>6.8</v>
      </c>
      <c r="R53" s="33" t="str">
        <f t="shared" si="3"/>
        <v>C+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1318</v>
      </c>
      <c r="D54" s="26" t="s">
        <v>1319</v>
      </c>
      <c r="E54" s="27" t="s">
        <v>683</v>
      </c>
      <c r="F54" s="25" t="s">
        <v>123</v>
      </c>
      <c r="G54" s="25" t="s">
        <v>91</v>
      </c>
      <c r="H54" s="29">
        <v>8</v>
      </c>
      <c r="I54" s="29">
        <v>2</v>
      </c>
      <c r="J54" s="29" t="s">
        <v>27</v>
      </c>
      <c r="K54" s="29" t="s">
        <v>27</v>
      </c>
      <c r="L54" s="36"/>
      <c r="M54" s="36"/>
      <c r="N54" s="36"/>
      <c r="O54" s="36"/>
      <c r="P54" s="175">
        <v>3</v>
      </c>
      <c r="Q54" s="32">
        <f t="shared" si="0"/>
        <v>3.7</v>
      </c>
      <c r="R54" s="33" t="str">
        <f t="shared" si="3"/>
        <v>F</v>
      </c>
      <c r="S54" s="34" t="str">
        <f t="shared" si="1"/>
        <v>Kém</v>
      </c>
      <c r="T54" s="35" t="str">
        <f t="shared" si="4"/>
        <v/>
      </c>
      <c r="U54" s="3"/>
      <c r="V54" s="101" t="str">
        <f t="shared" si="2"/>
        <v>Học lại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1320</v>
      </c>
      <c r="D55" s="26" t="s">
        <v>1321</v>
      </c>
      <c r="E55" s="27" t="s">
        <v>683</v>
      </c>
      <c r="F55" s="25" t="s">
        <v>838</v>
      </c>
      <c r="G55" s="25" t="s">
        <v>158</v>
      </c>
      <c r="H55" s="29">
        <v>10</v>
      </c>
      <c r="I55" s="29">
        <v>8</v>
      </c>
      <c r="J55" s="29" t="s">
        <v>27</v>
      </c>
      <c r="K55" s="29" t="s">
        <v>27</v>
      </c>
      <c r="L55" s="36"/>
      <c r="M55" s="36"/>
      <c r="N55" s="36"/>
      <c r="O55" s="36"/>
      <c r="P55" s="175">
        <v>3</v>
      </c>
      <c r="Q55" s="32">
        <f t="shared" si="0"/>
        <v>5.9</v>
      </c>
      <c r="R55" s="33" t="str">
        <f t="shared" si="3"/>
        <v>C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1322</v>
      </c>
      <c r="D56" s="26" t="s">
        <v>1323</v>
      </c>
      <c r="E56" s="27" t="s">
        <v>1324</v>
      </c>
      <c r="F56" s="25" t="s">
        <v>797</v>
      </c>
      <c r="G56" s="25" t="s">
        <v>395</v>
      </c>
      <c r="H56" s="29">
        <v>10</v>
      </c>
      <c r="I56" s="29">
        <v>6</v>
      </c>
      <c r="J56" s="29" t="s">
        <v>27</v>
      </c>
      <c r="K56" s="29" t="s">
        <v>27</v>
      </c>
      <c r="L56" s="36"/>
      <c r="M56" s="36"/>
      <c r="N56" s="36"/>
      <c r="O56" s="36"/>
      <c r="P56" s="175">
        <v>3</v>
      </c>
      <c r="Q56" s="32">
        <f t="shared" si="0"/>
        <v>5.3</v>
      </c>
      <c r="R56" s="33" t="str">
        <f t="shared" si="3"/>
        <v>D+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1325</v>
      </c>
      <c r="D57" s="26" t="s">
        <v>419</v>
      </c>
      <c r="E57" s="27" t="s">
        <v>693</v>
      </c>
      <c r="F57" s="25" t="s">
        <v>674</v>
      </c>
      <c r="G57" s="25" t="s">
        <v>395</v>
      </c>
      <c r="H57" s="29">
        <v>8</v>
      </c>
      <c r="I57" s="29">
        <v>9</v>
      </c>
      <c r="J57" s="29" t="s">
        <v>27</v>
      </c>
      <c r="K57" s="29" t="s">
        <v>27</v>
      </c>
      <c r="L57" s="36"/>
      <c r="M57" s="36"/>
      <c r="N57" s="36"/>
      <c r="O57" s="36"/>
      <c r="P57" s="175">
        <v>1</v>
      </c>
      <c r="Q57" s="32">
        <f t="shared" si="0"/>
        <v>4.8</v>
      </c>
      <c r="R57" s="33" t="str">
        <f t="shared" si="3"/>
        <v>D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1326</v>
      </c>
      <c r="D58" s="26" t="s">
        <v>1218</v>
      </c>
      <c r="E58" s="27" t="s">
        <v>1327</v>
      </c>
      <c r="F58" s="25" t="s">
        <v>1328</v>
      </c>
      <c r="G58" s="25" t="s">
        <v>158</v>
      </c>
      <c r="H58" s="29">
        <v>9</v>
      </c>
      <c r="I58" s="29">
        <v>7</v>
      </c>
      <c r="J58" s="29" t="s">
        <v>27</v>
      </c>
      <c r="K58" s="29" t="s">
        <v>27</v>
      </c>
      <c r="L58" s="36"/>
      <c r="M58" s="36"/>
      <c r="N58" s="36"/>
      <c r="O58" s="36"/>
      <c r="P58" s="175">
        <v>6</v>
      </c>
      <c r="Q58" s="32">
        <f t="shared" si="0"/>
        <v>6.9</v>
      </c>
      <c r="R58" s="33" t="str">
        <f t="shared" si="3"/>
        <v>C+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1329</v>
      </c>
      <c r="D59" s="26" t="s">
        <v>1330</v>
      </c>
      <c r="E59" s="27" t="s">
        <v>506</v>
      </c>
      <c r="F59" s="25" t="s">
        <v>338</v>
      </c>
      <c r="G59" s="25" t="s">
        <v>234</v>
      </c>
      <c r="H59" s="29">
        <v>6</v>
      </c>
      <c r="I59" s="29">
        <v>6</v>
      </c>
      <c r="J59" s="29" t="s">
        <v>27</v>
      </c>
      <c r="K59" s="29" t="s">
        <v>27</v>
      </c>
      <c r="L59" s="36"/>
      <c r="M59" s="36"/>
      <c r="N59" s="36"/>
      <c r="O59" s="36"/>
      <c r="P59" s="175">
        <v>4</v>
      </c>
      <c r="Q59" s="32">
        <f t="shared" si="0"/>
        <v>5</v>
      </c>
      <c r="R59" s="33" t="str">
        <f t="shared" si="3"/>
        <v>D+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1331</v>
      </c>
      <c r="D60" s="26" t="s">
        <v>884</v>
      </c>
      <c r="E60" s="27" t="s">
        <v>506</v>
      </c>
      <c r="F60" s="25" t="s">
        <v>366</v>
      </c>
      <c r="G60" s="25" t="s">
        <v>129</v>
      </c>
      <c r="H60" s="29">
        <v>10</v>
      </c>
      <c r="I60" s="29">
        <v>6</v>
      </c>
      <c r="J60" s="29" t="s">
        <v>27</v>
      </c>
      <c r="K60" s="29" t="s">
        <v>27</v>
      </c>
      <c r="L60" s="36"/>
      <c r="M60" s="36"/>
      <c r="N60" s="36"/>
      <c r="O60" s="36"/>
      <c r="P60" s="175">
        <v>3</v>
      </c>
      <c r="Q60" s="32">
        <f t="shared" si="0"/>
        <v>5.3</v>
      </c>
      <c r="R60" s="33" t="str">
        <f t="shared" si="3"/>
        <v>D+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1332</v>
      </c>
      <c r="D61" s="26" t="s">
        <v>93</v>
      </c>
      <c r="E61" s="27" t="s">
        <v>506</v>
      </c>
      <c r="F61" s="25" t="s">
        <v>123</v>
      </c>
      <c r="G61" s="25" t="s">
        <v>158</v>
      </c>
      <c r="H61" s="29">
        <v>8</v>
      </c>
      <c r="I61" s="29">
        <v>6</v>
      </c>
      <c r="J61" s="29" t="s">
        <v>27</v>
      </c>
      <c r="K61" s="29" t="s">
        <v>27</v>
      </c>
      <c r="L61" s="36"/>
      <c r="M61" s="36"/>
      <c r="N61" s="36"/>
      <c r="O61" s="36"/>
      <c r="P61" s="175">
        <v>4</v>
      </c>
      <c r="Q61" s="32">
        <f t="shared" si="0"/>
        <v>5.4</v>
      </c>
      <c r="R61" s="33" t="str">
        <f t="shared" si="3"/>
        <v>D+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1333</v>
      </c>
      <c r="D62" s="26" t="s">
        <v>994</v>
      </c>
      <c r="E62" s="27" t="s">
        <v>1334</v>
      </c>
      <c r="F62" s="25" t="s">
        <v>366</v>
      </c>
      <c r="G62" s="25" t="s">
        <v>945</v>
      </c>
      <c r="H62" s="29">
        <v>0</v>
      </c>
      <c r="I62" s="29">
        <v>0</v>
      </c>
      <c r="J62" s="29" t="s">
        <v>27</v>
      </c>
      <c r="K62" s="29" t="s">
        <v>27</v>
      </c>
      <c r="L62" s="36"/>
      <c r="M62" s="36"/>
      <c r="N62" s="36"/>
      <c r="O62" s="36"/>
      <c r="P62" s="175">
        <v>0</v>
      </c>
      <c r="Q62" s="32">
        <f t="shared" si="0"/>
        <v>0</v>
      </c>
      <c r="R62" s="33" t="str">
        <f t="shared" si="3"/>
        <v>F</v>
      </c>
      <c r="S62" s="34" t="str">
        <f t="shared" si="1"/>
        <v>Kém</v>
      </c>
      <c r="T62" s="35" t="str">
        <f t="shared" si="4"/>
        <v>Không đủ ĐKDT</v>
      </c>
      <c r="U62" s="3"/>
      <c r="V62" s="101" t="str">
        <f t="shared" si="2"/>
        <v>Học lại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1335</v>
      </c>
      <c r="D63" s="26" t="s">
        <v>1336</v>
      </c>
      <c r="E63" s="27" t="s">
        <v>1053</v>
      </c>
      <c r="F63" s="25" t="s">
        <v>1337</v>
      </c>
      <c r="G63" s="25" t="s">
        <v>129</v>
      </c>
      <c r="H63" s="29">
        <v>0</v>
      </c>
      <c r="I63" s="29">
        <v>0</v>
      </c>
      <c r="J63" s="29" t="s">
        <v>27</v>
      </c>
      <c r="K63" s="29" t="s">
        <v>27</v>
      </c>
      <c r="L63" s="36"/>
      <c r="M63" s="36"/>
      <c r="N63" s="36"/>
      <c r="O63" s="36"/>
      <c r="P63" s="175">
        <v>0</v>
      </c>
      <c r="Q63" s="32">
        <f t="shared" si="0"/>
        <v>0</v>
      </c>
      <c r="R63" s="33" t="str">
        <f t="shared" si="3"/>
        <v>F</v>
      </c>
      <c r="S63" s="34" t="str">
        <f t="shared" si="1"/>
        <v>Kém</v>
      </c>
      <c r="T63" s="35" t="str">
        <f t="shared" si="4"/>
        <v>Không đủ ĐKDT</v>
      </c>
      <c r="U63" s="3"/>
      <c r="V63" s="101" t="str">
        <f t="shared" si="2"/>
        <v>Học lại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1338</v>
      </c>
      <c r="D64" s="26" t="s">
        <v>1339</v>
      </c>
      <c r="E64" s="27" t="s">
        <v>1053</v>
      </c>
      <c r="F64" s="25" t="s">
        <v>292</v>
      </c>
      <c r="G64" s="25" t="s">
        <v>158</v>
      </c>
      <c r="H64" s="29">
        <v>10</v>
      </c>
      <c r="I64" s="29">
        <v>8</v>
      </c>
      <c r="J64" s="29" t="s">
        <v>27</v>
      </c>
      <c r="K64" s="29" t="s">
        <v>27</v>
      </c>
      <c r="L64" s="36"/>
      <c r="M64" s="36"/>
      <c r="N64" s="36"/>
      <c r="O64" s="36"/>
      <c r="P64" s="175">
        <v>6</v>
      </c>
      <c r="Q64" s="32">
        <f t="shared" si="0"/>
        <v>7.4</v>
      </c>
      <c r="R64" s="33" t="str">
        <f t="shared" si="3"/>
        <v>B</v>
      </c>
      <c r="S64" s="34" t="str">
        <f t="shared" si="1"/>
        <v>Khá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1340</v>
      </c>
      <c r="D65" s="26" t="s">
        <v>490</v>
      </c>
      <c r="E65" s="27" t="s">
        <v>325</v>
      </c>
      <c r="F65" s="25" t="s">
        <v>1201</v>
      </c>
      <c r="G65" s="25" t="s">
        <v>350</v>
      </c>
      <c r="H65" s="29">
        <v>10</v>
      </c>
      <c r="I65" s="29">
        <v>8</v>
      </c>
      <c r="J65" s="29" t="s">
        <v>27</v>
      </c>
      <c r="K65" s="29" t="s">
        <v>27</v>
      </c>
      <c r="L65" s="36"/>
      <c r="M65" s="36"/>
      <c r="N65" s="36"/>
      <c r="O65" s="36"/>
      <c r="P65" s="175">
        <v>5</v>
      </c>
      <c r="Q65" s="32">
        <f t="shared" si="0"/>
        <v>6.9</v>
      </c>
      <c r="R65" s="33" t="str">
        <f t="shared" si="3"/>
        <v>C+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1341</v>
      </c>
      <c r="D66" s="26" t="s">
        <v>1342</v>
      </c>
      <c r="E66" s="27" t="s">
        <v>331</v>
      </c>
      <c r="F66" s="25" t="s">
        <v>1257</v>
      </c>
      <c r="G66" s="25" t="s">
        <v>234</v>
      </c>
      <c r="H66" s="29">
        <v>0</v>
      </c>
      <c r="I66" s="29">
        <v>0</v>
      </c>
      <c r="J66" s="29" t="s">
        <v>27</v>
      </c>
      <c r="K66" s="29" t="s">
        <v>27</v>
      </c>
      <c r="L66" s="36"/>
      <c r="M66" s="36"/>
      <c r="N66" s="36"/>
      <c r="O66" s="36"/>
      <c r="P66" s="175">
        <v>0</v>
      </c>
      <c r="Q66" s="32">
        <f t="shared" si="0"/>
        <v>0</v>
      </c>
      <c r="R66" s="33" t="str">
        <f t="shared" si="3"/>
        <v>F</v>
      </c>
      <c r="S66" s="34" t="str">
        <f t="shared" si="1"/>
        <v>Kém</v>
      </c>
      <c r="T66" s="35" t="str">
        <f t="shared" si="4"/>
        <v>Không đủ ĐKDT</v>
      </c>
      <c r="U66" s="3"/>
      <c r="V66" s="101" t="str">
        <f t="shared" si="2"/>
        <v>Học lại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1343</v>
      </c>
      <c r="D67" s="26" t="s">
        <v>454</v>
      </c>
      <c r="E67" s="27" t="s">
        <v>334</v>
      </c>
      <c r="F67" s="28" t="s">
        <v>590</v>
      </c>
      <c r="G67" s="25" t="s">
        <v>557</v>
      </c>
      <c r="H67" s="29">
        <v>8</v>
      </c>
      <c r="I67" s="29">
        <v>10</v>
      </c>
      <c r="J67" s="29" t="s">
        <v>27</v>
      </c>
      <c r="K67" s="29" t="s">
        <v>27</v>
      </c>
      <c r="L67" s="36"/>
      <c r="M67" s="36"/>
      <c r="N67" s="36"/>
      <c r="O67" s="36"/>
      <c r="P67" s="175">
        <v>8</v>
      </c>
      <c r="Q67" s="32">
        <f t="shared" si="0"/>
        <v>8.6</v>
      </c>
      <c r="R67" s="33" t="str">
        <f t="shared" si="3"/>
        <v>A</v>
      </c>
      <c r="S67" s="34" t="str">
        <f t="shared" si="1"/>
        <v>Giỏi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1344</v>
      </c>
      <c r="D68" s="26" t="s">
        <v>1345</v>
      </c>
      <c r="E68" s="27" t="s">
        <v>1346</v>
      </c>
      <c r="F68" s="28" t="s">
        <v>476</v>
      </c>
      <c r="G68" s="25" t="s">
        <v>182</v>
      </c>
      <c r="H68" s="29">
        <v>8</v>
      </c>
      <c r="I68" s="29">
        <v>4</v>
      </c>
      <c r="J68" s="29" t="s">
        <v>27</v>
      </c>
      <c r="K68" s="29" t="s">
        <v>27</v>
      </c>
      <c r="L68" s="36"/>
      <c r="M68" s="36"/>
      <c r="N68" s="36"/>
      <c r="O68" s="36"/>
      <c r="P68" s="175">
        <v>4</v>
      </c>
      <c r="Q68" s="32">
        <f t="shared" si="0"/>
        <v>4.8</v>
      </c>
      <c r="R68" s="33" t="str">
        <f t="shared" si="3"/>
        <v>D</v>
      </c>
      <c r="S68" s="34" t="str">
        <f t="shared" si="1"/>
        <v>Trung bình yếu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1347</v>
      </c>
      <c r="D69" s="26" t="s">
        <v>1348</v>
      </c>
      <c r="E69" s="27" t="s">
        <v>1349</v>
      </c>
      <c r="F69" s="28" t="s">
        <v>662</v>
      </c>
      <c r="G69" s="25" t="s">
        <v>91</v>
      </c>
      <c r="H69" s="29">
        <v>8</v>
      </c>
      <c r="I69" s="29">
        <v>8</v>
      </c>
      <c r="J69" s="29" t="s">
        <v>27</v>
      </c>
      <c r="K69" s="29" t="s">
        <v>27</v>
      </c>
      <c r="L69" s="36"/>
      <c r="M69" s="36"/>
      <c r="N69" s="36"/>
      <c r="O69" s="36"/>
      <c r="P69" s="175">
        <v>5</v>
      </c>
      <c r="Q69" s="32">
        <f t="shared" si="0"/>
        <v>6.5</v>
      </c>
      <c r="R69" s="33" t="str">
        <f t="shared" si="3"/>
        <v>C+</v>
      </c>
      <c r="S69" s="34" t="str">
        <f t="shared" si="1"/>
        <v>Trung bình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1350</v>
      </c>
      <c r="D70" s="26" t="s">
        <v>1351</v>
      </c>
      <c r="E70" s="27" t="s">
        <v>348</v>
      </c>
      <c r="F70" s="28" t="s">
        <v>417</v>
      </c>
      <c r="G70" s="25" t="s">
        <v>297</v>
      </c>
      <c r="H70" s="29">
        <v>10</v>
      </c>
      <c r="I70" s="29">
        <v>6</v>
      </c>
      <c r="J70" s="29" t="s">
        <v>27</v>
      </c>
      <c r="K70" s="29" t="s">
        <v>27</v>
      </c>
      <c r="L70" s="36"/>
      <c r="M70" s="36"/>
      <c r="N70" s="36"/>
      <c r="O70" s="36"/>
      <c r="P70" s="175">
        <v>3</v>
      </c>
      <c r="Q70" s="32">
        <f t="shared" si="0"/>
        <v>5.3</v>
      </c>
      <c r="R70" s="33" t="str">
        <f t="shared" si="3"/>
        <v>D+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hidden="1" customHeight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hidden="1" customHeight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hidden="1" customHeight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hidden="1" customHeight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hidden="1" customHeight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hidden="1" customHeight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hidden="1" customHeight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hidden="1" customHeight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145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53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7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397" priority="156" operator="greaterThan">
      <formula>10</formula>
    </cfRule>
  </conditionalFormatting>
  <conditionalFormatting sqref="C1:C1048576">
    <cfRule type="duplicateValues" dxfId="2396" priority="155"/>
  </conditionalFormatting>
  <conditionalFormatting sqref="H11:I70">
    <cfRule type="cellIs" dxfId="2395" priority="151" stopIfTrue="1" operator="greaterThan">
      <formula>10</formula>
    </cfRule>
    <cfRule type="cellIs" dxfId="2394" priority="152" stopIfTrue="1" operator="greaterThan">
      <formula>10</formula>
    </cfRule>
    <cfRule type="cellIs" dxfId="2393" priority="153" stopIfTrue="1" operator="greaterThan">
      <formula>10</formula>
    </cfRule>
    <cfRule type="cellIs" dxfId="2392" priority="154" stopIfTrue="1" operator="greaterThan">
      <formula>10</formula>
    </cfRule>
  </conditionalFormatting>
  <conditionalFormatting sqref="C11">
    <cfRule type="duplicateValues" dxfId="2391" priority="149" stopIfTrue="1"/>
    <cfRule type="duplicateValues" dxfId="2390" priority="150" stopIfTrue="1"/>
  </conditionalFormatting>
  <conditionalFormatting sqref="C12:C70">
    <cfRule type="duplicateValues" dxfId="2389" priority="147" stopIfTrue="1"/>
    <cfRule type="duplicateValues" dxfId="2388" priority="148" stopIfTrue="1"/>
  </conditionalFormatting>
  <conditionalFormatting sqref="H11:I11">
    <cfRule type="cellIs" dxfId="2387" priority="143" stopIfTrue="1" operator="greaterThan">
      <formula>10</formula>
    </cfRule>
    <cfRule type="cellIs" dxfId="2386" priority="144" stopIfTrue="1" operator="greaterThan">
      <formula>10</formula>
    </cfRule>
    <cfRule type="cellIs" dxfId="2385" priority="145" stopIfTrue="1" operator="greaterThan">
      <formula>10</formula>
    </cfRule>
    <cfRule type="cellIs" dxfId="2384" priority="146" stopIfTrue="1" operator="greaterThan">
      <formula>10</formula>
    </cfRule>
  </conditionalFormatting>
  <conditionalFormatting sqref="H12:I70">
    <cfRule type="cellIs" dxfId="2383" priority="139" stopIfTrue="1" operator="greaterThan">
      <formula>10</formula>
    </cfRule>
    <cfRule type="cellIs" dxfId="2382" priority="140" stopIfTrue="1" operator="greaterThan">
      <formula>10</formula>
    </cfRule>
    <cfRule type="cellIs" dxfId="2381" priority="141" stopIfTrue="1" operator="greaterThan">
      <formula>10</formula>
    </cfRule>
    <cfRule type="cellIs" dxfId="2380" priority="142" stopIfTrue="1" operator="greaterThan">
      <formula>10</formula>
    </cfRule>
  </conditionalFormatting>
  <conditionalFormatting sqref="C11">
    <cfRule type="duplicateValues" dxfId="2379" priority="137" stopIfTrue="1"/>
    <cfRule type="duplicateValues" dxfId="2378" priority="138" stopIfTrue="1"/>
  </conditionalFormatting>
  <conditionalFormatting sqref="C12:C70">
    <cfRule type="duplicateValues" dxfId="2377" priority="135" stopIfTrue="1"/>
    <cfRule type="duplicateValues" dxfId="2376" priority="136" stopIfTrue="1"/>
  </conditionalFormatting>
  <conditionalFormatting sqref="H11:J98">
    <cfRule type="cellIs" dxfId="2375" priority="134" operator="greaterThan">
      <formula>10</formula>
    </cfRule>
  </conditionalFormatting>
  <conditionalFormatting sqref="C11:C98">
    <cfRule type="duplicateValues" dxfId="2374" priority="133"/>
  </conditionalFormatting>
  <conditionalFormatting sqref="H11:I70">
    <cfRule type="cellIs" dxfId="2373" priority="129" stopIfTrue="1" operator="greaterThan">
      <formula>10</formula>
    </cfRule>
    <cfRule type="cellIs" dxfId="2372" priority="130" stopIfTrue="1" operator="greaterThan">
      <formula>10</formula>
    </cfRule>
    <cfRule type="cellIs" dxfId="2371" priority="131" stopIfTrue="1" operator="greaterThan">
      <formula>10</formula>
    </cfRule>
    <cfRule type="cellIs" dxfId="2370" priority="132" stopIfTrue="1" operator="greaterThan">
      <formula>10</formula>
    </cfRule>
  </conditionalFormatting>
  <conditionalFormatting sqref="C11">
    <cfRule type="duplicateValues" dxfId="2369" priority="127" stopIfTrue="1"/>
    <cfRule type="duplicateValues" dxfId="2368" priority="128" stopIfTrue="1"/>
  </conditionalFormatting>
  <conditionalFormatting sqref="C12:C70">
    <cfRule type="duplicateValues" dxfId="2367" priority="125" stopIfTrue="1"/>
    <cfRule type="duplicateValues" dxfId="2366" priority="126" stopIfTrue="1"/>
  </conditionalFormatting>
  <conditionalFormatting sqref="H11:I11">
    <cfRule type="cellIs" dxfId="2365" priority="121" stopIfTrue="1" operator="greaterThan">
      <formula>10</formula>
    </cfRule>
    <cfRule type="cellIs" dxfId="2364" priority="122" stopIfTrue="1" operator="greaterThan">
      <formula>10</formula>
    </cfRule>
    <cfRule type="cellIs" dxfId="2363" priority="123" stopIfTrue="1" operator="greaterThan">
      <formula>10</formula>
    </cfRule>
    <cfRule type="cellIs" dxfId="2362" priority="124" stopIfTrue="1" operator="greaterThan">
      <formula>10</formula>
    </cfRule>
  </conditionalFormatting>
  <conditionalFormatting sqref="H12:I70">
    <cfRule type="cellIs" dxfId="2361" priority="117" stopIfTrue="1" operator="greaterThan">
      <formula>10</formula>
    </cfRule>
    <cfRule type="cellIs" dxfId="2360" priority="118" stopIfTrue="1" operator="greaterThan">
      <formula>10</formula>
    </cfRule>
    <cfRule type="cellIs" dxfId="2359" priority="119" stopIfTrue="1" operator="greaterThan">
      <formula>10</formula>
    </cfRule>
    <cfRule type="cellIs" dxfId="2358" priority="120" stopIfTrue="1" operator="greaterThan">
      <formula>10</formula>
    </cfRule>
  </conditionalFormatting>
  <conditionalFormatting sqref="C11">
    <cfRule type="duplicateValues" dxfId="2357" priority="115" stopIfTrue="1"/>
    <cfRule type="duplicateValues" dxfId="2356" priority="116" stopIfTrue="1"/>
  </conditionalFormatting>
  <conditionalFormatting sqref="C12:C70">
    <cfRule type="duplicateValues" dxfId="2355" priority="113" stopIfTrue="1"/>
    <cfRule type="duplicateValues" dxfId="2354" priority="114" stopIfTrue="1"/>
  </conditionalFormatting>
  <conditionalFormatting sqref="H11:J98">
    <cfRule type="cellIs" dxfId="2353" priority="112" operator="greaterThan">
      <formula>10</formula>
    </cfRule>
  </conditionalFormatting>
  <conditionalFormatting sqref="C11:C98">
    <cfRule type="duplicateValues" dxfId="2352" priority="111"/>
  </conditionalFormatting>
  <conditionalFormatting sqref="H11:I82">
    <cfRule type="cellIs" dxfId="2351" priority="107" stopIfTrue="1" operator="greaterThan">
      <formula>10</formula>
    </cfRule>
    <cfRule type="cellIs" dxfId="2350" priority="108" stopIfTrue="1" operator="greaterThan">
      <formula>10</formula>
    </cfRule>
    <cfRule type="cellIs" dxfId="2349" priority="109" stopIfTrue="1" operator="greaterThan">
      <formula>10</formula>
    </cfRule>
    <cfRule type="cellIs" dxfId="2348" priority="110" stopIfTrue="1" operator="greaterThan">
      <formula>10</formula>
    </cfRule>
  </conditionalFormatting>
  <conditionalFormatting sqref="C11">
    <cfRule type="duplicateValues" dxfId="2347" priority="105" stopIfTrue="1"/>
    <cfRule type="duplicateValues" dxfId="2346" priority="106" stopIfTrue="1"/>
  </conditionalFormatting>
  <conditionalFormatting sqref="C12:C82">
    <cfRule type="duplicateValues" dxfId="2345" priority="103" stopIfTrue="1"/>
    <cfRule type="duplicateValues" dxfId="2344" priority="104" stopIfTrue="1"/>
  </conditionalFormatting>
  <conditionalFormatting sqref="H11:I11">
    <cfRule type="cellIs" dxfId="2343" priority="99" stopIfTrue="1" operator="greaterThan">
      <formula>10</formula>
    </cfRule>
    <cfRule type="cellIs" dxfId="2342" priority="100" stopIfTrue="1" operator="greaterThan">
      <formula>10</formula>
    </cfRule>
    <cfRule type="cellIs" dxfId="2341" priority="101" stopIfTrue="1" operator="greaterThan">
      <formula>10</formula>
    </cfRule>
    <cfRule type="cellIs" dxfId="2340" priority="102" stopIfTrue="1" operator="greaterThan">
      <formula>10</formula>
    </cfRule>
  </conditionalFormatting>
  <conditionalFormatting sqref="H12:I82">
    <cfRule type="cellIs" dxfId="2339" priority="95" stopIfTrue="1" operator="greaterThan">
      <formula>10</formula>
    </cfRule>
    <cfRule type="cellIs" dxfId="2338" priority="96" stopIfTrue="1" operator="greaterThan">
      <formula>10</formula>
    </cfRule>
    <cfRule type="cellIs" dxfId="2337" priority="97" stopIfTrue="1" operator="greaterThan">
      <formula>10</formula>
    </cfRule>
    <cfRule type="cellIs" dxfId="2336" priority="98" stopIfTrue="1" operator="greaterThan">
      <formula>10</formula>
    </cfRule>
  </conditionalFormatting>
  <conditionalFormatting sqref="C11">
    <cfRule type="duplicateValues" dxfId="2335" priority="93" stopIfTrue="1"/>
    <cfRule type="duplicateValues" dxfId="2334" priority="94" stopIfTrue="1"/>
  </conditionalFormatting>
  <conditionalFormatting sqref="C12:C82">
    <cfRule type="duplicateValues" dxfId="2333" priority="91" stopIfTrue="1"/>
    <cfRule type="duplicateValues" dxfId="2332" priority="92" stopIfTrue="1"/>
  </conditionalFormatting>
  <conditionalFormatting sqref="H11:J98">
    <cfRule type="cellIs" dxfId="2331" priority="90" operator="greaterThan">
      <formula>10</formula>
    </cfRule>
  </conditionalFormatting>
  <conditionalFormatting sqref="C11:C98">
    <cfRule type="duplicateValues" dxfId="2330" priority="89"/>
  </conditionalFormatting>
  <conditionalFormatting sqref="H11:I70">
    <cfRule type="cellIs" dxfId="2329" priority="85" stopIfTrue="1" operator="greaterThan">
      <formula>10</formula>
    </cfRule>
    <cfRule type="cellIs" dxfId="2328" priority="86" stopIfTrue="1" operator="greaterThan">
      <formula>10</formula>
    </cfRule>
    <cfRule type="cellIs" dxfId="2327" priority="87" stopIfTrue="1" operator="greaterThan">
      <formula>10</formula>
    </cfRule>
    <cfRule type="cellIs" dxfId="2326" priority="88" stopIfTrue="1" operator="greaterThan">
      <formula>10</formula>
    </cfRule>
  </conditionalFormatting>
  <conditionalFormatting sqref="C11">
    <cfRule type="duplicateValues" dxfId="2325" priority="83" stopIfTrue="1"/>
    <cfRule type="duplicateValues" dxfId="2324" priority="84" stopIfTrue="1"/>
  </conditionalFormatting>
  <conditionalFormatting sqref="C12:C70">
    <cfRule type="duplicateValues" dxfId="2323" priority="81" stopIfTrue="1"/>
    <cfRule type="duplicateValues" dxfId="2322" priority="82" stopIfTrue="1"/>
  </conditionalFormatting>
  <conditionalFormatting sqref="H11:I11">
    <cfRule type="cellIs" dxfId="2321" priority="77" stopIfTrue="1" operator="greaterThan">
      <formula>10</formula>
    </cfRule>
    <cfRule type="cellIs" dxfId="2320" priority="78" stopIfTrue="1" operator="greaterThan">
      <formula>10</formula>
    </cfRule>
    <cfRule type="cellIs" dxfId="2319" priority="79" stopIfTrue="1" operator="greaterThan">
      <formula>10</formula>
    </cfRule>
    <cfRule type="cellIs" dxfId="2318" priority="80" stopIfTrue="1" operator="greaterThan">
      <formula>10</formula>
    </cfRule>
  </conditionalFormatting>
  <conditionalFormatting sqref="H12:I70">
    <cfRule type="cellIs" dxfId="2317" priority="73" stopIfTrue="1" operator="greaterThan">
      <formula>10</formula>
    </cfRule>
    <cfRule type="cellIs" dxfId="2316" priority="74" stopIfTrue="1" operator="greaterThan">
      <formula>10</formula>
    </cfRule>
    <cfRule type="cellIs" dxfId="2315" priority="75" stopIfTrue="1" operator="greaterThan">
      <formula>10</formula>
    </cfRule>
    <cfRule type="cellIs" dxfId="2314" priority="76" stopIfTrue="1" operator="greaterThan">
      <formula>10</formula>
    </cfRule>
  </conditionalFormatting>
  <conditionalFormatting sqref="C11">
    <cfRule type="duplicateValues" dxfId="2313" priority="71" stopIfTrue="1"/>
    <cfRule type="duplicateValues" dxfId="2312" priority="72" stopIfTrue="1"/>
  </conditionalFormatting>
  <conditionalFormatting sqref="C12:C70">
    <cfRule type="duplicateValues" dxfId="2311" priority="69" stopIfTrue="1"/>
    <cfRule type="duplicateValues" dxfId="2310" priority="70" stopIfTrue="1"/>
  </conditionalFormatting>
  <conditionalFormatting sqref="H11:J98">
    <cfRule type="cellIs" dxfId="2309" priority="68" operator="greaterThan">
      <formula>10</formula>
    </cfRule>
  </conditionalFormatting>
  <conditionalFormatting sqref="C11:C98">
    <cfRule type="duplicateValues" dxfId="2308" priority="67"/>
  </conditionalFormatting>
  <conditionalFormatting sqref="H11:I84">
    <cfRule type="cellIs" dxfId="2307" priority="63" stopIfTrue="1" operator="greaterThan">
      <formula>10</formula>
    </cfRule>
    <cfRule type="cellIs" dxfId="2306" priority="64" stopIfTrue="1" operator="greaterThan">
      <formula>10</formula>
    </cfRule>
    <cfRule type="cellIs" dxfId="2305" priority="65" stopIfTrue="1" operator="greaterThan">
      <formula>10</formula>
    </cfRule>
    <cfRule type="cellIs" dxfId="2304" priority="66" stopIfTrue="1" operator="greaterThan">
      <formula>10</formula>
    </cfRule>
  </conditionalFormatting>
  <conditionalFormatting sqref="C11">
    <cfRule type="duplicateValues" dxfId="2303" priority="61" stopIfTrue="1"/>
    <cfRule type="duplicateValues" dxfId="2302" priority="62" stopIfTrue="1"/>
  </conditionalFormatting>
  <conditionalFormatting sqref="C12:C84">
    <cfRule type="duplicateValues" dxfId="2301" priority="59" stopIfTrue="1"/>
    <cfRule type="duplicateValues" dxfId="2300" priority="60" stopIfTrue="1"/>
  </conditionalFormatting>
  <conditionalFormatting sqref="H11:I11">
    <cfRule type="cellIs" dxfId="2299" priority="55" stopIfTrue="1" operator="greaterThan">
      <formula>10</formula>
    </cfRule>
    <cfRule type="cellIs" dxfId="2298" priority="56" stopIfTrue="1" operator="greaterThan">
      <formula>10</formula>
    </cfRule>
    <cfRule type="cellIs" dxfId="2297" priority="57" stopIfTrue="1" operator="greaterThan">
      <formula>10</formula>
    </cfRule>
    <cfRule type="cellIs" dxfId="2296" priority="58" stopIfTrue="1" operator="greaterThan">
      <formula>10</formula>
    </cfRule>
  </conditionalFormatting>
  <conditionalFormatting sqref="H12:I84">
    <cfRule type="cellIs" dxfId="2295" priority="51" stopIfTrue="1" operator="greaterThan">
      <formula>10</formula>
    </cfRule>
    <cfRule type="cellIs" dxfId="2294" priority="52" stopIfTrue="1" operator="greaterThan">
      <formula>10</formula>
    </cfRule>
    <cfRule type="cellIs" dxfId="2293" priority="53" stopIfTrue="1" operator="greaterThan">
      <formula>10</formula>
    </cfRule>
    <cfRule type="cellIs" dxfId="2292" priority="54" stopIfTrue="1" operator="greaterThan">
      <formula>10</formula>
    </cfRule>
  </conditionalFormatting>
  <conditionalFormatting sqref="C11">
    <cfRule type="duplicateValues" dxfId="2291" priority="49" stopIfTrue="1"/>
    <cfRule type="duplicateValues" dxfId="2290" priority="50" stopIfTrue="1"/>
  </conditionalFormatting>
  <conditionalFormatting sqref="C12:C84">
    <cfRule type="duplicateValues" dxfId="2289" priority="47" stopIfTrue="1"/>
    <cfRule type="duplicateValues" dxfId="2288" priority="48" stopIfTrue="1"/>
  </conditionalFormatting>
  <conditionalFormatting sqref="H11:J98">
    <cfRule type="cellIs" dxfId="2287" priority="46" operator="greaterThan">
      <formula>10</formula>
    </cfRule>
  </conditionalFormatting>
  <conditionalFormatting sqref="C11:C98">
    <cfRule type="duplicateValues" dxfId="2286" priority="45"/>
  </conditionalFormatting>
  <conditionalFormatting sqref="H11:I70">
    <cfRule type="cellIs" dxfId="2285" priority="41" stopIfTrue="1" operator="greaterThan">
      <formula>10</formula>
    </cfRule>
    <cfRule type="cellIs" dxfId="2284" priority="42" stopIfTrue="1" operator="greaterThan">
      <formula>10</formula>
    </cfRule>
    <cfRule type="cellIs" dxfId="2283" priority="43" stopIfTrue="1" operator="greaterThan">
      <formula>10</formula>
    </cfRule>
    <cfRule type="cellIs" dxfId="2282" priority="44" stopIfTrue="1" operator="greaterThan">
      <formula>10</formula>
    </cfRule>
  </conditionalFormatting>
  <conditionalFormatting sqref="C11">
    <cfRule type="duplicateValues" dxfId="2281" priority="39" stopIfTrue="1"/>
    <cfRule type="duplicateValues" dxfId="2280" priority="40" stopIfTrue="1"/>
  </conditionalFormatting>
  <conditionalFormatting sqref="C12:C70">
    <cfRule type="duplicateValues" dxfId="2279" priority="37" stopIfTrue="1"/>
    <cfRule type="duplicateValues" dxfId="2278" priority="38" stopIfTrue="1"/>
  </conditionalFormatting>
  <conditionalFormatting sqref="H11:I11">
    <cfRule type="cellIs" dxfId="2277" priority="33" stopIfTrue="1" operator="greaterThan">
      <formula>10</formula>
    </cfRule>
    <cfRule type="cellIs" dxfId="2276" priority="34" stopIfTrue="1" operator="greaterThan">
      <formula>10</formula>
    </cfRule>
    <cfRule type="cellIs" dxfId="2275" priority="35" stopIfTrue="1" operator="greaterThan">
      <formula>10</formula>
    </cfRule>
    <cfRule type="cellIs" dxfId="2274" priority="36" stopIfTrue="1" operator="greaterThan">
      <formula>10</formula>
    </cfRule>
  </conditionalFormatting>
  <conditionalFormatting sqref="H12:I70">
    <cfRule type="cellIs" dxfId="2273" priority="29" stopIfTrue="1" operator="greaterThan">
      <formula>10</formula>
    </cfRule>
    <cfRule type="cellIs" dxfId="2272" priority="30" stopIfTrue="1" operator="greaterThan">
      <formula>10</formula>
    </cfRule>
    <cfRule type="cellIs" dxfId="2271" priority="31" stopIfTrue="1" operator="greaterThan">
      <formula>10</formula>
    </cfRule>
    <cfRule type="cellIs" dxfId="2270" priority="32" stopIfTrue="1" operator="greaterThan">
      <formula>10</formula>
    </cfRule>
  </conditionalFormatting>
  <conditionalFormatting sqref="C11">
    <cfRule type="duplicateValues" dxfId="2269" priority="27" stopIfTrue="1"/>
    <cfRule type="duplicateValues" dxfId="2268" priority="28" stopIfTrue="1"/>
  </conditionalFormatting>
  <conditionalFormatting sqref="C12:C70">
    <cfRule type="duplicateValues" dxfId="2267" priority="25" stopIfTrue="1"/>
    <cfRule type="duplicateValues" dxfId="2266" priority="26" stopIfTrue="1"/>
  </conditionalFormatting>
  <conditionalFormatting sqref="H11:J98">
    <cfRule type="cellIs" dxfId="2265" priority="24" operator="greaterThan">
      <formula>10</formula>
    </cfRule>
  </conditionalFormatting>
  <conditionalFormatting sqref="C11:C98">
    <cfRule type="duplicateValues" dxfId="2264" priority="23"/>
  </conditionalFormatting>
  <conditionalFormatting sqref="H11:I80">
    <cfRule type="cellIs" dxfId="2263" priority="19" stopIfTrue="1" operator="greaterThan">
      <formula>10</formula>
    </cfRule>
    <cfRule type="cellIs" dxfId="2262" priority="20" stopIfTrue="1" operator="greaterThan">
      <formula>10</formula>
    </cfRule>
    <cfRule type="cellIs" dxfId="2261" priority="21" stopIfTrue="1" operator="greaterThan">
      <formula>10</formula>
    </cfRule>
    <cfRule type="cellIs" dxfId="2260" priority="22" stopIfTrue="1" operator="greaterThan">
      <formula>10</formula>
    </cfRule>
  </conditionalFormatting>
  <conditionalFormatting sqref="C11">
    <cfRule type="duplicateValues" dxfId="2259" priority="17" stopIfTrue="1"/>
    <cfRule type="duplicateValues" dxfId="2258" priority="18" stopIfTrue="1"/>
  </conditionalFormatting>
  <conditionalFormatting sqref="C12:C80">
    <cfRule type="duplicateValues" dxfId="2257" priority="15" stopIfTrue="1"/>
    <cfRule type="duplicateValues" dxfId="2256" priority="16" stopIfTrue="1"/>
  </conditionalFormatting>
  <conditionalFormatting sqref="H11:I11">
    <cfRule type="cellIs" dxfId="2255" priority="11" stopIfTrue="1" operator="greaterThan">
      <formula>10</formula>
    </cfRule>
    <cfRule type="cellIs" dxfId="2254" priority="12" stopIfTrue="1" operator="greaterThan">
      <formula>10</formula>
    </cfRule>
    <cfRule type="cellIs" dxfId="2253" priority="13" stopIfTrue="1" operator="greaterThan">
      <formula>10</formula>
    </cfRule>
    <cfRule type="cellIs" dxfId="2252" priority="14" stopIfTrue="1" operator="greaterThan">
      <formula>10</formula>
    </cfRule>
  </conditionalFormatting>
  <conditionalFormatting sqref="H12:I80">
    <cfRule type="cellIs" dxfId="2251" priority="7" stopIfTrue="1" operator="greaterThan">
      <formula>10</formula>
    </cfRule>
    <cfRule type="cellIs" dxfId="2250" priority="8" stopIfTrue="1" operator="greaterThan">
      <formula>10</formula>
    </cfRule>
    <cfRule type="cellIs" dxfId="2249" priority="9" stopIfTrue="1" operator="greaterThan">
      <formula>10</formula>
    </cfRule>
    <cfRule type="cellIs" dxfId="2248" priority="10" stopIfTrue="1" operator="greaterThan">
      <formula>10</formula>
    </cfRule>
  </conditionalFormatting>
  <conditionalFormatting sqref="C11">
    <cfRule type="duplicateValues" dxfId="2247" priority="5" stopIfTrue="1"/>
    <cfRule type="duplicateValues" dxfId="2246" priority="6" stopIfTrue="1"/>
  </conditionalFormatting>
  <conditionalFormatting sqref="C12:C80">
    <cfRule type="duplicateValues" dxfId="2245" priority="3" stopIfTrue="1"/>
    <cfRule type="duplicateValues" dxfId="2244" priority="4" stopIfTrue="1"/>
  </conditionalFormatting>
  <conditionalFormatting sqref="H11:J98">
    <cfRule type="cellIs" dxfId="2243" priority="2" operator="greaterThan">
      <formula>10</formula>
    </cfRule>
  </conditionalFormatting>
  <conditionalFormatting sqref="C11:C98">
    <cfRule type="duplicateValues" dxfId="224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8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4772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43610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38" t="s">
        <v>50</v>
      </c>
      <c r="N9" s="138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02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6</v>
      </c>
      <c r="AI9" s="81">
        <f>+$AH$9/$Y$9</f>
        <v>0.04</v>
      </c>
      <c r="AJ9" s="73">
        <f>COUNTIF($V$11:$V$219,"Đạt")</f>
        <v>54</v>
      </c>
      <c r="AK9" s="80">
        <f>+$AJ$9/$Y$9</f>
        <v>0.36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4170</v>
      </c>
      <c r="D11" s="17" t="s">
        <v>4171</v>
      </c>
      <c r="E11" s="18" t="s">
        <v>73</v>
      </c>
      <c r="F11" s="16" t="s">
        <v>933</v>
      </c>
      <c r="G11" s="16" t="s">
        <v>350</v>
      </c>
      <c r="H11" s="19">
        <v>10</v>
      </c>
      <c r="I11" s="19">
        <v>9</v>
      </c>
      <c r="J11" s="19" t="s">
        <v>27</v>
      </c>
      <c r="K11" s="19" t="s">
        <v>27</v>
      </c>
      <c r="L11" s="20"/>
      <c r="M11" s="20"/>
      <c r="N11" s="20"/>
      <c r="O11" s="20"/>
      <c r="P11" s="174">
        <v>4</v>
      </c>
      <c r="Q11" s="21">
        <f t="shared" ref="Q11:Q74" si="0">ROUND(SUMPRODUCT(H11:P11,$H$10:$P$10)/100,1)</f>
        <v>6.7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4172</v>
      </c>
      <c r="D12" s="26" t="s">
        <v>4173</v>
      </c>
      <c r="E12" s="27" t="s">
        <v>73</v>
      </c>
      <c r="F12" s="25" t="s">
        <v>674</v>
      </c>
      <c r="G12" s="25" t="s">
        <v>83</v>
      </c>
      <c r="H12" s="29">
        <v>10</v>
      </c>
      <c r="I12" s="29">
        <v>10</v>
      </c>
      <c r="J12" s="29" t="s">
        <v>27</v>
      </c>
      <c r="K12" s="29" t="s">
        <v>27</v>
      </c>
      <c r="L12" s="30"/>
      <c r="M12" s="30"/>
      <c r="N12" s="30"/>
      <c r="O12" s="30"/>
      <c r="P12" s="175">
        <v>8</v>
      </c>
      <c r="Q12" s="32">
        <f t="shared" si="0"/>
        <v>9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A+</v>
      </c>
      <c r="S12" s="34" t="str">
        <f t="shared" si="1"/>
        <v>Giỏi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4174</v>
      </c>
      <c r="D13" s="26" t="s">
        <v>1218</v>
      </c>
      <c r="E13" s="27" t="s">
        <v>113</v>
      </c>
      <c r="F13" s="25" t="s">
        <v>4175</v>
      </c>
      <c r="G13" s="25" t="s">
        <v>105</v>
      </c>
      <c r="H13" s="29">
        <v>10</v>
      </c>
      <c r="I13" s="29">
        <v>7</v>
      </c>
      <c r="J13" s="29" t="s">
        <v>27</v>
      </c>
      <c r="K13" s="29" t="s">
        <v>27</v>
      </c>
      <c r="L13" s="36"/>
      <c r="M13" s="36"/>
      <c r="N13" s="36"/>
      <c r="O13" s="36"/>
      <c r="P13" s="175">
        <v>7</v>
      </c>
      <c r="Q13" s="32">
        <f t="shared" si="0"/>
        <v>7.6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B</v>
      </c>
      <c r="S13" s="34" t="str">
        <f t="shared" si="1"/>
        <v>Khá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37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4176</v>
      </c>
      <c r="D14" s="26" t="s">
        <v>3785</v>
      </c>
      <c r="E14" s="27" t="s">
        <v>3329</v>
      </c>
      <c r="F14" s="25" t="s">
        <v>902</v>
      </c>
      <c r="G14" s="25" t="s">
        <v>143</v>
      </c>
      <c r="H14" s="29">
        <v>8</v>
      </c>
      <c r="I14" s="29">
        <v>0</v>
      </c>
      <c r="J14" s="29" t="s">
        <v>27</v>
      </c>
      <c r="K14" s="29" t="s">
        <v>27</v>
      </c>
      <c r="L14" s="36"/>
      <c r="M14" s="36"/>
      <c r="N14" s="36"/>
      <c r="O14" s="36"/>
      <c r="P14" s="175" t="s">
        <v>27</v>
      </c>
      <c r="Q14" s="32">
        <f t="shared" si="0"/>
        <v>1.6</v>
      </c>
      <c r="R14" s="33" t="str">
        <f t="shared" si="3"/>
        <v>F</v>
      </c>
      <c r="S14" s="34" t="str">
        <f t="shared" si="1"/>
        <v>Kém</v>
      </c>
      <c r="T14" s="35" t="str">
        <f t="shared" si="4"/>
        <v>Không đủ ĐKDT</v>
      </c>
      <c r="U14" s="3"/>
      <c r="V14" s="101" t="str">
        <f t="shared" si="2"/>
        <v>Học lại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4177</v>
      </c>
      <c r="D15" s="26" t="s">
        <v>126</v>
      </c>
      <c r="E15" s="27" t="s">
        <v>948</v>
      </c>
      <c r="F15" s="25" t="s">
        <v>498</v>
      </c>
      <c r="G15" s="25" t="s">
        <v>1047</v>
      </c>
      <c r="H15" s="29">
        <v>10</v>
      </c>
      <c r="I15" s="29">
        <v>10</v>
      </c>
      <c r="J15" s="29" t="s">
        <v>27</v>
      </c>
      <c r="K15" s="29" t="s">
        <v>27</v>
      </c>
      <c r="L15" s="36"/>
      <c r="M15" s="36"/>
      <c r="N15" s="36"/>
      <c r="O15" s="36"/>
      <c r="P15" s="175">
        <v>6</v>
      </c>
      <c r="Q15" s="32">
        <f t="shared" si="0"/>
        <v>8</v>
      </c>
      <c r="R15" s="33" t="str">
        <f t="shared" si="3"/>
        <v>B+</v>
      </c>
      <c r="S15" s="34" t="str">
        <f t="shared" si="1"/>
        <v>Khá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4178</v>
      </c>
      <c r="D16" s="26" t="s">
        <v>3613</v>
      </c>
      <c r="E16" s="27" t="s">
        <v>948</v>
      </c>
      <c r="F16" s="25" t="s">
        <v>992</v>
      </c>
      <c r="G16" s="25" t="s">
        <v>1532</v>
      </c>
      <c r="H16" s="29">
        <v>10</v>
      </c>
      <c r="I16" s="29">
        <v>7</v>
      </c>
      <c r="J16" s="29" t="s">
        <v>27</v>
      </c>
      <c r="K16" s="29" t="s">
        <v>27</v>
      </c>
      <c r="L16" s="36"/>
      <c r="M16" s="36"/>
      <c r="N16" s="36"/>
      <c r="O16" s="36"/>
      <c r="P16" s="175">
        <v>8</v>
      </c>
      <c r="Q16" s="32">
        <f t="shared" si="0"/>
        <v>8.1</v>
      </c>
      <c r="R16" s="33" t="str">
        <f t="shared" si="3"/>
        <v>B+</v>
      </c>
      <c r="S16" s="34" t="str">
        <f t="shared" si="1"/>
        <v>Khá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4179</v>
      </c>
      <c r="D17" s="26" t="s">
        <v>994</v>
      </c>
      <c r="E17" s="27" t="s">
        <v>3418</v>
      </c>
      <c r="F17" s="25" t="s">
        <v>519</v>
      </c>
      <c r="G17" s="25" t="s">
        <v>1532</v>
      </c>
      <c r="H17" s="29">
        <v>10</v>
      </c>
      <c r="I17" s="29">
        <v>6</v>
      </c>
      <c r="J17" s="29" t="s">
        <v>27</v>
      </c>
      <c r="K17" s="29" t="s">
        <v>27</v>
      </c>
      <c r="L17" s="36"/>
      <c r="M17" s="36"/>
      <c r="N17" s="36"/>
      <c r="O17" s="36"/>
      <c r="P17" s="175">
        <v>3</v>
      </c>
      <c r="Q17" s="32">
        <f t="shared" si="0"/>
        <v>5.3</v>
      </c>
      <c r="R17" s="33" t="str">
        <f t="shared" si="3"/>
        <v>D+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4180</v>
      </c>
      <c r="D18" s="26" t="s">
        <v>1750</v>
      </c>
      <c r="E18" s="27" t="s">
        <v>406</v>
      </c>
      <c r="F18" s="25" t="s">
        <v>870</v>
      </c>
      <c r="G18" s="25" t="s">
        <v>653</v>
      </c>
      <c r="H18" s="29">
        <v>10</v>
      </c>
      <c r="I18" s="29">
        <v>8</v>
      </c>
      <c r="J18" s="29" t="s">
        <v>27</v>
      </c>
      <c r="K18" s="29" t="s">
        <v>27</v>
      </c>
      <c r="L18" s="36"/>
      <c r="M18" s="36"/>
      <c r="N18" s="36"/>
      <c r="O18" s="36"/>
      <c r="P18" s="175">
        <v>3</v>
      </c>
      <c r="Q18" s="32">
        <f t="shared" si="0"/>
        <v>5.9</v>
      </c>
      <c r="R18" s="33" t="str">
        <f t="shared" si="3"/>
        <v>C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4181</v>
      </c>
      <c r="D19" s="26" t="s">
        <v>1114</v>
      </c>
      <c r="E19" s="27" t="s">
        <v>406</v>
      </c>
      <c r="F19" s="25" t="s">
        <v>972</v>
      </c>
      <c r="G19" s="25" t="s">
        <v>1532</v>
      </c>
      <c r="H19" s="29">
        <v>10</v>
      </c>
      <c r="I19" s="29">
        <v>8</v>
      </c>
      <c r="J19" s="29" t="s">
        <v>27</v>
      </c>
      <c r="K19" s="29" t="s">
        <v>27</v>
      </c>
      <c r="L19" s="36"/>
      <c r="M19" s="36"/>
      <c r="N19" s="36"/>
      <c r="O19" s="36"/>
      <c r="P19" s="175">
        <v>3</v>
      </c>
      <c r="Q19" s="32">
        <f t="shared" si="0"/>
        <v>5.9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4182</v>
      </c>
      <c r="D20" s="26" t="s">
        <v>1179</v>
      </c>
      <c r="E20" s="27" t="s">
        <v>2231</v>
      </c>
      <c r="F20" s="25" t="s">
        <v>1391</v>
      </c>
      <c r="G20" s="25" t="s">
        <v>1182</v>
      </c>
      <c r="H20" s="29">
        <v>10</v>
      </c>
      <c r="I20" s="29">
        <v>9</v>
      </c>
      <c r="J20" s="29" t="s">
        <v>27</v>
      </c>
      <c r="K20" s="29" t="s">
        <v>27</v>
      </c>
      <c r="L20" s="36"/>
      <c r="M20" s="36"/>
      <c r="N20" s="36"/>
      <c r="O20" s="36"/>
      <c r="P20" s="175">
        <v>3</v>
      </c>
      <c r="Q20" s="32">
        <f t="shared" si="0"/>
        <v>6.2</v>
      </c>
      <c r="R20" s="33" t="str">
        <f t="shared" si="3"/>
        <v>C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4183</v>
      </c>
      <c r="D21" s="26" t="s">
        <v>1218</v>
      </c>
      <c r="E21" s="27" t="s">
        <v>141</v>
      </c>
      <c r="F21" s="25" t="s">
        <v>569</v>
      </c>
      <c r="G21" s="25" t="s">
        <v>191</v>
      </c>
      <c r="H21" s="29">
        <v>10</v>
      </c>
      <c r="I21" s="29">
        <v>9</v>
      </c>
      <c r="J21" s="29" t="s">
        <v>27</v>
      </c>
      <c r="K21" s="29" t="s">
        <v>27</v>
      </c>
      <c r="L21" s="36"/>
      <c r="M21" s="36"/>
      <c r="N21" s="36"/>
      <c r="O21" s="36"/>
      <c r="P21" s="175">
        <v>3</v>
      </c>
      <c r="Q21" s="32">
        <f t="shared" si="0"/>
        <v>6.2</v>
      </c>
      <c r="R21" s="33" t="str">
        <f t="shared" si="3"/>
        <v>C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4184</v>
      </c>
      <c r="D22" s="26" t="s">
        <v>4185</v>
      </c>
      <c r="E22" s="27" t="s">
        <v>146</v>
      </c>
      <c r="F22" s="25" t="s">
        <v>1188</v>
      </c>
      <c r="G22" s="25" t="s">
        <v>1532</v>
      </c>
      <c r="H22" s="29">
        <v>10</v>
      </c>
      <c r="I22" s="29">
        <v>10</v>
      </c>
      <c r="J22" s="29" t="s">
        <v>27</v>
      </c>
      <c r="K22" s="29" t="s">
        <v>27</v>
      </c>
      <c r="L22" s="36"/>
      <c r="M22" s="36"/>
      <c r="N22" s="36"/>
      <c r="O22" s="36"/>
      <c r="P22" s="175">
        <v>4</v>
      </c>
      <c r="Q22" s="32">
        <f t="shared" si="0"/>
        <v>7</v>
      </c>
      <c r="R22" s="33" t="str">
        <f t="shared" si="3"/>
        <v>B</v>
      </c>
      <c r="S22" s="34" t="str">
        <f t="shared" si="1"/>
        <v>Khá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4186</v>
      </c>
      <c r="D23" s="26" t="s">
        <v>4187</v>
      </c>
      <c r="E23" s="27" t="s">
        <v>161</v>
      </c>
      <c r="F23" s="25" t="s">
        <v>1050</v>
      </c>
      <c r="G23" s="25" t="s">
        <v>143</v>
      </c>
      <c r="H23" s="29">
        <v>10</v>
      </c>
      <c r="I23" s="29">
        <v>2</v>
      </c>
      <c r="J23" s="29" t="s">
        <v>27</v>
      </c>
      <c r="K23" s="29" t="s">
        <v>27</v>
      </c>
      <c r="L23" s="36"/>
      <c r="M23" s="36"/>
      <c r="N23" s="36"/>
      <c r="O23" s="36"/>
      <c r="P23" s="175">
        <v>6</v>
      </c>
      <c r="Q23" s="32">
        <f t="shared" si="0"/>
        <v>5.6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4188</v>
      </c>
      <c r="D24" s="26" t="s">
        <v>262</v>
      </c>
      <c r="E24" s="27" t="s">
        <v>161</v>
      </c>
      <c r="F24" s="25" t="s">
        <v>94</v>
      </c>
      <c r="G24" s="25" t="s">
        <v>237</v>
      </c>
      <c r="H24" s="29">
        <v>10</v>
      </c>
      <c r="I24" s="29">
        <v>7</v>
      </c>
      <c r="J24" s="29" t="s">
        <v>27</v>
      </c>
      <c r="K24" s="29" t="s">
        <v>27</v>
      </c>
      <c r="L24" s="36"/>
      <c r="M24" s="36"/>
      <c r="N24" s="36"/>
      <c r="O24" s="36"/>
      <c r="P24" s="175">
        <v>5</v>
      </c>
      <c r="Q24" s="32">
        <f t="shared" si="0"/>
        <v>6.6</v>
      </c>
      <c r="R24" s="33" t="str">
        <f t="shared" si="3"/>
        <v>C+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4189</v>
      </c>
      <c r="D25" s="26" t="s">
        <v>3797</v>
      </c>
      <c r="E25" s="27" t="s">
        <v>180</v>
      </c>
      <c r="F25" s="25" t="s">
        <v>181</v>
      </c>
      <c r="G25" s="25" t="s">
        <v>237</v>
      </c>
      <c r="H25" s="29">
        <v>10</v>
      </c>
      <c r="I25" s="29">
        <v>7</v>
      </c>
      <c r="J25" s="29" t="s">
        <v>27</v>
      </c>
      <c r="K25" s="29" t="s">
        <v>27</v>
      </c>
      <c r="L25" s="36"/>
      <c r="M25" s="36"/>
      <c r="N25" s="36"/>
      <c r="O25" s="36"/>
      <c r="P25" s="175">
        <v>3</v>
      </c>
      <c r="Q25" s="32">
        <f t="shared" si="0"/>
        <v>5.6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4190</v>
      </c>
      <c r="D26" s="26" t="s">
        <v>362</v>
      </c>
      <c r="E26" s="27" t="s">
        <v>189</v>
      </c>
      <c r="F26" s="25" t="s">
        <v>322</v>
      </c>
      <c r="G26" s="25" t="s">
        <v>143</v>
      </c>
      <c r="H26" s="29">
        <v>10</v>
      </c>
      <c r="I26" s="29">
        <v>8</v>
      </c>
      <c r="J26" s="29" t="s">
        <v>27</v>
      </c>
      <c r="K26" s="29" t="s">
        <v>27</v>
      </c>
      <c r="L26" s="36"/>
      <c r="M26" s="36"/>
      <c r="N26" s="36"/>
      <c r="O26" s="36"/>
      <c r="P26" s="175">
        <v>4</v>
      </c>
      <c r="Q26" s="32">
        <f t="shared" si="0"/>
        <v>6.4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4191</v>
      </c>
      <c r="D27" s="26" t="s">
        <v>1127</v>
      </c>
      <c r="E27" s="27" t="s">
        <v>443</v>
      </c>
      <c r="F27" s="25" t="s">
        <v>800</v>
      </c>
      <c r="G27" s="25" t="s">
        <v>187</v>
      </c>
      <c r="H27" s="29">
        <v>10</v>
      </c>
      <c r="I27" s="29">
        <v>8</v>
      </c>
      <c r="J27" s="29" t="s">
        <v>27</v>
      </c>
      <c r="K27" s="29" t="s">
        <v>27</v>
      </c>
      <c r="L27" s="36"/>
      <c r="M27" s="36"/>
      <c r="N27" s="36"/>
      <c r="O27" s="36"/>
      <c r="P27" s="175">
        <v>5</v>
      </c>
      <c r="Q27" s="32">
        <f t="shared" si="0"/>
        <v>6.9</v>
      </c>
      <c r="R27" s="33" t="str">
        <f t="shared" si="3"/>
        <v>C+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4192</v>
      </c>
      <c r="D28" s="26" t="s">
        <v>4193</v>
      </c>
      <c r="E28" s="27" t="s">
        <v>610</v>
      </c>
      <c r="F28" s="25" t="s">
        <v>4194</v>
      </c>
      <c r="G28" s="25" t="s">
        <v>357</v>
      </c>
      <c r="H28" s="29">
        <v>10</v>
      </c>
      <c r="I28" s="29">
        <v>8</v>
      </c>
      <c r="J28" s="29" t="s">
        <v>27</v>
      </c>
      <c r="K28" s="29" t="s">
        <v>27</v>
      </c>
      <c r="L28" s="36"/>
      <c r="M28" s="36"/>
      <c r="N28" s="36"/>
      <c r="O28" s="36"/>
      <c r="P28" s="175">
        <v>5</v>
      </c>
      <c r="Q28" s="32">
        <f t="shared" si="0"/>
        <v>6.9</v>
      </c>
      <c r="R28" s="33" t="str">
        <f t="shared" si="3"/>
        <v>C+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4195</v>
      </c>
      <c r="D29" s="26" t="s">
        <v>4080</v>
      </c>
      <c r="E29" s="27" t="s">
        <v>610</v>
      </c>
      <c r="F29" s="25" t="s">
        <v>142</v>
      </c>
      <c r="G29" s="25" t="s">
        <v>105</v>
      </c>
      <c r="H29" s="29">
        <v>10</v>
      </c>
      <c r="I29" s="29">
        <v>8</v>
      </c>
      <c r="J29" s="29" t="s">
        <v>27</v>
      </c>
      <c r="K29" s="29" t="s">
        <v>27</v>
      </c>
      <c r="L29" s="36"/>
      <c r="M29" s="36"/>
      <c r="N29" s="36"/>
      <c r="O29" s="36"/>
      <c r="P29" s="175">
        <v>7</v>
      </c>
      <c r="Q29" s="32">
        <f t="shared" si="0"/>
        <v>7.9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4196</v>
      </c>
      <c r="D30" s="26" t="s">
        <v>2509</v>
      </c>
      <c r="E30" s="27" t="s">
        <v>1296</v>
      </c>
      <c r="F30" s="25" t="s">
        <v>688</v>
      </c>
      <c r="G30" s="25" t="s">
        <v>372</v>
      </c>
      <c r="H30" s="29">
        <v>10</v>
      </c>
      <c r="I30" s="29">
        <v>9</v>
      </c>
      <c r="J30" s="29" t="s">
        <v>27</v>
      </c>
      <c r="K30" s="29" t="s">
        <v>27</v>
      </c>
      <c r="L30" s="36"/>
      <c r="M30" s="36"/>
      <c r="N30" s="36"/>
      <c r="O30" s="36"/>
      <c r="P30" s="175">
        <v>7</v>
      </c>
      <c r="Q30" s="32">
        <f t="shared" si="0"/>
        <v>8.1999999999999993</v>
      </c>
      <c r="R30" s="33" t="str">
        <f t="shared" si="3"/>
        <v>B+</v>
      </c>
      <c r="S30" s="34" t="str">
        <f t="shared" si="1"/>
        <v>Khá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4197</v>
      </c>
      <c r="D31" s="26" t="s">
        <v>2297</v>
      </c>
      <c r="E31" s="27" t="s">
        <v>1296</v>
      </c>
      <c r="F31" s="25" t="s">
        <v>2222</v>
      </c>
      <c r="G31" s="25" t="s">
        <v>105</v>
      </c>
      <c r="H31" s="29">
        <v>10</v>
      </c>
      <c r="I31" s="29">
        <v>7</v>
      </c>
      <c r="J31" s="29" t="s">
        <v>27</v>
      </c>
      <c r="K31" s="29" t="s">
        <v>27</v>
      </c>
      <c r="L31" s="36"/>
      <c r="M31" s="36"/>
      <c r="N31" s="36"/>
      <c r="O31" s="36"/>
      <c r="P31" s="175">
        <v>2</v>
      </c>
      <c r="Q31" s="32">
        <f t="shared" si="0"/>
        <v>5.0999999999999996</v>
      </c>
      <c r="R31" s="33" t="str">
        <f t="shared" si="3"/>
        <v>D+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4198</v>
      </c>
      <c r="D32" s="26" t="s">
        <v>262</v>
      </c>
      <c r="E32" s="27" t="s">
        <v>451</v>
      </c>
      <c r="F32" s="25" t="s">
        <v>861</v>
      </c>
      <c r="G32" s="25" t="s">
        <v>105</v>
      </c>
      <c r="H32" s="29">
        <v>10</v>
      </c>
      <c r="I32" s="29">
        <v>8</v>
      </c>
      <c r="J32" s="29" t="s">
        <v>27</v>
      </c>
      <c r="K32" s="29" t="s">
        <v>27</v>
      </c>
      <c r="L32" s="36"/>
      <c r="M32" s="36"/>
      <c r="N32" s="36"/>
      <c r="O32" s="36"/>
      <c r="P32" s="175">
        <v>9</v>
      </c>
      <c r="Q32" s="32">
        <f t="shared" si="0"/>
        <v>8.9</v>
      </c>
      <c r="R32" s="33" t="str">
        <f t="shared" si="3"/>
        <v>A</v>
      </c>
      <c r="S32" s="34" t="str">
        <f t="shared" si="1"/>
        <v>Giỏi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4199</v>
      </c>
      <c r="D33" s="26" t="s">
        <v>1692</v>
      </c>
      <c r="E33" s="27" t="s">
        <v>451</v>
      </c>
      <c r="F33" s="25" t="s">
        <v>2056</v>
      </c>
      <c r="G33" s="25" t="s">
        <v>1182</v>
      </c>
      <c r="H33" s="29">
        <v>10</v>
      </c>
      <c r="I33" s="29">
        <v>7</v>
      </c>
      <c r="J33" s="29" t="s">
        <v>27</v>
      </c>
      <c r="K33" s="29" t="s">
        <v>27</v>
      </c>
      <c r="L33" s="36"/>
      <c r="M33" s="36"/>
      <c r="N33" s="36"/>
      <c r="O33" s="36"/>
      <c r="P33" s="175">
        <v>5</v>
      </c>
      <c r="Q33" s="32">
        <f t="shared" si="0"/>
        <v>6.6</v>
      </c>
      <c r="R33" s="33" t="str">
        <f t="shared" si="3"/>
        <v>C+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4200</v>
      </c>
      <c r="D34" s="26" t="s">
        <v>4201</v>
      </c>
      <c r="E34" s="27" t="s">
        <v>451</v>
      </c>
      <c r="F34" s="25" t="s">
        <v>746</v>
      </c>
      <c r="G34" s="25" t="s">
        <v>1532</v>
      </c>
      <c r="H34" s="29">
        <v>10</v>
      </c>
      <c r="I34" s="29">
        <v>10</v>
      </c>
      <c r="J34" s="29" t="s">
        <v>27</v>
      </c>
      <c r="K34" s="29" t="s">
        <v>27</v>
      </c>
      <c r="L34" s="36"/>
      <c r="M34" s="36"/>
      <c r="N34" s="36"/>
      <c r="O34" s="36"/>
      <c r="P34" s="175">
        <v>5</v>
      </c>
      <c r="Q34" s="32">
        <f t="shared" si="0"/>
        <v>7.5</v>
      </c>
      <c r="R34" s="33" t="str">
        <f t="shared" si="3"/>
        <v>B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4202</v>
      </c>
      <c r="D35" s="26" t="s">
        <v>4203</v>
      </c>
      <c r="E35" s="27" t="s">
        <v>228</v>
      </c>
      <c r="F35" s="25" t="s">
        <v>1186</v>
      </c>
      <c r="G35" s="25" t="s">
        <v>205</v>
      </c>
      <c r="H35" s="29">
        <v>10</v>
      </c>
      <c r="I35" s="29">
        <v>1</v>
      </c>
      <c r="J35" s="29" t="s">
        <v>27</v>
      </c>
      <c r="K35" s="29" t="s">
        <v>27</v>
      </c>
      <c r="L35" s="36"/>
      <c r="M35" s="36"/>
      <c r="N35" s="36"/>
      <c r="O35" s="36"/>
      <c r="P35" s="175">
        <v>4</v>
      </c>
      <c r="Q35" s="32">
        <f t="shared" si="0"/>
        <v>4.3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4204</v>
      </c>
      <c r="D36" s="26" t="s">
        <v>1961</v>
      </c>
      <c r="E36" s="27" t="s">
        <v>232</v>
      </c>
      <c r="F36" s="25" t="s">
        <v>811</v>
      </c>
      <c r="G36" s="25" t="s">
        <v>1532</v>
      </c>
      <c r="H36" s="29">
        <v>10</v>
      </c>
      <c r="I36" s="29">
        <v>6</v>
      </c>
      <c r="J36" s="29" t="s">
        <v>27</v>
      </c>
      <c r="K36" s="29" t="s">
        <v>27</v>
      </c>
      <c r="L36" s="36"/>
      <c r="M36" s="36"/>
      <c r="N36" s="36"/>
      <c r="O36" s="36"/>
      <c r="P36" s="175">
        <v>4</v>
      </c>
      <c r="Q36" s="32">
        <f t="shared" si="0"/>
        <v>5.8</v>
      </c>
      <c r="R36" s="33" t="str">
        <f t="shared" si="3"/>
        <v>C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4205</v>
      </c>
      <c r="D37" s="26" t="s">
        <v>568</v>
      </c>
      <c r="E37" s="27" t="s">
        <v>232</v>
      </c>
      <c r="F37" s="25" t="s">
        <v>123</v>
      </c>
      <c r="G37" s="25" t="s">
        <v>408</v>
      </c>
      <c r="H37" s="29">
        <v>10</v>
      </c>
      <c r="I37" s="29">
        <v>8</v>
      </c>
      <c r="J37" s="29" t="s">
        <v>27</v>
      </c>
      <c r="K37" s="29" t="s">
        <v>27</v>
      </c>
      <c r="L37" s="36"/>
      <c r="M37" s="36"/>
      <c r="N37" s="36"/>
      <c r="O37" s="36"/>
      <c r="P37" s="175">
        <v>4</v>
      </c>
      <c r="Q37" s="32">
        <f t="shared" si="0"/>
        <v>6.4</v>
      </c>
      <c r="R37" s="33" t="str">
        <f t="shared" si="3"/>
        <v>C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4206</v>
      </c>
      <c r="D38" s="26" t="s">
        <v>1000</v>
      </c>
      <c r="E38" s="27" t="s">
        <v>669</v>
      </c>
      <c r="F38" s="25" t="s">
        <v>1307</v>
      </c>
      <c r="G38" s="25" t="s">
        <v>1047</v>
      </c>
      <c r="H38" s="29">
        <v>10</v>
      </c>
      <c r="I38" s="29">
        <v>10</v>
      </c>
      <c r="J38" s="29" t="s">
        <v>27</v>
      </c>
      <c r="K38" s="29" t="s">
        <v>27</v>
      </c>
      <c r="L38" s="36"/>
      <c r="M38" s="36"/>
      <c r="N38" s="36"/>
      <c r="O38" s="36"/>
      <c r="P38" s="175">
        <v>5</v>
      </c>
      <c r="Q38" s="32">
        <f t="shared" si="0"/>
        <v>7.5</v>
      </c>
      <c r="R38" s="33" t="str">
        <f t="shared" si="3"/>
        <v>B</v>
      </c>
      <c r="S38" s="34" t="str">
        <f t="shared" si="1"/>
        <v>Khá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4207</v>
      </c>
      <c r="D39" s="26" t="s">
        <v>4208</v>
      </c>
      <c r="E39" s="27" t="s">
        <v>4209</v>
      </c>
      <c r="F39" s="25" t="s">
        <v>1096</v>
      </c>
      <c r="G39" s="25" t="s">
        <v>350</v>
      </c>
      <c r="H39" s="29">
        <v>10</v>
      </c>
      <c r="I39" s="29">
        <v>9</v>
      </c>
      <c r="J39" s="29" t="s">
        <v>27</v>
      </c>
      <c r="K39" s="29" t="s">
        <v>27</v>
      </c>
      <c r="L39" s="36"/>
      <c r="M39" s="36"/>
      <c r="N39" s="36"/>
      <c r="O39" s="36"/>
      <c r="P39" s="175" t="s">
        <v>27</v>
      </c>
      <c r="Q39" s="32">
        <f t="shared" si="0"/>
        <v>4.7</v>
      </c>
      <c r="R39" s="33" t="str">
        <f t="shared" si="3"/>
        <v>D</v>
      </c>
      <c r="S39" s="34" t="str">
        <f t="shared" si="1"/>
        <v>Trung bình yếu</v>
      </c>
      <c r="T39" s="35" t="s">
        <v>5123</v>
      </c>
      <c r="U39" s="3"/>
      <c r="V39" s="101" t="str">
        <f t="shared" si="2"/>
        <v>Học lại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4210</v>
      </c>
      <c r="D40" s="26" t="s">
        <v>4211</v>
      </c>
      <c r="E40" s="27" t="s">
        <v>683</v>
      </c>
      <c r="F40" s="25" t="s">
        <v>846</v>
      </c>
      <c r="G40" s="25" t="s">
        <v>1047</v>
      </c>
      <c r="H40" s="29">
        <v>10</v>
      </c>
      <c r="I40" s="29">
        <v>4</v>
      </c>
      <c r="J40" s="29" t="s">
        <v>27</v>
      </c>
      <c r="K40" s="29" t="s">
        <v>27</v>
      </c>
      <c r="L40" s="36"/>
      <c r="M40" s="36"/>
      <c r="N40" s="36"/>
      <c r="O40" s="36"/>
      <c r="P40" s="175">
        <v>4</v>
      </c>
      <c r="Q40" s="32">
        <f t="shared" si="0"/>
        <v>5.2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4212</v>
      </c>
      <c r="D41" s="26" t="s">
        <v>4213</v>
      </c>
      <c r="E41" s="27" t="s">
        <v>683</v>
      </c>
      <c r="F41" s="25" t="s">
        <v>1714</v>
      </c>
      <c r="G41" s="25" t="s">
        <v>167</v>
      </c>
      <c r="H41" s="29">
        <v>9</v>
      </c>
      <c r="I41" s="29">
        <v>6</v>
      </c>
      <c r="J41" s="29" t="s">
        <v>27</v>
      </c>
      <c r="K41" s="29" t="s">
        <v>27</v>
      </c>
      <c r="L41" s="36"/>
      <c r="M41" s="36"/>
      <c r="N41" s="36"/>
      <c r="O41" s="36"/>
      <c r="P41" s="175">
        <v>7</v>
      </c>
      <c r="Q41" s="32">
        <f t="shared" si="0"/>
        <v>7.1</v>
      </c>
      <c r="R41" s="33" t="str">
        <f t="shared" si="3"/>
        <v>B</v>
      </c>
      <c r="S41" s="34" t="str">
        <f t="shared" si="1"/>
        <v>Khá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4214</v>
      </c>
      <c r="D42" s="26" t="s">
        <v>1957</v>
      </c>
      <c r="E42" s="27" t="s">
        <v>255</v>
      </c>
      <c r="F42" s="25" t="s">
        <v>335</v>
      </c>
      <c r="G42" s="25" t="s">
        <v>282</v>
      </c>
      <c r="H42" s="29">
        <v>3</v>
      </c>
      <c r="I42" s="29">
        <v>0</v>
      </c>
      <c r="J42" s="29" t="s">
        <v>27</v>
      </c>
      <c r="K42" s="29" t="s">
        <v>27</v>
      </c>
      <c r="L42" s="36"/>
      <c r="M42" s="36"/>
      <c r="N42" s="36"/>
      <c r="O42" s="36"/>
      <c r="P42" s="175" t="s">
        <v>27</v>
      </c>
      <c r="Q42" s="32">
        <f t="shared" si="0"/>
        <v>0.6</v>
      </c>
      <c r="R42" s="33" t="str">
        <f t="shared" si="3"/>
        <v>F</v>
      </c>
      <c r="S42" s="34" t="str">
        <f t="shared" si="1"/>
        <v>Kém</v>
      </c>
      <c r="T42" s="35" t="str">
        <f t="shared" si="4"/>
        <v>Không đủ ĐKDT</v>
      </c>
      <c r="U42" s="3"/>
      <c r="V42" s="101" t="str">
        <f t="shared" si="2"/>
        <v>Học lại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4215</v>
      </c>
      <c r="D43" s="26" t="s">
        <v>4216</v>
      </c>
      <c r="E43" s="27" t="s">
        <v>693</v>
      </c>
      <c r="F43" s="25" t="s">
        <v>296</v>
      </c>
      <c r="G43" s="25" t="s">
        <v>129</v>
      </c>
      <c r="H43" s="29">
        <v>10</v>
      </c>
      <c r="I43" s="29">
        <v>8</v>
      </c>
      <c r="J43" s="29" t="s">
        <v>27</v>
      </c>
      <c r="K43" s="29" t="s">
        <v>27</v>
      </c>
      <c r="L43" s="36"/>
      <c r="M43" s="36"/>
      <c r="N43" s="36"/>
      <c r="O43" s="36"/>
      <c r="P43" s="175">
        <v>9</v>
      </c>
      <c r="Q43" s="32">
        <f t="shared" si="0"/>
        <v>8.9</v>
      </c>
      <c r="R43" s="33" t="str">
        <f t="shared" si="3"/>
        <v>A</v>
      </c>
      <c r="S43" s="34" t="str">
        <f t="shared" si="1"/>
        <v>Giỏi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4217</v>
      </c>
      <c r="D44" s="26" t="s">
        <v>4218</v>
      </c>
      <c r="E44" s="27" t="s">
        <v>272</v>
      </c>
      <c r="F44" s="25" t="s">
        <v>1213</v>
      </c>
      <c r="G44" s="25" t="s">
        <v>376</v>
      </c>
      <c r="H44" s="29">
        <v>10</v>
      </c>
      <c r="I44" s="29">
        <v>5</v>
      </c>
      <c r="J44" s="29" t="s">
        <v>27</v>
      </c>
      <c r="K44" s="29" t="s">
        <v>27</v>
      </c>
      <c r="L44" s="36"/>
      <c r="M44" s="36"/>
      <c r="N44" s="36"/>
      <c r="O44" s="36"/>
      <c r="P44" s="175">
        <v>5</v>
      </c>
      <c r="Q44" s="32">
        <f t="shared" si="0"/>
        <v>6</v>
      </c>
      <c r="R44" s="33" t="str">
        <f t="shared" si="3"/>
        <v>C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4219</v>
      </c>
      <c r="D45" s="26" t="s">
        <v>731</v>
      </c>
      <c r="E45" s="27" t="s">
        <v>276</v>
      </c>
      <c r="F45" s="25" t="s">
        <v>353</v>
      </c>
      <c r="G45" s="25" t="s">
        <v>105</v>
      </c>
      <c r="H45" s="29">
        <v>3</v>
      </c>
      <c r="I45" s="29">
        <v>0</v>
      </c>
      <c r="J45" s="29" t="s">
        <v>27</v>
      </c>
      <c r="K45" s="29" t="s">
        <v>27</v>
      </c>
      <c r="L45" s="36"/>
      <c r="M45" s="36"/>
      <c r="N45" s="36"/>
      <c r="O45" s="36"/>
      <c r="P45" s="175" t="s">
        <v>27</v>
      </c>
      <c r="Q45" s="32">
        <f t="shared" si="0"/>
        <v>0.6</v>
      </c>
      <c r="R45" s="33" t="str">
        <f t="shared" si="3"/>
        <v>F</v>
      </c>
      <c r="S45" s="34" t="str">
        <f t="shared" si="1"/>
        <v>Kém</v>
      </c>
      <c r="T45" s="35" t="str">
        <f t="shared" si="4"/>
        <v>Không đủ ĐKDT</v>
      </c>
      <c r="U45" s="3"/>
      <c r="V45" s="101" t="str">
        <f t="shared" si="2"/>
        <v>Học lại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4220</v>
      </c>
      <c r="D46" s="26" t="s">
        <v>4221</v>
      </c>
      <c r="E46" s="27" t="s">
        <v>491</v>
      </c>
      <c r="F46" s="25" t="s">
        <v>1188</v>
      </c>
      <c r="G46" s="25" t="s">
        <v>1532</v>
      </c>
      <c r="H46" s="29">
        <v>10</v>
      </c>
      <c r="I46" s="29">
        <v>9</v>
      </c>
      <c r="J46" s="29" t="s">
        <v>27</v>
      </c>
      <c r="K46" s="29" t="s">
        <v>27</v>
      </c>
      <c r="L46" s="36"/>
      <c r="M46" s="36"/>
      <c r="N46" s="36"/>
      <c r="O46" s="36"/>
      <c r="P46" s="175">
        <v>5</v>
      </c>
      <c r="Q46" s="32">
        <f t="shared" si="0"/>
        <v>7.2</v>
      </c>
      <c r="R46" s="33" t="str">
        <f t="shared" si="3"/>
        <v>B</v>
      </c>
      <c r="S46" s="34" t="str">
        <f t="shared" si="1"/>
        <v>Khá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4222</v>
      </c>
      <c r="D47" s="26" t="s">
        <v>2676</v>
      </c>
      <c r="E47" s="27" t="s">
        <v>701</v>
      </c>
      <c r="F47" s="25" t="s">
        <v>1328</v>
      </c>
      <c r="G47" s="25" t="s">
        <v>408</v>
      </c>
      <c r="H47" s="29">
        <v>10</v>
      </c>
      <c r="I47" s="29">
        <v>9</v>
      </c>
      <c r="J47" s="29" t="s">
        <v>27</v>
      </c>
      <c r="K47" s="29" t="s">
        <v>27</v>
      </c>
      <c r="L47" s="36"/>
      <c r="M47" s="36"/>
      <c r="N47" s="36"/>
      <c r="O47" s="36"/>
      <c r="P47" s="175">
        <v>6</v>
      </c>
      <c r="Q47" s="32">
        <f t="shared" si="0"/>
        <v>7.7</v>
      </c>
      <c r="R47" s="33" t="str">
        <f t="shared" si="3"/>
        <v>B</v>
      </c>
      <c r="S47" s="34" t="str">
        <f t="shared" si="1"/>
        <v>Khá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4223</v>
      </c>
      <c r="D48" s="26" t="s">
        <v>2093</v>
      </c>
      <c r="E48" s="27" t="s">
        <v>495</v>
      </c>
      <c r="F48" s="25" t="s">
        <v>420</v>
      </c>
      <c r="G48" s="25" t="s">
        <v>105</v>
      </c>
      <c r="H48" s="29">
        <v>10</v>
      </c>
      <c r="I48" s="29">
        <v>7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6.1</v>
      </c>
      <c r="R48" s="33" t="str">
        <f t="shared" si="3"/>
        <v>C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4224</v>
      </c>
      <c r="D49" s="26" t="s">
        <v>785</v>
      </c>
      <c r="E49" s="27" t="s">
        <v>1456</v>
      </c>
      <c r="F49" s="25" t="s">
        <v>1553</v>
      </c>
      <c r="G49" s="25" t="s">
        <v>79</v>
      </c>
      <c r="H49" s="29">
        <v>10</v>
      </c>
      <c r="I49" s="29">
        <v>7</v>
      </c>
      <c r="J49" s="29" t="s">
        <v>27</v>
      </c>
      <c r="K49" s="29" t="s">
        <v>27</v>
      </c>
      <c r="L49" s="36"/>
      <c r="M49" s="36"/>
      <c r="N49" s="36"/>
      <c r="O49" s="36"/>
      <c r="P49" s="175">
        <v>3</v>
      </c>
      <c r="Q49" s="32">
        <f t="shared" si="0"/>
        <v>5.6</v>
      </c>
      <c r="R49" s="33" t="str">
        <f t="shared" si="3"/>
        <v>C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4225</v>
      </c>
      <c r="D50" s="26" t="s">
        <v>2138</v>
      </c>
      <c r="E50" s="27" t="s">
        <v>291</v>
      </c>
      <c r="F50" s="25" t="s">
        <v>2165</v>
      </c>
      <c r="G50" s="25" t="s">
        <v>653</v>
      </c>
      <c r="H50" s="29">
        <v>10</v>
      </c>
      <c r="I50" s="29">
        <v>6</v>
      </c>
      <c r="J50" s="29" t="s">
        <v>27</v>
      </c>
      <c r="K50" s="29" t="s">
        <v>27</v>
      </c>
      <c r="L50" s="36"/>
      <c r="M50" s="36"/>
      <c r="N50" s="36"/>
      <c r="O50" s="36"/>
      <c r="P50" s="175">
        <v>5</v>
      </c>
      <c r="Q50" s="32">
        <f t="shared" si="0"/>
        <v>6.3</v>
      </c>
      <c r="R50" s="33" t="str">
        <f t="shared" si="3"/>
        <v>C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4226</v>
      </c>
      <c r="D51" s="26" t="s">
        <v>4227</v>
      </c>
      <c r="E51" s="27" t="s">
        <v>295</v>
      </c>
      <c r="F51" s="25" t="s">
        <v>2240</v>
      </c>
      <c r="G51" s="25" t="s">
        <v>1182</v>
      </c>
      <c r="H51" s="29">
        <v>10</v>
      </c>
      <c r="I51" s="29">
        <v>6</v>
      </c>
      <c r="J51" s="29" t="s">
        <v>27</v>
      </c>
      <c r="K51" s="29" t="s">
        <v>27</v>
      </c>
      <c r="L51" s="36"/>
      <c r="M51" s="36"/>
      <c r="N51" s="36"/>
      <c r="O51" s="36"/>
      <c r="P51" s="175">
        <v>6</v>
      </c>
      <c r="Q51" s="32">
        <f t="shared" si="0"/>
        <v>6.8</v>
      </c>
      <c r="R51" s="33" t="str">
        <f t="shared" si="3"/>
        <v>C+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4228</v>
      </c>
      <c r="D52" s="26" t="s">
        <v>624</v>
      </c>
      <c r="E52" s="27" t="s">
        <v>295</v>
      </c>
      <c r="F52" s="25" t="s">
        <v>270</v>
      </c>
      <c r="G52" s="25" t="s">
        <v>1532</v>
      </c>
      <c r="H52" s="29">
        <v>10</v>
      </c>
      <c r="I52" s="29">
        <v>10</v>
      </c>
      <c r="J52" s="29" t="s">
        <v>27</v>
      </c>
      <c r="K52" s="29" t="s">
        <v>27</v>
      </c>
      <c r="L52" s="36"/>
      <c r="M52" s="36"/>
      <c r="N52" s="36"/>
      <c r="O52" s="36"/>
      <c r="P52" s="175">
        <v>6</v>
      </c>
      <c r="Q52" s="32">
        <f t="shared" si="0"/>
        <v>8</v>
      </c>
      <c r="R52" s="33" t="str">
        <f t="shared" si="3"/>
        <v>B+</v>
      </c>
      <c r="S52" s="34" t="str">
        <f t="shared" si="1"/>
        <v>Khá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4229</v>
      </c>
      <c r="D53" s="26" t="s">
        <v>1641</v>
      </c>
      <c r="E53" s="27" t="s">
        <v>4230</v>
      </c>
      <c r="F53" s="25" t="s">
        <v>252</v>
      </c>
      <c r="G53" s="25" t="s">
        <v>395</v>
      </c>
      <c r="H53" s="29">
        <v>10</v>
      </c>
      <c r="I53" s="29">
        <v>10</v>
      </c>
      <c r="J53" s="29" t="s">
        <v>27</v>
      </c>
      <c r="K53" s="29" t="s">
        <v>27</v>
      </c>
      <c r="L53" s="36"/>
      <c r="M53" s="36"/>
      <c r="N53" s="36"/>
      <c r="O53" s="36"/>
      <c r="P53" s="175">
        <v>7</v>
      </c>
      <c r="Q53" s="32">
        <f t="shared" si="0"/>
        <v>8.5</v>
      </c>
      <c r="R53" s="33" t="str">
        <f t="shared" si="3"/>
        <v>A</v>
      </c>
      <c r="S53" s="34" t="str">
        <f t="shared" si="1"/>
        <v>Giỏi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4231</v>
      </c>
      <c r="D54" s="26" t="s">
        <v>4232</v>
      </c>
      <c r="E54" s="27" t="s">
        <v>307</v>
      </c>
      <c r="F54" s="25" t="s">
        <v>1394</v>
      </c>
      <c r="G54" s="25" t="s">
        <v>83</v>
      </c>
      <c r="H54" s="29">
        <v>10</v>
      </c>
      <c r="I54" s="29">
        <v>9</v>
      </c>
      <c r="J54" s="29" t="s">
        <v>27</v>
      </c>
      <c r="K54" s="29" t="s">
        <v>27</v>
      </c>
      <c r="L54" s="36"/>
      <c r="M54" s="36"/>
      <c r="N54" s="36"/>
      <c r="O54" s="36"/>
      <c r="P54" s="175">
        <v>3</v>
      </c>
      <c r="Q54" s="32">
        <f t="shared" si="0"/>
        <v>6.2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4233</v>
      </c>
      <c r="D55" s="26" t="s">
        <v>785</v>
      </c>
      <c r="E55" s="27" t="s">
        <v>307</v>
      </c>
      <c r="F55" s="25" t="s">
        <v>905</v>
      </c>
      <c r="G55" s="25" t="s">
        <v>105</v>
      </c>
      <c r="H55" s="29">
        <v>10</v>
      </c>
      <c r="I55" s="29">
        <v>5</v>
      </c>
      <c r="J55" s="29" t="s">
        <v>27</v>
      </c>
      <c r="K55" s="29" t="s">
        <v>27</v>
      </c>
      <c r="L55" s="36"/>
      <c r="M55" s="36"/>
      <c r="N55" s="36"/>
      <c r="O55" s="36"/>
      <c r="P55" s="175">
        <v>2</v>
      </c>
      <c r="Q55" s="32">
        <f t="shared" si="0"/>
        <v>4.5</v>
      </c>
      <c r="R55" s="33" t="str">
        <f t="shared" si="3"/>
        <v>D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4234</v>
      </c>
      <c r="D56" s="26" t="s">
        <v>176</v>
      </c>
      <c r="E56" s="27" t="s">
        <v>311</v>
      </c>
      <c r="F56" s="25" t="s">
        <v>576</v>
      </c>
      <c r="G56" s="25" t="s">
        <v>83</v>
      </c>
      <c r="H56" s="29">
        <v>10</v>
      </c>
      <c r="I56" s="29">
        <v>6</v>
      </c>
      <c r="J56" s="29" t="s">
        <v>27</v>
      </c>
      <c r="K56" s="29" t="s">
        <v>27</v>
      </c>
      <c r="L56" s="36"/>
      <c r="M56" s="36"/>
      <c r="N56" s="36"/>
      <c r="O56" s="36"/>
      <c r="P56" s="175">
        <v>4</v>
      </c>
      <c r="Q56" s="32">
        <f t="shared" si="0"/>
        <v>5.8</v>
      </c>
      <c r="R56" s="33" t="str">
        <f t="shared" si="3"/>
        <v>C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4235</v>
      </c>
      <c r="D57" s="26" t="s">
        <v>126</v>
      </c>
      <c r="E57" s="27" t="s">
        <v>506</v>
      </c>
      <c r="F57" s="25" t="s">
        <v>1519</v>
      </c>
      <c r="G57" s="25" t="s">
        <v>512</v>
      </c>
      <c r="H57" s="29">
        <v>10</v>
      </c>
      <c r="I57" s="29">
        <v>10</v>
      </c>
      <c r="J57" s="29" t="s">
        <v>27</v>
      </c>
      <c r="K57" s="29" t="s">
        <v>27</v>
      </c>
      <c r="L57" s="36"/>
      <c r="M57" s="36"/>
      <c r="N57" s="36"/>
      <c r="O57" s="36"/>
      <c r="P57" s="175">
        <v>8</v>
      </c>
      <c r="Q57" s="32">
        <f t="shared" si="0"/>
        <v>9</v>
      </c>
      <c r="R57" s="33" t="str">
        <f t="shared" si="3"/>
        <v>A+</v>
      </c>
      <c r="S57" s="34" t="str">
        <f t="shared" si="1"/>
        <v>Giỏi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4236</v>
      </c>
      <c r="D58" s="26" t="s">
        <v>2560</v>
      </c>
      <c r="E58" s="27" t="s">
        <v>1479</v>
      </c>
      <c r="F58" s="25" t="s">
        <v>2096</v>
      </c>
      <c r="G58" s="25" t="s">
        <v>1047</v>
      </c>
      <c r="H58" s="29">
        <v>10</v>
      </c>
      <c r="I58" s="29">
        <v>10</v>
      </c>
      <c r="J58" s="29" t="s">
        <v>27</v>
      </c>
      <c r="K58" s="29" t="s">
        <v>27</v>
      </c>
      <c r="L58" s="36"/>
      <c r="M58" s="36"/>
      <c r="N58" s="36"/>
      <c r="O58" s="36"/>
      <c r="P58" s="175">
        <v>7</v>
      </c>
      <c r="Q58" s="32">
        <f t="shared" si="0"/>
        <v>8.5</v>
      </c>
      <c r="R58" s="33" t="str">
        <f t="shared" si="3"/>
        <v>A</v>
      </c>
      <c r="S58" s="34" t="str">
        <f t="shared" si="1"/>
        <v>Giỏi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4237</v>
      </c>
      <c r="D59" s="26" t="s">
        <v>1075</v>
      </c>
      <c r="E59" s="27" t="s">
        <v>879</v>
      </c>
      <c r="F59" s="25" t="s">
        <v>1773</v>
      </c>
      <c r="G59" s="25" t="s">
        <v>79</v>
      </c>
      <c r="H59" s="29">
        <v>10</v>
      </c>
      <c r="I59" s="29">
        <v>7</v>
      </c>
      <c r="J59" s="29" t="s">
        <v>27</v>
      </c>
      <c r="K59" s="29" t="s">
        <v>27</v>
      </c>
      <c r="L59" s="36"/>
      <c r="M59" s="36"/>
      <c r="N59" s="36"/>
      <c r="O59" s="36"/>
      <c r="P59" s="175">
        <v>4</v>
      </c>
      <c r="Q59" s="32">
        <f t="shared" si="0"/>
        <v>6.1</v>
      </c>
      <c r="R59" s="33" t="str">
        <f t="shared" si="3"/>
        <v>C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4238</v>
      </c>
      <c r="D60" s="26" t="s">
        <v>4239</v>
      </c>
      <c r="E60" s="27" t="s">
        <v>1856</v>
      </c>
      <c r="F60" s="25" t="s">
        <v>1050</v>
      </c>
      <c r="G60" s="25" t="s">
        <v>105</v>
      </c>
      <c r="H60" s="29">
        <v>10</v>
      </c>
      <c r="I60" s="29">
        <v>7</v>
      </c>
      <c r="J60" s="29" t="s">
        <v>27</v>
      </c>
      <c r="K60" s="29" t="s">
        <v>27</v>
      </c>
      <c r="L60" s="36"/>
      <c r="M60" s="36"/>
      <c r="N60" s="36"/>
      <c r="O60" s="36"/>
      <c r="P60" s="175">
        <v>4</v>
      </c>
      <c r="Q60" s="32">
        <f t="shared" si="0"/>
        <v>6.1</v>
      </c>
      <c r="R60" s="33" t="str">
        <f t="shared" si="3"/>
        <v>C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4240</v>
      </c>
      <c r="D61" s="26" t="s">
        <v>288</v>
      </c>
      <c r="E61" s="27" t="s">
        <v>885</v>
      </c>
      <c r="F61" s="25" t="s">
        <v>1739</v>
      </c>
      <c r="G61" s="25" t="s">
        <v>191</v>
      </c>
      <c r="H61" s="29">
        <v>10</v>
      </c>
      <c r="I61" s="29">
        <v>9</v>
      </c>
      <c r="J61" s="29" t="s">
        <v>27</v>
      </c>
      <c r="K61" s="29" t="s">
        <v>27</v>
      </c>
      <c r="L61" s="36"/>
      <c r="M61" s="36"/>
      <c r="N61" s="36"/>
      <c r="O61" s="36"/>
      <c r="P61" s="175">
        <v>7</v>
      </c>
      <c r="Q61" s="32">
        <f t="shared" si="0"/>
        <v>8.1999999999999993</v>
      </c>
      <c r="R61" s="33" t="str">
        <f t="shared" si="3"/>
        <v>B+</v>
      </c>
      <c r="S61" s="34" t="str">
        <f t="shared" si="1"/>
        <v>Khá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4241</v>
      </c>
      <c r="D62" s="26" t="s">
        <v>1538</v>
      </c>
      <c r="E62" s="27" t="s">
        <v>885</v>
      </c>
      <c r="F62" s="25" t="s">
        <v>2025</v>
      </c>
      <c r="G62" s="25" t="s">
        <v>83</v>
      </c>
      <c r="H62" s="29">
        <v>10</v>
      </c>
      <c r="I62" s="29">
        <v>5</v>
      </c>
      <c r="J62" s="29" t="s">
        <v>27</v>
      </c>
      <c r="K62" s="29" t="s">
        <v>27</v>
      </c>
      <c r="L62" s="36"/>
      <c r="M62" s="36"/>
      <c r="N62" s="36"/>
      <c r="O62" s="36"/>
      <c r="P62" s="175">
        <v>7</v>
      </c>
      <c r="Q62" s="32">
        <f t="shared" si="0"/>
        <v>7</v>
      </c>
      <c r="R62" s="33" t="str">
        <f t="shared" si="3"/>
        <v>B</v>
      </c>
      <c r="S62" s="34" t="str">
        <f t="shared" si="1"/>
        <v>Khá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4242</v>
      </c>
      <c r="D63" s="26" t="s">
        <v>172</v>
      </c>
      <c r="E63" s="27" t="s">
        <v>515</v>
      </c>
      <c r="F63" s="25" t="s">
        <v>865</v>
      </c>
      <c r="G63" s="25" t="s">
        <v>75</v>
      </c>
      <c r="H63" s="29">
        <v>6</v>
      </c>
      <c r="I63" s="29">
        <v>0</v>
      </c>
      <c r="J63" s="29" t="s">
        <v>27</v>
      </c>
      <c r="K63" s="29" t="s">
        <v>27</v>
      </c>
      <c r="L63" s="36"/>
      <c r="M63" s="36"/>
      <c r="N63" s="36"/>
      <c r="O63" s="36"/>
      <c r="P63" s="175" t="s">
        <v>27</v>
      </c>
      <c r="Q63" s="32">
        <f t="shared" si="0"/>
        <v>1.2</v>
      </c>
      <c r="R63" s="33" t="str">
        <f t="shared" si="3"/>
        <v>F</v>
      </c>
      <c r="S63" s="34" t="str">
        <f t="shared" si="1"/>
        <v>Kém</v>
      </c>
      <c r="T63" s="35" t="str">
        <f t="shared" si="4"/>
        <v>Không đủ ĐKDT</v>
      </c>
      <c r="U63" s="3"/>
      <c r="V63" s="101" t="str">
        <f t="shared" si="2"/>
        <v>Học lại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4243</v>
      </c>
      <c r="D64" s="26" t="s">
        <v>1255</v>
      </c>
      <c r="E64" s="27" t="s">
        <v>522</v>
      </c>
      <c r="F64" s="25" t="s">
        <v>1927</v>
      </c>
      <c r="G64" s="25" t="s">
        <v>945</v>
      </c>
      <c r="H64" s="29">
        <v>10</v>
      </c>
      <c r="I64" s="29">
        <v>7</v>
      </c>
      <c r="J64" s="29" t="s">
        <v>27</v>
      </c>
      <c r="K64" s="29" t="s">
        <v>27</v>
      </c>
      <c r="L64" s="36"/>
      <c r="M64" s="36"/>
      <c r="N64" s="36"/>
      <c r="O64" s="36"/>
      <c r="P64" s="175">
        <v>5</v>
      </c>
      <c r="Q64" s="32">
        <f t="shared" si="0"/>
        <v>6.6</v>
      </c>
      <c r="R64" s="33" t="str">
        <f t="shared" si="3"/>
        <v>C+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4244</v>
      </c>
      <c r="D65" s="26" t="s">
        <v>4245</v>
      </c>
      <c r="E65" s="27" t="s">
        <v>331</v>
      </c>
      <c r="F65" s="25" t="s">
        <v>1307</v>
      </c>
      <c r="G65" s="25" t="s">
        <v>350</v>
      </c>
      <c r="H65" s="29">
        <v>10</v>
      </c>
      <c r="I65" s="29">
        <v>8</v>
      </c>
      <c r="J65" s="29" t="s">
        <v>27</v>
      </c>
      <c r="K65" s="29" t="s">
        <v>27</v>
      </c>
      <c r="L65" s="36"/>
      <c r="M65" s="36"/>
      <c r="N65" s="36"/>
      <c r="O65" s="36"/>
      <c r="P65" s="175">
        <v>3</v>
      </c>
      <c r="Q65" s="32">
        <f t="shared" si="0"/>
        <v>5.9</v>
      </c>
      <c r="R65" s="33" t="str">
        <f t="shared" si="3"/>
        <v>C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>
      <c r="B66" s="24">
        <v>56</v>
      </c>
      <c r="C66" s="25" t="s">
        <v>4246</v>
      </c>
      <c r="D66" s="26" t="s">
        <v>1336</v>
      </c>
      <c r="E66" s="27" t="s">
        <v>529</v>
      </c>
      <c r="F66" s="25" t="s">
        <v>488</v>
      </c>
      <c r="G66" s="25" t="s">
        <v>1182</v>
      </c>
      <c r="H66" s="29">
        <v>10</v>
      </c>
      <c r="I66" s="29">
        <v>7</v>
      </c>
      <c r="J66" s="29" t="s">
        <v>27</v>
      </c>
      <c r="K66" s="29" t="s">
        <v>27</v>
      </c>
      <c r="L66" s="36"/>
      <c r="M66" s="36"/>
      <c r="N66" s="36"/>
      <c r="O66" s="36"/>
      <c r="P66" s="175">
        <v>5</v>
      </c>
      <c r="Q66" s="32">
        <f t="shared" si="0"/>
        <v>6.6</v>
      </c>
      <c r="R66" s="33" t="str">
        <f t="shared" si="3"/>
        <v>C+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>
      <c r="B67" s="24">
        <v>57</v>
      </c>
      <c r="C67" s="25" t="s">
        <v>4247</v>
      </c>
      <c r="D67" s="26" t="s">
        <v>4248</v>
      </c>
      <c r="E67" s="27" t="s">
        <v>529</v>
      </c>
      <c r="F67" s="25" t="s">
        <v>902</v>
      </c>
      <c r="G67" s="25" t="s">
        <v>594</v>
      </c>
      <c r="H67" s="29">
        <v>3</v>
      </c>
      <c r="I67" s="29">
        <v>0</v>
      </c>
      <c r="J67" s="29" t="s">
        <v>27</v>
      </c>
      <c r="K67" s="29" t="s">
        <v>27</v>
      </c>
      <c r="L67" s="36"/>
      <c r="M67" s="36"/>
      <c r="N67" s="36"/>
      <c r="O67" s="36"/>
      <c r="P67" s="175" t="s">
        <v>27</v>
      </c>
      <c r="Q67" s="32">
        <f t="shared" si="0"/>
        <v>0.6</v>
      </c>
      <c r="R67" s="33" t="str">
        <f t="shared" si="3"/>
        <v>F</v>
      </c>
      <c r="S67" s="34" t="str">
        <f t="shared" si="1"/>
        <v>Kém</v>
      </c>
      <c r="T67" s="35" t="str">
        <f t="shared" si="4"/>
        <v>Không đủ ĐKDT</v>
      </c>
      <c r="U67" s="3"/>
      <c r="V67" s="101" t="str">
        <f t="shared" si="2"/>
        <v>Học lại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>
      <c r="B68" s="24">
        <v>58</v>
      </c>
      <c r="C68" s="25" t="s">
        <v>4249</v>
      </c>
      <c r="D68" s="26" t="s">
        <v>646</v>
      </c>
      <c r="E68" s="27" t="s">
        <v>529</v>
      </c>
      <c r="F68" s="25" t="s">
        <v>1007</v>
      </c>
      <c r="G68" s="25" t="s">
        <v>167</v>
      </c>
      <c r="H68" s="29">
        <v>10</v>
      </c>
      <c r="I68" s="29">
        <v>7</v>
      </c>
      <c r="J68" s="29" t="s">
        <v>27</v>
      </c>
      <c r="K68" s="29" t="s">
        <v>27</v>
      </c>
      <c r="L68" s="36"/>
      <c r="M68" s="36"/>
      <c r="N68" s="36"/>
      <c r="O68" s="36"/>
      <c r="P68" s="175">
        <v>6</v>
      </c>
      <c r="Q68" s="32">
        <f t="shared" si="0"/>
        <v>7.1</v>
      </c>
      <c r="R68" s="33" t="str">
        <f t="shared" si="3"/>
        <v>B</v>
      </c>
      <c r="S68" s="34" t="str">
        <f t="shared" si="1"/>
        <v>Khá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>
      <c r="B69" s="24">
        <v>59</v>
      </c>
      <c r="C69" s="25" t="s">
        <v>4250</v>
      </c>
      <c r="D69" s="26" t="s">
        <v>2375</v>
      </c>
      <c r="E69" s="27" t="s">
        <v>536</v>
      </c>
      <c r="F69" s="25" t="s">
        <v>74</v>
      </c>
      <c r="G69" s="25" t="s">
        <v>1047</v>
      </c>
      <c r="H69" s="29">
        <v>10</v>
      </c>
      <c r="I69" s="29">
        <v>9</v>
      </c>
      <c r="J69" s="29" t="s">
        <v>27</v>
      </c>
      <c r="K69" s="29" t="s">
        <v>27</v>
      </c>
      <c r="L69" s="36"/>
      <c r="M69" s="36"/>
      <c r="N69" s="36"/>
      <c r="O69" s="36"/>
      <c r="P69" s="175">
        <v>1</v>
      </c>
      <c r="Q69" s="32">
        <f t="shared" si="0"/>
        <v>5.2</v>
      </c>
      <c r="R69" s="33" t="str">
        <f t="shared" si="3"/>
        <v>D+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>
      <c r="B70" s="24">
        <v>60</v>
      </c>
      <c r="C70" s="25" t="s">
        <v>4251</v>
      </c>
      <c r="D70" s="26" t="s">
        <v>443</v>
      </c>
      <c r="E70" s="27" t="s">
        <v>348</v>
      </c>
      <c r="F70" s="25" t="s">
        <v>899</v>
      </c>
      <c r="G70" s="25" t="s">
        <v>372</v>
      </c>
      <c r="H70" s="29">
        <v>10</v>
      </c>
      <c r="I70" s="29">
        <v>4</v>
      </c>
      <c r="J70" s="29" t="s">
        <v>27</v>
      </c>
      <c r="K70" s="29" t="s">
        <v>27</v>
      </c>
      <c r="L70" s="36"/>
      <c r="M70" s="36"/>
      <c r="N70" s="36"/>
      <c r="O70" s="36"/>
      <c r="P70" s="175">
        <v>2</v>
      </c>
      <c r="Q70" s="32">
        <f t="shared" si="0"/>
        <v>4.2</v>
      </c>
      <c r="R70" s="33" t="str">
        <f t="shared" si="3"/>
        <v>D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144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54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1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6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893" priority="2" operator="greaterThan">
      <formula>10</formula>
    </cfRule>
  </conditionalFormatting>
  <conditionalFormatting sqref="C1:C1048576">
    <cfRule type="duplicateValues" dxfId="289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9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2.375" style="1" bestFit="1" customWidth="1"/>
    <col min="5" max="5" width="8.5" style="1" customWidth="1"/>
    <col min="6" max="6" width="9.375" style="1" hidden="1" customWidth="1"/>
    <col min="7" max="7" width="13.1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70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43596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20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9</v>
      </c>
      <c r="AI9" s="81">
        <f>+$AH$9/$Y$9</f>
        <v>0.06</v>
      </c>
      <c r="AJ9" s="73">
        <f>COUNTIF($V$11:$V$219,"Đạt")</f>
        <v>51</v>
      </c>
      <c r="AK9" s="80">
        <f>+$AJ$9/$Y$9</f>
        <v>0.34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1352</v>
      </c>
      <c r="D11" s="17" t="s">
        <v>1353</v>
      </c>
      <c r="E11" s="18" t="s">
        <v>73</v>
      </c>
      <c r="F11" s="16" t="s">
        <v>281</v>
      </c>
      <c r="G11" s="16" t="s">
        <v>200</v>
      </c>
      <c r="H11" s="19">
        <v>10</v>
      </c>
      <c r="I11" s="19">
        <v>5</v>
      </c>
      <c r="J11" s="19" t="s">
        <v>27</v>
      </c>
      <c r="K11" s="19" t="s">
        <v>27</v>
      </c>
      <c r="L11" s="20"/>
      <c r="M11" s="20"/>
      <c r="N11" s="20"/>
      <c r="O11" s="20"/>
      <c r="P11" s="174">
        <v>6</v>
      </c>
      <c r="Q11" s="21">
        <f t="shared" ref="Q11:Q74" si="0">ROUND(SUMPRODUCT(H11:P11,$H$10:$P$10)/100,1)</f>
        <v>6.5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1354</v>
      </c>
      <c r="D12" s="26" t="s">
        <v>1355</v>
      </c>
      <c r="E12" s="27" t="s">
        <v>73</v>
      </c>
      <c r="F12" s="25" t="s">
        <v>1356</v>
      </c>
      <c r="G12" s="25" t="s">
        <v>129</v>
      </c>
      <c r="H12" s="29">
        <v>9</v>
      </c>
      <c r="I12" s="29">
        <v>4</v>
      </c>
      <c r="J12" s="29" t="s">
        <v>27</v>
      </c>
      <c r="K12" s="29" t="s">
        <v>27</v>
      </c>
      <c r="L12" s="30"/>
      <c r="M12" s="30"/>
      <c r="N12" s="30"/>
      <c r="O12" s="30"/>
      <c r="P12" s="175">
        <v>4</v>
      </c>
      <c r="Q12" s="32">
        <f t="shared" si="0"/>
        <v>5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D+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1357</v>
      </c>
      <c r="D13" s="26" t="s">
        <v>1358</v>
      </c>
      <c r="E13" s="27" t="s">
        <v>73</v>
      </c>
      <c r="F13" s="25" t="s">
        <v>1359</v>
      </c>
      <c r="G13" s="25" t="s">
        <v>626</v>
      </c>
      <c r="H13" s="29">
        <v>6</v>
      </c>
      <c r="I13" s="29">
        <v>5</v>
      </c>
      <c r="J13" s="29" t="s">
        <v>27</v>
      </c>
      <c r="K13" s="29" t="s">
        <v>27</v>
      </c>
      <c r="L13" s="36"/>
      <c r="M13" s="36"/>
      <c r="N13" s="36"/>
      <c r="O13" s="36"/>
      <c r="P13" s="175">
        <v>5</v>
      </c>
      <c r="Q13" s="32">
        <f t="shared" si="0"/>
        <v>5.2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D+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1360</v>
      </c>
      <c r="D14" s="26" t="s">
        <v>1361</v>
      </c>
      <c r="E14" s="27" t="s">
        <v>73</v>
      </c>
      <c r="F14" s="25" t="s">
        <v>890</v>
      </c>
      <c r="G14" s="25" t="s">
        <v>87</v>
      </c>
      <c r="H14" s="29">
        <v>10</v>
      </c>
      <c r="I14" s="29">
        <v>5</v>
      </c>
      <c r="J14" s="29" t="s">
        <v>27</v>
      </c>
      <c r="K14" s="29" t="s">
        <v>27</v>
      </c>
      <c r="L14" s="36"/>
      <c r="M14" s="36"/>
      <c r="N14" s="36"/>
      <c r="O14" s="36"/>
      <c r="P14" s="175">
        <v>6</v>
      </c>
      <c r="Q14" s="32">
        <f t="shared" si="0"/>
        <v>6.5</v>
      </c>
      <c r="R14" s="33" t="str">
        <f t="shared" si="3"/>
        <v>C+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1362</v>
      </c>
      <c r="D15" s="26" t="s">
        <v>1261</v>
      </c>
      <c r="E15" s="27" t="s">
        <v>73</v>
      </c>
      <c r="F15" s="25" t="s">
        <v>590</v>
      </c>
      <c r="G15" s="25" t="s">
        <v>158</v>
      </c>
      <c r="H15" s="29">
        <v>10</v>
      </c>
      <c r="I15" s="29">
        <v>5</v>
      </c>
      <c r="J15" s="29" t="s">
        <v>27</v>
      </c>
      <c r="K15" s="29" t="s">
        <v>27</v>
      </c>
      <c r="L15" s="36"/>
      <c r="M15" s="36"/>
      <c r="N15" s="36"/>
      <c r="O15" s="36"/>
      <c r="P15" s="175">
        <v>5</v>
      </c>
      <c r="Q15" s="32">
        <f t="shared" si="0"/>
        <v>6</v>
      </c>
      <c r="R15" s="33" t="str">
        <f t="shared" si="3"/>
        <v>C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1363</v>
      </c>
      <c r="D16" s="26" t="s">
        <v>1364</v>
      </c>
      <c r="E16" s="27" t="s">
        <v>1365</v>
      </c>
      <c r="F16" s="25" t="s">
        <v>1366</v>
      </c>
      <c r="G16" s="25" t="s">
        <v>383</v>
      </c>
      <c r="H16" s="29">
        <v>10</v>
      </c>
      <c r="I16" s="29">
        <v>8</v>
      </c>
      <c r="J16" s="29" t="s">
        <v>27</v>
      </c>
      <c r="K16" s="29" t="s">
        <v>27</v>
      </c>
      <c r="L16" s="36"/>
      <c r="M16" s="36"/>
      <c r="N16" s="36"/>
      <c r="O16" s="36"/>
      <c r="P16" s="175">
        <v>8</v>
      </c>
      <c r="Q16" s="32">
        <f t="shared" si="0"/>
        <v>8.4</v>
      </c>
      <c r="R16" s="33" t="str">
        <f t="shared" si="3"/>
        <v>B+</v>
      </c>
      <c r="S16" s="34" t="str">
        <f t="shared" si="1"/>
        <v>Khá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1367</v>
      </c>
      <c r="D17" s="26" t="s">
        <v>254</v>
      </c>
      <c r="E17" s="27" t="s">
        <v>1368</v>
      </c>
      <c r="F17" s="25" t="s">
        <v>630</v>
      </c>
      <c r="G17" s="25" t="s">
        <v>395</v>
      </c>
      <c r="H17" s="29">
        <v>8</v>
      </c>
      <c r="I17" s="29">
        <v>3</v>
      </c>
      <c r="J17" s="29" t="s">
        <v>27</v>
      </c>
      <c r="K17" s="29" t="s">
        <v>27</v>
      </c>
      <c r="L17" s="36"/>
      <c r="M17" s="36"/>
      <c r="N17" s="36"/>
      <c r="O17" s="36"/>
      <c r="P17" s="175">
        <v>7</v>
      </c>
      <c r="Q17" s="32">
        <f t="shared" si="0"/>
        <v>6</v>
      </c>
      <c r="R17" s="33" t="str">
        <f t="shared" si="3"/>
        <v>C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1369</v>
      </c>
      <c r="D18" s="26" t="s">
        <v>1370</v>
      </c>
      <c r="E18" s="27" t="s">
        <v>1239</v>
      </c>
      <c r="F18" s="25" t="s">
        <v>688</v>
      </c>
      <c r="G18" s="25" t="s">
        <v>129</v>
      </c>
      <c r="H18" s="29">
        <v>6</v>
      </c>
      <c r="I18" s="29">
        <v>6</v>
      </c>
      <c r="J18" s="29" t="s">
        <v>27</v>
      </c>
      <c r="K18" s="29" t="s">
        <v>27</v>
      </c>
      <c r="L18" s="36"/>
      <c r="M18" s="36"/>
      <c r="N18" s="36"/>
      <c r="O18" s="36"/>
      <c r="P18" s="175">
        <v>5</v>
      </c>
      <c r="Q18" s="32">
        <f t="shared" si="0"/>
        <v>5.5</v>
      </c>
      <c r="R18" s="33" t="str">
        <f t="shared" si="3"/>
        <v>C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1371</v>
      </c>
      <c r="D19" s="26" t="s">
        <v>1372</v>
      </c>
      <c r="E19" s="27" t="s">
        <v>113</v>
      </c>
      <c r="F19" s="25" t="s">
        <v>1373</v>
      </c>
      <c r="G19" s="25" t="s">
        <v>741</v>
      </c>
      <c r="H19" s="29">
        <v>0</v>
      </c>
      <c r="I19" s="29">
        <v>0</v>
      </c>
      <c r="J19" s="29" t="s">
        <v>27</v>
      </c>
      <c r="K19" s="29" t="s">
        <v>27</v>
      </c>
      <c r="L19" s="36"/>
      <c r="M19" s="36"/>
      <c r="N19" s="36"/>
      <c r="O19" s="36"/>
      <c r="P19" s="175">
        <v>0</v>
      </c>
      <c r="Q19" s="32">
        <f t="shared" si="0"/>
        <v>0</v>
      </c>
      <c r="R19" s="33" t="str">
        <f t="shared" si="3"/>
        <v>F</v>
      </c>
      <c r="S19" s="34" t="str">
        <f t="shared" si="1"/>
        <v>Kém</v>
      </c>
      <c r="T19" s="35" t="str">
        <f t="shared" si="4"/>
        <v>Không đủ ĐKDT</v>
      </c>
      <c r="U19" s="3"/>
      <c r="V19" s="101" t="str">
        <f t="shared" si="2"/>
        <v>Học lại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1374</v>
      </c>
      <c r="D20" s="26" t="s">
        <v>152</v>
      </c>
      <c r="E20" s="27" t="s">
        <v>1375</v>
      </c>
      <c r="F20" s="25" t="s">
        <v>1376</v>
      </c>
      <c r="G20" s="25" t="s">
        <v>200</v>
      </c>
      <c r="H20" s="29">
        <v>10</v>
      </c>
      <c r="I20" s="29">
        <v>4</v>
      </c>
      <c r="J20" s="29" t="s">
        <v>27</v>
      </c>
      <c r="K20" s="29" t="s">
        <v>27</v>
      </c>
      <c r="L20" s="36"/>
      <c r="M20" s="36"/>
      <c r="N20" s="36"/>
      <c r="O20" s="36"/>
      <c r="P20" s="175">
        <v>5</v>
      </c>
      <c r="Q20" s="32">
        <f t="shared" si="0"/>
        <v>5.7</v>
      </c>
      <c r="R20" s="33" t="str">
        <f t="shared" si="3"/>
        <v>C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1377</v>
      </c>
      <c r="D21" s="26" t="s">
        <v>1378</v>
      </c>
      <c r="E21" s="27" t="s">
        <v>393</v>
      </c>
      <c r="F21" s="25" t="s">
        <v>1027</v>
      </c>
      <c r="G21" s="25" t="s">
        <v>87</v>
      </c>
      <c r="H21" s="29">
        <v>10</v>
      </c>
      <c r="I21" s="29">
        <v>6</v>
      </c>
      <c r="J21" s="29" t="s">
        <v>27</v>
      </c>
      <c r="K21" s="29" t="s">
        <v>27</v>
      </c>
      <c r="L21" s="36"/>
      <c r="M21" s="36"/>
      <c r="N21" s="36"/>
      <c r="O21" s="36"/>
      <c r="P21" s="175">
        <v>6</v>
      </c>
      <c r="Q21" s="32">
        <f t="shared" si="0"/>
        <v>6.8</v>
      </c>
      <c r="R21" s="33" t="str">
        <f t="shared" si="3"/>
        <v>C+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1379</v>
      </c>
      <c r="D22" s="26" t="s">
        <v>1380</v>
      </c>
      <c r="E22" s="27" t="s">
        <v>948</v>
      </c>
      <c r="F22" s="25" t="s">
        <v>1381</v>
      </c>
      <c r="G22" s="25" t="s">
        <v>129</v>
      </c>
      <c r="H22" s="29">
        <v>9</v>
      </c>
      <c r="I22" s="29">
        <v>4</v>
      </c>
      <c r="J22" s="29" t="s">
        <v>27</v>
      </c>
      <c r="K22" s="29" t="s">
        <v>27</v>
      </c>
      <c r="L22" s="36"/>
      <c r="M22" s="36"/>
      <c r="N22" s="36"/>
      <c r="O22" s="36"/>
      <c r="P22" s="175">
        <v>4</v>
      </c>
      <c r="Q22" s="32">
        <f t="shared" si="0"/>
        <v>5</v>
      </c>
      <c r="R22" s="33" t="str">
        <f t="shared" si="3"/>
        <v>D+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1382</v>
      </c>
      <c r="D23" s="26" t="s">
        <v>1383</v>
      </c>
      <c r="E23" s="27" t="s">
        <v>1256</v>
      </c>
      <c r="F23" s="25" t="s">
        <v>1384</v>
      </c>
      <c r="G23" s="25" t="s">
        <v>626</v>
      </c>
      <c r="H23" s="29">
        <v>0</v>
      </c>
      <c r="I23" s="29">
        <v>0</v>
      </c>
      <c r="J23" s="29" t="s">
        <v>27</v>
      </c>
      <c r="K23" s="29" t="s">
        <v>27</v>
      </c>
      <c r="L23" s="36"/>
      <c r="M23" s="36"/>
      <c r="N23" s="36"/>
      <c r="O23" s="36"/>
      <c r="P23" s="175">
        <v>0</v>
      </c>
      <c r="Q23" s="32">
        <f t="shared" si="0"/>
        <v>0</v>
      </c>
      <c r="R23" s="33" t="str">
        <f t="shared" si="3"/>
        <v>F</v>
      </c>
      <c r="S23" s="34" t="str">
        <f t="shared" si="1"/>
        <v>Kém</v>
      </c>
      <c r="T23" s="35" t="str">
        <f t="shared" si="4"/>
        <v>Không đủ ĐKDT</v>
      </c>
      <c r="U23" s="3"/>
      <c r="V23" s="101" t="str">
        <f t="shared" si="2"/>
        <v>Học lại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1385</v>
      </c>
      <c r="D24" s="26" t="s">
        <v>1386</v>
      </c>
      <c r="E24" s="27" t="s">
        <v>406</v>
      </c>
      <c r="F24" s="25" t="s">
        <v>1387</v>
      </c>
      <c r="G24" s="25" t="s">
        <v>1388</v>
      </c>
      <c r="H24" s="29">
        <v>10</v>
      </c>
      <c r="I24" s="29">
        <v>5</v>
      </c>
      <c r="J24" s="29" t="s">
        <v>27</v>
      </c>
      <c r="K24" s="29" t="s">
        <v>27</v>
      </c>
      <c r="L24" s="36"/>
      <c r="M24" s="36"/>
      <c r="N24" s="36"/>
      <c r="O24" s="36"/>
      <c r="P24" s="175">
        <v>1</v>
      </c>
      <c r="Q24" s="32">
        <f t="shared" si="0"/>
        <v>4</v>
      </c>
      <c r="R24" s="33" t="str">
        <f t="shared" si="3"/>
        <v>D</v>
      </c>
      <c r="S24" s="34" t="str">
        <f t="shared" si="1"/>
        <v>Trung bình yếu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1389</v>
      </c>
      <c r="D25" s="26" t="s">
        <v>1390</v>
      </c>
      <c r="E25" s="27" t="s">
        <v>141</v>
      </c>
      <c r="F25" s="25" t="s">
        <v>1391</v>
      </c>
      <c r="G25" s="25" t="s">
        <v>167</v>
      </c>
      <c r="H25" s="29">
        <v>10</v>
      </c>
      <c r="I25" s="29">
        <v>6</v>
      </c>
      <c r="J25" s="29" t="s">
        <v>27</v>
      </c>
      <c r="K25" s="29" t="s">
        <v>27</v>
      </c>
      <c r="L25" s="36"/>
      <c r="M25" s="36"/>
      <c r="N25" s="36"/>
      <c r="O25" s="36"/>
      <c r="P25" s="175">
        <v>6</v>
      </c>
      <c r="Q25" s="32">
        <f t="shared" si="0"/>
        <v>6.8</v>
      </c>
      <c r="R25" s="33" t="str">
        <f t="shared" si="3"/>
        <v>C+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1392</v>
      </c>
      <c r="D26" s="26" t="s">
        <v>1393</v>
      </c>
      <c r="E26" s="27" t="s">
        <v>146</v>
      </c>
      <c r="F26" s="25" t="s">
        <v>1394</v>
      </c>
      <c r="G26" s="25" t="s">
        <v>138</v>
      </c>
      <c r="H26" s="29">
        <v>10</v>
      </c>
      <c r="I26" s="29">
        <v>3</v>
      </c>
      <c r="J26" s="29" t="s">
        <v>27</v>
      </c>
      <c r="K26" s="29" t="s">
        <v>27</v>
      </c>
      <c r="L26" s="36"/>
      <c r="M26" s="36"/>
      <c r="N26" s="36"/>
      <c r="O26" s="36"/>
      <c r="P26" s="175">
        <v>4</v>
      </c>
      <c r="Q26" s="32">
        <f t="shared" si="0"/>
        <v>4.9000000000000004</v>
      </c>
      <c r="R26" s="33" t="str">
        <f t="shared" si="3"/>
        <v>D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1395</v>
      </c>
      <c r="D27" s="26" t="s">
        <v>254</v>
      </c>
      <c r="E27" s="27" t="s">
        <v>149</v>
      </c>
      <c r="F27" s="25" t="s">
        <v>1396</v>
      </c>
      <c r="G27" s="25" t="s">
        <v>1397</v>
      </c>
      <c r="H27" s="29">
        <v>6</v>
      </c>
      <c r="I27" s="29">
        <v>1</v>
      </c>
      <c r="J27" s="29" t="s">
        <v>27</v>
      </c>
      <c r="K27" s="29" t="s">
        <v>27</v>
      </c>
      <c r="L27" s="36"/>
      <c r="M27" s="36"/>
      <c r="N27" s="36"/>
      <c r="O27" s="36"/>
      <c r="P27" s="175">
        <v>3</v>
      </c>
      <c r="Q27" s="32">
        <f t="shared" si="0"/>
        <v>3</v>
      </c>
      <c r="R27" s="33" t="str">
        <f t="shared" si="3"/>
        <v>F</v>
      </c>
      <c r="S27" s="34" t="str">
        <f t="shared" si="1"/>
        <v>Kém</v>
      </c>
      <c r="T27" s="35" t="str">
        <f t="shared" si="4"/>
        <v/>
      </c>
      <c r="U27" s="3"/>
      <c r="V27" s="101" t="str">
        <f t="shared" si="2"/>
        <v>Học lại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1398</v>
      </c>
      <c r="D28" s="26" t="s">
        <v>1399</v>
      </c>
      <c r="E28" s="27" t="s">
        <v>161</v>
      </c>
      <c r="F28" s="25" t="s">
        <v>1400</v>
      </c>
      <c r="G28" s="25" t="s">
        <v>918</v>
      </c>
      <c r="H28" s="29">
        <v>10</v>
      </c>
      <c r="I28" s="29">
        <v>5</v>
      </c>
      <c r="J28" s="29" t="s">
        <v>27</v>
      </c>
      <c r="K28" s="29" t="s">
        <v>27</v>
      </c>
      <c r="L28" s="36"/>
      <c r="M28" s="36"/>
      <c r="N28" s="36"/>
      <c r="O28" s="36"/>
      <c r="P28" s="175">
        <v>6</v>
      </c>
      <c r="Q28" s="32">
        <f t="shared" si="0"/>
        <v>6.5</v>
      </c>
      <c r="R28" s="33" t="str">
        <f t="shared" si="3"/>
        <v>C+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1401</v>
      </c>
      <c r="D29" s="26" t="s">
        <v>152</v>
      </c>
      <c r="E29" s="27" t="s">
        <v>173</v>
      </c>
      <c r="F29" s="25" t="s">
        <v>666</v>
      </c>
      <c r="G29" s="25" t="s">
        <v>1402</v>
      </c>
      <c r="H29" s="29">
        <v>9</v>
      </c>
      <c r="I29" s="29">
        <v>4</v>
      </c>
      <c r="J29" s="29" t="s">
        <v>27</v>
      </c>
      <c r="K29" s="29" t="s">
        <v>27</v>
      </c>
      <c r="L29" s="36"/>
      <c r="M29" s="36"/>
      <c r="N29" s="36"/>
      <c r="O29" s="36"/>
      <c r="P29" s="175">
        <v>2</v>
      </c>
      <c r="Q29" s="32">
        <f t="shared" si="0"/>
        <v>4</v>
      </c>
      <c r="R29" s="33" t="str">
        <f t="shared" si="3"/>
        <v>D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1403</v>
      </c>
      <c r="D30" s="26" t="s">
        <v>1255</v>
      </c>
      <c r="E30" s="27" t="s">
        <v>189</v>
      </c>
      <c r="F30" s="25" t="s">
        <v>128</v>
      </c>
      <c r="G30" s="25" t="s">
        <v>234</v>
      </c>
      <c r="H30" s="29">
        <v>9</v>
      </c>
      <c r="I30" s="29">
        <v>4</v>
      </c>
      <c r="J30" s="29" t="s">
        <v>27</v>
      </c>
      <c r="K30" s="29" t="s">
        <v>27</v>
      </c>
      <c r="L30" s="36"/>
      <c r="M30" s="36"/>
      <c r="N30" s="36"/>
      <c r="O30" s="36"/>
      <c r="P30" s="175">
        <v>4</v>
      </c>
      <c r="Q30" s="32">
        <f t="shared" si="0"/>
        <v>5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1404</v>
      </c>
      <c r="D31" s="26" t="s">
        <v>994</v>
      </c>
      <c r="E31" s="27" t="s">
        <v>1296</v>
      </c>
      <c r="F31" s="25" t="s">
        <v>1405</v>
      </c>
      <c r="G31" s="25" t="s">
        <v>966</v>
      </c>
      <c r="H31" s="29">
        <v>6</v>
      </c>
      <c r="I31" s="29">
        <v>3</v>
      </c>
      <c r="J31" s="29" t="s">
        <v>27</v>
      </c>
      <c r="K31" s="29" t="s">
        <v>27</v>
      </c>
      <c r="L31" s="36"/>
      <c r="M31" s="36"/>
      <c r="N31" s="36"/>
      <c r="O31" s="36"/>
      <c r="P31" s="175">
        <v>5</v>
      </c>
      <c r="Q31" s="32">
        <f t="shared" si="0"/>
        <v>4.5999999999999996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1406</v>
      </c>
      <c r="D32" s="26" t="s">
        <v>659</v>
      </c>
      <c r="E32" s="27" t="s">
        <v>208</v>
      </c>
      <c r="F32" s="25" t="s">
        <v>1407</v>
      </c>
      <c r="G32" s="25" t="s">
        <v>129</v>
      </c>
      <c r="H32" s="29">
        <v>7</v>
      </c>
      <c r="I32" s="29">
        <v>10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6.4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1408</v>
      </c>
      <c r="D33" s="26" t="s">
        <v>1409</v>
      </c>
      <c r="E33" s="27" t="s">
        <v>621</v>
      </c>
      <c r="F33" s="25" t="s">
        <v>590</v>
      </c>
      <c r="G33" s="25" t="s">
        <v>191</v>
      </c>
      <c r="H33" s="29">
        <v>7</v>
      </c>
      <c r="I33" s="29">
        <v>6</v>
      </c>
      <c r="J33" s="29" t="s">
        <v>27</v>
      </c>
      <c r="K33" s="29" t="s">
        <v>27</v>
      </c>
      <c r="L33" s="36"/>
      <c r="M33" s="36"/>
      <c r="N33" s="36"/>
      <c r="O33" s="36"/>
      <c r="P33" s="175">
        <v>3</v>
      </c>
      <c r="Q33" s="32">
        <f t="shared" si="0"/>
        <v>4.7</v>
      </c>
      <c r="R33" s="33" t="str">
        <f t="shared" si="3"/>
        <v>D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1410</v>
      </c>
      <c r="D34" s="26" t="s">
        <v>131</v>
      </c>
      <c r="E34" s="27" t="s">
        <v>621</v>
      </c>
      <c r="F34" s="25" t="s">
        <v>1039</v>
      </c>
      <c r="G34" s="25" t="s">
        <v>95</v>
      </c>
      <c r="H34" s="29">
        <v>9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4</v>
      </c>
      <c r="Q34" s="32">
        <f t="shared" si="0"/>
        <v>5.9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1411</v>
      </c>
      <c r="D35" s="26" t="s">
        <v>254</v>
      </c>
      <c r="E35" s="27" t="s">
        <v>639</v>
      </c>
      <c r="F35" s="25" t="s">
        <v>704</v>
      </c>
      <c r="G35" s="25" t="s">
        <v>138</v>
      </c>
      <c r="H35" s="29">
        <v>10</v>
      </c>
      <c r="I35" s="29">
        <v>2</v>
      </c>
      <c r="J35" s="29" t="s">
        <v>27</v>
      </c>
      <c r="K35" s="29" t="s">
        <v>27</v>
      </c>
      <c r="L35" s="36"/>
      <c r="M35" s="36"/>
      <c r="N35" s="36"/>
      <c r="O35" s="36"/>
      <c r="P35" s="175">
        <v>4</v>
      </c>
      <c r="Q35" s="32">
        <f t="shared" si="0"/>
        <v>4.5999999999999996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1412</v>
      </c>
      <c r="D36" s="26" t="s">
        <v>1413</v>
      </c>
      <c r="E36" s="27" t="s">
        <v>228</v>
      </c>
      <c r="F36" s="25" t="s">
        <v>813</v>
      </c>
      <c r="G36" s="25" t="s">
        <v>110</v>
      </c>
      <c r="H36" s="29">
        <v>10</v>
      </c>
      <c r="I36" s="29">
        <v>4</v>
      </c>
      <c r="J36" s="29" t="s">
        <v>27</v>
      </c>
      <c r="K36" s="29" t="s">
        <v>27</v>
      </c>
      <c r="L36" s="36"/>
      <c r="M36" s="36"/>
      <c r="N36" s="36"/>
      <c r="O36" s="36"/>
      <c r="P36" s="175">
        <v>3</v>
      </c>
      <c r="Q36" s="32">
        <f t="shared" si="0"/>
        <v>4.7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1414</v>
      </c>
      <c r="D37" s="26" t="s">
        <v>288</v>
      </c>
      <c r="E37" s="27" t="s">
        <v>228</v>
      </c>
      <c r="F37" s="25" t="s">
        <v>1415</v>
      </c>
      <c r="G37" s="25" t="s">
        <v>167</v>
      </c>
      <c r="H37" s="29">
        <v>7</v>
      </c>
      <c r="I37" s="29">
        <v>7</v>
      </c>
      <c r="J37" s="29" t="s">
        <v>27</v>
      </c>
      <c r="K37" s="29" t="s">
        <v>27</v>
      </c>
      <c r="L37" s="36"/>
      <c r="M37" s="36"/>
      <c r="N37" s="36"/>
      <c r="O37" s="36"/>
      <c r="P37" s="175">
        <v>3</v>
      </c>
      <c r="Q37" s="32">
        <f t="shared" si="0"/>
        <v>5</v>
      </c>
      <c r="R37" s="33" t="str">
        <f t="shared" si="3"/>
        <v>D+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1416</v>
      </c>
      <c r="D38" s="26" t="s">
        <v>1417</v>
      </c>
      <c r="E38" s="27" t="s">
        <v>228</v>
      </c>
      <c r="F38" s="25" t="s">
        <v>1418</v>
      </c>
      <c r="G38" s="25" t="s">
        <v>383</v>
      </c>
      <c r="H38" s="29">
        <v>6</v>
      </c>
      <c r="I38" s="29">
        <v>4</v>
      </c>
      <c r="J38" s="29" t="s">
        <v>27</v>
      </c>
      <c r="K38" s="29" t="s">
        <v>27</v>
      </c>
      <c r="L38" s="36"/>
      <c r="M38" s="36"/>
      <c r="N38" s="36"/>
      <c r="O38" s="36"/>
      <c r="P38" s="175">
        <v>5</v>
      </c>
      <c r="Q38" s="32">
        <f t="shared" si="0"/>
        <v>4.9000000000000004</v>
      </c>
      <c r="R38" s="33" t="str">
        <f t="shared" si="3"/>
        <v>D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1419</v>
      </c>
      <c r="D39" s="26" t="s">
        <v>1420</v>
      </c>
      <c r="E39" s="27" t="s">
        <v>228</v>
      </c>
      <c r="F39" s="25" t="s">
        <v>972</v>
      </c>
      <c r="G39" s="25" t="s">
        <v>100</v>
      </c>
      <c r="H39" s="29">
        <v>10</v>
      </c>
      <c r="I39" s="29">
        <v>2</v>
      </c>
      <c r="J39" s="29" t="s">
        <v>27</v>
      </c>
      <c r="K39" s="29" t="s">
        <v>27</v>
      </c>
      <c r="L39" s="36"/>
      <c r="M39" s="36"/>
      <c r="N39" s="36"/>
      <c r="O39" s="36"/>
      <c r="P39" s="175">
        <v>5</v>
      </c>
      <c r="Q39" s="32">
        <f t="shared" si="0"/>
        <v>5.0999999999999996</v>
      </c>
      <c r="R39" s="33" t="str">
        <f t="shared" si="3"/>
        <v>D+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1421</v>
      </c>
      <c r="D40" s="26" t="s">
        <v>1422</v>
      </c>
      <c r="E40" s="27" t="s">
        <v>232</v>
      </c>
      <c r="F40" s="25" t="s">
        <v>1423</v>
      </c>
      <c r="G40" s="25" t="s">
        <v>1424</v>
      </c>
      <c r="H40" s="29">
        <v>0</v>
      </c>
      <c r="I40" s="29">
        <v>0</v>
      </c>
      <c r="J40" s="29" t="s">
        <v>27</v>
      </c>
      <c r="K40" s="29" t="s">
        <v>27</v>
      </c>
      <c r="L40" s="36"/>
      <c r="M40" s="36"/>
      <c r="N40" s="36"/>
      <c r="O40" s="36"/>
      <c r="P40" s="175">
        <v>0</v>
      </c>
      <c r="Q40" s="32">
        <f t="shared" si="0"/>
        <v>0</v>
      </c>
      <c r="R40" s="33" t="str">
        <f t="shared" si="3"/>
        <v>F</v>
      </c>
      <c r="S40" s="34" t="str">
        <f t="shared" si="1"/>
        <v>Kém</v>
      </c>
      <c r="T40" s="35" t="str">
        <f t="shared" si="4"/>
        <v>Không đủ ĐKDT</v>
      </c>
      <c r="U40" s="3"/>
      <c r="V40" s="101" t="str">
        <f t="shared" si="2"/>
        <v>Học lại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1425</v>
      </c>
      <c r="D41" s="26" t="s">
        <v>165</v>
      </c>
      <c r="E41" s="27" t="s">
        <v>232</v>
      </c>
      <c r="F41" s="25" t="s">
        <v>465</v>
      </c>
      <c r="G41" s="25" t="s">
        <v>191</v>
      </c>
      <c r="H41" s="29">
        <v>8</v>
      </c>
      <c r="I41" s="29">
        <v>7</v>
      </c>
      <c r="J41" s="29" t="s">
        <v>27</v>
      </c>
      <c r="K41" s="29" t="s">
        <v>27</v>
      </c>
      <c r="L41" s="36"/>
      <c r="M41" s="36"/>
      <c r="N41" s="36"/>
      <c r="O41" s="36"/>
      <c r="P41" s="175">
        <v>3</v>
      </c>
      <c r="Q41" s="32">
        <f t="shared" si="0"/>
        <v>5.2</v>
      </c>
      <c r="R41" s="33" t="str">
        <f t="shared" si="3"/>
        <v>D+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1426</v>
      </c>
      <c r="D42" s="26" t="s">
        <v>1427</v>
      </c>
      <c r="E42" s="27" t="s">
        <v>1428</v>
      </c>
      <c r="F42" s="25" t="s">
        <v>1429</v>
      </c>
      <c r="G42" s="25" t="s">
        <v>297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6.1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1430</v>
      </c>
      <c r="D43" s="26" t="s">
        <v>1431</v>
      </c>
      <c r="E43" s="27" t="s">
        <v>1432</v>
      </c>
      <c r="F43" s="25" t="s">
        <v>1433</v>
      </c>
      <c r="G43" s="25" t="s">
        <v>1434</v>
      </c>
      <c r="H43" s="29">
        <v>9</v>
      </c>
      <c r="I43" s="29">
        <v>2</v>
      </c>
      <c r="J43" s="29" t="s">
        <v>27</v>
      </c>
      <c r="K43" s="29" t="s">
        <v>27</v>
      </c>
      <c r="L43" s="36"/>
      <c r="M43" s="36"/>
      <c r="N43" s="36"/>
      <c r="O43" s="36"/>
      <c r="P43" s="175">
        <v>4</v>
      </c>
      <c r="Q43" s="32">
        <f t="shared" si="0"/>
        <v>4.4000000000000004</v>
      </c>
      <c r="R43" s="33" t="str">
        <f t="shared" si="3"/>
        <v>D</v>
      </c>
      <c r="S43" s="34" t="str">
        <f t="shared" si="1"/>
        <v>Trung bình yếu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1435</v>
      </c>
      <c r="D44" s="26" t="s">
        <v>624</v>
      </c>
      <c r="E44" s="27" t="s">
        <v>251</v>
      </c>
      <c r="F44" s="25" t="s">
        <v>153</v>
      </c>
      <c r="G44" s="25" t="s">
        <v>129</v>
      </c>
      <c r="H44" s="29">
        <v>10</v>
      </c>
      <c r="I44" s="29">
        <v>6</v>
      </c>
      <c r="J44" s="29" t="s">
        <v>27</v>
      </c>
      <c r="K44" s="29" t="s">
        <v>27</v>
      </c>
      <c r="L44" s="36"/>
      <c r="M44" s="36"/>
      <c r="N44" s="36"/>
      <c r="O44" s="36"/>
      <c r="P44" s="175">
        <v>4</v>
      </c>
      <c r="Q44" s="32">
        <f t="shared" si="0"/>
        <v>5.8</v>
      </c>
      <c r="R44" s="33" t="str">
        <f t="shared" si="3"/>
        <v>C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1436</v>
      </c>
      <c r="D45" s="26" t="s">
        <v>1437</v>
      </c>
      <c r="E45" s="27" t="s">
        <v>1438</v>
      </c>
      <c r="F45" s="25" t="s">
        <v>1439</v>
      </c>
      <c r="G45" s="25" t="s">
        <v>1440</v>
      </c>
      <c r="H45" s="29">
        <v>7</v>
      </c>
      <c r="I45" s="29">
        <v>5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4.9000000000000004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1441</v>
      </c>
      <c r="D46" s="26" t="s">
        <v>254</v>
      </c>
      <c r="E46" s="27" t="s">
        <v>1442</v>
      </c>
      <c r="F46" s="25" t="s">
        <v>1443</v>
      </c>
      <c r="G46" s="25" t="s">
        <v>323</v>
      </c>
      <c r="H46" s="29">
        <v>10</v>
      </c>
      <c r="I46" s="29">
        <v>5</v>
      </c>
      <c r="J46" s="29" t="s">
        <v>27</v>
      </c>
      <c r="K46" s="29" t="s">
        <v>27</v>
      </c>
      <c r="L46" s="36"/>
      <c r="M46" s="36"/>
      <c r="N46" s="36"/>
      <c r="O46" s="36"/>
      <c r="P46" s="175">
        <v>3</v>
      </c>
      <c r="Q46" s="32">
        <f t="shared" si="0"/>
        <v>5</v>
      </c>
      <c r="R46" s="33" t="str">
        <f t="shared" si="3"/>
        <v>D+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1444</v>
      </c>
      <c r="D47" s="26" t="s">
        <v>1445</v>
      </c>
      <c r="E47" s="27" t="s">
        <v>1446</v>
      </c>
      <c r="F47" s="25" t="s">
        <v>572</v>
      </c>
      <c r="G47" s="25" t="s">
        <v>182</v>
      </c>
      <c r="H47" s="29">
        <v>8</v>
      </c>
      <c r="I47" s="29">
        <v>1</v>
      </c>
      <c r="J47" s="29" t="s">
        <v>27</v>
      </c>
      <c r="K47" s="29" t="s">
        <v>27</v>
      </c>
      <c r="L47" s="36"/>
      <c r="M47" s="36"/>
      <c r="N47" s="36"/>
      <c r="O47" s="36"/>
      <c r="P47" s="175">
        <v>6</v>
      </c>
      <c r="Q47" s="32">
        <f t="shared" si="0"/>
        <v>4.9000000000000004</v>
      </c>
      <c r="R47" s="33" t="str">
        <f t="shared" si="3"/>
        <v>D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1447</v>
      </c>
      <c r="D48" s="26" t="s">
        <v>1448</v>
      </c>
      <c r="E48" s="27" t="s">
        <v>491</v>
      </c>
      <c r="F48" s="25" t="s">
        <v>1449</v>
      </c>
      <c r="G48" s="25" t="s">
        <v>1440</v>
      </c>
      <c r="H48" s="29">
        <v>7</v>
      </c>
      <c r="I48" s="29">
        <v>5</v>
      </c>
      <c r="J48" s="29" t="s">
        <v>27</v>
      </c>
      <c r="K48" s="29" t="s">
        <v>27</v>
      </c>
      <c r="L48" s="36"/>
      <c r="M48" s="36"/>
      <c r="N48" s="36"/>
      <c r="O48" s="36"/>
      <c r="P48" s="175">
        <v>3</v>
      </c>
      <c r="Q48" s="32">
        <f t="shared" si="0"/>
        <v>4.4000000000000004</v>
      </c>
      <c r="R48" s="33" t="str">
        <f t="shared" si="3"/>
        <v>D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1450</v>
      </c>
      <c r="D49" s="26" t="s">
        <v>1451</v>
      </c>
      <c r="E49" s="27" t="s">
        <v>701</v>
      </c>
      <c r="F49" s="25" t="s">
        <v>899</v>
      </c>
      <c r="G49" s="25" t="s">
        <v>143</v>
      </c>
      <c r="H49" s="29">
        <v>0</v>
      </c>
      <c r="I49" s="29">
        <v>0</v>
      </c>
      <c r="J49" s="29" t="s">
        <v>27</v>
      </c>
      <c r="K49" s="29" t="s">
        <v>27</v>
      </c>
      <c r="L49" s="36"/>
      <c r="M49" s="36"/>
      <c r="N49" s="36"/>
      <c r="O49" s="36"/>
      <c r="P49" s="175">
        <v>0</v>
      </c>
      <c r="Q49" s="32">
        <f t="shared" si="0"/>
        <v>0</v>
      </c>
      <c r="R49" s="33" t="str">
        <f t="shared" si="3"/>
        <v>F</v>
      </c>
      <c r="S49" s="34" t="str">
        <f t="shared" si="1"/>
        <v>Kém</v>
      </c>
      <c r="T49" s="35" t="str">
        <f t="shared" si="4"/>
        <v>Không đủ ĐKDT</v>
      </c>
      <c r="U49" s="3"/>
      <c r="V49" s="101" t="str">
        <f t="shared" si="2"/>
        <v>Học lại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1452</v>
      </c>
      <c r="D50" s="26" t="s">
        <v>1453</v>
      </c>
      <c r="E50" s="27" t="s">
        <v>495</v>
      </c>
      <c r="F50" s="25" t="s">
        <v>244</v>
      </c>
      <c r="G50" s="25" t="s">
        <v>129</v>
      </c>
      <c r="H50" s="29">
        <v>10</v>
      </c>
      <c r="I50" s="29">
        <v>5</v>
      </c>
      <c r="J50" s="29" t="s">
        <v>27</v>
      </c>
      <c r="K50" s="29" t="s">
        <v>27</v>
      </c>
      <c r="L50" s="36"/>
      <c r="M50" s="36"/>
      <c r="N50" s="36"/>
      <c r="O50" s="36"/>
      <c r="P50" s="175">
        <v>2</v>
      </c>
      <c r="Q50" s="32">
        <f t="shared" si="0"/>
        <v>4.5</v>
      </c>
      <c r="R50" s="33" t="str">
        <f t="shared" si="3"/>
        <v>D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1454</v>
      </c>
      <c r="D51" s="26" t="s">
        <v>1455</v>
      </c>
      <c r="E51" s="27" t="s">
        <v>1456</v>
      </c>
      <c r="F51" s="25" t="s">
        <v>1457</v>
      </c>
      <c r="G51" s="25" t="s">
        <v>217</v>
      </c>
      <c r="H51" s="29">
        <v>7</v>
      </c>
      <c r="I51" s="29">
        <v>5</v>
      </c>
      <c r="J51" s="29" t="s">
        <v>27</v>
      </c>
      <c r="K51" s="29" t="s">
        <v>27</v>
      </c>
      <c r="L51" s="36"/>
      <c r="M51" s="36"/>
      <c r="N51" s="36"/>
      <c r="O51" s="36"/>
      <c r="P51" s="175">
        <v>3</v>
      </c>
      <c r="Q51" s="32">
        <f t="shared" si="0"/>
        <v>4.4000000000000004</v>
      </c>
      <c r="R51" s="33" t="str">
        <f t="shared" si="3"/>
        <v>D</v>
      </c>
      <c r="S51" s="34" t="str">
        <f t="shared" si="1"/>
        <v>Trung bình yếu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1458</v>
      </c>
      <c r="D52" s="26" t="s">
        <v>1459</v>
      </c>
      <c r="E52" s="27" t="s">
        <v>291</v>
      </c>
      <c r="F52" s="25" t="s">
        <v>551</v>
      </c>
      <c r="G52" s="25" t="s">
        <v>234</v>
      </c>
      <c r="H52" s="29">
        <v>8</v>
      </c>
      <c r="I52" s="29">
        <v>5</v>
      </c>
      <c r="J52" s="29" t="s">
        <v>27</v>
      </c>
      <c r="K52" s="29" t="s">
        <v>27</v>
      </c>
      <c r="L52" s="36"/>
      <c r="M52" s="36"/>
      <c r="N52" s="36"/>
      <c r="O52" s="36"/>
      <c r="P52" s="175">
        <v>2</v>
      </c>
      <c r="Q52" s="32">
        <f t="shared" si="0"/>
        <v>4.0999999999999996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1460</v>
      </c>
      <c r="D53" s="26" t="s">
        <v>1461</v>
      </c>
      <c r="E53" s="27" t="s">
        <v>295</v>
      </c>
      <c r="F53" s="25" t="s">
        <v>1155</v>
      </c>
      <c r="G53" s="25" t="s">
        <v>124</v>
      </c>
      <c r="H53" s="29">
        <v>10</v>
      </c>
      <c r="I53" s="29">
        <v>6</v>
      </c>
      <c r="J53" s="29" t="s">
        <v>27</v>
      </c>
      <c r="K53" s="29" t="s">
        <v>27</v>
      </c>
      <c r="L53" s="36"/>
      <c r="M53" s="36"/>
      <c r="N53" s="36"/>
      <c r="O53" s="36"/>
      <c r="P53" s="175">
        <v>7</v>
      </c>
      <c r="Q53" s="32">
        <f t="shared" si="0"/>
        <v>7.3</v>
      </c>
      <c r="R53" s="33" t="str">
        <f t="shared" si="3"/>
        <v>B</v>
      </c>
      <c r="S53" s="34" t="str">
        <f t="shared" si="1"/>
        <v>Khá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1462</v>
      </c>
      <c r="D54" s="26" t="s">
        <v>1255</v>
      </c>
      <c r="E54" s="27" t="s">
        <v>295</v>
      </c>
      <c r="F54" s="25" t="s">
        <v>735</v>
      </c>
      <c r="G54" s="25" t="s">
        <v>1388</v>
      </c>
      <c r="H54" s="29">
        <v>10</v>
      </c>
      <c r="I54" s="29">
        <v>5</v>
      </c>
      <c r="J54" s="29" t="s">
        <v>27</v>
      </c>
      <c r="K54" s="29" t="s">
        <v>27</v>
      </c>
      <c r="L54" s="36"/>
      <c r="M54" s="36"/>
      <c r="N54" s="36"/>
      <c r="O54" s="36"/>
      <c r="P54" s="175">
        <v>2</v>
      </c>
      <c r="Q54" s="32">
        <f t="shared" si="0"/>
        <v>4.5</v>
      </c>
      <c r="R54" s="33" t="str">
        <f t="shared" si="3"/>
        <v>D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1463</v>
      </c>
      <c r="D55" s="26" t="s">
        <v>1464</v>
      </c>
      <c r="E55" s="27" t="s">
        <v>295</v>
      </c>
      <c r="F55" s="25" t="s">
        <v>1465</v>
      </c>
      <c r="G55" s="25" t="s">
        <v>722</v>
      </c>
      <c r="H55" s="29">
        <v>0</v>
      </c>
      <c r="I55" s="29">
        <v>0</v>
      </c>
      <c r="J55" s="29" t="s">
        <v>27</v>
      </c>
      <c r="K55" s="29" t="s">
        <v>27</v>
      </c>
      <c r="L55" s="36"/>
      <c r="M55" s="36"/>
      <c r="N55" s="36"/>
      <c r="O55" s="36"/>
      <c r="P55" s="175">
        <v>0</v>
      </c>
      <c r="Q55" s="32">
        <f t="shared" si="0"/>
        <v>0</v>
      </c>
      <c r="R55" s="33" t="str">
        <f t="shared" si="3"/>
        <v>F</v>
      </c>
      <c r="S55" s="34" t="str">
        <f t="shared" si="1"/>
        <v>Kém</v>
      </c>
      <c r="T55" s="35" t="str">
        <f t="shared" si="4"/>
        <v>Không đủ ĐKDT</v>
      </c>
      <c r="U55" s="3"/>
      <c r="V55" s="101" t="str">
        <f t="shared" si="2"/>
        <v>Học lại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1466</v>
      </c>
      <c r="D56" s="26" t="s">
        <v>1467</v>
      </c>
      <c r="E56" s="27" t="s">
        <v>295</v>
      </c>
      <c r="F56" s="25" t="s">
        <v>1468</v>
      </c>
      <c r="G56" s="25" t="s">
        <v>1469</v>
      </c>
      <c r="H56" s="29">
        <v>7</v>
      </c>
      <c r="I56" s="29">
        <v>7</v>
      </c>
      <c r="J56" s="29" t="s">
        <v>27</v>
      </c>
      <c r="K56" s="29" t="s">
        <v>27</v>
      </c>
      <c r="L56" s="36"/>
      <c r="M56" s="36"/>
      <c r="N56" s="36"/>
      <c r="O56" s="36"/>
      <c r="P56" s="175">
        <v>4</v>
      </c>
      <c r="Q56" s="32">
        <f t="shared" si="0"/>
        <v>5.5</v>
      </c>
      <c r="R56" s="33" t="str">
        <f t="shared" si="3"/>
        <v>C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1470</v>
      </c>
      <c r="D57" s="26" t="s">
        <v>1471</v>
      </c>
      <c r="E57" s="27" t="s">
        <v>307</v>
      </c>
      <c r="F57" s="25" t="s">
        <v>471</v>
      </c>
      <c r="G57" s="25" t="s">
        <v>158</v>
      </c>
      <c r="H57" s="29">
        <v>0</v>
      </c>
      <c r="I57" s="29">
        <v>0</v>
      </c>
      <c r="J57" s="29" t="s">
        <v>27</v>
      </c>
      <c r="K57" s="29" t="s">
        <v>27</v>
      </c>
      <c r="L57" s="36"/>
      <c r="M57" s="36"/>
      <c r="N57" s="36"/>
      <c r="O57" s="36"/>
      <c r="P57" s="175">
        <v>0</v>
      </c>
      <c r="Q57" s="32">
        <f t="shared" si="0"/>
        <v>0</v>
      </c>
      <c r="R57" s="33" t="str">
        <f t="shared" si="3"/>
        <v>F</v>
      </c>
      <c r="S57" s="34" t="str">
        <f t="shared" si="1"/>
        <v>Kém</v>
      </c>
      <c r="T57" s="35" t="str">
        <f t="shared" si="4"/>
        <v>Không đủ ĐKDT</v>
      </c>
      <c r="U57" s="3"/>
      <c r="V57" s="101" t="str">
        <f t="shared" si="2"/>
        <v>Học lại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1472</v>
      </c>
      <c r="D58" s="26" t="s">
        <v>1165</v>
      </c>
      <c r="E58" s="27" t="s">
        <v>311</v>
      </c>
      <c r="F58" s="25" t="s">
        <v>1473</v>
      </c>
      <c r="G58" s="25" t="s">
        <v>1440</v>
      </c>
      <c r="H58" s="29">
        <v>7</v>
      </c>
      <c r="I58" s="29">
        <v>5</v>
      </c>
      <c r="J58" s="29" t="s">
        <v>27</v>
      </c>
      <c r="K58" s="29" t="s">
        <v>27</v>
      </c>
      <c r="L58" s="36"/>
      <c r="M58" s="36"/>
      <c r="N58" s="36"/>
      <c r="O58" s="36"/>
      <c r="P58" s="175">
        <v>4</v>
      </c>
      <c r="Q58" s="32">
        <f t="shared" si="0"/>
        <v>4.9000000000000004</v>
      </c>
      <c r="R58" s="33" t="str">
        <f t="shared" si="3"/>
        <v>D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1474</v>
      </c>
      <c r="D59" s="26" t="s">
        <v>1475</v>
      </c>
      <c r="E59" s="27" t="s">
        <v>506</v>
      </c>
      <c r="F59" s="25" t="s">
        <v>1476</v>
      </c>
      <c r="G59" s="25" t="s">
        <v>1477</v>
      </c>
      <c r="H59" s="29">
        <v>5</v>
      </c>
      <c r="I59" s="29">
        <v>8</v>
      </c>
      <c r="J59" s="29" t="s">
        <v>27</v>
      </c>
      <c r="K59" s="29" t="s">
        <v>27</v>
      </c>
      <c r="L59" s="36"/>
      <c r="M59" s="36"/>
      <c r="N59" s="36"/>
      <c r="O59" s="36"/>
      <c r="P59" s="175">
        <v>4</v>
      </c>
      <c r="Q59" s="32">
        <f t="shared" si="0"/>
        <v>5.4</v>
      </c>
      <c r="R59" s="33" t="str">
        <f t="shared" si="3"/>
        <v>D+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1478</v>
      </c>
      <c r="D60" s="26" t="s">
        <v>131</v>
      </c>
      <c r="E60" s="27" t="s">
        <v>1479</v>
      </c>
      <c r="F60" s="25" t="s">
        <v>484</v>
      </c>
      <c r="G60" s="25" t="s">
        <v>217</v>
      </c>
      <c r="H60" s="29">
        <v>10</v>
      </c>
      <c r="I60" s="29">
        <v>6</v>
      </c>
      <c r="J60" s="29" t="s">
        <v>27</v>
      </c>
      <c r="K60" s="29" t="s">
        <v>27</v>
      </c>
      <c r="L60" s="36"/>
      <c r="M60" s="36"/>
      <c r="N60" s="36"/>
      <c r="O60" s="36"/>
      <c r="P60" s="175">
        <v>6</v>
      </c>
      <c r="Q60" s="32">
        <f t="shared" si="0"/>
        <v>6.8</v>
      </c>
      <c r="R60" s="33" t="str">
        <f t="shared" si="3"/>
        <v>C+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1480</v>
      </c>
      <c r="D61" s="26" t="s">
        <v>1481</v>
      </c>
      <c r="E61" s="27" t="s">
        <v>879</v>
      </c>
      <c r="F61" s="25" t="s">
        <v>1482</v>
      </c>
      <c r="G61" s="25" t="s">
        <v>200</v>
      </c>
      <c r="H61" s="29">
        <v>10</v>
      </c>
      <c r="I61" s="29">
        <v>8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6.9</v>
      </c>
      <c r="R61" s="33" t="str">
        <f t="shared" si="3"/>
        <v>C+</v>
      </c>
      <c r="S61" s="34" t="str">
        <f t="shared" si="1"/>
        <v>Trung bình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1483</v>
      </c>
      <c r="D62" s="26" t="s">
        <v>1484</v>
      </c>
      <c r="E62" s="27" t="s">
        <v>1485</v>
      </c>
      <c r="F62" s="25" t="s">
        <v>1004</v>
      </c>
      <c r="G62" s="25" t="s">
        <v>234</v>
      </c>
      <c r="H62" s="29">
        <v>10</v>
      </c>
      <c r="I62" s="29">
        <v>6</v>
      </c>
      <c r="J62" s="29" t="s">
        <v>27</v>
      </c>
      <c r="K62" s="29" t="s">
        <v>27</v>
      </c>
      <c r="L62" s="36"/>
      <c r="M62" s="36"/>
      <c r="N62" s="36"/>
      <c r="O62" s="36"/>
      <c r="P62" s="175">
        <v>5</v>
      </c>
      <c r="Q62" s="32">
        <f t="shared" si="0"/>
        <v>6.3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1486</v>
      </c>
      <c r="D63" s="26" t="s">
        <v>1487</v>
      </c>
      <c r="E63" s="27" t="s">
        <v>893</v>
      </c>
      <c r="F63" s="25" t="s">
        <v>857</v>
      </c>
      <c r="G63" s="25" t="s">
        <v>91</v>
      </c>
      <c r="H63" s="29">
        <v>8</v>
      </c>
      <c r="I63" s="29">
        <v>8</v>
      </c>
      <c r="J63" s="29" t="s">
        <v>27</v>
      </c>
      <c r="K63" s="29" t="s">
        <v>27</v>
      </c>
      <c r="L63" s="36"/>
      <c r="M63" s="36"/>
      <c r="N63" s="36"/>
      <c r="O63" s="36"/>
      <c r="P63" s="175">
        <v>4</v>
      </c>
      <c r="Q63" s="32">
        <f t="shared" si="0"/>
        <v>6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1488</v>
      </c>
      <c r="D64" s="26" t="s">
        <v>1197</v>
      </c>
      <c r="E64" s="27" t="s">
        <v>904</v>
      </c>
      <c r="F64" s="25" t="s">
        <v>743</v>
      </c>
      <c r="G64" s="25" t="s">
        <v>158</v>
      </c>
      <c r="H64" s="29">
        <v>10</v>
      </c>
      <c r="I64" s="29">
        <v>7</v>
      </c>
      <c r="J64" s="29" t="s">
        <v>27</v>
      </c>
      <c r="K64" s="29" t="s">
        <v>27</v>
      </c>
      <c r="L64" s="36"/>
      <c r="M64" s="36"/>
      <c r="N64" s="36"/>
      <c r="O64" s="36"/>
      <c r="P64" s="175" t="s">
        <v>27</v>
      </c>
      <c r="Q64" s="32">
        <f t="shared" si="0"/>
        <v>4.0999999999999996</v>
      </c>
      <c r="R64" s="33" t="str">
        <f t="shared" si="3"/>
        <v>D</v>
      </c>
      <c r="S64" s="34" t="str">
        <f t="shared" si="1"/>
        <v>Trung bình yếu</v>
      </c>
      <c r="T64" s="35" t="s">
        <v>5123</v>
      </c>
      <c r="U64" s="3"/>
      <c r="V64" s="101" t="str">
        <f t="shared" si="2"/>
        <v>Học lại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1489</v>
      </c>
      <c r="D65" s="26" t="s">
        <v>288</v>
      </c>
      <c r="E65" s="27" t="s">
        <v>334</v>
      </c>
      <c r="F65" s="25" t="s">
        <v>1490</v>
      </c>
      <c r="G65" s="25" t="s">
        <v>95</v>
      </c>
      <c r="H65" s="29">
        <v>10</v>
      </c>
      <c r="I65" s="29">
        <v>8</v>
      </c>
      <c r="J65" s="29" t="s">
        <v>27</v>
      </c>
      <c r="K65" s="29" t="s">
        <v>27</v>
      </c>
      <c r="L65" s="36"/>
      <c r="M65" s="36"/>
      <c r="N65" s="36"/>
      <c r="O65" s="36"/>
      <c r="P65" s="175">
        <v>4</v>
      </c>
      <c r="Q65" s="32">
        <f t="shared" si="0"/>
        <v>6.4</v>
      </c>
      <c r="R65" s="33" t="str">
        <f t="shared" si="3"/>
        <v>C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1491</v>
      </c>
      <c r="D66" s="26" t="s">
        <v>1492</v>
      </c>
      <c r="E66" s="27" t="s">
        <v>343</v>
      </c>
      <c r="F66" s="25" t="s">
        <v>1493</v>
      </c>
      <c r="G66" s="25" t="s">
        <v>1494</v>
      </c>
      <c r="H66" s="29">
        <v>8</v>
      </c>
      <c r="I66" s="29">
        <v>2</v>
      </c>
      <c r="J66" s="29" t="s">
        <v>27</v>
      </c>
      <c r="K66" s="29" t="s">
        <v>27</v>
      </c>
      <c r="L66" s="36"/>
      <c r="M66" s="36"/>
      <c r="N66" s="36"/>
      <c r="O66" s="36"/>
      <c r="P66" s="175">
        <v>4</v>
      </c>
      <c r="Q66" s="32">
        <f t="shared" si="0"/>
        <v>4.2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1495</v>
      </c>
      <c r="D67" s="26" t="s">
        <v>1496</v>
      </c>
      <c r="E67" s="27" t="s">
        <v>1497</v>
      </c>
      <c r="F67" s="28" t="s">
        <v>1259</v>
      </c>
      <c r="G67" s="25" t="s">
        <v>357</v>
      </c>
      <c r="H67" s="29">
        <v>9</v>
      </c>
      <c r="I67" s="29">
        <v>8</v>
      </c>
      <c r="J67" s="29" t="s">
        <v>27</v>
      </c>
      <c r="K67" s="29" t="s">
        <v>27</v>
      </c>
      <c r="L67" s="36"/>
      <c r="M67" s="36"/>
      <c r="N67" s="36"/>
      <c r="O67" s="36"/>
      <c r="P67" s="175">
        <v>6</v>
      </c>
      <c r="Q67" s="32">
        <f t="shared" si="0"/>
        <v>7.2</v>
      </c>
      <c r="R67" s="33" t="str">
        <f t="shared" si="3"/>
        <v>B</v>
      </c>
      <c r="S67" s="34" t="str">
        <f t="shared" si="1"/>
        <v>Khá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1498</v>
      </c>
      <c r="D68" s="26" t="s">
        <v>785</v>
      </c>
      <c r="E68" s="27" t="s">
        <v>1499</v>
      </c>
      <c r="F68" s="28" t="s">
        <v>1500</v>
      </c>
      <c r="G68" s="25" t="s">
        <v>722</v>
      </c>
      <c r="H68" s="29">
        <v>0</v>
      </c>
      <c r="I68" s="29">
        <v>0</v>
      </c>
      <c r="J68" s="29" t="s">
        <v>27</v>
      </c>
      <c r="K68" s="29" t="s">
        <v>27</v>
      </c>
      <c r="L68" s="36"/>
      <c r="M68" s="36"/>
      <c r="N68" s="36"/>
      <c r="O68" s="36"/>
      <c r="P68" s="175">
        <v>0</v>
      </c>
      <c r="Q68" s="32">
        <f t="shared" si="0"/>
        <v>0</v>
      </c>
      <c r="R68" s="33" t="str">
        <f t="shared" si="3"/>
        <v>F</v>
      </c>
      <c r="S68" s="34" t="str">
        <f t="shared" si="1"/>
        <v>Kém</v>
      </c>
      <c r="T68" s="35" t="str">
        <f t="shared" si="4"/>
        <v>Không đủ ĐKDT</v>
      </c>
      <c r="U68" s="3"/>
      <c r="V68" s="101" t="str">
        <f t="shared" si="2"/>
        <v>Học lại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1501</v>
      </c>
      <c r="D69" s="26" t="s">
        <v>1502</v>
      </c>
      <c r="E69" s="27" t="s">
        <v>1503</v>
      </c>
      <c r="F69" s="28" t="s">
        <v>1504</v>
      </c>
      <c r="G69" s="25" t="s">
        <v>626</v>
      </c>
      <c r="H69" s="29">
        <v>7</v>
      </c>
      <c r="I69" s="29">
        <v>5</v>
      </c>
      <c r="J69" s="29" t="s">
        <v>27</v>
      </c>
      <c r="K69" s="29" t="s">
        <v>27</v>
      </c>
      <c r="L69" s="36"/>
      <c r="M69" s="36"/>
      <c r="N69" s="36"/>
      <c r="O69" s="36"/>
      <c r="P69" s="175">
        <v>3</v>
      </c>
      <c r="Q69" s="32">
        <f t="shared" si="0"/>
        <v>4.4000000000000004</v>
      </c>
      <c r="R69" s="33" t="str">
        <f t="shared" si="3"/>
        <v>D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1505</v>
      </c>
      <c r="D70" s="26" t="s">
        <v>1506</v>
      </c>
      <c r="E70" s="27" t="s">
        <v>348</v>
      </c>
      <c r="F70" s="28" t="s">
        <v>1507</v>
      </c>
      <c r="G70" s="25" t="s">
        <v>383</v>
      </c>
      <c r="H70" s="29">
        <v>10</v>
      </c>
      <c r="I70" s="29">
        <v>4</v>
      </c>
      <c r="J70" s="29" t="s">
        <v>27</v>
      </c>
      <c r="K70" s="29" t="s">
        <v>27</v>
      </c>
      <c r="L70" s="36"/>
      <c r="M70" s="36"/>
      <c r="N70" s="36"/>
      <c r="O70" s="36"/>
      <c r="P70" s="175">
        <v>3</v>
      </c>
      <c r="Q70" s="32">
        <f t="shared" si="0"/>
        <v>4.7</v>
      </c>
      <c r="R70" s="33" t="str">
        <f t="shared" si="3"/>
        <v>D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hidden="1" customHeight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hidden="1" customHeight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hidden="1" customHeight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hidden="1" customHeight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hidden="1" customHeight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hidden="1" customHeight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hidden="1" customHeight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hidden="1" customHeight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142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51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1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9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241" priority="178" operator="greaterThan">
      <formula>10</formula>
    </cfRule>
  </conditionalFormatting>
  <conditionalFormatting sqref="C1:C1048576">
    <cfRule type="duplicateValues" dxfId="2240" priority="177"/>
  </conditionalFormatting>
  <conditionalFormatting sqref="H11:I70">
    <cfRule type="cellIs" dxfId="2239" priority="173" stopIfTrue="1" operator="greaterThan">
      <formula>10</formula>
    </cfRule>
    <cfRule type="cellIs" dxfId="2238" priority="174" stopIfTrue="1" operator="greaterThan">
      <formula>10</formula>
    </cfRule>
    <cfRule type="cellIs" dxfId="2237" priority="175" stopIfTrue="1" operator="greaterThan">
      <formula>10</formula>
    </cfRule>
    <cfRule type="cellIs" dxfId="2236" priority="176" stopIfTrue="1" operator="greaterThan">
      <formula>10</formula>
    </cfRule>
  </conditionalFormatting>
  <conditionalFormatting sqref="C11">
    <cfRule type="duplicateValues" dxfId="2235" priority="171" stopIfTrue="1"/>
    <cfRule type="duplicateValues" dxfId="2234" priority="172" stopIfTrue="1"/>
  </conditionalFormatting>
  <conditionalFormatting sqref="C12:C70">
    <cfRule type="duplicateValues" dxfId="2233" priority="169" stopIfTrue="1"/>
    <cfRule type="duplicateValues" dxfId="2232" priority="170" stopIfTrue="1"/>
  </conditionalFormatting>
  <conditionalFormatting sqref="H11:I11">
    <cfRule type="cellIs" dxfId="2231" priority="165" stopIfTrue="1" operator="greaterThan">
      <formula>10</formula>
    </cfRule>
    <cfRule type="cellIs" dxfId="2230" priority="166" stopIfTrue="1" operator="greaterThan">
      <formula>10</formula>
    </cfRule>
    <cfRule type="cellIs" dxfId="2229" priority="167" stopIfTrue="1" operator="greaterThan">
      <formula>10</formula>
    </cfRule>
    <cfRule type="cellIs" dxfId="2228" priority="168" stopIfTrue="1" operator="greaterThan">
      <formula>10</formula>
    </cfRule>
  </conditionalFormatting>
  <conditionalFormatting sqref="H12:I70">
    <cfRule type="cellIs" dxfId="2227" priority="161" stopIfTrue="1" operator="greaterThan">
      <formula>10</formula>
    </cfRule>
    <cfRule type="cellIs" dxfId="2226" priority="162" stopIfTrue="1" operator="greaterThan">
      <formula>10</formula>
    </cfRule>
    <cfRule type="cellIs" dxfId="2225" priority="163" stopIfTrue="1" operator="greaterThan">
      <formula>10</formula>
    </cfRule>
    <cfRule type="cellIs" dxfId="2224" priority="164" stopIfTrue="1" operator="greaterThan">
      <formula>10</formula>
    </cfRule>
  </conditionalFormatting>
  <conditionalFormatting sqref="C11">
    <cfRule type="duplicateValues" dxfId="2223" priority="159" stopIfTrue="1"/>
    <cfRule type="duplicateValues" dxfId="2222" priority="160" stopIfTrue="1"/>
  </conditionalFormatting>
  <conditionalFormatting sqref="C12:C70">
    <cfRule type="duplicateValues" dxfId="2221" priority="157" stopIfTrue="1"/>
    <cfRule type="duplicateValues" dxfId="2220" priority="158" stopIfTrue="1"/>
  </conditionalFormatting>
  <conditionalFormatting sqref="H11:J98">
    <cfRule type="cellIs" dxfId="2219" priority="156" operator="greaterThan">
      <formula>10</formula>
    </cfRule>
  </conditionalFormatting>
  <conditionalFormatting sqref="C11:C98">
    <cfRule type="duplicateValues" dxfId="2218" priority="155"/>
  </conditionalFormatting>
  <conditionalFormatting sqref="H11:I70">
    <cfRule type="cellIs" dxfId="2217" priority="151" stopIfTrue="1" operator="greaterThan">
      <formula>10</formula>
    </cfRule>
    <cfRule type="cellIs" dxfId="2216" priority="152" stopIfTrue="1" operator="greaterThan">
      <formula>10</formula>
    </cfRule>
    <cfRule type="cellIs" dxfId="2215" priority="153" stopIfTrue="1" operator="greaterThan">
      <formula>10</formula>
    </cfRule>
    <cfRule type="cellIs" dxfId="2214" priority="154" stopIfTrue="1" operator="greaterThan">
      <formula>10</formula>
    </cfRule>
  </conditionalFormatting>
  <conditionalFormatting sqref="C11">
    <cfRule type="duplicateValues" dxfId="2213" priority="149" stopIfTrue="1"/>
    <cfRule type="duplicateValues" dxfId="2212" priority="150" stopIfTrue="1"/>
  </conditionalFormatting>
  <conditionalFormatting sqref="C12:C70">
    <cfRule type="duplicateValues" dxfId="2211" priority="147" stopIfTrue="1"/>
    <cfRule type="duplicateValues" dxfId="2210" priority="148" stopIfTrue="1"/>
  </conditionalFormatting>
  <conditionalFormatting sqref="H11:I11">
    <cfRule type="cellIs" dxfId="2209" priority="143" stopIfTrue="1" operator="greaterThan">
      <formula>10</formula>
    </cfRule>
    <cfRule type="cellIs" dxfId="2208" priority="144" stopIfTrue="1" operator="greaterThan">
      <formula>10</formula>
    </cfRule>
    <cfRule type="cellIs" dxfId="2207" priority="145" stopIfTrue="1" operator="greaterThan">
      <formula>10</formula>
    </cfRule>
    <cfRule type="cellIs" dxfId="2206" priority="146" stopIfTrue="1" operator="greaterThan">
      <formula>10</formula>
    </cfRule>
  </conditionalFormatting>
  <conditionalFormatting sqref="H12:I70">
    <cfRule type="cellIs" dxfId="2205" priority="139" stopIfTrue="1" operator="greaterThan">
      <formula>10</formula>
    </cfRule>
    <cfRule type="cellIs" dxfId="2204" priority="140" stopIfTrue="1" operator="greaterThan">
      <formula>10</formula>
    </cfRule>
    <cfRule type="cellIs" dxfId="2203" priority="141" stopIfTrue="1" operator="greaterThan">
      <formula>10</formula>
    </cfRule>
    <cfRule type="cellIs" dxfId="2202" priority="142" stopIfTrue="1" operator="greaterThan">
      <formula>10</formula>
    </cfRule>
  </conditionalFormatting>
  <conditionalFormatting sqref="C11">
    <cfRule type="duplicateValues" dxfId="2201" priority="137" stopIfTrue="1"/>
    <cfRule type="duplicateValues" dxfId="2200" priority="138" stopIfTrue="1"/>
  </conditionalFormatting>
  <conditionalFormatting sqref="C12:C70">
    <cfRule type="duplicateValues" dxfId="2199" priority="135" stopIfTrue="1"/>
    <cfRule type="duplicateValues" dxfId="2198" priority="136" stopIfTrue="1"/>
  </conditionalFormatting>
  <conditionalFormatting sqref="H11:J98">
    <cfRule type="cellIs" dxfId="2197" priority="134" operator="greaterThan">
      <formula>10</formula>
    </cfRule>
  </conditionalFormatting>
  <conditionalFormatting sqref="C11:C98">
    <cfRule type="duplicateValues" dxfId="2196" priority="133"/>
  </conditionalFormatting>
  <conditionalFormatting sqref="H11:I70">
    <cfRule type="cellIs" dxfId="2195" priority="129" stopIfTrue="1" operator="greaterThan">
      <formula>10</formula>
    </cfRule>
    <cfRule type="cellIs" dxfId="2194" priority="130" stopIfTrue="1" operator="greaterThan">
      <formula>10</formula>
    </cfRule>
    <cfRule type="cellIs" dxfId="2193" priority="131" stopIfTrue="1" operator="greaterThan">
      <formula>10</formula>
    </cfRule>
    <cfRule type="cellIs" dxfId="2192" priority="132" stopIfTrue="1" operator="greaterThan">
      <formula>10</formula>
    </cfRule>
  </conditionalFormatting>
  <conditionalFormatting sqref="C11">
    <cfRule type="duplicateValues" dxfId="2191" priority="127" stopIfTrue="1"/>
    <cfRule type="duplicateValues" dxfId="2190" priority="128" stopIfTrue="1"/>
  </conditionalFormatting>
  <conditionalFormatting sqref="C12:C70">
    <cfRule type="duplicateValues" dxfId="2189" priority="125" stopIfTrue="1"/>
    <cfRule type="duplicateValues" dxfId="2188" priority="126" stopIfTrue="1"/>
  </conditionalFormatting>
  <conditionalFormatting sqref="H11:I11">
    <cfRule type="cellIs" dxfId="2187" priority="121" stopIfTrue="1" operator="greaterThan">
      <formula>10</formula>
    </cfRule>
    <cfRule type="cellIs" dxfId="2186" priority="122" stopIfTrue="1" operator="greaterThan">
      <formula>10</formula>
    </cfRule>
    <cfRule type="cellIs" dxfId="2185" priority="123" stopIfTrue="1" operator="greaterThan">
      <formula>10</formula>
    </cfRule>
    <cfRule type="cellIs" dxfId="2184" priority="124" stopIfTrue="1" operator="greaterThan">
      <formula>10</formula>
    </cfRule>
  </conditionalFormatting>
  <conditionalFormatting sqref="H12:I70">
    <cfRule type="cellIs" dxfId="2183" priority="117" stopIfTrue="1" operator="greaterThan">
      <formula>10</formula>
    </cfRule>
    <cfRule type="cellIs" dxfId="2182" priority="118" stopIfTrue="1" operator="greaterThan">
      <formula>10</formula>
    </cfRule>
    <cfRule type="cellIs" dxfId="2181" priority="119" stopIfTrue="1" operator="greaterThan">
      <formula>10</formula>
    </cfRule>
    <cfRule type="cellIs" dxfId="2180" priority="120" stopIfTrue="1" operator="greaterThan">
      <formula>10</formula>
    </cfRule>
  </conditionalFormatting>
  <conditionalFormatting sqref="C11">
    <cfRule type="duplicateValues" dxfId="2179" priority="115" stopIfTrue="1"/>
    <cfRule type="duplicateValues" dxfId="2178" priority="116" stopIfTrue="1"/>
  </conditionalFormatting>
  <conditionalFormatting sqref="C12:C70">
    <cfRule type="duplicateValues" dxfId="2177" priority="113" stopIfTrue="1"/>
    <cfRule type="duplicateValues" dxfId="2176" priority="114" stopIfTrue="1"/>
  </conditionalFormatting>
  <conditionalFormatting sqref="H11:J98">
    <cfRule type="cellIs" dxfId="2175" priority="112" operator="greaterThan">
      <formula>10</formula>
    </cfRule>
  </conditionalFormatting>
  <conditionalFormatting sqref="C11:C98">
    <cfRule type="duplicateValues" dxfId="2174" priority="111"/>
  </conditionalFormatting>
  <conditionalFormatting sqref="H11:I82">
    <cfRule type="cellIs" dxfId="2173" priority="107" stopIfTrue="1" operator="greaterThan">
      <formula>10</formula>
    </cfRule>
    <cfRule type="cellIs" dxfId="2172" priority="108" stopIfTrue="1" operator="greaterThan">
      <formula>10</formula>
    </cfRule>
    <cfRule type="cellIs" dxfId="2171" priority="109" stopIfTrue="1" operator="greaterThan">
      <formula>10</formula>
    </cfRule>
    <cfRule type="cellIs" dxfId="2170" priority="110" stopIfTrue="1" operator="greaterThan">
      <formula>10</formula>
    </cfRule>
  </conditionalFormatting>
  <conditionalFormatting sqref="C11">
    <cfRule type="duplicateValues" dxfId="2169" priority="105" stopIfTrue="1"/>
    <cfRule type="duplicateValues" dxfId="2168" priority="106" stopIfTrue="1"/>
  </conditionalFormatting>
  <conditionalFormatting sqref="C12:C82">
    <cfRule type="duplicateValues" dxfId="2167" priority="103" stopIfTrue="1"/>
    <cfRule type="duplicateValues" dxfId="2166" priority="104" stopIfTrue="1"/>
  </conditionalFormatting>
  <conditionalFormatting sqref="H11:I11">
    <cfRule type="cellIs" dxfId="2165" priority="99" stopIfTrue="1" operator="greaterThan">
      <formula>10</formula>
    </cfRule>
    <cfRule type="cellIs" dxfId="2164" priority="100" stopIfTrue="1" operator="greaterThan">
      <formula>10</formula>
    </cfRule>
    <cfRule type="cellIs" dxfId="2163" priority="101" stopIfTrue="1" operator="greaterThan">
      <formula>10</formula>
    </cfRule>
    <cfRule type="cellIs" dxfId="2162" priority="102" stopIfTrue="1" operator="greaterThan">
      <formula>10</formula>
    </cfRule>
  </conditionalFormatting>
  <conditionalFormatting sqref="H12:I82">
    <cfRule type="cellIs" dxfId="2161" priority="95" stopIfTrue="1" operator="greaterThan">
      <formula>10</formula>
    </cfRule>
    <cfRule type="cellIs" dxfId="2160" priority="96" stopIfTrue="1" operator="greaterThan">
      <formula>10</formula>
    </cfRule>
    <cfRule type="cellIs" dxfId="2159" priority="97" stopIfTrue="1" operator="greaterThan">
      <formula>10</formula>
    </cfRule>
    <cfRule type="cellIs" dxfId="2158" priority="98" stopIfTrue="1" operator="greaterThan">
      <formula>10</formula>
    </cfRule>
  </conditionalFormatting>
  <conditionalFormatting sqref="C11">
    <cfRule type="duplicateValues" dxfId="2157" priority="93" stopIfTrue="1"/>
    <cfRule type="duplicateValues" dxfId="2156" priority="94" stopIfTrue="1"/>
  </conditionalFormatting>
  <conditionalFormatting sqref="C12:C82">
    <cfRule type="duplicateValues" dxfId="2155" priority="91" stopIfTrue="1"/>
    <cfRule type="duplicateValues" dxfId="2154" priority="92" stopIfTrue="1"/>
  </conditionalFormatting>
  <conditionalFormatting sqref="H11:J98">
    <cfRule type="cellIs" dxfId="2153" priority="90" operator="greaterThan">
      <formula>10</formula>
    </cfRule>
  </conditionalFormatting>
  <conditionalFormatting sqref="C11:C98">
    <cfRule type="duplicateValues" dxfId="2152" priority="89"/>
  </conditionalFormatting>
  <conditionalFormatting sqref="H11:I70">
    <cfRule type="cellIs" dxfId="2151" priority="85" stopIfTrue="1" operator="greaterThan">
      <formula>10</formula>
    </cfRule>
    <cfRule type="cellIs" dxfId="2150" priority="86" stopIfTrue="1" operator="greaterThan">
      <formula>10</formula>
    </cfRule>
    <cfRule type="cellIs" dxfId="2149" priority="87" stopIfTrue="1" operator="greaterThan">
      <formula>10</formula>
    </cfRule>
    <cfRule type="cellIs" dxfId="2148" priority="88" stopIfTrue="1" operator="greaterThan">
      <formula>10</formula>
    </cfRule>
  </conditionalFormatting>
  <conditionalFormatting sqref="C11">
    <cfRule type="duplicateValues" dxfId="2147" priority="83" stopIfTrue="1"/>
    <cfRule type="duplicateValues" dxfId="2146" priority="84" stopIfTrue="1"/>
  </conditionalFormatting>
  <conditionalFormatting sqref="C12:C70">
    <cfRule type="duplicateValues" dxfId="2145" priority="81" stopIfTrue="1"/>
    <cfRule type="duplicateValues" dxfId="2144" priority="82" stopIfTrue="1"/>
  </conditionalFormatting>
  <conditionalFormatting sqref="H11:I11">
    <cfRule type="cellIs" dxfId="2143" priority="77" stopIfTrue="1" operator="greaterThan">
      <formula>10</formula>
    </cfRule>
    <cfRule type="cellIs" dxfId="2142" priority="78" stopIfTrue="1" operator="greaterThan">
      <formula>10</formula>
    </cfRule>
    <cfRule type="cellIs" dxfId="2141" priority="79" stopIfTrue="1" operator="greaterThan">
      <formula>10</formula>
    </cfRule>
    <cfRule type="cellIs" dxfId="2140" priority="80" stopIfTrue="1" operator="greaterThan">
      <formula>10</formula>
    </cfRule>
  </conditionalFormatting>
  <conditionalFormatting sqref="H12:I70">
    <cfRule type="cellIs" dxfId="2139" priority="73" stopIfTrue="1" operator="greaterThan">
      <formula>10</formula>
    </cfRule>
    <cfRule type="cellIs" dxfId="2138" priority="74" stopIfTrue="1" operator="greaterThan">
      <formula>10</formula>
    </cfRule>
    <cfRule type="cellIs" dxfId="2137" priority="75" stopIfTrue="1" operator="greaterThan">
      <formula>10</formula>
    </cfRule>
    <cfRule type="cellIs" dxfId="2136" priority="76" stopIfTrue="1" operator="greaterThan">
      <formula>10</formula>
    </cfRule>
  </conditionalFormatting>
  <conditionalFormatting sqref="C11">
    <cfRule type="duplicateValues" dxfId="2135" priority="71" stopIfTrue="1"/>
    <cfRule type="duplicateValues" dxfId="2134" priority="72" stopIfTrue="1"/>
  </conditionalFormatting>
  <conditionalFormatting sqref="C12:C70">
    <cfRule type="duplicateValues" dxfId="2133" priority="69" stopIfTrue="1"/>
    <cfRule type="duplicateValues" dxfId="2132" priority="70" stopIfTrue="1"/>
  </conditionalFormatting>
  <conditionalFormatting sqref="H11:J98">
    <cfRule type="cellIs" dxfId="2131" priority="68" operator="greaterThan">
      <formula>10</formula>
    </cfRule>
  </conditionalFormatting>
  <conditionalFormatting sqref="C11:C98">
    <cfRule type="duplicateValues" dxfId="2130" priority="67"/>
  </conditionalFormatting>
  <conditionalFormatting sqref="H11:I84">
    <cfRule type="cellIs" dxfId="2129" priority="63" stopIfTrue="1" operator="greaterThan">
      <formula>10</formula>
    </cfRule>
    <cfRule type="cellIs" dxfId="2128" priority="64" stopIfTrue="1" operator="greaterThan">
      <formula>10</formula>
    </cfRule>
    <cfRule type="cellIs" dxfId="2127" priority="65" stopIfTrue="1" operator="greaterThan">
      <formula>10</formula>
    </cfRule>
    <cfRule type="cellIs" dxfId="2126" priority="66" stopIfTrue="1" operator="greaterThan">
      <formula>10</formula>
    </cfRule>
  </conditionalFormatting>
  <conditionalFormatting sqref="C11">
    <cfRule type="duplicateValues" dxfId="2125" priority="61" stopIfTrue="1"/>
    <cfRule type="duplicateValues" dxfId="2124" priority="62" stopIfTrue="1"/>
  </conditionalFormatting>
  <conditionalFormatting sqref="C12:C84">
    <cfRule type="duplicateValues" dxfId="2123" priority="59" stopIfTrue="1"/>
    <cfRule type="duplicateValues" dxfId="2122" priority="60" stopIfTrue="1"/>
  </conditionalFormatting>
  <conditionalFormatting sqref="H11:I11">
    <cfRule type="cellIs" dxfId="2121" priority="55" stopIfTrue="1" operator="greaterThan">
      <formula>10</formula>
    </cfRule>
    <cfRule type="cellIs" dxfId="2120" priority="56" stopIfTrue="1" operator="greaterThan">
      <formula>10</formula>
    </cfRule>
    <cfRule type="cellIs" dxfId="2119" priority="57" stopIfTrue="1" operator="greaterThan">
      <formula>10</formula>
    </cfRule>
    <cfRule type="cellIs" dxfId="2118" priority="58" stopIfTrue="1" operator="greaterThan">
      <formula>10</formula>
    </cfRule>
  </conditionalFormatting>
  <conditionalFormatting sqref="H12:I84">
    <cfRule type="cellIs" dxfId="2117" priority="51" stopIfTrue="1" operator="greaterThan">
      <formula>10</formula>
    </cfRule>
    <cfRule type="cellIs" dxfId="2116" priority="52" stopIfTrue="1" operator="greaterThan">
      <formula>10</formula>
    </cfRule>
    <cfRule type="cellIs" dxfId="2115" priority="53" stopIfTrue="1" operator="greaterThan">
      <formula>10</formula>
    </cfRule>
    <cfRule type="cellIs" dxfId="2114" priority="54" stopIfTrue="1" operator="greaterThan">
      <formula>10</formula>
    </cfRule>
  </conditionalFormatting>
  <conditionalFormatting sqref="C11">
    <cfRule type="duplicateValues" dxfId="2113" priority="49" stopIfTrue="1"/>
    <cfRule type="duplicateValues" dxfId="2112" priority="50" stopIfTrue="1"/>
  </conditionalFormatting>
  <conditionalFormatting sqref="C12:C84">
    <cfRule type="duplicateValues" dxfId="2111" priority="47" stopIfTrue="1"/>
    <cfRule type="duplicateValues" dxfId="2110" priority="48" stopIfTrue="1"/>
  </conditionalFormatting>
  <conditionalFormatting sqref="H11:J98">
    <cfRule type="cellIs" dxfId="2109" priority="46" operator="greaterThan">
      <formula>10</formula>
    </cfRule>
  </conditionalFormatting>
  <conditionalFormatting sqref="C11:C98">
    <cfRule type="duplicateValues" dxfId="2108" priority="45"/>
  </conditionalFormatting>
  <conditionalFormatting sqref="H11:I70">
    <cfRule type="cellIs" dxfId="2107" priority="41" stopIfTrue="1" operator="greaterThan">
      <formula>10</formula>
    </cfRule>
    <cfRule type="cellIs" dxfId="2106" priority="42" stopIfTrue="1" operator="greaterThan">
      <formula>10</formula>
    </cfRule>
    <cfRule type="cellIs" dxfId="2105" priority="43" stopIfTrue="1" operator="greaterThan">
      <formula>10</formula>
    </cfRule>
    <cfRule type="cellIs" dxfId="2104" priority="44" stopIfTrue="1" operator="greaterThan">
      <formula>10</formula>
    </cfRule>
  </conditionalFormatting>
  <conditionalFormatting sqref="C11">
    <cfRule type="duplicateValues" dxfId="2103" priority="39" stopIfTrue="1"/>
    <cfRule type="duplicateValues" dxfId="2102" priority="40" stopIfTrue="1"/>
  </conditionalFormatting>
  <conditionalFormatting sqref="C12:C70">
    <cfRule type="duplicateValues" dxfId="2101" priority="37" stopIfTrue="1"/>
    <cfRule type="duplicateValues" dxfId="2100" priority="38" stopIfTrue="1"/>
  </conditionalFormatting>
  <conditionalFormatting sqref="H11:I11">
    <cfRule type="cellIs" dxfId="2099" priority="33" stopIfTrue="1" operator="greaterThan">
      <formula>10</formula>
    </cfRule>
    <cfRule type="cellIs" dxfId="2098" priority="34" stopIfTrue="1" operator="greaterThan">
      <formula>10</formula>
    </cfRule>
    <cfRule type="cellIs" dxfId="2097" priority="35" stopIfTrue="1" operator="greaterThan">
      <formula>10</formula>
    </cfRule>
    <cfRule type="cellIs" dxfId="2096" priority="36" stopIfTrue="1" operator="greaterThan">
      <formula>10</formula>
    </cfRule>
  </conditionalFormatting>
  <conditionalFormatting sqref="H12:I70">
    <cfRule type="cellIs" dxfId="2095" priority="29" stopIfTrue="1" operator="greaterThan">
      <formula>10</formula>
    </cfRule>
    <cfRule type="cellIs" dxfId="2094" priority="30" stopIfTrue="1" operator="greaterThan">
      <formula>10</formula>
    </cfRule>
    <cfRule type="cellIs" dxfId="2093" priority="31" stopIfTrue="1" operator="greaterThan">
      <formula>10</formula>
    </cfRule>
    <cfRule type="cellIs" dxfId="2092" priority="32" stopIfTrue="1" operator="greaterThan">
      <formula>10</formula>
    </cfRule>
  </conditionalFormatting>
  <conditionalFormatting sqref="C11">
    <cfRule type="duplicateValues" dxfId="2091" priority="27" stopIfTrue="1"/>
    <cfRule type="duplicateValues" dxfId="2090" priority="28" stopIfTrue="1"/>
  </conditionalFormatting>
  <conditionalFormatting sqref="C12:C70">
    <cfRule type="duplicateValues" dxfId="2089" priority="25" stopIfTrue="1"/>
    <cfRule type="duplicateValues" dxfId="2088" priority="26" stopIfTrue="1"/>
  </conditionalFormatting>
  <conditionalFormatting sqref="H11:J98">
    <cfRule type="cellIs" dxfId="2087" priority="24" operator="greaterThan">
      <formula>10</formula>
    </cfRule>
  </conditionalFormatting>
  <conditionalFormatting sqref="C11:C98">
    <cfRule type="duplicateValues" dxfId="2086" priority="23"/>
  </conditionalFormatting>
  <conditionalFormatting sqref="H11:I80">
    <cfRule type="cellIs" dxfId="2085" priority="19" stopIfTrue="1" operator="greaterThan">
      <formula>10</formula>
    </cfRule>
    <cfRule type="cellIs" dxfId="2084" priority="20" stopIfTrue="1" operator="greaterThan">
      <formula>10</formula>
    </cfRule>
    <cfRule type="cellIs" dxfId="2083" priority="21" stopIfTrue="1" operator="greaterThan">
      <formula>10</formula>
    </cfRule>
    <cfRule type="cellIs" dxfId="2082" priority="22" stopIfTrue="1" operator="greaterThan">
      <formula>10</formula>
    </cfRule>
  </conditionalFormatting>
  <conditionalFormatting sqref="C11">
    <cfRule type="duplicateValues" dxfId="2081" priority="17" stopIfTrue="1"/>
    <cfRule type="duplicateValues" dxfId="2080" priority="18" stopIfTrue="1"/>
  </conditionalFormatting>
  <conditionalFormatting sqref="C12:C80">
    <cfRule type="duplicateValues" dxfId="2079" priority="15" stopIfTrue="1"/>
    <cfRule type="duplicateValues" dxfId="2078" priority="16" stopIfTrue="1"/>
  </conditionalFormatting>
  <conditionalFormatting sqref="H11:I11">
    <cfRule type="cellIs" dxfId="2077" priority="11" stopIfTrue="1" operator="greaterThan">
      <formula>10</formula>
    </cfRule>
    <cfRule type="cellIs" dxfId="2076" priority="12" stopIfTrue="1" operator="greaterThan">
      <formula>10</formula>
    </cfRule>
    <cfRule type="cellIs" dxfId="2075" priority="13" stopIfTrue="1" operator="greaterThan">
      <formula>10</formula>
    </cfRule>
    <cfRule type="cellIs" dxfId="2074" priority="14" stopIfTrue="1" operator="greaterThan">
      <formula>10</formula>
    </cfRule>
  </conditionalFormatting>
  <conditionalFormatting sqref="H12:I80">
    <cfRule type="cellIs" dxfId="2073" priority="7" stopIfTrue="1" operator="greaterThan">
      <formula>10</formula>
    </cfRule>
    <cfRule type="cellIs" dxfId="2072" priority="8" stopIfTrue="1" operator="greaterThan">
      <formula>10</formula>
    </cfRule>
    <cfRule type="cellIs" dxfId="2071" priority="9" stopIfTrue="1" operator="greaterThan">
      <formula>10</formula>
    </cfRule>
    <cfRule type="cellIs" dxfId="2070" priority="10" stopIfTrue="1" operator="greaterThan">
      <formula>10</formula>
    </cfRule>
  </conditionalFormatting>
  <conditionalFormatting sqref="C11">
    <cfRule type="duplicateValues" dxfId="2069" priority="5" stopIfTrue="1"/>
    <cfRule type="duplicateValues" dxfId="2068" priority="6" stopIfTrue="1"/>
  </conditionalFormatting>
  <conditionalFormatting sqref="C12:C80">
    <cfRule type="duplicateValues" dxfId="2067" priority="3" stopIfTrue="1"/>
    <cfRule type="duplicateValues" dxfId="2066" priority="4" stopIfTrue="1"/>
  </conditionalFormatting>
  <conditionalFormatting sqref="H11:J98">
    <cfRule type="cellIs" dxfId="2065" priority="2" operator="greaterThan">
      <formula>10</formula>
    </cfRule>
  </conditionalFormatting>
  <conditionalFormatting sqref="C11:C98">
    <cfRule type="duplicateValues" dxfId="2064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62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4775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43610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38" t="s">
        <v>50</v>
      </c>
      <c r="N9" s="138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21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2</v>
      </c>
      <c r="AI9" s="81">
        <f>+$AH$9/$Y$9</f>
        <v>1.3333333333333334E-2</v>
      </c>
      <c r="AJ9" s="73">
        <f>COUNTIF($V$11:$V$219,"Đạt")</f>
        <v>58</v>
      </c>
      <c r="AK9" s="80">
        <f>+$AJ$9/$Y$9</f>
        <v>0.38666666666666666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4418</v>
      </c>
      <c r="D11" s="17" t="s">
        <v>4419</v>
      </c>
      <c r="E11" s="18" t="s">
        <v>73</v>
      </c>
      <c r="F11" s="16" t="s">
        <v>2855</v>
      </c>
      <c r="G11" s="16" t="s">
        <v>110</v>
      </c>
      <c r="H11" s="19">
        <v>9</v>
      </c>
      <c r="I11" s="19">
        <v>6</v>
      </c>
      <c r="J11" s="19" t="s">
        <v>27</v>
      </c>
      <c r="K11" s="19" t="s">
        <v>27</v>
      </c>
      <c r="L11" s="20"/>
      <c r="M11" s="20"/>
      <c r="N11" s="20"/>
      <c r="O11" s="20"/>
      <c r="P11" s="174">
        <v>2</v>
      </c>
      <c r="Q11" s="21">
        <f t="shared" ref="Q11:Q74" si="0">ROUND(SUMPRODUCT(H11:P11,$H$10:$P$10)/100,1)</f>
        <v>4.5999999999999996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4420</v>
      </c>
      <c r="D12" s="26" t="s">
        <v>822</v>
      </c>
      <c r="E12" s="27" t="s">
        <v>98</v>
      </c>
      <c r="F12" s="25" t="s">
        <v>797</v>
      </c>
      <c r="G12" s="25" t="s">
        <v>282</v>
      </c>
      <c r="H12" s="29">
        <v>10</v>
      </c>
      <c r="I12" s="29">
        <v>5</v>
      </c>
      <c r="J12" s="29" t="s">
        <v>27</v>
      </c>
      <c r="K12" s="29" t="s">
        <v>27</v>
      </c>
      <c r="L12" s="30"/>
      <c r="M12" s="30"/>
      <c r="N12" s="30"/>
      <c r="O12" s="30"/>
      <c r="P12" s="175">
        <v>3</v>
      </c>
      <c r="Q12" s="32">
        <f t="shared" si="0"/>
        <v>5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D+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4421</v>
      </c>
      <c r="D13" s="26" t="s">
        <v>1336</v>
      </c>
      <c r="E13" s="27" t="s">
        <v>1232</v>
      </c>
      <c r="F13" s="25" t="s">
        <v>853</v>
      </c>
      <c r="G13" s="25" t="s">
        <v>91</v>
      </c>
      <c r="H13" s="29">
        <v>8</v>
      </c>
      <c r="I13" s="29">
        <v>7</v>
      </c>
      <c r="J13" s="29" t="s">
        <v>27</v>
      </c>
      <c r="K13" s="29" t="s">
        <v>27</v>
      </c>
      <c r="L13" s="36"/>
      <c r="M13" s="36"/>
      <c r="N13" s="36"/>
      <c r="O13" s="36"/>
      <c r="P13" s="175">
        <v>3</v>
      </c>
      <c r="Q13" s="32">
        <f t="shared" si="0"/>
        <v>5.2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D+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37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4422</v>
      </c>
      <c r="D14" s="26" t="s">
        <v>1103</v>
      </c>
      <c r="E14" s="27" t="s">
        <v>1365</v>
      </c>
      <c r="F14" s="25" t="s">
        <v>694</v>
      </c>
      <c r="G14" s="25" t="s">
        <v>372</v>
      </c>
      <c r="H14" s="29">
        <v>10</v>
      </c>
      <c r="I14" s="29">
        <v>2</v>
      </c>
      <c r="J14" s="29" t="s">
        <v>27</v>
      </c>
      <c r="K14" s="29" t="s">
        <v>27</v>
      </c>
      <c r="L14" s="36"/>
      <c r="M14" s="36"/>
      <c r="N14" s="36"/>
      <c r="O14" s="36"/>
      <c r="P14" s="175">
        <v>4</v>
      </c>
      <c r="Q14" s="32">
        <f t="shared" si="0"/>
        <v>4.5999999999999996</v>
      </c>
      <c r="R14" s="33" t="str">
        <f t="shared" si="3"/>
        <v>D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4423</v>
      </c>
      <c r="D15" s="26" t="s">
        <v>1422</v>
      </c>
      <c r="E15" s="27" t="s">
        <v>4424</v>
      </c>
      <c r="F15" s="25" t="s">
        <v>2450</v>
      </c>
      <c r="G15" s="25" t="s">
        <v>191</v>
      </c>
      <c r="H15" s="29">
        <v>8</v>
      </c>
      <c r="I15" s="29">
        <v>2</v>
      </c>
      <c r="J15" s="29" t="s">
        <v>27</v>
      </c>
      <c r="K15" s="29" t="s">
        <v>27</v>
      </c>
      <c r="L15" s="36"/>
      <c r="M15" s="36"/>
      <c r="N15" s="36"/>
      <c r="O15" s="36"/>
      <c r="P15" s="175">
        <v>6</v>
      </c>
      <c r="Q15" s="32">
        <f t="shared" si="0"/>
        <v>5.2</v>
      </c>
      <c r="R15" s="33" t="str">
        <f t="shared" si="3"/>
        <v>D+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4425</v>
      </c>
      <c r="D16" s="26" t="s">
        <v>1295</v>
      </c>
      <c r="E16" s="27" t="s">
        <v>1239</v>
      </c>
      <c r="F16" s="25" t="s">
        <v>260</v>
      </c>
      <c r="G16" s="25" t="s">
        <v>217</v>
      </c>
      <c r="H16" s="29">
        <v>10</v>
      </c>
      <c r="I16" s="29">
        <v>8</v>
      </c>
      <c r="J16" s="29" t="s">
        <v>27</v>
      </c>
      <c r="K16" s="29" t="s">
        <v>27</v>
      </c>
      <c r="L16" s="36"/>
      <c r="M16" s="36"/>
      <c r="N16" s="36"/>
      <c r="O16" s="36"/>
      <c r="P16" s="175">
        <v>4</v>
      </c>
      <c r="Q16" s="32">
        <f t="shared" si="0"/>
        <v>6.4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4426</v>
      </c>
      <c r="D17" s="26" t="s">
        <v>2509</v>
      </c>
      <c r="E17" s="27" t="s">
        <v>951</v>
      </c>
      <c r="F17" s="25" t="s">
        <v>2501</v>
      </c>
      <c r="G17" s="25" t="s">
        <v>234</v>
      </c>
      <c r="H17" s="29">
        <v>10</v>
      </c>
      <c r="I17" s="29">
        <v>5</v>
      </c>
      <c r="J17" s="29" t="s">
        <v>27</v>
      </c>
      <c r="K17" s="29" t="s">
        <v>27</v>
      </c>
      <c r="L17" s="36"/>
      <c r="M17" s="36"/>
      <c r="N17" s="36"/>
      <c r="O17" s="36"/>
      <c r="P17" s="175">
        <v>5</v>
      </c>
      <c r="Q17" s="32">
        <f t="shared" si="0"/>
        <v>6</v>
      </c>
      <c r="R17" s="33" t="str">
        <f t="shared" si="3"/>
        <v>C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4427</v>
      </c>
      <c r="D18" s="26" t="s">
        <v>1103</v>
      </c>
      <c r="E18" s="27" t="s">
        <v>146</v>
      </c>
      <c r="F18" s="25" t="s">
        <v>356</v>
      </c>
      <c r="G18" s="25" t="s">
        <v>187</v>
      </c>
      <c r="H18" s="29">
        <v>8</v>
      </c>
      <c r="I18" s="29">
        <v>7</v>
      </c>
      <c r="J18" s="29" t="s">
        <v>27</v>
      </c>
      <c r="K18" s="29" t="s">
        <v>27</v>
      </c>
      <c r="L18" s="36"/>
      <c r="M18" s="36"/>
      <c r="N18" s="36"/>
      <c r="O18" s="36"/>
      <c r="P18" s="175">
        <v>1</v>
      </c>
      <c r="Q18" s="32">
        <f t="shared" si="0"/>
        <v>4.2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4428</v>
      </c>
      <c r="D19" s="26" t="s">
        <v>4429</v>
      </c>
      <c r="E19" s="27" t="s">
        <v>582</v>
      </c>
      <c r="F19" s="25" t="s">
        <v>1253</v>
      </c>
      <c r="G19" s="25" t="s">
        <v>200</v>
      </c>
      <c r="H19" s="29">
        <v>10</v>
      </c>
      <c r="I19" s="29">
        <v>5</v>
      </c>
      <c r="J19" s="29" t="s">
        <v>27</v>
      </c>
      <c r="K19" s="29" t="s">
        <v>27</v>
      </c>
      <c r="L19" s="36"/>
      <c r="M19" s="36"/>
      <c r="N19" s="36"/>
      <c r="O19" s="36"/>
      <c r="P19" s="175">
        <v>2</v>
      </c>
      <c r="Q19" s="32">
        <f t="shared" si="0"/>
        <v>4.5</v>
      </c>
      <c r="R19" s="33" t="str">
        <f t="shared" si="3"/>
        <v>D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4430</v>
      </c>
      <c r="D20" s="26" t="s">
        <v>2214</v>
      </c>
      <c r="E20" s="27" t="s">
        <v>443</v>
      </c>
      <c r="F20" s="25" t="s">
        <v>1186</v>
      </c>
      <c r="G20" s="25" t="s">
        <v>297</v>
      </c>
      <c r="H20" s="29">
        <v>10</v>
      </c>
      <c r="I20" s="29">
        <v>4</v>
      </c>
      <c r="J20" s="29" t="s">
        <v>27</v>
      </c>
      <c r="K20" s="29" t="s">
        <v>27</v>
      </c>
      <c r="L20" s="36"/>
      <c r="M20" s="36"/>
      <c r="N20" s="36"/>
      <c r="O20" s="36"/>
      <c r="P20" s="175">
        <v>3</v>
      </c>
      <c r="Q20" s="32">
        <f t="shared" si="0"/>
        <v>4.7</v>
      </c>
      <c r="R20" s="33" t="str">
        <f t="shared" si="3"/>
        <v>D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4431</v>
      </c>
      <c r="D21" s="26" t="s">
        <v>4432</v>
      </c>
      <c r="E21" s="27" t="s">
        <v>443</v>
      </c>
      <c r="F21" s="25" t="s">
        <v>786</v>
      </c>
      <c r="G21" s="25" t="s">
        <v>217</v>
      </c>
      <c r="H21" s="29">
        <v>10</v>
      </c>
      <c r="I21" s="29">
        <v>3</v>
      </c>
      <c r="J21" s="29" t="s">
        <v>27</v>
      </c>
      <c r="K21" s="29" t="s">
        <v>27</v>
      </c>
      <c r="L21" s="36"/>
      <c r="M21" s="36"/>
      <c r="N21" s="36"/>
      <c r="O21" s="36"/>
      <c r="P21" s="175">
        <v>4</v>
      </c>
      <c r="Q21" s="32">
        <f t="shared" si="0"/>
        <v>4.9000000000000004</v>
      </c>
      <c r="R21" s="33" t="str">
        <f t="shared" si="3"/>
        <v>D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4433</v>
      </c>
      <c r="D22" s="26" t="s">
        <v>2021</v>
      </c>
      <c r="E22" s="27" t="s">
        <v>443</v>
      </c>
      <c r="F22" s="25" t="s">
        <v>1188</v>
      </c>
      <c r="G22" s="25" t="s">
        <v>124</v>
      </c>
      <c r="H22" s="29">
        <v>6</v>
      </c>
      <c r="I22" s="29">
        <v>6</v>
      </c>
      <c r="J22" s="29" t="s">
        <v>27</v>
      </c>
      <c r="K22" s="29" t="s">
        <v>27</v>
      </c>
      <c r="L22" s="36"/>
      <c r="M22" s="36"/>
      <c r="N22" s="36"/>
      <c r="O22" s="36"/>
      <c r="P22" s="175">
        <v>6</v>
      </c>
      <c r="Q22" s="32">
        <f t="shared" si="0"/>
        <v>6</v>
      </c>
      <c r="R22" s="33" t="str">
        <f t="shared" si="3"/>
        <v>C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4434</v>
      </c>
      <c r="D23" s="26" t="s">
        <v>3906</v>
      </c>
      <c r="E23" s="27" t="s">
        <v>443</v>
      </c>
      <c r="F23" s="25" t="s">
        <v>1914</v>
      </c>
      <c r="G23" s="25" t="s">
        <v>91</v>
      </c>
      <c r="H23" s="29">
        <v>10</v>
      </c>
      <c r="I23" s="29">
        <v>5</v>
      </c>
      <c r="J23" s="29" t="s">
        <v>27</v>
      </c>
      <c r="K23" s="29" t="s">
        <v>27</v>
      </c>
      <c r="L23" s="36"/>
      <c r="M23" s="36"/>
      <c r="N23" s="36"/>
      <c r="O23" s="36"/>
      <c r="P23" s="175">
        <v>2</v>
      </c>
      <c r="Q23" s="32">
        <f t="shared" si="0"/>
        <v>4.5</v>
      </c>
      <c r="R23" s="33" t="str">
        <f t="shared" si="3"/>
        <v>D</v>
      </c>
      <c r="S23" s="34" t="str">
        <f t="shared" si="1"/>
        <v>Trung bình yếu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4435</v>
      </c>
      <c r="D24" s="26" t="s">
        <v>1957</v>
      </c>
      <c r="E24" s="27" t="s">
        <v>602</v>
      </c>
      <c r="F24" s="25" t="s">
        <v>1573</v>
      </c>
      <c r="G24" s="25" t="s">
        <v>138</v>
      </c>
      <c r="H24" s="29">
        <v>8</v>
      </c>
      <c r="I24" s="29">
        <v>4</v>
      </c>
      <c r="J24" s="29" t="s">
        <v>27</v>
      </c>
      <c r="K24" s="29" t="s">
        <v>27</v>
      </c>
      <c r="L24" s="36"/>
      <c r="M24" s="36"/>
      <c r="N24" s="36"/>
      <c r="O24" s="36"/>
      <c r="P24" s="175">
        <v>5</v>
      </c>
      <c r="Q24" s="32">
        <f t="shared" si="0"/>
        <v>5.3</v>
      </c>
      <c r="R24" s="33" t="str">
        <f t="shared" si="3"/>
        <v>D+</v>
      </c>
      <c r="S24" s="34" t="str">
        <f t="shared" si="1"/>
        <v>Trung bình yếu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4436</v>
      </c>
      <c r="D25" s="26" t="s">
        <v>1218</v>
      </c>
      <c r="E25" s="27" t="s">
        <v>1296</v>
      </c>
      <c r="F25" s="25" t="s">
        <v>353</v>
      </c>
      <c r="G25" s="25" t="s">
        <v>191</v>
      </c>
      <c r="H25" s="29">
        <v>7</v>
      </c>
      <c r="I25" s="29">
        <v>2</v>
      </c>
      <c r="J25" s="29" t="s">
        <v>27</v>
      </c>
      <c r="K25" s="29" t="s">
        <v>27</v>
      </c>
      <c r="L25" s="36"/>
      <c r="M25" s="36"/>
      <c r="N25" s="36"/>
      <c r="O25" s="36"/>
      <c r="P25" s="175">
        <v>8</v>
      </c>
      <c r="Q25" s="32">
        <f t="shared" si="0"/>
        <v>6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4437</v>
      </c>
      <c r="D26" s="26" t="s">
        <v>994</v>
      </c>
      <c r="E26" s="27" t="s">
        <v>1296</v>
      </c>
      <c r="F26" s="25" t="s">
        <v>1914</v>
      </c>
      <c r="G26" s="25" t="s">
        <v>91</v>
      </c>
      <c r="H26" s="29">
        <v>8</v>
      </c>
      <c r="I26" s="29">
        <v>6</v>
      </c>
      <c r="J26" s="29" t="s">
        <v>27</v>
      </c>
      <c r="K26" s="29" t="s">
        <v>27</v>
      </c>
      <c r="L26" s="36"/>
      <c r="M26" s="36"/>
      <c r="N26" s="36"/>
      <c r="O26" s="36"/>
      <c r="P26" s="175">
        <v>6</v>
      </c>
      <c r="Q26" s="32">
        <f t="shared" si="0"/>
        <v>6.4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4438</v>
      </c>
      <c r="D27" s="26" t="s">
        <v>207</v>
      </c>
      <c r="E27" s="27" t="s">
        <v>203</v>
      </c>
      <c r="F27" s="25" t="s">
        <v>965</v>
      </c>
      <c r="G27" s="25" t="s">
        <v>110</v>
      </c>
      <c r="H27" s="29">
        <v>8</v>
      </c>
      <c r="I27" s="29">
        <v>6</v>
      </c>
      <c r="J27" s="29" t="s">
        <v>27</v>
      </c>
      <c r="K27" s="29" t="s">
        <v>27</v>
      </c>
      <c r="L27" s="36"/>
      <c r="M27" s="36"/>
      <c r="N27" s="36"/>
      <c r="O27" s="36"/>
      <c r="P27" s="175">
        <v>2</v>
      </c>
      <c r="Q27" s="32">
        <f t="shared" si="0"/>
        <v>4.4000000000000004</v>
      </c>
      <c r="R27" s="33" t="str">
        <f t="shared" si="3"/>
        <v>D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4439</v>
      </c>
      <c r="D28" s="26" t="s">
        <v>1413</v>
      </c>
      <c r="E28" s="27" t="s">
        <v>203</v>
      </c>
      <c r="F28" s="25" t="s">
        <v>1262</v>
      </c>
      <c r="G28" s="25" t="s">
        <v>323</v>
      </c>
      <c r="H28" s="29">
        <v>10</v>
      </c>
      <c r="I28" s="29">
        <v>5</v>
      </c>
      <c r="J28" s="29" t="s">
        <v>27</v>
      </c>
      <c r="K28" s="29" t="s">
        <v>27</v>
      </c>
      <c r="L28" s="36"/>
      <c r="M28" s="36"/>
      <c r="N28" s="36"/>
      <c r="O28" s="36"/>
      <c r="P28" s="175">
        <v>3</v>
      </c>
      <c r="Q28" s="32">
        <f t="shared" si="0"/>
        <v>5</v>
      </c>
      <c r="R28" s="33" t="str">
        <f t="shared" si="3"/>
        <v>D+</v>
      </c>
      <c r="S28" s="34" t="str">
        <f t="shared" si="1"/>
        <v>Trung bình yếu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4440</v>
      </c>
      <c r="D29" s="26" t="s">
        <v>1255</v>
      </c>
      <c r="E29" s="27" t="s">
        <v>1555</v>
      </c>
      <c r="F29" s="25" t="s">
        <v>2643</v>
      </c>
      <c r="G29" s="25" t="s">
        <v>594</v>
      </c>
      <c r="H29" s="29">
        <v>10</v>
      </c>
      <c r="I29" s="29">
        <v>5</v>
      </c>
      <c r="J29" s="29" t="s">
        <v>27</v>
      </c>
      <c r="K29" s="29" t="s">
        <v>27</v>
      </c>
      <c r="L29" s="36"/>
      <c r="M29" s="36"/>
      <c r="N29" s="36"/>
      <c r="O29" s="36"/>
      <c r="P29" s="175">
        <v>5</v>
      </c>
      <c r="Q29" s="32">
        <f t="shared" si="0"/>
        <v>6</v>
      </c>
      <c r="R29" s="33" t="str">
        <f t="shared" si="3"/>
        <v>C</v>
      </c>
      <c r="S29" s="34" t="str">
        <f t="shared" si="1"/>
        <v>Trung bình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4441</v>
      </c>
      <c r="D30" s="26" t="s">
        <v>4442</v>
      </c>
      <c r="E30" s="27" t="s">
        <v>621</v>
      </c>
      <c r="F30" s="25" t="s">
        <v>3027</v>
      </c>
      <c r="G30" s="25" t="s">
        <v>376</v>
      </c>
      <c r="H30" s="29">
        <v>6</v>
      </c>
      <c r="I30" s="29">
        <v>2</v>
      </c>
      <c r="J30" s="29" t="s">
        <v>27</v>
      </c>
      <c r="K30" s="29" t="s">
        <v>27</v>
      </c>
      <c r="L30" s="36"/>
      <c r="M30" s="36"/>
      <c r="N30" s="36"/>
      <c r="O30" s="36"/>
      <c r="P30" s="175">
        <v>5</v>
      </c>
      <c r="Q30" s="32">
        <f t="shared" si="0"/>
        <v>4.3</v>
      </c>
      <c r="R30" s="33" t="str">
        <f t="shared" si="3"/>
        <v>D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4443</v>
      </c>
      <c r="D31" s="26" t="s">
        <v>254</v>
      </c>
      <c r="E31" s="27" t="s">
        <v>639</v>
      </c>
      <c r="F31" s="25" t="s">
        <v>1859</v>
      </c>
      <c r="G31" s="25" t="s">
        <v>512</v>
      </c>
      <c r="H31" s="29">
        <v>10</v>
      </c>
      <c r="I31" s="29">
        <v>2</v>
      </c>
      <c r="J31" s="29" t="s">
        <v>27</v>
      </c>
      <c r="K31" s="29" t="s">
        <v>27</v>
      </c>
      <c r="L31" s="36"/>
      <c r="M31" s="36"/>
      <c r="N31" s="36"/>
      <c r="O31" s="36"/>
      <c r="P31" s="175">
        <v>3</v>
      </c>
      <c r="Q31" s="32">
        <f t="shared" si="0"/>
        <v>4.0999999999999996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4444</v>
      </c>
      <c r="D32" s="26" t="s">
        <v>4445</v>
      </c>
      <c r="E32" s="27" t="s">
        <v>639</v>
      </c>
      <c r="F32" s="25" t="s">
        <v>578</v>
      </c>
      <c r="G32" s="25" t="s">
        <v>323</v>
      </c>
      <c r="H32" s="29">
        <v>9</v>
      </c>
      <c r="I32" s="29">
        <v>5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5.3</v>
      </c>
      <c r="R32" s="33" t="str">
        <f t="shared" si="3"/>
        <v>D+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4446</v>
      </c>
      <c r="D33" s="26" t="s">
        <v>774</v>
      </c>
      <c r="E33" s="27" t="s">
        <v>228</v>
      </c>
      <c r="F33" s="25" t="s">
        <v>2458</v>
      </c>
      <c r="G33" s="25" t="s">
        <v>200</v>
      </c>
      <c r="H33" s="29">
        <v>10</v>
      </c>
      <c r="I33" s="29">
        <v>2</v>
      </c>
      <c r="J33" s="29" t="s">
        <v>27</v>
      </c>
      <c r="K33" s="29" t="s">
        <v>27</v>
      </c>
      <c r="L33" s="36"/>
      <c r="M33" s="36"/>
      <c r="N33" s="36"/>
      <c r="O33" s="36"/>
      <c r="P33" s="175">
        <v>6</v>
      </c>
      <c r="Q33" s="32">
        <f t="shared" si="0"/>
        <v>5.6</v>
      </c>
      <c r="R33" s="33" t="str">
        <f t="shared" si="3"/>
        <v>C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4447</v>
      </c>
      <c r="D34" s="26" t="s">
        <v>1114</v>
      </c>
      <c r="E34" s="27" t="s">
        <v>228</v>
      </c>
      <c r="F34" s="25" t="s">
        <v>4448</v>
      </c>
      <c r="G34" s="25" t="s">
        <v>1054</v>
      </c>
      <c r="H34" s="29">
        <v>9</v>
      </c>
      <c r="I34" s="29">
        <v>6</v>
      </c>
      <c r="J34" s="29" t="s">
        <v>27</v>
      </c>
      <c r="K34" s="29" t="s">
        <v>27</v>
      </c>
      <c r="L34" s="36"/>
      <c r="M34" s="36"/>
      <c r="N34" s="36"/>
      <c r="O34" s="36"/>
      <c r="P34" s="175">
        <v>7</v>
      </c>
      <c r="Q34" s="32">
        <f t="shared" si="0"/>
        <v>7.1</v>
      </c>
      <c r="R34" s="33" t="str">
        <f t="shared" si="3"/>
        <v>B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4449</v>
      </c>
      <c r="D35" s="26" t="s">
        <v>4450</v>
      </c>
      <c r="E35" s="27" t="s">
        <v>232</v>
      </c>
      <c r="F35" s="25" t="s">
        <v>1216</v>
      </c>
      <c r="G35" s="25" t="s">
        <v>91</v>
      </c>
      <c r="H35" s="29">
        <v>9</v>
      </c>
      <c r="I35" s="29">
        <v>5</v>
      </c>
      <c r="J35" s="29" t="s">
        <v>27</v>
      </c>
      <c r="K35" s="29" t="s">
        <v>27</v>
      </c>
      <c r="L35" s="36"/>
      <c r="M35" s="36"/>
      <c r="N35" s="36"/>
      <c r="O35" s="36"/>
      <c r="P35" s="175">
        <v>5</v>
      </c>
      <c r="Q35" s="32">
        <f t="shared" si="0"/>
        <v>5.8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4451</v>
      </c>
      <c r="D36" s="26" t="s">
        <v>1750</v>
      </c>
      <c r="E36" s="27" t="s">
        <v>1428</v>
      </c>
      <c r="F36" s="25" t="s">
        <v>452</v>
      </c>
      <c r="G36" s="25" t="s">
        <v>167</v>
      </c>
      <c r="H36" s="29">
        <v>10</v>
      </c>
      <c r="I36" s="29">
        <v>5</v>
      </c>
      <c r="J36" s="29" t="s">
        <v>27</v>
      </c>
      <c r="K36" s="29" t="s">
        <v>27</v>
      </c>
      <c r="L36" s="36"/>
      <c r="M36" s="36"/>
      <c r="N36" s="36"/>
      <c r="O36" s="36"/>
      <c r="P36" s="175">
        <v>3</v>
      </c>
      <c r="Q36" s="32">
        <f t="shared" si="0"/>
        <v>5</v>
      </c>
      <c r="R36" s="33" t="str">
        <f t="shared" si="3"/>
        <v>D+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4452</v>
      </c>
      <c r="D37" s="26" t="s">
        <v>1075</v>
      </c>
      <c r="E37" s="27" t="s">
        <v>1704</v>
      </c>
      <c r="F37" s="25" t="s">
        <v>216</v>
      </c>
      <c r="G37" s="25" t="s">
        <v>87</v>
      </c>
      <c r="H37" s="29">
        <v>10</v>
      </c>
      <c r="I37" s="29">
        <v>4</v>
      </c>
      <c r="J37" s="29" t="s">
        <v>27</v>
      </c>
      <c r="K37" s="29" t="s">
        <v>27</v>
      </c>
      <c r="L37" s="36"/>
      <c r="M37" s="36"/>
      <c r="N37" s="36"/>
      <c r="O37" s="36"/>
      <c r="P37" s="175">
        <v>5</v>
      </c>
      <c r="Q37" s="32">
        <f t="shared" si="0"/>
        <v>5.7</v>
      </c>
      <c r="R37" s="33" t="str">
        <f t="shared" si="3"/>
        <v>C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4453</v>
      </c>
      <c r="D38" s="26" t="s">
        <v>4454</v>
      </c>
      <c r="E38" s="27" t="s">
        <v>243</v>
      </c>
      <c r="F38" s="25" t="s">
        <v>1418</v>
      </c>
      <c r="G38" s="25" t="s">
        <v>100</v>
      </c>
      <c r="H38" s="29">
        <v>10</v>
      </c>
      <c r="I38" s="29">
        <v>5</v>
      </c>
      <c r="J38" s="29" t="s">
        <v>27</v>
      </c>
      <c r="K38" s="29" t="s">
        <v>27</v>
      </c>
      <c r="L38" s="36"/>
      <c r="M38" s="36"/>
      <c r="N38" s="36"/>
      <c r="O38" s="36"/>
      <c r="P38" s="175">
        <v>3</v>
      </c>
      <c r="Q38" s="32">
        <f t="shared" si="0"/>
        <v>5</v>
      </c>
      <c r="R38" s="33" t="str">
        <f t="shared" si="3"/>
        <v>D+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4455</v>
      </c>
      <c r="D39" s="26" t="s">
        <v>1319</v>
      </c>
      <c r="E39" s="27" t="s">
        <v>1432</v>
      </c>
      <c r="F39" s="25" t="s">
        <v>1553</v>
      </c>
      <c r="G39" s="25" t="s">
        <v>323</v>
      </c>
      <c r="H39" s="29">
        <v>8</v>
      </c>
      <c r="I39" s="29">
        <v>6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4.9000000000000004</v>
      </c>
      <c r="R39" s="33" t="str">
        <f t="shared" si="3"/>
        <v>D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4456</v>
      </c>
      <c r="D40" s="26" t="s">
        <v>1336</v>
      </c>
      <c r="E40" s="27" t="s">
        <v>673</v>
      </c>
      <c r="F40" s="25" t="s">
        <v>273</v>
      </c>
      <c r="G40" s="25" t="s">
        <v>167</v>
      </c>
      <c r="H40" s="29">
        <v>7</v>
      </c>
      <c r="I40" s="29">
        <v>6</v>
      </c>
      <c r="J40" s="29" t="s">
        <v>27</v>
      </c>
      <c r="K40" s="29" t="s">
        <v>27</v>
      </c>
      <c r="L40" s="36"/>
      <c r="M40" s="36"/>
      <c r="N40" s="36"/>
      <c r="O40" s="36"/>
      <c r="P40" s="175">
        <v>4</v>
      </c>
      <c r="Q40" s="32">
        <f t="shared" si="0"/>
        <v>5.2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4457</v>
      </c>
      <c r="D41" s="26" t="s">
        <v>4371</v>
      </c>
      <c r="E41" s="27" t="s">
        <v>247</v>
      </c>
      <c r="F41" s="25" t="s">
        <v>1391</v>
      </c>
      <c r="G41" s="25" t="s">
        <v>282</v>
      </c>
      <c r="H41" s="29">
        <v>10</v>
      </c>
      <c r="I41" s="29">
        <v>5</v>
      </c>
      <c r="J41" s="29" t="s">
        <v>27</v>
      </c>
      <c r="K41" s="29" t="s">
        <v>27</v>
      </c>
      <c r="L41" s="36"/>
      <c r="M41" s="36"/>
      <c r="N41" s="36"/>
      <c r="O41" s="36"/>
      <c r="P41" s="175">
        <v>7</v>
      </c>
      <c r="Q41" s="32">
        <f t="shared" si="0"/>
        <v>7</v>
      </c>
      <c r="R41" s="33" t="str">
        <f t="shared" si="3"/>
        <v>B</v>
      </c>
      <c r="S41" s="34" t="str">
        <f t="shared" si="1"/>
        <v>Khá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4458</v>
      </c>
      <c r="D42" s="26" t="s">
        <v>3455</v>
      </c>
      <c r="E42" s="27" t="s">
        <v>251</v>
      </c>
      <c r="F42" s="25" t="s">
        <v>1035</v>
      </c>
      <c r="G42" s="25" t="s">
        <v>594</v>
      </c>
      <c r="H42" s="29">
        <v>10</v>
      </c>
      <c r="I42" s="29">
        <v>3</v>
      </c>
      <c r="J42" s="29" t="s">
        <v>27</v>
      </c>
      <c r="K42" s="29" t="s">
        <v>27</v>
      </c>
      <c r="L42" s="36"/>
      <c r="M42" s="36"/>
      <c r="N42" s="36"/>
      <c r="O42" s="36"/>
      <c r="P42" s="175">
        <v>6</v>
      </c>
      <c r="Q42" s="32">
        <f t="shared" si="0"/>
        <v>5.9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4459</v>
      </c>
      <c r="D43" s="26" t="s">
        <v>4460</v>
      </c>
      <c r="E43" s="27" t="s">
        <v>251</v>
      </c>
      <c r="F43" s="25" t="s">
        <v>2643</v>
      </c>
      <c r="G43" s="25" t="s">
        <v>158</v>
      </c>
      <c r="H43" s="29">
        <v>10</v>
      </c>
      <c r="I43" s="29">
        <v>6</v>
      </c>
      <c r="J43" s="29" t="s">
        <v>27</v>
      </c>
      <c r="K43" s="29" t="s">
        <v>27</v>
      </c>
      <c r="L43" s="36"/>
      <c r="M43" s="36"/>
      <c r="N43" s="36"/>
      <c r="O43" s="36"/>
      <c r="P43" s="175">
        <v>4</v>
      </c>
      <c r="Q43" s="32">
        <f t="shared" si="0"/>
        <v>5.8</v>
      </c>
      <c r="R43" s="33" t="str">
        <f t="shared" si="3"/>
        <v>C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4461</v>
      </c>
      <c r="D44" s="26" t="s">
        <v>876</v>
      </c>
      <c r="E44" s="27" t="s">
        <v>683</v>
      </c>
      <c r="F44" s="25" t="s">
        <v>1257</v>
      </c>
      <c r="G44" s="25" t="s">
        <v>124</v>
      </c>
      <c r="H44" s="29">
        <v>10</v>
      </c>
      <c r="I44" s="29">
        <v>2</v>
      </c>
      <c r="J44" s="29" t="s">
        <v>27</v>
      </c>
      <c r="K44" s="29" t="s">
        <v>27</v>
      </c>
      <c r="L44" s="36"/>
      <c r="M44" s="36"/>
      <c r="N44" s="36"/>
      <c r="O44" s="36"/>
      <c r="P44" s="175">
        <v>4</v>
      </c>
      <c r="Q44" s="32">
        <f t="shared" si="0"/>
        <v>4.5999999999999996</v>
      </c>
      <c r="R44" s="33" t="str">
        <f t="shared" si="3"/>
        <v>D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4462</v>
      </c>
      <c r="D45" s="26" t="s">
        <v>378</v>
      </c>
      <c r="E45" s="27" t="s">
        <v>683</v>
      </c>
      <c r="F45" s="25" t="s">
        <v>1690</v>
      </c>
      <c r="G45" s="25" t="s">
        <v>297</v>
      </c>
      <c r="H45" s="29">
        <v>9</v>
      </c>
      <c r="I45" s="29">
        <v>6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5.6</v>
      </c>
      <c r="R45" s="33" t="str">
        <f t="shared" si="3"/>
        <v>C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4463</v>
      </c>
      <c r="D46" s="26" t="s">
        <v>4464</v>
      </c>
      <c r="E46" s="27" t="s">
        <v>259</v>
      </c>
      <c r="F46" s="25" t="s">
        <v>4465</v>
      </c>
      <c r="G46" s="25" t="s">
        <v>395</v>
      </c>
      <c r="H46" s="29">
        <v>0</v>
      </c>
      <c r="I46" s="29">
        <v>0</v>
      </c>
      <c r="J46" s="29" t="s">
        <v>27</v>
      </c>
      <c r="K46" s="29" t="s">
        <v>27</v>
      </c>
      <c r="L46" s="36"/>
      <c r="M46" s="36"/>
      <c r="N46" s="36"/>
      <c r="O46" s="36"/>
      <c r="P46" s="175">
        <v>0</v>
      </c>
      <c r="Q46" s="32">
        <f t="shared" si="0"/>
        <v>0</v>
      </c>
      <c r="R46" s="33" t="str">
        <f t="shared" si="3"/>
        <v>F</v>
      </c>
      <c r="S46" s="34" t="str">
        <f t="shared" si="1"/>
        <v>Kém</v>
      </c>
      <c r="T46" s="35" t="str">
        <f t="shared" si="4"/>
        <v>Không đủ ĐKDT</v>
      </c>
      <c r="U46" s="3"/>
      <c r="V46" s="101" t="str">
        <f t="shared" si="2"/>
        <v>Học lại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4466</v>
      </c>
      <c r="D47" s="26" t="s">
        <v>4467</v>
      </c>
      <c r="E47" s="27" t="s">
        <v>693</v>
      </c>
      <c r="F47" s="25" t="s">
        <v>697</v>
      </c>
      <c r="G47" s="25" t="s">
        <v>110</v>
      </c>
      <c r="H47" s="29">
        <v>8</v>
      </c>
      <c r="I47" s="29">
        <v>5</v>
      </c>
      <c r="J47" s="29" t="s">
        <v>27</v>
      </c>
      <c r="K47" s="29" t="s">
        <v>27</v>
      </c>
      <c r="L47" s="36"/>
      <c r="M47" s="36"/>
      <c r="N47" s="36"/>
      <c r="O47" s="36"/>
      <c r="P47" s="175">
        <v>3</v>
      </c>
      <c r="Q47" s="32">
        <f t="shared" si="0"/>
        <v>4.5999999999999996</v>
      </c>
      <c r="R47" s="33" t="str">
        <f t="shared" si="3"/>
        <v>D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4468</v>
      </c>
      <c r="D48" s="26" t="s">
        <v>4168</v>
      </c>
      <c r="E48" s="27" t="s">
        <v>693</v>
      </c>
      <c r="F48" s="25" t="s">
        <v>1067</v>
      </c>
      <c r="G48" s="25" t="s">
        <v>323</v>
      </c>
      <c r="H48" s="29">
        <v>9</v>
      </c>
      <c r="I48" s="29">
        <v>6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5.6</v>
      </c>
      <c r="R48" s="33" t="str">
        <f t="shared" si="3"/>
        <v>C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4469</v>
      </c>
      <c r="D49" s="26" t="s">
        <v>1171</v>
      </c>
      <c r="E49" s="27" t="s">
        <v>693</v>
      </c>
      <c r="F49" s="25" t="s">
        <v>1262</v>
      </c>
      <c r="G49" s="25" t="s">
        <v>110</v>
      </c>
      <c r="H49" s="29">
        <v>8</v>
      </c>
      <c r="I49" s="29">
        <v>3</v>
      </c>
      <c r="J49" s="29" t="s">
        <v>27</v>
      </c>
      <c r="K49" s="29" t="s">
        <v>27</v>
      </c>
      <c r="L49" s="36"/>
      <c r="M49" s="36"/>
      <c r="N49" s="36"/>
      <c r="O49" s="36"/>
      <c r="P49" s="175">
        <v>8</v>
      </c>
      <c r="Q49" s="32">
        <f t="shared" si="0"/>
        <v>6.5</v>
      </c>
      <c r="R49" s="33" t="str">
        <f t="shared" si="3"/>
        <v>C+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4470</v>
      </c>
      <c r="D50" s="26" t="s">
        <v>655</v>
      </c>
      <c r="E50" s="27" t="s">
        <v>272</v>
      </c>
      <c r="F50" s="25" t="s">
        <v>1037</v>
      </c>
      <c r="G50" s="25" t="s">
        <v>87</v>
      </c>
      <c r="H50" s="29">
        <v>8</v>
      </c>
      <c r="I50" s="29">
        <v>6</v>
      </c>
      <c r="J50" s="29" t="s">
        <v>27</v>
      </c>
      <c r="K50" s="29" t="s">
        <v>27</v>
      </c>
      <c r="L50" s="36"/>
      <c r="M50" s="36"/>
      <c r="N50" s="36"/>
      <c r="O50" s="36"/>
      <c r="P50" s="175">
        <v>4</v>
      </c>
      <c r="Q50" s="32">
        <f t="shared" si="0"/>
        <v>5.4</v>
      </c>
      <c r="R50" s="33" t="str">
        <f t="shared" si="3"/>
        <v>D+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4471</v>
      </c>
      <c r="D51" s="26" t="s">
        <v>535</v>
      </c>
      <c r="E51" s="27" t="s">
        <v>4472</v>
      </c>
      <c r="F51" s="25" t="s">
        <v>2192</v>
      </c>
      <c r="G51" s="25" t="s">
        <v>167</v>
      </c>
      <c r="H51" s="29">
        <v>9</v>
      </c>
      <c r="I51" s="29">
        <v>6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5.6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4473</v>
      </c>
      <c r="D52" s="26" t="s">
        <v>288</v>
      </c>
      <c r="E52" s="27" t="s">
        <v>864</v>
      </c>
      <c r="F52" s="25" t="s">
        <v>4474</v>
      </c>
      <c r="G52" s="25" t="s">
        <v>217</v>
      </c>
      <c r="H52" s="29">
        <v>8</v>
      </c>
      <c r="I52" s="29">
        <v>6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4.9000000000000004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4475</v>
      </c>
      <c r="D53" s="26" t="s">
        <v>4476</v>
      </c>
      <c r="E53" s="27" t="s">
        <v>1724</v>
      </c>
      <c r="F53" s="25" t="s">
        <v>260</v>
      </c>
      <c r="G53" s="25" t="s">
        <v>585</v>
      </c>
      <c r="H53" s="29">
        <v>9</v>
      </c>
      <c r="I53" s="29">
        <v>6</v>
      </c>
      <c r="J53" s="29" t="s">
        <v>27</v>
      </c>
      <c r="K53" s="29" t="s">
        <v>27</v>
      </c>
      <c r="L53" s="36"/>
      <c r="M53" s="36"/>
      <c r="N53" s="36"/>
      <c r="O53" s="36"/>
      <c r="P53" s="175">
        <v>3</v>
      </c>
      <c r="Q53" s="32">
        <f t="shared" si="0"/>
        <v>5.0999999999999996</v>
      </c>
      <c r="R53" s="33" t="str">
        <f t="shared" si="3"/>
        <v>D+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4477</v>
      </c>
      <c r="D54" s="26" t="s">
        <v>4478</v>
      </c>
      <c r="E54" s="27" t="s">
        <v>1724</v>
      </c>
      <c r="F54" s="25" t="s">
        <v>797</v>
      </c>
      <c r="G54" s="25" t="s">
        <v>234</v>
      </c>
      <c r="H54" s="29">
        <v>10</v>
      </c>
      <c r="I54" s="29">
        <v>5</v>
      </c>
      <c r="J54" s="29" t="s">
        <v>27</v>
      </c>
      <c r="K54" s="29" t="s">
        <v>27</v>
      </c>
      <c r="L54" s="36"/>
      <c r="M54" s="36"/>
      <c r="N54" s="36"/>
      <c r="O54" s="36"/>
      <c r="P54" s="175">
        <v>6</v>
      </c>
      <c r="Q54" s="32">
        <f t="shared" si="0"/>
        <v>6.5</v>
      </c>
      <c r="R54" s="33" t="str">
        <f t="shared" si="3"/>
        <v>C+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4479</v>
      </c>
      <c r="D55" s="26" t="s">
        <v>715</v>
      </c>
      <c r="E55" s="27" t="s">
        <v>1724</v>
      </c>
      <c r="F55" s="25" t="s">
        <v>1201</v>
      </c>
      <c r="G55" s="25" t="s">
        <v>512</v>
      </c>
      <c r="H55" s="29">
        <v>10</v>
      </c>
      <c r="I55" s="29">
        <v>5</v>
      </c>
      <c r="J55" s="29" t="s">
        <v>27</v>
      </c>
      <c r="K55" s="29" t="s">
        <v>27</v>
      </c>
      <c r="L55" s="36"/>
      <c r="M55" s="36"/>
      <c r="N55" s="36"/>
      <c r="O55" s="36"/>
      <c r="P55" s="175">
        <v>3</v>
      </c>
      <c r="Q55" s="32">
        <f t="shared" si="0"/>
        <v>5</v>
      </c>
      <c r="R55" s="33" t="str">
        <f t="shared" si="3"/>
        <v>D+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4480</v>
      </c>
      <c r="D56" s="26" t="s">
        <v>2114</v>
      </c>
      <c r="E56" s="27" t="s">
        <v>307</v>
      </c>
      <c r="F56" s="25" t="s">
        <v>1259</v>
      </c>
      <c r="G56" s="25" t="s">
        <v>594</v>
      </c>
      <c r="H56" s="29">
        <v>8</v>
      </c>
      <c r="I56" s="29">
        <v>6</v>
      </c>
      <c r="J56" s="29" t="s">
        <v>27</v>
      </c>
      <c r="K56" s="29" t="s">
        <v>27</v>
      </c>
      <c r="L56" s="36"/>
      <c r="M56" s="36"/>
      <c r="N56" s="36"/>
      <c r="O56" s="36"/>
      <c r="P56" s="175">
        <v>5</v>
      </c>
      <c r="Q56" s="32">
        <f t="shared" si="0"/>
        <v>5.9</v>
      </c>
      <c r="R56" s="33" t="str">
        <f t="shared" si="3"/>
        <v>C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4481</v>
      </c>
      <c r="D57" s="26" t="s">
        <v>310</v>
      </c>
      <c r="E57" s="27" t="s">
        <v>311</v>
      </c>
      <c r="F57" s="25" t="s">
        <v>123</v>
      </c>
      <c r="G57" s="25" t="s">
        <v>87</v>
      </c>
      <c r="H57" s="29">
        <v>10</v>
      </c>
      <c r="I57" s="29">
        <v>5</v>
      </c>
      <c r="J57" s="29" t="s">
        <v>27</v>
      </c>
      <c r="K57" s="29" t="s">
        <v>27</v>
      </c>
      <c r="L57" s="36"/>
      <c r="M57" s="36"/>
      <c r="N57" s="36"/>
      <c r="O57" s="36"/>
      <c r="P57" s="175">
        <v>3</v>
      </c>
      <c r="Q57" s="32">
        <f t="shared" si="0"/>
        <v>5</v>
      </c>
      <c r="R57" s="33" t="str">
        <f t="shared" si="3"/>
        <v>D+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4482</v>
      </c>
      <c r="D58" s="26" t="s">
        <v>288</v>
      </c>
      <c r="E58" s="27" t="s">
        <v>4483</v>
      </c>
      <c r="F58" s="25" t="s">
        <v>874</v>
      </c>
      <c r="G58" s="25" t="s">
        <v>129</v>
      </c>
      <c r="H58" s="29">
        <v>8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6</v>
      </c>
      <c r="Q58" s="32">
        <f t="shared" si="0"/>
        <v>5.8</v>
      </c>
      <c r="R58" s="33" t="str">
        <f t="shared" si="3"/>
        <v>C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4484</v>
      </c>
      <c r="D59" s="26" t="s">
        <v>4485</v>
      </c>
      <c r="E59" s="27" t="s">
        <v>515</v>
      </c>
      <c r="F59" s="25" t="s">
        <v>2649</v>
      </c>
      <c r="G59" s="25" t="s">
        <v>323</v>
      </c>
      <c r="H59" s="29">
        <v>10</v>
      </c>
      <c r="I59" s="29">
        <v>5</v>
      </c>
      <c r="J59" s="29" t="s">
        <v>27</v>
      </c>
      <c r="K59" s="29" t="s">
        <v>27</v>
      </c>
      <c r="L59" s="36"/>
      <c r="M59" s="36"/>
      <c r="N59" s="36"/>
      <c r="O59" s="36"/>
      <c r="P59" s="175">
        <v>4</v>
      </c>
      <c r="Q59" s="32">
        <f t="shared" si="0"/>
        <v>5.5</v>
      </c>
      <c r="R59" s="33" t="str">
        <f t="shared" si="3"/>
        <v>C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4486</v>
      </c>
      <c r="D60" s="26" t="s">
        <v>254</v>
      </c>
      <c r="E60" s="27" t="s">
        <v>515</v>
      </c>
      <c r="F60" s="25" t="s">
        <v>1186</v>
      </c>
      <c r="G60" s="25" t="s">
        <v>966</v>
      </c>
      <c r="H60" s="29">
        <v>8</v>
      </c>
      <c r="I60" s="29">
        <v>6</v>
      </c>
      <c r="J60" s="29" t="s">
        <v>27</v>
      </c>
      <c r="K60" s="29" t="s">
        <v>27</v>
      </c>
      <c r="L60" s="36"/>
      <c r="M60" s="36"/>
      <c r="N60" s="36"/>
      <c r="O60" s="36"/>
      <c r="P60" s="175">
        <v>2</v>
      </c>
      <c r="Q60" s="32">
        <f t="shared" si="0"/>
        <v>4.4000000000000004</v>
      </c>
      <c r="R60" s="33" t="str">
        <f t="shared" si="3"/>
        <v>D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4487</v>
      </c>
      <c r="D61" s="26" t="s">
        <v>176</v>
      </c>
      <c r="E61" s="27" t="s">
        <v>515</v>
      </c>
      <c r="F61" s="25" t="s">
        <v>4488</v>
      </c>
      <c r="G61" s="25" t="s">
        <v>4489</v>
      </c>
      <c r="H61" s="29">
        <v>0</v>
      </c>
      <c r="I61" s="29">
        <v>0</v>
      </c>
      <c r="J61" s="29" t="s">
        <v>27</v>
      </c>
      <c r="K61" s="29" t="s">
        <v>27</v>
      </c>
      <c r="L61" s="36"/>
      <c r="M61" s="36"/>
      <c r="N61" s="36"/>
      <c r="O61" s="36"/>
      <c r="P61" s="175">
        <v>0</v>
      </c>
      <c r="Q61" s="32">
        <f t="shared" si="0"/>
        <v>0</v>
      </c>
      <c r="R61" s="33" t="str">
        <f t="shared" si="3"/>
        <v>F</v>
      </c>
      <c r="S61" s="34" t="str">
        <f t="shared" si="1"/>
        <v>Kém</v>
      </c>
      <c r="T61" s="35" t="str">
        <f t="shared" si="4"/>
        <v>Không đủ ĐKDT</v>
      </c>
      <c r="U61" s="3"/>
      <c r="V61" s="101" t="str">
        <f t="shared" si="2"/>
        <v>Học lại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4490</v>
      </c>
      <c r="D62" s="26" t="s">
        <v>4491</v>
      </c>
      <c r="E62" s="27" t="s">
        <v>1066</v>
      </c>
      <c r="F62" s="25" t="s">
        <v>597</v>
      </c>
      <c r="G62" s="25" t="s">
        <v>282</v>
      </c>
      <c r="H62" s="29">
        <v>8</v>
      </c>
      <c r="I62" s="29">
        <v>6</v>
      </c>
      <c r="J62" s="29" t="s">
        <v>27</v>
      </c>
      <c r="K62" s="29" t="s">
        <v>27</v>
      </c>
      <c r="L62" s="36"/>
      <c r="M62" s="36"/>
      <c r="N62" s="36"/>
      <c r="O62" s="36"/>
      <c r="P62" s="175">
        <v>4</v>
      </c>
      <c r="Q62" s="32">
        <f t="shared" si="0"/>
        <v>5.4</v>
      </c>
      <c r="R62" s="33" t="str">
        <f t="shared" si="3"/>
        <v>D+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4492</v>
      </c>
      <c r="D63" s="26" t="s">
        <v>4493</v>
      </c>
      <c r="E63" s="27" t="s">
        <v>4494</v>
      </c>
      <c r="F63" s="25" t="s">
        <v>802</v>
      </c>
      <c r="G63" s="25" t="s">
        <v>205</v>
      </c>
      <c r="H63" s="29">
        <v>7</v>
      </c>
      <c r="I63" s="29">
        <v>5</v>
      </c>
      <c r="J63" s="29" t="s">
        <v>27</v>
      </c>
      <c r="K63" s="29" t="s">
        <v>27</v>
      </c>
      <c r="L63" s="36"/>
      <c r="M63" s="36"/>
      <c r="N63" s="36"/>
      <c r="O63" s="36"/>
      <c r="P63" s="175">
        <v>3</v>
      </c>
      <c r="Q63" s="32">
        <f t="shared" si="0"/>
        <v>4.4000000000000004</v>
      </c>
      <c r="R63" s="33" t="str">
        <f t="shared" si="3"/>
        <v>D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4495</v>
      </c>
      <c r="D64" s="26" t="s">
        <v>4496</v>
      </c>
      <c r="E64" s="27" t="s">
        <v>331</v>
      </c>
      <c r="F64" s="25" t="s">
        <v>533</v>
      </c>
      <c r="G64" s="25" t="s">
        <v>323</v>
      </c>
      <c r="H64" s="29">
        <v>10</v>
      </c>
      <c r="I64" s="29">
        <v>6</v>
      </c>
      <c r="J64" s="29" t="s">
        <v>27</v>
      </c>
      <c r="K64" s="29" t="s">
        <v>27</v>
      </c>
      <c r="L64" s="36"/>
      <c r="M64" s="36"/>
      <c r="N64" s="36"/>
      <c r="O64" s="36"/>
      <c r="P64" s="175">
        <v>2</v>
      </c>
      <c r="Q64" s="32">
        <f t="shared" si="0"/>
        <v>4.8</v>
      </c>
      <c r="R64" s="33" t="str">
        <f t="shared" si="3"/>
        <v>D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4497</v>
      </c>
      <c r="D65" s="26" t="s">
        <v>4498</v>
      </c>
      <c r="E65" s="27" t="s">
        <v>529</v>
      </c>
      <c r="F65" s="25" t="s">
        <v>804</v>
      </c>
      <c r="G65" s="25" t="s">
        <v>234</v>
      </c>
      <c r="H65" s="29">
        <v>8</v>
      </c>
      <c r="I65" s="29">
        <v>2</v>
      </c>
      <c r="J65" s="29" t="s">
        <v>27</v>
      </c>
      <c r="K65" s="29" t="s">
        <v>27</v>
      </c>
      <c r="L65" s="36"/>
      <c r="M65" s="36"/>
      <c r="N65" s="36"/>
      <c r="O65" s="36"/>
      <c r="P65" s="175">
        <v>7</v>
      </c>
      <c r="Q65" s="32">
        <f t="shared" si="0"/>
        <v>5.7</v>
      </c>
      <c r="R65" s="33" t="str">
        <f t="shared" si="3"/>
        <v>C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>
      <c r="B66" s="24">
        <v>56</v>
      </c>
      <c r="C66" s="25" t="s">
        <v>4499</v>
      </c>
      <c r="D66" s="26" t="s">
        <v>4500</v>
      </c>
      <c r="E66" s="27" t="s">
        <v>343</v>
      </c>
      <c r="F66" s="25" t="s">
        <v>1871</v>
      </c>
      <c r="G66" s="25" t="s">
        <v>323</v>
      </c>
      <c r="H66" s="29">
        <v>9</v>
      </c>
      <c r="I66" s="29">
        <v>5</v>
      </c>
      <c r="J66" s="29" t="s">
        <v>27</v>
      </c>
      <c r="K66" s="29" t="s">
        <v>27</v>
      </c>
      <c r="L66" s="36"/>
      <c r="M66" s="36"/>
      <c r="N66" s="36"/>
      <c r="O66" s="36"/>
      <c r="P66" s="175">
        <v>3</v>
      </c>
      <c r="Q66" s="32">
        <f t="shared" si="0"/>
        <v>4.8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>
      <c r="B67" s="24">
        <v>57</v>
      </c>
      <c r="C67" s="25" t="s">
        <v>4501</v>
      </c>
      <c r="D67" s="26" t="s">
        <v>664</v>
      </c>
      <c r="E67" s="27" t="s">
        <v>536</v>
      </c>
      <c r="F67" s="25" t="s">
        <v>2353</v>
      </c>
      <c r="G67" s="25" t="s">
        <v>297</v>
      </c>
      <c r="H67" s="29">
        <v>9</v>
      </c>
      <c r="I67" s="29">
        <v>5</v>
      </c>
      <c r="J67" s="29" t="s">
        <v>27</v>
      </c>
      <c r="K67" s="29" t="s">
        <v>27</v>
      </c>
      <c r="L67" s="36"/>
      <c r="M67" s="36"/>
      <c r="N67" s="36"/>
      <c r="O67" s="36"/>
      <c r="P67" s="175">
        <v>3</v>
      </c>
      <c r="Q67" s="32">
        <f t="shared" si="0"/>
        <v>4.8</v>
      </c>
      <c r="R67" s="33" t="str">
        <f t="shared" si="3"/>
        <v>D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>
      <c r="B68" s="24">
        <v>58</v>
      </c>
      <c r="C68" s="25" t="s">
        <v>4502</v>
      </c>
      <c r="D68" s="26" t="s">
        <v>4503</v>
      </c>
      <c r="E68" s="27" t="s">
        <v>539</v>
      </c>
      <c r="F68" s="25" t="s">
        <v>815</v>
      </c>
      <c r="G68" s="25" t="s">
        <v>95</v>
      </c>
      <c r="H68" s="29">
        <v>10</v>
      </c>
      <c r="I68" s="29">
        <v>4</v>
      </c>
      <c r="J68" s="29" t="s">
        <v>27</v>
      </c>
      <c r="K68" s="29" t="s">
        <v>27</v>
      </c>
      <c r="L68" s="36"/>
      <c r="M68" s="36"/>
      <c r="N68" s="36"/>
      <c r="O68" s="36"/>
      <c r="P68" s="175">
        <v>2</v>
      </c>
      <c r="Q68" s="32">
        <f t="shared" si="0"/>
        <v>4.2</v>
      </c>
      <c r="R68" s="33" t="str">
        <f t="shared" si="3"/>
        <v>D</v>
      </c>
      <c r="S68" s="34" t="str">
        <f t="shared" si="1"/>
        <v>Trung bình yếu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>
      <c r="B69" s="24">
        <v>59</v>
      </c>
      <c r="C69" s="25" t="s">
        <v>4504</v>
      </c>
      <c r="D69" s="26" t="s">
        <v>254</v>
      </c>
      <c r="E69" s="27" t="s">
        <v>539</v>
      </c>
      <c r="F69" s="25" t="s">
        <v>1418</v>
      </c>
      <c r="G69" s="25" t="s">
        <v>87</v>
      </c>
      <c r="H69" s="29">
        <v>10</v>
      </c>
      <c r="I69" s="29">
        <v>5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5.5</v>
      </c>
      <c r="R69" s="33" t="str">
        <f t="shared" si="3"/>
        <v>C</v>
      </c>
      <c r="S69" s="34" t="str">
        <f t="shared" si="1"/>
        <v>Trung bình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>
      <c r="B70" s="24">
        <v>60</v>
      </c>
      <c r="C70" s="25" t="s">
        <v>4505</v>
      </c>
      <c r="D70" s="26" t="s">
        <v>4506</v>
      </c>
      <c r="E70" s="27" t="s">
        <v>348</v>
      </c>
      <c r="F70" s="25" t="s">
        <v>786</v>
      </c>
      <c r="G70" s="25" t="s">
        <v>323</v>
      </c>
      <c r="H70" s="29">
        <v>10</v>
      </c>
      <c r="I70" s="29">
        <v>6</v>
      </c>
      <c r="J70" s="29" t="s">
        <v>27</v>
      </c>
      <c r="K70" s="29" t="s">
        <v>27</v>
      </c>
      <c r="L70" s="36"/>
      <c r="M70" s="36"/>
      <c r="N70" s="36"/>
      <c r="O70" s="36"/>
      <c r="P70" s="175">
        <v>8</v>
      </c>
      <c r="Q70" s="32">
        <f t="shared" si="0"/>
        <v>7.8</v>
      </c>
      <c r="R70" s="33" t="str">
        <f t="shared" si="3"/>
        <v>B</v>
      </c>
      <c r="S70" s="34" t="str">
        <f t="shared" si="1"/>
        <v>Khá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148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58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2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063" priority="2" operator="greaterThan">
      <formula>10</formula>
    </cfRule>
  </conditionalFormatting>
  <conditionalFormatting sqref="C1:C1048576">
    <cfRule type="duplicateValues" dxfId="206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65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4776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43610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38" t="s">
        <v>50</v>
      </c>
      <c r="N9" s="138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22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8</v>
      </c>
      <c r="AI9" s="81">
        <f>+$AH$9/$Y$9</f>
        <v>5.3333333333333337E-2</v>
      </c>
      <c r="AJ9" s="73">
        <f>COUNTIF($V$11:$V$219,"Đạt")</f>
        <v>52</v>
      </c>
      <c r="AK9" s="80">
        <f>+$AJ$9/$Y$9</f>
        <v>0.34666666666666668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4507</v>
      </c>
      <c r="D11" s="17" t="s">
        <v>4508</v>
      </c>
      <c r="E11" s="18" t="s">
        <v>1219</v>
      </c>
      <c r="F11" s="16" t="s">
        <v>174</v>
      </c>
      <c r="G11" s="16" t="s">
        <v>200</v>
      </c>
      <c r="H11" s="19">
        <v>9</v>
      </c>
      <c r="I11" s="19">
        <v>6</v>
      </c>
      <c r="J11" s="19" t="s">
        <v>27</v>
      </c>
      <c r="K11" s="19" t="s">
        <v>27</v>
      </c>
      <c r="L11" s="20"/>
      <c r="M11" s="20"/>
      <c r="N11" s="20"/>
      <c r="O11" s="20"/>
      <c r="P11" s="174">
        <v>3</v>
      </c>
      <c r="Q11" s="21">
        <f t="shared" ref="Q11:Q74" si="0">ROUND(SUMPRODUCT(H11:P11,$H$10:$P$10)/100,1)</f>
        <v>5.0999999999999996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4509</v>
      </c>
      <c r="D12" s="26" t="s">
        <v>4510</v>
      </c>
      <c r="E12" s="27" t="s">
        <v>73</v>
      </c>
      <c r="F12" s="25" t="s">
        <v>1791</v>
      </c>
      <c r="G12" s="25" t="s">
        <v>395</v>
      </c>
      <c r="H12" s="29">
        <v>10</v>
      </c>
      <c r="I12" s="29">
        <v>6</v>
      </c>
      <c r="J12" s="29" t="s">
        <v>27</v>
      </c>
      <c r="K12" s="29" t="s">
        <v>27</v>
      </c>
      <c r="L12" s="30"/>
      <c r="M12" s="30"/>
      <c r="N12" s="30"/>
      <c r="O12" s="30"/>
      <c r="P12" s="175">
        <v>2</v>
      </c>
      <c r="Q12" s="32">
        <f t="shared" si="0"/>
        <v>4.8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4511</v>
      </c>
      <c r="D13" s="26" t="s">
        <v>4512</v>
      </c>
      <c r="E13" s="27" t="s">
        <v>73</v>
      </c>
      <c r="F13" s="25" t="s">
        <v>804</v>
      </c>
      <c r="G13" s="25" t="s">
        <v>91</v>
      </c>
      <c r="H13" s="29">
        <v>8</v>
      </c>
      <c r="I13" s="29">
        <v>6</v>
      </c>
      <c r="J13" s="29" t="s">
        <v>27</v>
      </c>
      <c r="K13" s="29" t="s">
        <v>27</v>
      </c>
      <c r="L13" s="36"/>
      <c r="M13" s="36"/>
      <c r="N13" s="36"/>
      <c r="O13" s="36"/>
      <c r="P13" s="175">
        <v>6</v>
      </c>
      <c r="Q13" s="32">
        <f t="shared" si="0"/>
        <v>6.4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37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4513</v>
      </c>
      <c r="D14" s="26" t="s">
        <v>1165</v>
      </c>
      <c r="E14" s="27" t="s">
        <v>73</v>
      </c>
      <c r="F14" s="25" t="s">
        <v>353</v>
      </c>
      <c r="G14" s="25" t="s">
        <v>395</v>
      </c>
      <c r="H14" s="29">
        <v>10</v>
      </c>
      <c r="I14" s="29">
        <v>5</v>
      </c>
      <c r="J14" s="29" t="s">
        <v>27</v>
      </c>
      <c r="K14" s="29" t="s">
        <v>27</v>
      </c>
      <c r="L14" s="36"/>
      <c r="M14" s="36"/>
      <c r="N14" s="36"/>
      <c r="O14" s="36"/>
      <c r="P14" s="175">
        <v>2</v>
      </c>
      <c r="Q14" s="32">
        <f t="shared" si="0"/>
        <v>4.5</v>
      </c>
      <c r="R14" s="33" t="str">
        <f t="shared" si="3"/>
        <v>D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4514</v>
      </c>
      <c r="D15" s="26" t="s">
        <v>2456</v>
      </c>
      <c r="E15" s="27" t="s">
        <v>73</v>
      </c>
      <c r="F15" s="25" t="s">
        <v>2426</v>
      </c>
      <c r="G15" s="25" t="s">
        <v>191</v>
      </c>
      <c r="H15" s="29">
        <v>0</v>
      </c>
      <c r="I15" s="29">
        <v>0</v>
      </c>
      <c r="J15" s="29" t="s">
        <v>27</v>
      </c>
      <c r="K15" s="29" t="s">
        <v>27</v>
      </c>
      <c r="L15" s="36"/>
      <c r="M15" s="36"/>
      <c r="N15" s="36"/>
      <c r="O15" s="36"/>
      <c r="P15" s="175">
        <v>0</v>
      </c>
      <c r="Q15" s="32">
        <f t="shared" si="0"/>
        <v>0</v>
      </c>
      <c r="R15" s="33" t="str">
        <f t="shared" si="3"/>
        <v>F</v>
      </c>
      <c r="S15" s="34" t="str">
        <f t="shared" si="1"/>
        <v>Kém</v>
      </c>
      <c r="T15" s="35" t="str">
        <f t="shared" si="4"/>
        <v>Không đủ ĐKDT</v>
      </c>
      <c r="U15" s="3"/>
      <c r="V15" s="101" t="str">
        <f t="shared" si="2"/>
        <v>Học lại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4515</v>
      </c>
      <c r="D16" s="26" t="s">
        <v>4516</v>
      </c>
      <c r="E16" s="27" t="s">
        <v>73</v>
      </c>
      <c r="F16" s="25" t="s">
        <v>1914</v>
      </c>
      <c r="G16" s="25" t="s">
        <v>200</v>
      </c>
      <c r="H16" s="29">
        <v>10</v>
      </c>
      <c r="I16" s="29">
        <v>2</v>
      </c>
      <c r="J16" s="29" t="s">
        <v>27</v>
      </c>
      <c r="K16" s="29" t="s">
        <v>27</v>
      </c>
      <c r="L16" s="36"/>
      <c r="M16" s="36"/>
      <c r="N16" s="36"/>
      <c r="O16" s="36"/>
      <c r="P16" s="175">
        <v>4</v>
      </c>
      <c r="Q16" s="32">
        <f t="shared" si="0"/>
        <v>4.5999999999999996</v>
      </c>
      <c r="R16" s="33" t="str">
        <f t="shared" si="3"/>
        <v>D</v>
      </c>
      <c r="S16" s="34" t="str">
        <f t="shared" si="1"/>
        <v>Trung bình yếu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4517</v>
      </c>
      <c r="D17" s="26" t="s">
        <v>2364</v>
      </c>
      <c r="E17" s="27" t="s">
        <v>1232</v>
      </c>
      <c r="F17" s="25" t="s">
        <v>566</v>
      </c>
      <c r="G17" s="25" t="s">
        <v>143</v>
      </c>
      <c r="H17" s="29">
        <v>6</v>
      </c>
      <c r="I17" s="29">
        <v>5</v>
      </c>
      <c r="J17" s="29" t="s">
        <v>27</v>
      </c>
      <c r="K17" s="29" t="s">
        <v>27</v>
      </c>
      <c r="L17" s="36"/>
      <c r="M17" s="36"/>
      <c r="N17" s="36"/>
      <c r="O17" s="36"/>
      <c r="P17" s="175">
        <v>5</v>
      </c>
      <c r="Q17" s="32">
        <f t="shared" si="0"/>
        <v>5.2</v>
      </c>
      <c r="R17" s="33" t="str">
        <f t="shared" si="3"/>
        <v>D+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4518</v>
      </c>
      <c r="D18" s="26" t="s">
        <v>4519</v>
      </c>
      <c r="E18" s="27" t="s">
        <v>1236</v>
      </c>
      <c r="F18" s="25" t="s">
        <v>813</v>
      </c>
      <c r="G18" s="25" t="s">
        <v>191</v>
      </c>
      <c r="H18" s="29">
        <v>8</v>
      </c>
      <c r="I18" s="29">
        <v>5</v>
      </c>
      <c r="J18" s="29" t="s">
        <v>27</v>
      </c>
      <c r="K18" s="29" t="s">
        <v>27</v>
      </c>
      <c r="L18" s="36"/>
      <c r="M18" s="36"/>
      <c r="N18" s="36"/>
      <c r="O18" s="36"/>
      <c r="P18" s="175">
        <v>6</v>
      </c>
      <c r="Q18" s="32">
        <f t="shared" si="0"/>
        <v>6.1</v>
      </c>
      <c r="R18" s="33" t="str">
        <f t="shared" si="3"/>
        <v>C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4520</v>
      </c>
      <c r="D19" s="26" t="s">
        <v>4521</v>
      </c>
      <c r="E19" s="27" t="s">
        <v>777</v>
      </c>
      <c r="F19" s="25" t="s">
        <v>90</v>
      </c>
      <c r="G19" s="25" t="s">
        <v>75</v>
      </c>
      <c r="H19" s="29">
        <v>10</v>
      </c>
      <c r="I19" s="29">
        <v>2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4.5999999999999996</v>
      </c>
      <c r="R19" s="33" t="str">
        <f t="shared" si="3"/>
        <v>D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4522</v>
      </c>
      <c r="D20" s="26" t="s">
        <v>4523</v>
      </c>
      <c r="E20" s="27" t="s">
        <v>118</v>
      </c>
      <c r="F20" s="25" t="s">
        <v>2025</v>
      </c>
      <c r="G20" s="25" t="s">
        <v>200</v>
      </c>
      <c r="H20" s="29">
        <v>8</v>
      </c>
      <c r="I20" s="29">
        <v>2</v>
      </c>
      <c r="J20" s="29" t="s">
        <v>27</v>
      </c>
      <c r="K20" s="29" t="s">
        <v>27</v>
      </c>
      <c r="L20" s="36"/>
      <c r="M20" s="36"/>
      <c r="N20" s="36"/>
      <c r="O20" s="36"/>
      <c r="P20" s="175">
        <v>4</v>
      </c>
      <c r="Q20" s="32">
        <f t="shared" si="0"/>
        <v>4.2</v>
      </c>
      <c r="R20" s="33" t="str">
        <f t="shared" si="3"/>
        <v>D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4524</v>
      </c>
      <c r="D21" s="26" t="s">
        <v>126</v>
      </c>
      <c r="E21" s="27" t="s">
        <v>4525</v>
      </c>
      <c r="F21" s="25" t="s">
        <v>2002</v>
      </c>
      <c r="G21" s="25" t="s">
        <v>1047</v>
      </c>
      <c r="H21" s="29">
        <v>0</v>
      </c>
      <c r="I21" s="29">
        <v>0</v>
      </c>
      <c r="J21" s="29" t="s">
        <v>27</v>
      </c>
      <c r="K21" s="29" t="s">
        <v>27</v>
      </c>
      <c r="L21" s="36"/>
      <c r="M21" s="36"/>
      <c r="N21" s="36"/>
      <c r="O21" s="36"/>
      <c r="P21" s="175">
        <v>0</v>
      </c>
      <c r="Q21" s="32">
        <f t="shared" si="0"/>
        <v>0</v>
      </c>
      <c r="R21" s="33" t="str">
        <f t="shared" si="3"/>
        <v>F</v>
      </c>
      <c r="S21" s="34" t="str">
        <f t="shared" si="1"/>
        <v>Kém</v>
      </c>
      <c r="T21" s="35" t="str">
        <f t="shared" si="4"/>
        <v>Không đủ ĐKDT</v>
      </c>
      <c r="U21" s="3"/>
      <c r="V21" s="101" t="str">
        <f t="shared" si="2"/>
        <v>Học lại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4526</v>
      </c>
      <c r="D22" s="26" t="s">
        <v>2579</v>
      </c>
      <c r="E22" s="27" t="s">
        <v>141</v>
      </c>
      <c r="F22" s="25" t="s">
        <v>797</v>
      </c>
      <c r="G22" s="25" t="s">
        <v>200</v>
      </c>
      <c r="H22" s="29">
        <v>9</v>
      </c>
      <c r="I22" s="29">
        <v>6</v>
      </c>
      <c r="J22" s="29" t="s">
        <v>27</v>
      </c>
      <c r="K22" s="29" t="s">
        <v>27</v>
      </c>
      <c r="L22" s="36"/>
      <c r="M22" s="36"/>
      <c r="N22" s="36"/>
      <c r="O22" s="36"/>
      <c r="P22" s="175">
        <v>5</v>
      </c>
      <c r="Q22" s="32">
        <f t="shared" si="0"/>
        <v>6.1</v>
      </c>
      <c r="R22" s="33" t="str">
        <f t="shared" si="3"/>
        <v>C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4527</v>
      </c>
      <c r="D23" s="26" t="s">
        <v>303</v>
      </c>
      <c r="E23" s="27" t="s">
        <v>141</v>
      </c>
      <c r="F23" s="25" t="s">
        <v>281</v>
      </c>
      <c r="G23" s="25" t="s">
        <v>95</v>
      </c>
      <c r="H23" s="29">
        <v>10</v>
      </c>
      <c r="I23" s="29">
        <v>6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6.3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4528</v>
      </c>
      <c r="D24" s="26" t="s">
        <v>4529</v>
      </c>
      <c r="E24" s="27" t="s">
        <v>146</v>
      </c>
      <c r="F24" s="25" t="s">
        <v>86</v>
      </c>
      <c r="G24" s="25" t="s">
        <v>234</v>
      </c>
      <c r="H24" s="29">
        <v>0</v>
      </c>
      <c r="I24" s="29">
        <v>0</v>
      </c>
      <c r="J24" s="29" t="s">
        <v>27</v>
      </c>
      <c r="K24" s="29" t="s">
        <v>27</v>
      </c>
      <c r="L24" s="36"/>
      <c r="M24" s="36"/>
      <c r="N24" s="36"/>
      <c r="O24" s="36"/>
      <c r="P24" s="175">
        <v>0</v>
      </c>
      <c r="Q24" s="32">
        <f t="shared" si="0"/>
        <v>0</v>
      </c>
      <c r="R24" s="33" t="str">
        <f t="shared" si="3"/>
        <v>F</v>
      </c>
      <c r="S24" s="34" t="str">
        <f t="shared" si="1"/>
        <v>Kém</v>
      </c>
      <c r="T24" s="35" t="str">
        <f t="shared" si="4"/>
        <v>Không đủ ĐKDT</v>
      </c>
      <c r="U24" s="3"/>
      <c r="V24" s="101" t="str">
        <f t="shared" si="2"/>
        <v>Học lại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4530</v>
      </c>
      <c r="D25" s="26" t="s">
        <v>4531</v>
      </c>
      <c r="E25" s="27" t="s">
        <v>146</v>
      </c>
      <c r="F25" s="25" t="s">
        <v>448</v>
      </c>
      <c r="G25" s="25" t="s">
        <v>200</v>
      </c>
      <c r="H25" s="29">
        <v>9</v>
      </c>
      <c r="I25" s="29">
        <v>6</v>
      </c>
      <c r="J25" s="29" t="s">
        <v>27</v>
      </c>
      <c r="K25" s="29" t="s">
        <v>27</v>
      </c>
      <c r="L25" s="36"/>
      <c r="M25" s="36"/>
      <c r="N25" s="36"/>
      <c r="O25" s="36"/>
      <c r="P25" s="175">
        <v>3</v>
      </c>
      <c r="Q25" s="32">
        <f t="shared" si="0"/>
        <v>5.0999999999999996</v>
      </c>
      <c r="R25" s="33" t="str">
        <f t="shared" si="3"/>
        <v>D+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4532</v>
      </c>
      <c r="D26" s="26" t="s">
        <v>443</v>
      </c>
      <c r="E26" s="27" t="s">
        <v>161</v>
      </c>
      <c r="F26" s="25" t="s">
        <v>4533</v>
      </c>
      <c r="G26" s="25" t="s">
        <v>95</v>
      </c>
      <c r="H26" s="29">
        <v>10</v>
      </c>
      <c r="I26" s="29">
        <v>5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5</v>
      </c>
      <c r="R26" s="33" t="str">
        <f t="shared" si="3"/>
        <v>D+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4534</v>
      </c>
      <c r="D27" s="26" t="s">
        <v>624</v>
      </c>
      <c r="E27" s="27" t="s">
        <v>161</v>
      </c>
      <c r="F27" s="25" t="s">
        <v>216</v>
      </c>
      <c r="G27" s="25" t="s">
        <v>182</v>
      </c>
      <c r="H27" s="29">
        <v>10</v>
      </c>
      <c r="I27" s="29">
        <v>7</v>
      </c>
      <c r="J27" s="29" t="s">
        <v>27</v>
      </c>
      <c r="K27" s="29" t="s">
        <v>27</v>
      </c>
      <c r="L27" s="36"/>
      <c r="M27" s="36"/>
      <c r="N27" s="36"/>
      <c r="O27" s="36"/>
      <c r="P27" s="175">
        <v>3</v>
      </c>
      <c r="Q27" s="32">
        <f t="shared" si="0"/>
        <v>5.6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4535</v>
      </c>
      <c r="D28" s="26" t="s">
        <v>131</v>
      </c>
      <c r="E28" s="27" t="s">
        <v>189</v>
      </c>
      <c r="F28" s="25" t="s">
        <v>968</v>
      </c>
      <c r="G28" s="25" t="s">
        <v>200</v>
      </c>
      <c r="H28" s="29">
        <v>9</v>
      </c>
      <c r="I28" s="29">
        <v>6</v>
      </c>
      <c r="J28" s="29" t="s">
        <v>27</v>
      </c>
      <c r="K28" s="29" t="s">
        <v>27</v>
      </c>
      <c r="L28" s="36"/>
      <c r="M28" s="36"/>
      <c r="N28" s="36"/>
      <c r="O28" s="36"/>
      <c r="P28" s="175">
        <v>6</v>
      </c>
      <c r="Q28" s="32">
        <f t="shared" si="0"/>
        <v>6.6</v>
      </c>
      <c r="R28" s="33" t="str">
        <f t="shared" si="3"/>
        <v>C+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4536</v>
      </c>
      <c r="D29" s="26" t="s">
        <v>1390</v>
      </c>
      <c r="E29" s="27" t="s">
        <v>189</v>
      </c>
      <c r="F29" s="25" t="s">
        <v>702</v>
      </c>
      <c r="G29" s="25" t="s">
        <v>357</v>
      </c>
      <c r="H29" s="29">
        <v>8</v>
      </c>
      <c r="I29" s="29">
        <v>7</v>
      </c>
      <c r="J29" s="29" t="s">
        <v>27</v>
      </c>
      <c r="K29" s="29" t="s">
        <v>27</v>
      </c>
      <c r="L29" s="36"/>
      <c r="M29" s="36"/>
      <c r="N29" s="36"/>
      <c r="O29" s="36"/>
      <c r="P29" s="175">
        <v>5</v>
      </c>
      <c r="Q29" s="32">
        <f t="shared" si="0"/>
        <v>6.2</v>
      </c>
      <c r="R29" s="33" t="str">
        <f t="shared" si="3"/>
        <v>C</v>
      </c>
      <c r="S29" s="34" t="str">
        <f t="shared" si="1"/>
        <v>Trung bình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4537</v>
      </c>
      <c r="D30" s="26" t="s">
        <v>262</v>
      </c>
      <c r="E30" s="27" t="s">
        <v>189</v>
      </c>
      <c r="F30" s="25" t="s">
        <v>1132</v>
      </c>
      <c r="G30" s="25" t="s">
        <v>110</v>
      </c>
      <c r="H30" s="29">
        <v>8</v>
      </c>
      <c r="I30" s="29">
        <v>3</v>
      </c>
      <c r="J30" s="29" t="s">
        <v>27</v>
      </c>
      <c r="K30" s="29" t="s">
        <v>27</v>
      </c>
      <c r="L30" s="36"/>
      <c r="M30" s="36"/>
      <c r="N30" s="36"/>
      <c r="O30" s="36"/>
      <c r="P30" s="175">
        <v>2</v>
      </c>
      <c r="Q30" s="32">
        <f t="shared" si="0"/>
        <v>3.5</v>
      </c>
      <c r="R30" s="33" t="str">
        <f t="shared" si="3"/>
        <v>F</v>
      </c>
      <c r="S30" s="34" t="str">
        <f t="shared" si="1"/>
        <v>Kém</v>
      </c>
      <c r="T30" s="35" t="str">
        <f t="shared" si="4"/>
        <v/>
      </c>
      <c r="U30" s="3"/>
      <c r="V30" s="101" t="str">
        <f t="shared" si="2"/>
        <v>Học lại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4538</v>
      </c>
      <c r="D31" s="26" t="s">
        <v>785</v>
      </c>
      <c r="E31" s="27" t="s">
        <v>610</v>
      </c>
      <c r="F31" s="25" t="s">
        <v>818</v>
      </c>
      <c r="G31" s="25" t="s">
        <v>408</v>
      </c>
      <c r="H31" s="29">
        <v>8</v>
      </c>
      <c r="I31" s="29">
        <v>6</v>
      </c>
      <c r="J31" s="29" t="s">
        <v>27</v>
      </c>
      <c r="K31" s="29" t="s">
        <v>27</v>
      </c>
      <c r="L31" s="36"/>
      <c r="M31" s="36"/>
      <c r="N31" s="36"/>
      <c r="O31" s="36"/>
      <c r="P31" s="175">
        <v>4</v>
      </c>
      <c r="Q31" s="32">
        <f t="shared" si="0"/>
        <v>5.4</v>
      </c>
      <c r="R31" s="33" t="str">
        <f t="shared" si="3"/>
        <v>D+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4539</v>
      </c>
      <c r="D32" s="26" t="s">
        <v>4540</v>
      </c>
      <c r="E32" s="27" t="s">
        <v>1296</v>
      </c>
      <c r="F32" s="25" t="s">
        <v>335</v>
      </c>
      <c r="G32" s="25" t="s">
        <v>297</v>
      </c>
      <c r="H32" s="29">
        <v>10</v>
      </c>
      <c r="I32" s="29">
        <v>6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5.8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4541</v>
      </c>
      <c r="D33" s="26" t="s">
        <v>1295</v>
      </c>
      <c r="E33" s="27" t="s">
        <v>208</v>
      </c>
      <c r="F33" s="25" t="s">
        <v>74</v>
      </c>
      <c r="G33" s="25" t="s">
        <v>124</v>
      </c>
      <c r="H33" s="29">
        <v>8</v>
      </c>
      <c r="I33" s="29">
        <v>5</v>
      </c>
      <c r="J33" s="29" t="s">
        <v>27</v>
      </c>
      <c r="K33" s="29" t="s">
        <v>27</v>
      </c>
      <c r="L33" s="36"/>
      <c r="M33" s="36"/>
      <c r="N33" s="36"/>
      <c r="O33" s="36"/>
      <c r="P33" s="175">
        <v>3</v>
      </c>
      <c r="Q33" s="32">
        <f t="shared" si="0"/>
        <v>4.5999999999999996</v>
      </c>
      <c r="R33" s="33" t="str">
        <f t="shared" si="3"/>
        <v>D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4542</v>
      </c>
      <c r="D34" s="26" t="s">
        <v>4543</v>
      </c>
      <c r="E34" s="27" t="s">
        <v>211</v>
      </c>
      <c r="F34" s="25" t="s">
        <v>781</v>
      </c>
      <c r="G34" s="25" t="s">
        <v>395</v>
      </c>
      <c r="H34" s="29">
        <v>8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4</v>
      </c>
      <c r="Q34" s="32">
        <f t="shared" si="0"/>
        <v>5.7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4544</v>
      </c>
      <c r="D35" s="26" t="s">
        <v>4545</v>
      </c>
      <c r="E35" s="27" t="s">
        <v>211</v>
      </c>
      <c r="F35" s="25" t="s">
        <v>804</v>
      </c>
      <c r="G35" s="25" t="s">
        <v>124</v>
      </c>
      <c r="H35" s="29">
        <v>9</v>
      </c>
      <c r="I35" s="29">
        <v>2</v>
      </c>
      <c r="J35" s="29" t="s">
        <v>27</v>
      </c>
      <c r="K35" s="29" t="s">
        <v>27</v>
      </c>
      <c r="L35" s="36"/>
      <c r="M35" s="36"/>
      <c r="N35" s="36"/>
      <c r="O35" s="36"/>
      <c r="P35" s="175">
        <v>5</v>
      </c>
      <c r="Q35" s="32">
        <f t="shared" si="0"/>
        <v>4.9000000000000004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4546</v>
      </c>
      <c r="D36" s="26" t="s">
        <v>246</v>
      </c>
      <c r="E36" s="27" t="s">
        <v>211</v>
      </c>
      <c r="F36" s="25" t="s">
        <v>1914</v>
      </c>
      <c r="G36" s="25" t="s">
        <v>205</v>
      </c>
      <c r="H36" s="29">
        <v>10</v>
      </c>
      <c r="I36" s="29">
        <v>6</v>
      </c>
      <c r="J36" s="29" t="s">
        <v>27</v>
      </c>
      <c r="K36" s="29" t="s">
        <v>27</v>
      </c>
      <c r="L36" s="36"/>
      <c r="M36" s="36"/>
      <c r="N36" s="36"/>
      <c r="O36" s="36"/>
      <c r="P36" s="175">
        <v>3</v>
      </c>
      <c r="Q36" s="32">
        <f t="shared" si="0"/>
        <v>5.3</v>
      </c>
      <c r="R36" s="33" t="str">
        <f t="shared" si="3"/>
        <v>D+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4547</v>
      </c>
      <c r="D37" s="26" t="s">
        <v>262</v>
      </c>
      <c r="E37" s="27" t="s">
        <v>451</v>
      </c>
      <c r="F37" s="25" t="s">
        <v>123</v>
      </c>
      <c r="G37" s="25" t="s">
        <v>945</v>
      </c>
      <c r="H37" s="29">
        <v>10</v>
      </c>
      <c r="I37" s="29">
        <v>6</v>
      </c>
      <c r="J37" s="29" t="s">
        <v>27</v>
      </c>
      <c r="K37" s="29" t="s">
        <v>27</v>
      </c>
      <c r="L37" s="36"/>
      <c r="M37" s="36"/>
      <c r="N37" s="36"/>
      <c r="O37" s="36"/>
      <c r="P37" s="175">
        <v>8</v>
      </c>
      <c r="Q37" s="32">
        <f t="shared" si="0"/>
        <v>7.8</v>
      </c>
      <c r="R37" s="33" t="str">
        <f t="shared" si="3"/>
        <v>B</v>
      </c>
      <c r="S37" s="34" t="str">
        <f t="shared" si="1"/>
        <v>Khá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4548</v>
      </c>
      <c r="D38" s="26" t="s">
        <v>3928</v>
      </c>
      <c r="E38" s="27" t="s">
        <v>232</v>
      </c>
      <c r="F38" s="25" t="s">
        <v>1249</v>
      </c>
      <c r="G38" s="25" t="s">
        <v>129</v>
      </c>
      <c r="H38" s="29">
        <v>8</v>
      </c>
      <c r="I38" s="29">
        <v>5</v>
      </c>
      <c r="J38" s="29" t="s">
        <v>27</v>
      </c>
      <c r="K38" s="29" t="s">
        <v>27</v>
      </c>
      <c r="L38" s="36"/>
      <c r="M38" s="36"/>
      <c r="N38" s="36"/>
      <c r="O38" s="36"/>
      <c r="P38" s="175">
        <v>4</v>
      </c>
      <c r="Q38" s="32">
        <f t="shared" si="0"/>
        <v>5.0999999999999996</v>
      </c>
      <c r="R38" s="33" t="str">
        <f t="shared" si="3"/>
        <v>D+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4549</v>
      </c>
      <c r="D39" s="26" t="s">
        <v>4049</v>
      </c>
      <c r="E39" s="27" t="s">
        <v>665</v>
      </c>
      <c r="F39" s="25" t="s">
        <v>861</v>
      </c>
      <c r="G39" s="25" t="s">
        <v>187</v>
      </c>
      <c r="H39" s="29">
        <v>10</v>
      </c>
      <c r="I39" s="29">
        <v>5</v>
      </c>
      <c r="J39" s="29" t="s">
        <v>27</v>
      </c>
      <c r="K39" s="29" t="s">
        <v>27</v>
      </c>
      <c r="L39" s="36"/>
      <c r="M39" s="36"/>
      <c r="N39" s="36"/>
      <c r="O39" s="36"/>
      <c r="P39" s="175">
        <v>2</v>
      </c>
      <c r="Q39" s="32">
        <f t="shared" si="0"/>
        <v>4.5</v>
      </c>
      <c r="R39" s="33" t="str">
        <f t="shared" si="3"/>
        <v>D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4550</v>
      </c>
      <c r="D40" s="26" t="s">
        <v>1336</v>
      </c>
      <c r="E40" s="27" t="s">
        <v>4551</v>
      </c>
      <c r="F40" s="25" t="s">
        <v>301</v>
      </c>
      <c r="G40" s="25" t="s">
        <v>557</v>
      </c>
      <c r="H40" s="29">
        <v>10</v>
      </c>
      <c r="I40" s="29">
        <v>6</v>
      </c>
      <c r="J40" s="29" t="s">
        <v>27</v>
      </c>
      <c r="K40" s="29" t="s">
        <v>27</v>
      </c>
      <c r="L40" s="36"/>
      <c r="M40" s="36"/>
      <c r="N40" s="36"/>
      <c r="O40" s="36"/>
      <c r="P40" s="175">
        <v>6</v>
      </c>
      <c r="Q40" s="32">
        <f t="shared" si="0"/>
        <v>6.8</v>
      </c>
      <c r="R40" s="33" t="str">
        <f t="shared" si="3"/>
        <v>C+</v>
      </c>
      <c r="S40" s="34" t="str">
        <f t="shared" si="1"/>
        <v>Trung bình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4552</v>
      </c>
      <c r="D41" s="26" t="s">
        <v>1179</v>
      </c>
      <c r="E41" s="27" t="s">
        <v>683</v>
      </c>
      <c r="F41" s="25" t="s">
        <v>1405</v>
      </c>
      <c r="G41" s="25" t="s">
        <v>191</v>
      </c>
      <c r="H41" s="29">
        <v>8</v>
      </c>
      <c r="I41" s="29">
        <v>6</v>
      </c>
      <c r="J41" s="29" t="s">
        <v>27</v>
      </c>
      <c r="K41" s="29" t="s">
        <v>27</v>
      </c>
      <c r="L41" s="36"/>
      <c r="M41" s="36"/>
      <c r="N41" s="36"/>
      <c r="O41" s="36"/>
      <c r="P41" s="175">
        <v>2</v>
      </c>
      <c r="Q41" s="32">
        <f t="shared" si="0"/>
        <v>4.4000000000000004</v>
      </c>
      <c r="R41" s="33" t="str">
        <f t="shared" si="3"/>
        <v>D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4553</v>
      </c>
      <c r="D42" s="26" t="s">
        <v>4554</v>
      </c>
      <c r="E42" s="27" t="s">
        <v>1438</v>
      </c>
      <c r="F42" s="25" t="s">
        <v>459</v>
      </c>
      <c r="G42" s="25" t="s">
        <v>158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6</v>
      </c>
      <c r="Q42" s="32">
        <f t="shared" si="0"/>
        <v>7.1</v>
      </c>
      <c r="R42" s="33" t="str">
        <f t="shared" si="3"/>
        <v>B</v>
      </c>
      <c r="S42" s="34" t="str">
        <f t="shared" si="1"/>
        <v>Khá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4555</v>
      </c>
      <c r="D43" s="26" t="s">
        <v>4556</v>
      </c>
      <c r="E43" s="27" t="s">
        <v>843</v>
      </c>
      <c r="F43" s="25" t="s">
        <v>1155</v>
      </c>
      <c r="G43" s="25" t="s">
        <v>75</v>
      </c>
      <c r="H43" s="29">
        <v>9</v>
      </c>
      <c r="I43" s="29">
        <v>8</v>
      </c>
      <c r="J43" s="29" t="s">
        <v>27</v>
      </c>
      <c r="K43" s="29" t="s">
        <v>27</v>
      </c>
      <c r="L43" s="36"/>
      <c r="M43" s="36"/>
      <c r="N43" s="36"/>
      <c r="O43" s="36"/>
      <c r="P43" s="175">
        <v>2</v>
      </c>
      <c r="Q43" s="32">
        <f t="shared" si="0"/>
        <v>5.2</v>
      </c>
      <c r="R43" s="33" t="str">
        <f t="shared" si="3"/>
        <v>D+</v>
      </c>
      <c r="S43" s="34" t="str">
        <f t="shared" si="1"/>
        <v>Trung bình yếu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4557</v>
      </c>
      <c r="D44" s="26" t="s">
        <v>2476</v>
      </c>
      <c r="E44" s="27" t="s">
        <v>272</v>
      </c>
      <c r="F44" s="25" t="s">
        <v>492</v>
      </c>
      <c r="G44" s="25" t="s">
        <v>75</v>
      </c>
      <c r="H44" s="29">
        <v>8</v>
      </c>
      <c r="I44" s="29">
        <v>6</v>
      </c>
      <c r="J44" s="29" t="s">
        <v>27</v>
      </c>
      <c r="K44" s="29" t="s">
        <v>27</v>
      </c>
      <c r="L44" s="36"/>
      <c r="M44" s="36"/>
      <c r="N44" s="36"/>
      <c r="O44" s="36"/>
      <c r="P44" s="175">
        <v>2</v>
      </c>
      <c r="Q44" s="32">
        <f t="shared" si="0"/>
        <v>4.4000000000000004</v>
      </c>
      <c r="R44" s="33" t="str">
        <f t="shared" si="3"/>
        <v>D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4558</v>
      </c>
      <c r="D45" s="26" t="s">
        <v>4559</v>
      </c>
      <c r="E45" s="27" t="s">
        <v>479</v>
      </c>
      <c r="F45" s="25" t="s">
        <v>830</v>
      </c>
      <c r="G45" s="25" t="s">
        <v>83</v>
      </c>
      <c r="H45" s="29">
        <v>8</v>
      </c>
      <c r="I45" s="29">
        <v>6</v>
      </c>
      <c r="J45" s="29" t="s">
        <v>27</v>
      </c>
      <c r="K45" s="29" t="s">
        <v>27</v>
      </c>
      <c r="L45" s="36"/>
      <c r="M45" s="36"/>
      <c r="N45" s="36"/>
      <c r="O45" s="36"/>
      <c r="P45" s="175">
        <v>3</v>
      </c>
      <c r="Q45" s="32">
        <f t="shared" si="0"/>
        <v>4.9000000000000004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4560</v>
      </c>
      <c r="D46" s="26" t="s">
        <v>254</v>
      </c>
      <c r="E46" s="27" t="s">
        <v>491</v>
      </c>
      <c r="F46" s="25" t="s">
        <v>1563</v>
      </c>
      <c r="G46" s="25" t="s">
        <v>205</v>
      </c>
      <c r="H46" s="29">
        <v>0</v>
      </c>
      <c r="I46" s="29">
        <v>0</v>
      </c>
      <c r="J46" s="29" t="s">
        <v>27</v>
      </c>
      <c r="K46" s="29" t="s">
        <v>27</v>
      </c>
      <c r="L46" s="36"/>
      <c r="M46" s="36"/>
      <c r="N46" s="36"/>
      <c r="O46" s="36"/>
      <c r="P46" s="175">
        <v>0</v>
      </c>
      <c r="Q46" s="32">
        <f t="shared" si="0"/>
        <v>0</v>
      </c>
      <c r="R46" s="33" t="str">
        <f t="shared" si="3"/>
        <v>F</v>
      </c>
      <c r="S46" s="34" t="str">
        <f t="shared" si="1"/>
        <v>Kém</v>
      </c>
      <c r="T46" s="35" t="str">
        <f t="shared" si="4"/>
        <v>Không đủ ĐKDT</v>
      </c>
      <c r="U46" s="3"/>
      <c r="V46" s="101" t="str">
        <f t="shared" si="2"/>
        <v>Học lại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4561</v>
      </c>
      <c r="D47" s="26" t="s">
        <v>2579</v>
      </c>
      <c r="E47" s="27" t="s">
        <v>495</v>
      </c>
      <c r="F47" s="25" t="s">
        <v>1632</v>
      </c>
      <c r="G47" s="25" t="s">
        <v>234</v>
      </c>
      <c r="H47" s="29">
        <v>0</v>
      </c>
      <c r="I47" s="29">
        <v>0</v>
      </c>
      <c r="J47" s="29" t="s">
        <v>27</v>
      </c>
      <c r="K47" s="29" t="s">
        <v>27</v>
      </c>
      <c r="L47" s="36"/>
      <c r="M47" s="36"/>
      <c r="N47" s="36"/>
      <c r="O47" s="36"/>
      <c r="P47" s="175">
        <v>0</v>
      </c>
      <c r="Q47" s="32">
        <f t="shared" si="0"/>
        <v>0</v>
      </c>
      <c r="R47" s="33" t="str">
        <f t="shared" si="3"/>
        <v>F</v>
      </c>
      <c r="S47" s="34" t="str">
        <f t="shared" si="1"/>
        <v>Kém</v>
      </c>
      <c r="T47" s="35" t="str">
        <f t="shared" si="4"/>
        <v>Không đủ ĐKDT</v>
      </c>
      <c r="U47" s="3"/>
      <c r="V47" s="101" t="str">
        <f t="shared" si="2"/>
        <v>Học lại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4562</v>
      </c>
      <c r="D48" s="26" t="s">
        <v>4563</v>
      </c>
      <c r="E48" s="27" t="s">
        <v>291</v>
      </c>
      <c r="F48" s="25" t="s">
        <v>2701</v>
      </c>
      <c r="G48" s="25" t="s">
        <v>966</v>
      </c>
      <c r="H48" s="29">
        <v>8</v>
      </c>
      <c r="I48" s="29">
        <v>6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5.4</v>
      </c>
      <c r="R48" s="33" t="str">
        <f t="shared" si="3"/>
        <v>D+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4564</v>
      </c>
      <c r="D49" s="26" t="s">
        <v>77</v>
      </c>
      <c r="E49" s="27" t="s">
        <v>4565</v>
      </c>
      <c r="F49" s="25" t="s">
        <v>270</v>
      </c>
      <c r="G49" s="25" t="s">
        <v>167</v>
      </c>
      <c r="H49" s="29">
        <v>0</v>
      </c>
      <c r="I49" s="29">
        <v>0</v>
      </c>
      <c r="J49" s="29" t="s">
        <v>27</v>
      </c>
      <c r="K49" s="29" t="s">
        <v>27</v>
      </c>
      <c r="L49" s="36"/>
      <c r="M49" s="36"/>
      <c r="N49" s="36"/>
      <c r="O49" s="36"/>
      <c r="P49" s="175">
        <v>0</v>
      </c>
      <c r="Q49" s="32">
        <f t="shared" si="0"/>
        <v>0</v>
      </c>
      <c r="R49" s="33" t="str">
        <f t="shared" si="3"/>
        <v>F</v>
      </c>
      <c r="S49" s="34" t="str">
        <f t="shared" si="1"/>
        <v>Kém</v>
      </c>
      <c r="T49" s="35" t="str">
        <f t="shared" si="4"/>
        <v>Không đủ ĐKDT</v>
      </c>
      <c r="U49" s="3"/>
      <c r="V49" s="101" t="str">
        <f t="shared" si="2"/>
        <v>Học lại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4566</v>
      </c>
      <c r="D50" s="26" t="s">
        <v>659</v>
      </c>
      <c r="E50" s="27" t="s">
        <v>295</v>
      </c>
      <c r="F50" s="25" t="s">
        <v>114</v>
      </c>
      <c r="G50" s="25" t="s">
        <v>191</v>
      </c>
      <c r="H50" s="29">
        <v>6</v>
      </c>
      <c r="I50" s="29">
        <v>3</v>
      </c>
      <c r="J50" s="29" t="s">
        <v>27</v>
      </c>
      <c r="K50" s="29" t="s">
        <v>27</v>
      </c>
      <c r="L50" s="36"/>
      <c r="M50" s="36"/>
      <c r="N50" s="36"/>
      <c r="O50" s="36"/>
      <c r="P50" s="175">
        <v>4</v>
      </c>
      <c r="Q50" s="32">
        <f t="shared" si="0"/>
        <v>4.0999999999999996</v>
      </c>
      <c r="R50" s="33" t="str">
        <f t="shared" si="3"/>
        <v>D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4567</v>
      </c>
      <c r="D51" s="26" t="s">
        <v>720</v>
      </c>
      <c r="E51" s="27" t="s">
        <v>295</v>
      </c>
      <c r="F51" s="25" t="s">
        <v>1356</v>
      </c>
      <c r="G51" s="25" t="s">
        <v>182</v>
      </c>
      <c r="H51" s="29">
        <v>7</v>
      </c>
      <c r="I51" s="29">
        <v>7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5.5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4568</v>
      </c>
      <c r="D52" s="26" t="s">
        <v>2218</v>
      </c>
      <c r="E52" s="27" t="s">
        <v>307</v>
      </c>
      <c r="F52" s="25" t="s">
        <v>2701</v>
      </c>
      <c r="G52" s="25" t="s">
        <v>91</v>
      </c>
      <c r="H52" s="29">
        <v>8</v>
      </c>
      <c r="I52" s="29">
        <v>6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4.9000000000000004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4569</v>
      </c>
      <c r="D53" s="26" t="s">
        <v>822</v>
      </c>
      <c r="E53" s="27" t="s">
        <v>307</v>
      </c>
      <c r="F53" s="25" t="s">
        <v>1596</v>
      </c>
      <c r="G53" s="25" t="s">
        <v>372</v>
      </c>
      <c r="H53" s="29">
        <v>8</v>
      </c>
      <c r="I53" s="29">
        <v>8</v>
      </c>
      <c r="J53" s="29" t="s">
        <v>27</v>
      </c>
      <c r="K53" s="29" t="s">
        <v>27</v>
      </c>
      <c r="L53" s="36"/>
      <c r="M53" s="36"/>
      <c r="N53" s="36"/>
      <c r="O53" s="36"/>
      <c r="P53" s="175">
        <v>4</v>
      </c>
      <c r="Q53" s="32">
        <f t="shared" si="0"/>
        <v>6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4570</v>
      </c>
      <c r="D54" s="26" t="s">
        <v>1165</v>
      </c>
      <c r="E54" s="27" t="s">
        <v>311</v>
      </c>
      <c r="F54" s="25" t="s">
        <v>1531</v>
      </c>
      <c r="G54" s="25" t="s">
        <v>585</v>
      </c>
      <c r="H54" s="29">
        <v>9</v>
      </c>
      <c r="I54" s="29">
        <v>6</v>
      </c>
      <c r="J54" s="29" t="s">
        <v>27</v>
      </c>
      <c r="K54" s="29" t="s">
        <v>27</v>
      </c>
      <c r="L54" s="36"/>
      <c r="M54" s="36"/>
      <c r="N54" s="36"/>
      <c r="O54" s="36"/>
      <c r="P54" s="175">
        <v>3</v>
      </c>
      <c r="Q54" s="32">
        <f t="shared" si="0"/>
        <v>5.0999999999999996</v>
      </c>
      <c r="R54" s="33" t="str">
        <f t="shared" si="3"/>
        <v>D+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4571</v>
      </c>
      <c r="D55" s="26" t="s">
        <v>467</v>
      </c>
      <c r="E55" s="27" t="s">
        <v>506</v>
      </c>
      <c r="F55" s="25" t="s">
        <v>678</v>
      </c>
      <c r="G55" s="25" t="s">
        <v>200</v>
      </c>
      <c r="H55" s="29">
        <v>7</v>
      </c>
      <c r="I55" s="29">
        <v>5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4.9000000000000004</v>
      </c>
      <c r="R55" s="33" t="str">
        <f t="shared" si="3"/>
        <v>D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4572</v>
      </c>
      <c r="D56" s="26" t="s">
        <v>4573</v>
      </c>
      <c r="E56" s="27" t="s">
        <v>2718</v>
      </c>
      <c r="F56" s="25" t="s">
        <v>4574</v>
      </c>
      <c r="G56" s="25" t="s">
        <v>372</v>
      </c>
      <c r="H56" s="29">
        <v>10</v>
      </c>
      <c r="I56" s="29">
        <v>5</v>
      </c>
      <c r="J56" s="29" t="s">
        <v>27</v>
      </c>
      <c r="K56" s="29" t="s">
        <v>27</v>
      </c>
      <c r="L56" s="36"/>
      <c r="M56" s="36"/>
      <c r="N56" s="36"/>
      <c r="O56" s="36"/>
      <c r="P56" s="175">
        <v>3</v>
      </c>
      <c r="Q56" s="32">
        <f t="shared" si="0"/>
        <v>5</v>
      </c>
      <c r="R56" s="33" t="str">
        <f t="shared" si="3"/>
        <v>D+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4575</v>
      </c>
      <c r="D57" s="26" t="s">
        <v>4576</v>
      </c>
      <c r="E57" s="27" t="s">
        <v>2909</v>
      </c>
      <c r="F57" s="25" t="s">
        <v>618</v>
      </c>
      <c r="G57" s="25" t="s">
        <v>383</v>
      </c>
      <c r="H57" s="29">
        <v>8</v>
      </c>
      <c r="I57" s="29">
        <v>6</v>
      </c>
      <c r="J57" s="29" t="s">
        <v>27</v>
      </c>
      <c r="K57" s="29" t="s">
        <v>27</v>
      </c>
      <c r="L57" s="36"/>
      <c r="M57" s="36"/>
      <c r="N57" s="36"/>
      <c r="O57" s="36"/>
      <c r="P57" s="175">
        <v>3</v>
      </c>
      <c r="Q57" s="32">
        <f t="shared" si="0"/>
        <v>4.9000000000000004</v>
      </c>
      <c r="R57" s="33" t="str">
        <f t="shared" si="3"/>
        <v>D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4577</v>
      </c>
      <c r="D58" s="26" t="s">
        <v>246</v>
      </c>
      <c r="E58" s="27" t="s">
        <v>879</v>
      </c>
      <c r="F58" s="25" t="s">
        <v>256</v>
      </c>
      <c r="G58" s="25" t="s">
        <v>297</v>
      </c>
      <c r="H58" s="29">
        <v>10</v>
      </c>
      <c r="I58" s="29">
        <v>7</v>
      </c>
      <c r="J58" s="29" t="s">
        <v>27</v>
      </c>
      <c r="K58" s="29" t="s">
        <v>27</v>
      </c>
      <c r="L58" s="36"/>
      <c r="M58" s="36"/>
      <c r="N58" s="36"/>
      <c r="O58" s="36"/>
      <c r="P58" s="175">
        <v>4</v>
      </c>
      <c r="Q58" s="32">
        <f t="shared" si="0"/>
        <v>6.1</v>
      </c>
      <c r="R58" s="33" t="str">
        <f t="shared" si="3"/>
        <v>C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4578</v>
      </c>
      <c r="D59" s="26" t="s">
        <v>77</v>
      </c>
      <c r="E59" s="27" t="s">
        <v>893</v>
      </c>
      <c r="F59" s="25" t="s">
        <v>2844</v>
      </c>
      <c r="G59" s="25" t="s">
        <v>557</v>
      </c>
      <c r="H59" s="29">
        <v>10</v>
      </c>
      <c r="I59" s="29">
        <v>3</v>
      </c>
      <c r="J59" s="29" t="s">
        <v>27</v>
      </c>
      <c r="K59" s="29" t="s">
        <v>27</v>
      </c>
      <c r="L59" s="36"/>
      <c r="M59" s="36"/>
      <c r="N59" s="36"/>
      <c r="O59" s="36"/>
      <c r="P59" s="175">
        <v>2</v>
      </c>
      <c r="Q59" s="32">
        <f t="shared" si="0"/>
        <v>3.9</v>
      </c>
      <c r="R59" s="33" t="str">
        <f t="shared" si="3"/>
        <v>F</v>
      </c>
      <c r="S59" s="34" t="str">
        <f t="shared" si="1"/>
        <v>Kém</v>
      </c>
      <c r="T59" s="35" t="str">
        <f t="shared" si="4"/>
        <v/>
      </c>
      <c r="U59" s="3"/>
      <c r="V59" s="101" t="str">
        <f t="shared" si="2"/>
        <v>Học lại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4579</v>
      </c>
      <c r="D60" s="26" t="s">
        <v>176</v>
      </c>
      <c r="E60" s="27" t="s">
        <v>515</v>
      </c>
      <c r="F60" s="25" t="s">
        <v>4013</v>
      </c>
      <c r="G60" s="25" t="s">
        <v>557</v>
      </c>
      <c r="H60" s="29">
        <v>10</v>
      </c>
      <c r="I60" s="29">
        <v>10</v>
      </c>
      <c r="J60" s="29" t="s">
        <v>27</v>
      </c>
      <c r="K60" s="29" t="s">
        <v>27</v>
      </c>
      <c r="L60" s="36"/>
      <c r="M60" s="36"/>
      <c r="N60" s="36"/>
      <c r="O60" s="36"/>
      <c r="P60" s="175">
        <v>1</v>
      </c>
      <c r="Q60" s="32">
        <f t="shared" si="0"/>
        <v>5.5</v>
      </c>
      <c r="R60" s="33" t="str">
        <f t="shared" si="3"/>
        <v>C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4580</v>
      </c>
      <c r="D61" s="26" t="s">
        <v>2239</v>
      </c>
      <c r="E61" s="27" t="s">
        <v>515</v>
      </c>
      <c r="F61" s="25" t="s">
        <v>244</v>
      </c>
      <c r="G61" s="25" t="s">
        <v>100</v>
      </c>
      <c r="H61" s="29">
        <v>10</v>
      </c>
      <c r="I61" s="29">
        <v>6</v>
      </c>
      <c r="J61" s="29" t="s">
        <v>27</v>
      </c>
      <c r="K61" s="29" t="s">
        <v>27</v>
      </c>
      <c r="L61" s="36"/>
      <c r="M61" s="36"/>
      <c r="N61" s="36"/>
      <c r="O61" s="36"/>
      <c r="P61" s="175">
        <v>3</v>
      </c>
      <c r="Q61" s="32">
        <f t="shared" si="0"/>
        <v>5.3</v>
      </c>
      <c r="R61" s="33" t="str">
        <f t="shared" si="3"/>
        <v>D+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4581</v>
      </c>
      <c r="D62" s="26" t="s">
        <v>254</v>
      </c>
      <c r="E62" s="27" t="s">
        <v>1066</v>
      </c>
      <c r="F62" s="25" t="s">
        <v>1293</v>
      </c>
      <c r="G62" s="25" t="s">
        <v>138</v>
      </c>
      <c r="H62" s="29">
        <v>10</v>
      </c>
      <c r="I62" s="29">
        <v>7</v>
      </c>
      <c r="J62" s="29" t="s">
        <v>27</v>
      </c>
      <c r="K62" s="29" t="s">
        <v>27</v>
      </c>
      <c r="L62" s="36"/>
      <c r="M62" s="36"/>
      <c r="N62" s="36"/>
      <c r="O62" s="36"/>
      <c r="P62" s="175">
        <v>7</v>
      </c>
      <c r="Q62" s="32">
        <f t="shared" si="0"/>
        <v>7.6</v>
      </c>
      <c r="R62" s="33" t="str">
        <f t="shared" si="3"/>
        <v>B</v>
      </c>
      <c r="S62" s="34" t="str">
        <f t="shared" si="1"/>
        <v>Khá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4582</v>
      </c>
      <c r="D63" s="26" t="s">
        <v>4583</v>
      </c>
      <c r="E63" s="27" t="s">
        <v>522</v>
      </c>
      <c r="F63" s="25" t="s">
        <v>569</v>
      </c>
      <c r="G63" s="25" t="s">
        <v>200</v>
      </c>
      <c r="H63" s="29">
        <v>8</v>
      </c>
      <c r="I63" s="29">
        <v>6</v>
      </c>
      <c r="J63" s="29" t="s">
        <v>27</v>
      </c>
      <c r="K63" s="29" t="s">
        <v>27</v>
      </c>
      <c r="L63" s="36"/>
      <c r="M63" s="36"/>
      <c r="N63" s="36"/>
      <c r="O63" s="36"/>
      <c r="P63" s="175">
        <v>5</v>
      </c>
      <c r="Q63" s="32">
        <f t="shared" si="0"/>
        <v>5.9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4584</v>
      </c>
      <c r="D64" s="26" t="s">
        <v>1877</v>
      </c>
      <c r="E64" s="27" t="s">
        <v>522</v>
      </c>
      <c r="F64" s="25" t="s">
        <v>818</v>
      </c>
      <c r="G64" s="25" t="s">
        <v>424</v>
      </c>
      <c r="H64" s="29">
        <v>6</v>
      </c>
      <c r="I64" s="29">
        <v>7</v>
      </c>
      <c r="J64" s="29" t="s">
        <v>27</v>
      </c>
      <c r="K64" s="29" t="s">
        <v>27</v>
      </c>
      <c r="L64" s="36"/>
      <c r="M64" s="36"/>
      <c r="N64" s="36"/>
      <c r="O64" s="36"/>
      <c r="P64" s="175">
        <v>5</v>
      </c>
      <c r="Q64" s="32">
        <f t="shared" si="0"/>
        <v>5.8</v>
      </c>
      <c r="R64" s="33" t="str">
        <f t="shared" si="3"/>
        <v>C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4585</v>
      </c>
      <c r="D65" s="26" t="s">
        <v>1918</v>
      </c>
      <c r="E65" s="27" t="s">
        <v>904</v>
      </c>
      <c r="F65" s="25" t="s">
        <v>546</v>
      </c>
      <c r="G65" s="25" t="s">
        <v>91</v>
      </c>
      <c r="H65" s="29">
        <v>10</v>
      </c>
      <c r="I65" s="29">
        <v>7</v>
      </c>
      <c r="J65" s="29" t="s">
        <v>27</v>
      </c>
      <c r="K65" s="29" t="s">
        <v>27</v>
      </c>
      <c r="L65" s="36"/>
      <c r="M65" s="36"/>
      <c r="N65" s="36"/>
      <c r="O65" s="36"/>
      <c r="P65" s="175">
        <v>5</v>
      </c>
      <c r="Q65" s="32">
        <f t="shared" si="0"/>
        <v>6.6</v>
      </c>
      <c r="R65" s="33" t="str">
        <f t="shared" si="3"/>
        <v>C+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>
      <c r="B66" s="24">
        <v>56</v>
      </c>
      <c r="C66" s="25" t="s">
        <v>4586</v>
      </c>
      <c r="D66" s="26" t="s">
        <v>876</v>
      </c>
      <c r="E66" s="27" t="s">
        <v>529</v>
      </c>
      <c r="F66" s="25" t="s">
        <v>1563</v>
      </c>
      <c r="G66" s="25" t="s">
        <v>182</v>
      </c>
      <c r="H66" s="29">
        <v>10</v>
      </c>
      <c r="I66" s="29">
        <v>6</v>
      </c>
      <c r="J66" s="29" t="s">
        <v>27</v>
      </c>
      <c r="K66" s="29" t="s">
        <v>27</v>
      </c>
      <c r="L66" s="36"/>
      <c r="M66" s="36"/>
      <c r="N66" s="36"/>
      <c r="O66" s="36"/>
      <c r="P66" s="175">
        <v>7</v>
      </c>
      <c r="Q66" s="32">
        <f t="shared" si="0"/>
        <v>7.3</v>
      </c>
      <c r="R66" s="33" t="str">
        <f t="shared" si="3"/>
        <v>B</v>
      </c>
      <c r="S66" s="34" t="str">
        <f t="shared" si="1"/>
        <v>Khá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>
      <c r="B67" s="24">
        <v>57</v>
      </c>
      <c r="C67" s="25" t="s">
        <v>4587</v>
      </c>
      <c r="D67" s="26" t="s">
        <v>4588</v>
      </c>
      <c r="E67" s="27" t="s">
        <v>3307</v>
      </c>
      <c r="F67" s="25" t="s">
        <v>229</v>
      </c>
      <c r="G67" s="25" t="s">
        <v>95</v>
      </c>
      <c r="H67" s="29">
        <v>10</v>
      </c>
      <c r="I67" s="29">
        <v>6</v>
      </c>
      <c r="J67" s="29" t="s">
        <v>27</v>
      </c>
      <c r="K67" s="29" t="s">
        <v>27</v>
      </c>
      <c r="L67" s="36"/>
      <c r="M67" s="36"/>
      <c r="N67" s="36"/>
      <c r="O67" s="36"/>
      <c r="P67" s="175">
        <v>4</v>
      </c>
      <c r="Q67" s="32">
        <f t="shared" si="0"/>
        <v>5.8</v>
      </c>
      <c r="R67" s="33" t="str">
        <f t="shared" si="3"/>
        <v>C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>
      <c r="B68" s="24">
        <v>58</v>
      </c>
      <c r="C68" s="25" t="s">
        <v>4589</v>
      </c>
      <c r="D68" s="26" t="s">
        <v>553</v>
      </c>
      <c r="E68" s="27" t="s">
        <v>755</v>
      </c>
      <c r="F68" s="25" t="s">
        <v>4590</v>
      </c>
      <c r="G68" s="25" t="s">
        <v>95</v>
      </c>
      <c r="H68" s="29">
        <v>9</v>
      </c>
      <c r="I68" s="29">
        <v>8</v>
      </c>
      <c r="J68" s="29" t="s">
        <v>27</v>
      </c>
      <c r="K68" s="29" t="s">
        <v>27</v>
      </c>
      <c r="L68" s="36"/>
      <c r="M68" s="36"/>
      <c r="N68" s="36"/>
      <c r="O68" s="36"/>
      <c r="P68" s="175">
        <v>4</v>
      </c>
      <c r="Q68" s="32">
        <f t="shared" si="0"/>
        <v>6.2</v>
      </c>
      <c r="R68" s="33" t="str">
        <f t="shared" si="3"/>
        <v>C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>
      <c r="B69" s="24">
        <v>59</v>
      </c>
      <c r="C69" s="25" t="s">
        <v>4591</v>
      </c>
      <c r="D69" s="26" t="s">
        <v>994</v>
      </c>
      <c r="E69" s="27" t="s">
        <v>536</v>
      </c>
      <c r="F69" s="25" t="s">
        <v>177</v>
      </c>
      <c r="G69" s="25" t="s">
        <v>95</v>
      </c>
      <c r="H69" s="29">
        <v>8</v>
      </c>
      <c r="I69" s="29">
        <v>7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5.7</v>
      </c>
      <c r="R69" s="33" t="str">
        <f t="shared" si="3"/>
        <v>C</v>
      </c>
      <c r="S69" s="34" t="str">
        <f t="shared" si="1"/>
        <v>Trung bình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>
      <c r="B70" s="24">
        <v>60</v>
      </c>
      <c r="C70" s="25" t="s">
        <v>4592</v>
      </c>
      <c r="D70" s="26" t="s">
        <v>4371</v>
      </c>
      <c r="E70" s="27" t="s">
        <v>4593</v>
      </c>
      <c r="F70" s="25" t="s">
        <v>593</v>
      </c>
      <c r="G70" s="25" t="s">
        <v>100</v>
      </c>
      <c r="H70" s="29">
        <v>10</v>
      </c>
      <c r="I70" s="29">
        <v>5</v>
      </c>
      <c r="J70" s="29" t="s">
        <v>27</v>
      </c>
      <c r="K70" s="29" t="s">
        <v>27</v>
      </c>
      <c r="L70" s="36"/>
      <c r="M70" s="36"/>
      <c r="N70" s="36"/>
      <c r="O70" s="36"/>
      <c r="P70" s="175">
        <v>4</v>
      </c>
      <c r="Q70" s="32">
        <f t="shared" si="0"/>
        <v>5.5</v>
      </c>
      <c r="R70" s="33" t="str">
        <f t="shared" si="3"/>
        <v>C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144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52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8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061" priority="2" operator="greaterThan">
      <formula>10</formula>
    </cfRule>
  </conditionalFormatting>
  <conditionalFormatting sqref="C1:C1048576">
    <cfRule type="duplicateValues" dxfId="2060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9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4777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43610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38" t="s">
        <v>50</v>
      </c>
      <c r="N9" s="138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23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2</v>
      </c>
      <c r="AI9" s="81">
        <f>+$AH$9/$Y$9</f>
        <v>1.3333333333333334E-2</v>
      </c>
      <c r="AJ9" s="73">
        <f>COUNTIF($V$11:$V$219,"Đạt")</f>
        <v>58</v>
      </c>
      <c r="AK9" s="80">
        <f>+$AJ$9/$Y$9</f>
        <v>0.38666666666666666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4594</v>
      </c>
      <c r="D11" s="17" t="s">
        <v>4595</v>
      </c>
      <c r="E11" s="18" t="s">
        <v>73</v>
      </c>
      <c r="F11" s="16" t="s">
        <v>433</v>
      </c>
      <c r="G11" s="16" t="s">
        <v>158</v>
      </c>
      <c r="H11" s="19">
        <v>8</v>
      </c>
      <c r="I11" s="19">
        <v>7</v>
      </c>
      <c r="J11" s="19" t="s">
        <v>27</v>
      </c>
      <c r="K11" s="19" t="s">
        <v>27</v>
      </c>
      <c r="L11" s="20"/>
      <c r="M11" s="20"/>
      <c r="N11" s="20"/>
      <c r="O11" s="20"/>
      <c r="P11" s="174">
        <v>8</v>
      </c>
      <c r="Q11" s="21">
        <f t="shared" ref="Q11:Q74" si="0">ROUND(SUMPRODUCT(H11:P11,$H$10:$P$10)/100,1)</f>
        <v>7.7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B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Khá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4596</v>
      </c>
      <c r="D12" s="26" t="s">
        <v>1893</v>
      </c>
      <c r="E12" s="27" t="s">
        <v>73</v>
      </c>
      <c r="F12" s="25" t="s">
        <v>1198</v>
      </c>
      <c r="G12" s="25" t="s">
        <v>297</v>
      </c>
      <c r="H12" s="29">
        <v>10</v>
      </c>
      <c r="I12" s="29">
        <v>8</v>
      </c>
      <c r="J12" s="29" t="s">
        <v>27</v>
      </c>
      <c r="K12" s="29" t="s">
        <v>27</v>
      </c>
      <c r="L12" s="30"/>
      <c r="M12" s="30"/>
      <c r="N12" s="30"/>
      <c r="O12" s="30"/>
      <c r="P12" s="175">
        <v>6</v>
      </c>
      <c r="Q12" s="32">
        <f t="shared" si="0"/>
        <v>7.4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B</v>
      </c>
      <c r="S12" s="34" t="str">
        <f t="shared" si="1"/>
        <v>Khá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4597</v>
      </c>
      <c r="D13" s="26" t="s">
        <v>587</v>
      </c>
      <c r="E13" s="27" t="s">
        <v>73</v>
      </c>
      <c r="F13" s="25" t="s">
        <v>1418</v>
      </c>
      <c r="G13" s="25" t="s">
        <v>828</v>
      </c>
      <c r="H13" s="29">
        <v>10</v>
      </c>
      <c r="I13" s="29">
        <v>2</v>
      </c>
      <c r="J13" s="29" t="s">
        <v>27</v>
      </c>
      <c r="K13" s="29" t="s">
        <v>27</v>
      </c>
      <c r="L13" s="36"/>
      <c r="M13" s="36"/>
      <c r="N13" s="36"/>
      <c r="O13" s="36"/>
      <c r="P13" s="175">
        <v>3</v>
      </c>
      <c r="Q13" s="32">
        <f t="shared" si="0"/>
        <v>4.0999999999999996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37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4598</v>
      </c>
      <c r="D14" s="26" t="s">
        <v>4599</v>
      </c>
      <c r="E14" s="27" t="s">
        <v>73</v>
      </c>
      <c r="F14" s="25" t="s">
        <v>533</v>
      </c>
      <c r="G14" s="25" t="s">
        <v>945</v>
      </c>
      <c r="H14" s="29">
        <v>9</v>
      </c>
      <c r="I14" s="29">
        <v>6</v>
      </c>
      <c r="J14" s="29" t="s">
        <v>27</v>
      </c>
      <c r="K14" s="29" t="s">
        <v>27</v>
      </c>
      <c r="L14" s="36"/>
      <c r="M14" s="36"/>
      <c r="N14" s="36"/>
      <c r="O14" s="36"/>
      <c r="P14" s="175">
        <v>3</v>
      </c>
      <c r="Q14" s="32">
        <f t="shared" si="0"/>
        <v>5.0999999999999996</v>
      </c>
      <c r="R14" s="33" t="str">
        <f t="shared" si="3"/>
        <v>D+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4600</v>
      </c>
      <c r="D15" s="26" t="s">
        <v>822</v>
      </c>
      <c r="E15" s="27" t="s">
        <v>73</v>
      </c>
      <c r="F15" s="25" t="s">
        <v>1823</v>
      </c>
      <c r="G15" s="25" t="s">
        <v>408</v>
      </c>
      <c r="H15" s="29">
        <v>9</v>
      </c>
      <c r="I15" s="29">
        <v>6</v>
      </c>
      <c r="J15" s="29" t="s">
        <v>27</v>
      </c>
      <c r="K15" s="29" t="s">
        <v>27</v>
      </c>
      <c r="L15" s="36"/>
      <c r="M15" s="36"/>
      <c r="N15" s="36"/>
      <c r="O15" s="36"/>
      <c r="P15" s="175">
        <v>1</v>
      </c>
      <c r="Q15" s="32">
        <f t="shared" si="0"/>
        <v>4.0999999999999996</v>
      </c>
      <c r="R15" s="33" t="str">
        <f t="shared" si="3"/>
        <v>D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4601</v>
      </c>
      <c r="D16" s="26" t="s">
        <v>135</v>
      </c>
      <c r="E16" s="27" t="s">
        <v>73</v>
      </c>
      <c r="F16" s="25" t="s">
        <v>4602</v>
      </c>
      <c r="G16" s="25" t="s">
        <v>1469</v>
      </c>
      <c r="H16" s="29">
        <v>9</v>
      </c>
      <c r="I16" s="29">
        <v>5</v>
      </c>
      <c r="J16" s="29" t="s">
        <v>27</v>
      </c>
      <c r="K16" s="29" t="s">
        <v>27</v>
      </c>
      <c r="L16" s="36"/>
      <c r="M16" s="36"/>
      <c r="N16" s="36"/>
      <c r="O16" s="36"/>
      <c r="P16" s="175">
        <v>4</v>
      </c>
      <c r="Q16" s="32">
        <f t="shared" si="0"/>
        <v>5.3</v>
      </c>
      <c r="R16" s="33" t="str">
        <f t="shared" si="3"/>
        <v>D+</v>
      </c>
      <c r="S16" s="34" t="str">
        <f t="shared" si="1"/>
        <v>Trung bình yếu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4603</v>
      </c>
      <c r="D17" s="26" t="s">
        <v>4604</v>
      </c>
      <c r="E17" s="27" t="s">
        <v>73</v>
      </c>
      <c r="F17" s="25" t="s">
        <v>1998</v>
      </c>
      <c r="G17" s="25" t="s">
        <v>1182</v>
      </c>
      <c r="H17" s="29">
        <v>8</v>
      </c>
      <c r="I17" s="29">
        <v>7</v>
      </c>
      <c r="J17" s="29" t="s">
        <v>27</v>
      </c>
      <c r="K17" s="29" t="s">
        <v>27</v>
      </c>
      <c r="L17" s="36"/>
      <c r="M17" s="36"/>
      <c r="N17" s="36"/>
      <c r="O17" s="36"/>
      <c r="P17" s="175">
        <v>2</v>
      </c>
      <c r="Q17" s="32">
        <f t="shared" si="0"/>
        <v>4.7</v>
      </c>
      <c r="R17" s="33" t="str">
        <f t="shared" si="3"/>
        <v>D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4605</v>
      </c>
      <c r="D18" s="26" t="s">
        <v>4606</v>
      </c>
      <c r="E18" s="27" t="s">
        <v>2330</v>
      </c>
      <c r="F18" s="25" t="s">
        <v>2444</v>
      </c>
      <c r="G18" s="25" t="s">
        <v>4607</v>
      </c>
      <c r="H18" s="29">
        <v>8</v>
      </c>
      <c r="I18" s="29">
        <v>5</v>
      </c>
      <c r="J18" s="29" t="s">
        <v>27</v>
      </c>
      <c r="K18" s="29" t="s">
        <v>27</v>
      </c>
      <c r="L18" s="36"/>
      <c r="M18" s="36"/>
      <c r="N18" s="36"/>
      <c r="O18" s="36"/>
      <c r="P18" s="175">
        <v>3</v>
      </c>
      <c r="Q18" s="32">
        <f t="shared" si="0"/>
        <v>4.5999999999999996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4608</v>
      </c>
      <c r="D19" s="26" t="s">
        <v>4609</v>
      </c>
      <c r="E19" s="27" t="s">
        <v>2843</v>
      </c>
      <c r="F19" s="25" t="s">
        <v>308</v>
      </c>
      <c r="G19" s="25" t="s">
        <v>424</v>
      </c>
      <c r="H19" s="29">
        <v>6</v>
      </c>
      <c r="I19" s="29">
        <v>8</v>
      </c>
      <c r="J19" s="29" t="s">
        <v>27</v>
      </c>
      <c r="K19" s="29" t="s">
        <v>27</v>
      </c>
      <c r="L19" s="36"/>
      <c r="M19" s="36"/>
      <c r="N19" s="36"/>
      <c r="O19" s="36"/>
      <c r="P19" s="175">
        <v>2</v>
      </c>
      <c r="Q19" s="32">
        <f t="shared" si="0"/>
        <v>4.5999999999999996</v>
      </c>
      <c r="R19" s="33" t="str">
        <f t="shared" si="3"/>
        <v>D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4610</v>
      </c>
      <c r="D20" s="26" t="s">
        <v>1728</v>
      </c>
      <c r="E20" s="27" t="s">
        <v>103</v>
      </c>
      <c r="F20" s="25" t="s">
        <v>1283</v>
      </c>
      <c r="G20" s="25" t="s">
        <v>234</v>
      </c>
      <c r="H20" s="29">
        <v>10</v>
      </c>
      <c r="I20" s="29">
        <v>7</v>
      </c>
      <c r="J20" s="29" t="s">
        <v>27</v>
      </c>
      <c r="K20" s="29" t="s">
        <v>27</v>
      </c>
      <c r="L20" s="36"/>
      <c r="M20" s="36"/>
      <c r="N20" s="36"/>
      <c r="O20" s="36"/>
      <c r="P20" s="175">
        <v>6</v>
      </c>
      <c r="Q20" s="32">
        <f t="shared" si="0"/>
        <v>7.1</v>
      </c>
      <c r="R20" s="33" t="str">
        <f t="shared" si="3"/>
        <v>B</v>
      </c>
      <c r="S20" s="34" t="str">
        <f t="shared" si="1"/>
        <v>Khá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4611</v>
      </c>
      <c r="D21" s="26" t="s">
        <v>4612</v>
      </c>
      <c r="E21" s="27" t="s">
        <v>4613</v>
      </c>
      <c r="F21" s="25" t="s">
        <v>890</v>
      </c>
      <c r="G21" s="25" t="s">
        <v>945</v>
      </c>
      <c r="H21" s="29">
        <v>8</v>
      </c>
      <c r="I21" s="29">
        <v>7</v>
      </c>
      <c r="J21" s="29" t="s">
        <v>27</v>
      </c>
      <c r="K21" s="29" t="s">
        <v>27</v>
      </c>
      <c r="L21" s="36"/>
      <c r="M21" s="36"/>
      <c r="N21" s="36"/>
      <c r="O21" s="36"/>
      <c r="P21" s="175">
        <v>6</v>
      </c>
      <c r="Q21" s="32">
        <f t="shared" si="0"/>
        <v>6.7</v>
      </c>
      <c r="R21" s="33" t="str">
        <f t="shared" si="3"/>
        <v>C+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4614</v>
      </c>
      <c r="D22" s="26" t="s">
        <v>822</v>
      </c>
      <c r="E22" s="27" t="s">
        <v>4615</v>
      </c>
      <c r="F22" s="25" t="s">
        <v>4044</v>
      </c>
      <c r="G22" s="25" t="s">
        <v>1469</v>
      </c>
      <c r="H22" s="29">
        <v>10</v>
      </c>
      <c r="I22" s="29">
        <v>5</v>
      </c>
      <c r="J22" s="29" t="s">
        <v>27</v>
      </c>
      <c r="K22" s="29" t="s">
        <v>27</v>
      </c>
      <c r="L22" s="36"/>
      <c r="M22" s="36"/>
      <c r="N22" s="36"/>
      <c r="O22" s="36"/>
      <c r="P22" s="175">
        <v>3</v>
      </c>
      <c r="Q22" s="32">
        <f t="shared" si="0"/>
        <v>5</v>
      </c>
      <c r="R22" s="33" t="str">
        <f t="shared" si="3"/>
        <v>D+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4616</v>
      </c>
      <c r="D23" s="26" t="s">
        <v>412</v>
      </c>
      <c r="E23" s="27" t="s">
        <v>3026</v>
      </c>
      <c r="F23" s="25" t="s">
        <v>890</v>
      </c>
      <c r="G23" s="25" t="s">
        <v>91</v>
      </c>
      <c r="H23" s="29">
        <v>10</v>
      </c>
      <c r="I23" s="29">
        <v>8</v>
      </c>
      <c r="J23" s="29" t="s">
        <v>27</v>
      </c>
      <c r="K23" s="29" t="s">
        <v>27</v>
      </c>
      <c r="L23" s="36"/>
      <c r="M23" s="36"/>
      <c r="N23" s="36"/>
      <c r="O23" s="36"/>
      <c r="P23" s="175">
        <v>7</v>
      </c>
      <c r="Q23" s="32">
        <f t="shared" si="0"/>
        <v>7.9</v>
      </c>
      <c r="R23" s="33" t="str">
        <f t="shared" si="3"/>
        <v>B</v>
      </c>
      <c r="S23" s="34" t="str">
        <f t="shared" si="1"/>
        <v>Khá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4617</v>
      </c>
      <c r="D24" s="26" t="s">
        <v>4618</v>
      </c>
      <c r="E24" s="27" t="s">
        <v>948</v>
      </c>
      <c r="F24" s="25" t="s">
        <v>286</v>
      </c>
      <c r="G24" s="25" t="s">
        <v>91</v>
      </c>
      <c r="H24" s="29">
        <v>8</v>
      </c>
      <c r="I24" s="29">
        <v>2</v>
      </c>
      <c r="J24" s="29" t="s">
        <v>27</v>
      </c>
      <c r="K24" s="29" t="s">
        <v>27</v>
      </c>
      <c r="L24" s="36"/>
      <c r="M24" s="36"/>
      <c r="N24" s="36"/>
      <c r="O24" s="36"/>
      <c r="P24" s="175">
        <v>5</v>
      </c>
      <c r="Q24" s="32">
        <f t="shared" si="0"/>
        <v>4.7</v>
      </c>
      <c r="R24" s="33" t="str">
        <f t="shared" si="3"/>
        <v>D</v>
      </c>
      <c r="S24" s="34" t="str">
        <f t="shared" si="1"/>
        <v>Trung bình yếu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4619</v>
      </c>
      <c r="D25" s="26" t="s">
        <v>4512</v>
      </c>
      <c r="E25" s="27" t="s">
        <v>948</v>
      </c>
      <c r="F25" s="25" t="s">
        <v>1253</v>
      </c>
      <c r="G25" s="25" t="s">
        <v>297</v>
      </c>
      <c r="H25" s="29">
        <v>10</v>
      </c>
      <c r="I25" s="29">
        <v>6</v>
      </c>
      <c r="J25" s="29" t="s">
        <v>27</v>
      </c>
      <c r="K25" s="29" t="s">
        <v>27</v>
      </c>
      <c r="L25" s="36"/>
      <c r="M25" s="36"/>
      <c r="N25" s="36"/>
      <c r="O25" s="36"/>
      <c r="P25" s="175">
        <v>2</v>
      </c>
      <c r="Q25" s="32">
        <f t="shared" si="0"/>
        <v>4.8</v>
      </c>
      <c r="R25" s="33" t="str">
        <f t="shared" si="3"/>
        <v>D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4620</v>
      </c>
      <c r="D26" s="26" t="s">
        <v>1165</v>
      </c>
      <c r="E26" s="27" t="s">
        <v>948</v>
      </c>
      <c r="F26" s="25" t="s">
        <v>399</v>
      </c>
      <c r="G26" s="25" t="s">
        <v>945</v>
      </c>
      <c r="H26" s="29">
        <v>8</v>
      </c>
      <c r="I26" s="29">
        <v>6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4.9000000000000004</v>
      </c>
      <c r="R26" s="33" t="str">
        <f t="shared" si="3"/>
        <v>D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4621</v>
      </c>
      <c r="D27" s="26" t="s">
        <v>254</v>
      </c>
      <c r="E27" s="27" t="s">
        <v>4525</v>
      </c>
      <c r="F27" s="25" t="s">
        <v>4622</v>
      </c>
      <c r="G27" s="25" t="s">
        <v>1469</v>
      </c>
      <c r="H27" s="29">
        <v>10</v>
      </c>
      <c r="I27" s="29">
        <v>5</v>
      </c>
      <c r="J27" s="29" t="s">
        <v>27</v>
      </c>
      <c r="K27" s="29" t="s">
        <v>27</v>
      </c>
      <c r="L27" s="36"/>
      <c r="M27" s="36"/>
      <c r="N27" s="36"/>
      <c r="O27" s="36"/>
      <c r="P27" s="175">
        <v>2</v>
      </c>
      <c r="Q27" s="32">
        <f t="shared" si="0"/>
        <v>4.5</v>
      </c>
      <c r="R27" s="33" t="str">
        <f t="shared" si="3"/>
        <v>D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4623</v>
      </c>
      <c r="D28" s="26" t="s">
        <v>454</v>
      </c>
      <c r="E28" s="27" t="s">
        <v>141</v>
      </c>
      <c r="F28" s="25" t="s">
        <v>1769</v>
      </c>
      <c r="G28" s="25" t="s">
        <v>124</v>
      </c>
      <c r="H28" s="29">
        <v>8</v>
      </c>
      <c r="I28" s="29">
        <v>5</v>
      </c>
      <c r="J28" s="29" t="s">
        <v>27</v>
      </c>
      <c r="K28" s="29" t="s">
        <v>27</v>
      </c>
      <c r="L28" s="36"/>
      <c r="M28" s="36"/>
      <c r="N28" s="36"/>
      <c r="O28" s="36"/>
      <c r="P28" s="175">
        <v>6</v>
      </c>
      <c r="Q28" s="32">
        <f t="shared" si="0"/>
        <v>6.1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4624</v>
      </c>
      <c r="D29" s="26" t="s">
        <v>1918</v>
      </c>
      <c r="E29" s="27" t="s">
        <v>141</v>
      </c>
      <c r="F29" s="25" t="s">
        <v>1039</v>
      </c>
      <c r="G29" s="25" t="s">
        <v>91</v>
      </c>
      <c r="H29" s="29">
        <v>6</v>
      </c>
      <c r="I29" s="29">
        <v>6</v>
      </c>
      <c r="J29" s="29" t="s">
        <v>27</v>
      </c>
      <c r="K29" s="29" t="s">
        <v>27</v>
      </c>
      <c r="L29" s="36"/>
      <c r="M29" s="36"/>
      <c r="N29" s="36"/>
      <c r="O29" s="36"/>
      <c r="P29" s="175">
        <v>3</v>
      </c>
      <c r="Q29" s="32">
        <f t="shared" si="0"/>
        <v>4.5</v>
      </c>
      <c r="R29" s="33" t="str">
        <f t="shared" si="3"/>
        <v>D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4625</v>
      </c>
      <c r="D30" s="26" t="s">
        <v>254</v>
      </c>
      <c r="E30" s="27" t="s">
        <v>149</v>
      </c>
      <c r="F30" s="25" t="s">
        <v>407</v>
      </c>
      <c r="G30" s="25" t="s">
        <v>512</v>
      </c>
      <c r="H30" s="29">
        <v>10</v>
      </c>
      <c r="I30" s="29">
        <v>5</v>
      </c>
      <c r="J30" s="29" t="s">
        <v>27</v>
      </c>
      <c r="K30" s="29" t="s">
        <v>27</v>
      </c>
      <c r="L30" s="36"/>
      <c r="M30" s="36"/>
      <c r="N30" s="36"/>
      <c r="O30" s="36"/>
      <c r="P30" s="175">
        <v>3</v>
      </c>
      <c r="Q30" s="32">
        <f t="shared" si="0"/>
        <v>5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4626</v>
      </c>
      <c r="D31" s="26" t="s">
        <v>77</v>
      </c>
      <c r="E31" s="27" t="s">
        <v>161</v>
      </c>
      <c r="F31" s="25" t="s">
        <v>1651</v>
      </c>
      <c r="G31" s="25" t="s">
        <v>234</v>
      </c>
      <c r="H31" s="29">
        <v>6</v>
      </c>
      <c r="I31" s="29">
        <v>3</v>
      </c>
      <c r="J31" s="29" t="s">
        <v>27</v>
      </c>
      <c r="K31" s="29" t="s">
        <v>27</v>
      </c>
      <c r="L31" s="36"/>
      <c r="M31" s="36"/>
      <c r="N31" s="36"/>
      <c r="O31" s="36"/>
      <c r="P31" s="175">
        <v>4</v>
      </c>
      <c r="Q31" s="32">
        <f t="shared" si="0"/>
        <v>4.0999999999999996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4627</v>
      </c>
      <c r="D32" s="26" t="s">
        <v>4628</v>
      </c>
      <c r="E32" s="27" t="s">
        <v>173</v>
      </c>
      <c r="F32" s="25" t="s">
        <v>1953</v>
      </c>
      <c r="G32" s="25" t="s">
        <v>282</v>
      </c>
      <c r="H32" s="29">
        <v>7</v>
      </c>
      <c r="I32" s="29">
        <v>5</v>
      </c>
      <c r="J32" s="29" t="s">
        <v>27</v>
      </c>
      <c r="K32" s="29" t="s">
        <v>27</v>
      </c>
      <c r="L32" s="36"/>
      <c r="M32" s="36"/>
      <c r="N32" s="36"/>
      <c r="O32" s="36"/>
      <c r="P32" s="175">
        <v>3</v>
      </c>
      <c r="Q32" s="32">
        <f t="shared" si="0"/>
        <v>4.4000000000000004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4629</v>
      </c>
      <c r="D33" s="26" t="s">
        <v>4630</v>
      </c>
      <c r="E33" s="27" t="s">
        <v>173</v>
      </c>
      <c r="F33" s="25" t="s">
        <v>4631</v>
      </c>
      <c r="G33" s="25" t="s">
        <v>1434</v>
      </c>
      <c r="H33" s="29">
        <v>10</v>
      </c>
      <c r="I33" s="29">
        <v>5</v>
      </c>
      <c r="J33" s="29" t="s">
        <v>27</v>
      </c>
      <c r="K33" s="29" t="s">
        <v>27</v>
      </c>
      <c r="L33" s="36"/>
      <c r="M33" s="36"/>
      <c r="N33" s="36"/>
      <c r="O33" s="36"/>
      <c r="P33" s="175">
        <v>4</v>
      </c>
      <c r="Q33" s="32">
        <f t="shared" si="0"/>
        <v>5.5</v>
      </c>
      <c r="R33" s="33" t="str">
        <f t="shared" si="3"/>
        <v>C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4632</v>
      </c>
      <c r="D34" s="26" t="s">
        <v>4633</v>
      </c>
      <c r="E34" s="27" t="s">
        <v>173</v>
      </c>
      <c r="F34" s="25" t="s">
        <v>2259</v>
      </c>
      <c r="G34" s="25" t="s">
        <v>2036</v>
      </c>
      <c r="H34" s="29">
        <v>8</v>
      </c>
      <c r="I34" s="29">
        <v>8</v>
      </c>
      <c r="J34" s="29" t="s">
        <v>27</v>
      </c>
      <c r="K34" s="29" t="s">
        <v>27</v>
      </c>
      <c r="L34" s="36"/>
      <c r="M34" s="36"/>
      <c r="N34" s="36"/>
      <c r="O34" s="36"/>
      <c r="P34" s="175">
        <v>4</v>
      </c>
      <c r="Q34" s="32">
        <f t="shared" si="0"/>
        <v>6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4634</v>
      </c>
      <c r="D35" s="26" t="s">
        <v>303</v>
      </c>
      <c r="E35" s="27" t="s">
        <v>2952</v>
      </c>
      <c r="F35" s="25" t="s">
        <v>3299</v>
      </c>
      <c r="G35" s="25" t="s">
        <v>95</v>
      </c>
      <c r="H35" s="29">
        <v>10</v>
      </c>
      <c r="I35" s="29">
        <v>9</v>
      </c>
      <c r="J35" s="29" t="s">
        <v>27</v>
      </c>
      <c r="K35" s="29" t="s">
        <v>27</v>
      </c>
      <c r="L35" s="36"/>
      <c r="M35" s="36"/>
      <c r="N35" s="36"/>
      <c r="O35" s="36"/>
      <c r="P35" s="175">
        <v>5</v>
      </c>
      <c r="Q35" s="32">
        <f t="shared" si="0"/>
        <v>7.2</v>
      </c>
      <c r="R35" s="33" t="str">
        <f t="shared" si="3"/>
        <v>B</v>
      </c>
      <c r="S35" s="34" t="str">
        <f t="shared" si="1"/>
        <v>Khá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4635</v>
      </c>
      <c r="D36" s="26" t="s">
        <v>4636</v>
      </c>
      <c r="E36" s="27" t="s">
        <v>189</v>
      </c>
      <c r="F36" s="25" t="s">
        <v>1778</v>
      </c>
      <c r="G36" s="25" t="s">
        <v>828</v>
      </c>
      <c r="H36" s="29">
        <v>8</v>
      </c>
      <c r="I36" s="29">
        <v>3</v>
      </c>
      <c r="J36" s="29" t="s">
        <v>27</v>
      </c>
      <c r="K36" s="29" t="s">
        <v>27</v>
      </c>
      <c r="L36" s="36"/>
      <c r="M36" s="36"/>
      <c r="N36" s="36"/>
      <c r="O36" s="36"/>
      <c r="P36" s="175">
        <v>4</v>
      </c>
      <c r="Q36" s="32">
        <f t="shared" si="0"/>
        <v>4.5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4637</v>
      </c>
      <c r="D37" s="26" t="s">
        <v>303</v>
      </c>
      <c r="E37" s="27" t="s">
        <v>592</v>
      </c>
      <c r="F37" s="25" t="s">
        <v>3299</v>
      </c>
      <c r="G37" s="25" t="s">
        <v>217</v>
      </c>
      <c r="H37" s="29">
        <v>10</v>
      </c>
      <c r="I37" s="29">
        <v>4</v>
      </c>
      <c r="J37" s="29" t="s">
        <v>27</v>
      </c>
      <c r="K37" s="29" t="s">
        <v>27</v>
      </c>
      <c r="L37" s="36"/>
      <c r="M37" s="36"/>
      <c r="N37" s="36"/>
      <c r="O37" s="36"/>
      <c r="P37" s="175">
        <v>4</v>
      </c>
      <c r="Q37" s="32">
        <f t="shared" si="0"/>
        <v>5.2</v>
      </c>
      <c r="R37" s="33" t="str">
        <f t="shared" si="3"/>
        <v>D+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4638</v>
      </c>
      <c r="D38" s="26" t="s">
        <v>254</v>
      </c>
      <c r="E38" s="27" t="s">
        <v>602</v>
      </c>
      <c r="F38" s="25" t="s">
        <v>181</v>
      </c>
      <c r="G38" s="25" t="s">
        <v>95</v>
      </c>
      <c r="H38" s="29">
        <v>10</v>
      </c>
      <c r="I38" s="29">
        <v>9</v>
      </c>
      <c r="J38" s="29" t="s">
        <v>27</v>
      </c>
      <c r="K38" s="29" t="s">
        <v>27</v>
      </c>
      <c r="L38" s="36"/>
      <c r="M38" s="36"/>
      <c r="N38" s="36"/>
      <c r="O38" s="36"/>
      <c r="P38" s="175">
        <v>4</v>
      </c>
      <c r="Q38" s="32">
        <f t="shared" si="0"/>
        <v>6.7</v>
      </c>
      <c r="R38" s="33" t="str">
        <f t="shared" si="3"/>
        <v>C+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4639</v>
      </c>
      <c r="D39" s="26" t="s">
        <v>2483</v>
      </c>
      <c r="E39" s="27" t="s">
        <v>610</v>
      </c>
      <c r="F39" s="25" t="s">
        <v>944</v>
      </c>
      <c r="G39" s="25" t="s">
        <v>594</v>
      </c>
      <c r="H39" s="29">
        <v>10</v>
      </c>
      <c r="I39" s="29">
        <v>8</v>
      </c>
      <c r="J39" s="29" t="s">
        <v>27</v>
      </c>
      <c r="K39" s="29" t="s">
        <v>27</v>
      </c>
      <c r="L39" s="36"/>
      <c r="M39" s="36"/>
      <c r="N39" s="36"/>
      <c r="O39" s="36"/>
      <c r="P39" s="175">
        <v>7</v>
      </c>
      <c r="Q39" s="32">
        <f t="shared" si="0"/>
        <v>7.9</v>
      </c>
      <c r="R39" s="33" t="str">
        <f t="shared" si="3"/>
        <v>B</v>
      </c>
      <c r="S39" s="34" t="str">
        <f t="shared" si="1"/>
        <v>Khá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4640</v>
      </c>
      <c r="D40" s="26" t="s">
        <v>4641</v>
      </c>
      <c r="E40" s="27" t="s">
        <v>1296</v>
      </c>
      <c r="F40" s="25" t="s">
        <v>590</v>
      </c>
      <c r="G40" s="25" t="s">
        <v>372</v>
      </c>
      <c r="H40" s="29">
        <v>10</v>
      </c>
      <c r="I40" s="29">
        <v>5</v>
      </c>
      <c r="J40" s="29" t="s">
        <v>27</v>
      </c>
      <c r="K40" s="29" t="s">
        <v>27</v>
      </c>
      <c r="L40" s="36"/>
      <c r="M40" s="36"/>
      <c r="N40" s="36"/>
      <c r="O40" s="36"/>
      <c r="P40" s="175">
        <v>3</v>
      </c>
      <c r="Q40" s="32">
        <f t="shared" si="0"/>
        <v>5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4642</v>
      </c>
      <c r="D41" s="26" t="s">
        <v>2998</v>
      </c>
      <c r="E41" s="27" t="s">
        <v>203</v>
      </c>
      <c r="F41" s="25" t="s">
        <v>4643</v>
      </c>
      <c r="G41" s="25" t="s">
        <v>1388</v>
      </c>
      <c r="H41" s="29">
        <v>9</v>
      </c>
      <c r="I41" s="29">
        <v>6</v>
      </c>
      <c r="J41" s="29" t="s">
        <v>27</v>
      </c>
      <c r="K41" s="29" t="s">
        <v>27</v>
      </c>
      <c r="L41" s="36"/>
      <c r="M41" s="36"/>
      <c r="N41" s="36"/>
      <c r="O41" s="36"/>
      <c r="P41" s="175">
        <v>4</v>
      </c>
      <c r="Q41" s="32">
        <f t="shared" si="0"/>
        <v>5.6</v>
      </c>
      <c r="R41" s="33" t="str">
        <f t="shared" si="3"/>
        <v>C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4644</v>
      </c>
      <c r="D42" s="26" t="s">
        <v>2377</v>
      </c>
      <c r="E42" s="27" t="s">
        <v>211</v>
      </c>
      <c r="F42" s="25" t="s">
        <v>4645</v>
      </c>
      <c r="G42" s="25" t="s">
        <v>2036</v>
      </c>
      <c r="H42" s="29">
        <v>10</v>
      </c>
      <c r="I42" s="29">
        <v>8</v>
      </c>
      <c r="J42" s="29" t="s">
        <v>27</v>
      </c>
      <c r="K42" s="29" t="s">
        <v>27</v>
      </c>
      <c r="L42" s="36"/>
      <c r="M42" s="36"/>
      <c r="N42" s="36"/>
      <c r="O42" s="36"/>
      <c r="P42" s="175">
        <v>5</v>
      </c>
      <c r="Q42" s="32">
        <f t="shared" si="0"/>
        <v>6.9</v>
      </c>
      <c r="R42" s="33" t="str">
        <f t="shared" si="3"/>
        <v>C+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4646</v>
      </c>
      <c r="D43" s="26" t="s">
        <v>2239</v>
      </c>
      <c r="E43" s="27" t="s">
        <v>211</v>
      </c>
      <c r="F43" s="25" t="s">
        <v>94</v>
      </c>
      <c r="G43" s="25" t="s">
        <v>966</v>
      </c>
      <c r="H43" s="29">
        <v>8</v>
      </c>
      <c r="I43" s="29">
        <v>7</v>
      </c>
      <c r="J43" s="29" t="s">
        <v>27</v>
      </c>
      <c r="K43" s="29" t="s">
        <v>27</v>
      </c>
      <c r="L43" s="36"/>
      <c r="M43" s="36"/>
      <c r="N43" s="36"/>
      <c r="O43" s="36"/>
      <c r="P43" s="175">
        <v>7</v>
      </c>
      <c r="Q43" s="32">
        <f t="shared" si="0"/>
        <v>7.2</v>
      </c>
      <c r="R43" s="33" t="str">
        <f t="shared" si="3"/>
        <v>B</v>
      </c>
      <c r="S43" s="34" t="str">
        <f t="shared" si="1"/>
        <v>Khá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4647</v>
      </c>
      <c r="D44" s="26" t="s">
        <v>4648</v>
      </c>
      <c r="E44" s="27" t="s">
        <v>621</v>
      </c>
      <c r="F44" s="25" t="s">
        <v>597</v>
      </c>
      <c r="G44" s="25" t="s">
        <v>945</v>
      </c>
      <c r="H44" s="29">
        <v>10</v>
      </c>
      <c r="I44" s="29">
        <v>9</v>
      </c>
      <c r="J44" s="29" t="s">
        <v>27</v>
      </c>
      <c r="K44" s="29" t="s">
        <v>27</v>
      </c>
      <c r="L44" s="36"/>
      <c r="M44" s="36"/>
      <c r="N44" s="36"/>
      <c r="O44" s="36"/>
      <c r="P44" s="175">
        <v>7</v>
      </c>
      <c r="Q44" s="32">
        <f t="shared" si="0"/>
        <v>8.1999999999999993</v>
      </c>
      <c r="R44" s="33" t="str">
        <f t="shared" si="3"/>
        <v>B+</v>
      </c>
      <c r="S44" s="34" t="str">
        <f t="shared" si="1"/>
        <v>Khá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4649</v>
      </c>
      <c r="D45" s="26" t="s">
        <v>909</v>
      </c>
      <c r="E45" s="27" t="s">
        <v>451</v>
      </c>
      <c r="F45" s="25" t="s">
        <v>1213</v>
      </c>
      <c r="G45" s="25" t="s">
        <v>91</v>
      </c>
      <c r="H45" s="29">
        <v>10</v>
      </c>
      <c r="I45" s="29">
        <v>2</v>
      </c>
      <c r="J45" s="29" t="s">
        <v>27</v>
      </c>
      <c r="K45" s="29" t="s">
        <v>27</v>
      </c>
      <c r="L45" s="36"/>
      <c r="M45" s="36"/>
      <c r="N45" s="36"/>
      <c r="O45" s="36"/>
      <c r="P45" s="175">
        <v>5</v>
      </c>
      <c r="Q45" s="32">
        <f t="shared" si="0"/>
        <v>5.0999999999999996</v>
      </c>
      <c r="R45" s="33" t="str">
        <f t="shared" si="3"/>
        <v>D+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4650</v>
      </c>
      <c r="D46" s="26" t="s">
        <v>1887</v>
      </c>
      <c r="E46" s="27" t="s">
        <v>639</v>
      </c>
      <c r="F46" s="25" t="s">
        <v>2090</v>
      </c>
      <c r="G46" s="25" t="s">
        <v>710</v>
      </c>
      <c r="H46" s="29">
        <v>10</v>
      </c>
      <c r="I46" s="29">
        <v>7</v>
      </c>
      <c r="J46" s="29" t="s">
        <v>27</v>
      </c>
      <c r="K46" s="29" t="s">
        <v>27</v>
      </c>
      <c r="L46" s="36"/>
      <c r="M46" s="36"/>
      <c r="N46" s="36"/>
      <c r="O46" s="36"/>
      <c r="P46" s="175">
        <v>5</v>
      </c>
      <c r="Q46" s="32">
        <f t="shared" si="0"/>
        <v>6.6</v>
      </c>
      <c r="R46" s="33" t="str">
        <f t="shared" si="3"/>
        <v>C+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4651</v>
      </c>
      <c r="D47" s="26" t="s">
        <v>4652</v>
      </c>
      <c r="E47" s="27" t="s">
        <v>3355</v>
      </c>
      <c r="F47" s="25" t="s">
        <v>4653</v>
      </c>
      <c r="G47" s="25" t="s">
        <v>2318</v>
      </c>
      <c r="H47" s="29">
        <v>9</v>
      </c>
      <c r="I47" s="29">
        <v>6</v>
      </c>
      <c r="J47" s="29" t="s">
        <v>27</v>
      </c>
      <c r="K47" s="29" t="s">
        <v>27</v>
      </c>
      <c r="L47" s="36"/>
      <c r="M47" s="36"/>
      <c r="N47" s="36"/>
      <c r="O47" s="36"/>
      <c r="P47" s="175">
        <v>3</v>
      </c>
      <c r="Q47" s="32">
        <f t="shared" si="0"/>
        <v>5.0999999999999996</v>
      </c>
      <c r="R47" s="33" t="str">
        <f t="shared" si="3"/>
        <v>D+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4654</v>
      </c>
      <c r="D48" s="26" t="s">
        <v>1772</v>
      </c>
      <c r="E48" s="27" t="s">
        <v>232</v>
      </c>
      <c r="F48" s="25" t="s">
        <v>150</v>
      </c>
      <c r="G48" s="25" t="s">
        <v>408</v>
      </c>
      <c r="H48" s="29">
        <v>8</v>
      </c>
      <c r="I48" s="29">
        <v>6</v>
      </c>
      <c r="J48" s="29" t="s">
        <v>27</v>
      </c>
      <c r="K48" s="29" t="s">
        <v>27</v>
      </c>
      <c r="L48" s="36"/>
      <c r="M48" s="36"/>
      <c r="N48" s="36"/>
      <c r="O48" s="36"/>
      <c r="P48" s="175">
        <v>3</v>
      </c>
      <c r="Q48" s="32">
        <f t="shared" si="0"/>
        <v>4.9000000000000004</v>
      </c>
      <c r="R48" s="33" t="str">
        <f t="shared" si="3"/>
        <v>D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4655</v>
      </c>
      <c r="D49" s="26" t="s">
        <v>1875</v>
      </c>
      <c r="E49" s="27" t="s">
        <v>232</v>
      </c>
      <c r="F49" s="25" t="s">
        <v>2599</v>
      </c>
      <c r="G49" s="25" t="s">
        <v>383</v>
      </c>
      <c r="H49" s="29">
        <v>10</v>
      </c>
      <c r="I49" s="29">
        <v>2</v>
      </c>
      <c r="J49" s="29" t="s">
        <v>27</v>
      </c>
      <c r="K49" s="29" t="s">
        <v>27</v>
      </c>
      <c r="L49" s="36"/>
      <c r="M49" s="36"/>
      <c r="N49" s="36"/>
      <c r="O49" s="36"/>
      <c r="P49" s="175">
        <v>3</v>
      </c>
      <c r="Q49" s="32">
        <f t="shared" si="0"/>
        <v>4.0999999999999996</v>
      </c>
      <c r="R49" s="33" t="str">
        <f t="shared" si="3"/>
        <v>D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4656</v>
      </c>
      <c r="D50" s="26" t="s">
        <v>1218</v>
      </c>
      <c r="E50" s="27" t="s">
        <v>232</v>
      </c>
      <c r="F50" s="25" t="s">
        <v>123</v>
      </c>
      <c r="G50" s="25" t="s">
        <v>234</v>
      </c>
      <c r="H50" s="29">
        <v>8</v>
      </c>
      <c r="I50" s="29">
        <v>6</v>
      </c>
      <c r="J50" s="29" t="s">
        <v>27</v>
      </c>
      <c r="K50" s="29" t="s">
        <v>27</v>
      </c>
      <c r="L50" s="36"/>
      <c r="M50" s="36"/>
      <c r="N50" s="36"/>
      <c r="O50" s="36"/>
      <c r="P50" s="175">
        <v>9</v>
      </c>
      <c r="Q50" s="32">
        <f t="shared" si="0"/>
        <v>7.9</v>
      </c>
      <c r="R50" s="33" t="str">
        <f t="shared" si="3"/>
        <v>B</v>
      </c>
      <c r="S50" s="34" t="str">
        <f t="shared" si="1"/>
        <v>Khá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4657</v>
      </c>
      <c r="D51" s="26" t="s">
        <v>4658</v>
      </c>
      <c r="E51" s="27" t="s">
        <v>464</v>
      </c>
      <c r="F51" s="25" t="s">
        <v>1670</v>
      </c>
      <c r="G51" s="25" t="s">
        <v>350</v>
      </c>
      <c r="H51" s="29">
        <v>9</v>
      </c>
      <c r="I51" s="29">
        <v>4</v>
      </c>
      <c r="J51" s="29" t="s">
        <v>27</v>
      </c>
      <c r="K51" s="29" t="s">
        <v>27</v>
      </c>
      <c r="L51" s="36"/>
      <c r="M51" s="36"/>
      <c r="N51" s="36"/>
      <c r="O51" s="36"/>
      <c r="P51" s="175">
        <v>5</v>
      </c>
      <c r="Q51" s="32">
        <f t="shared" si="0"/>
        <v>5.5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4659</v>
      </c>
      <c r="D52" s="26" t="s">
        <v>1147</v>
      </c>
      <c r="E52" s="27" t="s">
        <v>1006</v>
      </c>
      <c r="F52" s="25" t="s">
        <v>992</v>
      </c>
      <c r="G52" s="25" t="s">
        <v>594</v>
      </c>
      <c r="H52" s="29">
        <v>6</v>
      </c>
      <c r="I52" s="29">
        <v>8</v>
      </c>
      <c r="J52" s="29" t="s">
        <v>27</v>
      </c>
      <c r="K52" s="29" t="s">
        <v>27</v>
      </c>
      <c r="L52" s="36"/>
      <c r="M52" s="36"/>
      <c r="N52" s="36"/>
      <c r="O52" s="36"/>
      <c r="P52" s="175">
        <v>4</v>
      </c>
      <c r="Q52" s="32">
        <f t="shared" si="0"/>
        <v>5.6</v>
      </c>
      <c r="R52" s="33" t="str">
        <f t="shared" si="3"/>
        <v>C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4660</v>
      </c>
      <c r="D53" s="26" t="s">
        <v>2745</v>
      </c>
      <c r="E53" s="27" t="s">
        <v>1432</v>
      </c>
      <c r="F53" s="25" t="s">
        <v>1169</v>
      </c>
      <c r="G53" s="25" t="s">
        <v>124</v>
      </c>
      <c r="H53" s="29">
        <v>9</v>
      </c>
      <c r="I53" s="29">
        <v>5</v>
      </c>
      <c r="J53" s="29" t="s">
        <v>27</v>
      </c>
      <c r="K53" s="29" t="s">
        <v>27</v>
      </c>
      <c r="L53" s="36"/>
      <c r="M53" s="36"/>
      <c r="N53" s="36"/>
      <c r="O53" s="36"/>
      <c r="P53" s="175">
        <v>3</v>
      </c>
      <c r="Q53" s="32">
        <f t="shared" si="0"/>
        <v>4.8</v>
      </c>
      <c r="R53" s="33" t="str">
        <f t="shared" si="3"/>
        <v>D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4661</v>
      </c>
      <c r="D54" s="26" t="s">
        <v>254</v>
      </c>
      <c r="E54" s="27" t="s">
        <v>1432</v>
      </c>
      <c r="F54" s="25" t="s">
        <v>4662</v>
      </c>
      <c r="G54" s="25" t="s">
        <v>2036</v>
      </c>
      <c r="H54" s="29">
        <v>10</v>
      </c>
      <c r="I54" s="29">
        <v>7</v>
      </c>
      <c r="J54" s="29" t="s">
        <v>27</v>
      </c>
      <c r="K54" s="29" t="s">
        <v>27</v>
      </c>
      <c r="L54" s="36"/>
      <c r="M54" s="36"/>
      <c r="N54" s="36"/>
      <c r="O54" s="36"/>
      <c r="P54" s="175">
        <v>3</v>
      </c>
      <c r="Q54" s="32">
        <f t="shared" si="0"/>
        <v>5.6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4663</v>
      </c>
      <c r="D55" s="26" t="s">
        <v>1386</v>
      </c>
      <c r="E55" s="27" t="s">
        <v>683</v>
      </c>
      <c r="F55" s="25" t="s">
        <v>4664</v>
      </c>
      <c r="G55" s="25" t="s">
        <v>120</v>
      </c>
      <c r="H55" s="29">
        <v>8</v>
      </c>
      <c r="I55" s="29">
        <v>5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5.0999999999999996</v>
      </c>
      <c r="R55" s="33" t="str">
        <f t="shared" si="3"/>
        <v>D+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4665</v>
      </c>
      <c r="D56" s="26" t="s">
        <v>4666</v>
      </c>
      <c r="E56" s="27" t="s">
        <v>4667</v>
      </c>
      <c r="F56" s="25" t="s">
        <v>244</v>
      </c>
      <c r="G56" s="25" t="s">
        <v>182</v>
      </c>
      <c r="H56" s="29">
        <v>8</v>
      </c>
      <c r="I56" s="29">
        <v>5</v>
      </c>
      <c r="J56" s="29" t="s">
        <v>27</v>
      </c>
      <c r="K56" s="29" t="s">
        <v>27</v>
      </c>
      <c r="L56" s="36"/>
      <c r="M56" s="36"/>
      <c r="N56" s="36"/>
      <c r="O56" s="36"/>
      <c r="P56" s="175">
        <v>7</v>
      </c>
      <c r="Q56" s="32">
        <f t="shared" si="0"/>
        <v>6.6</v>
      </c>
      <c r="R56" s="33" t="str">
        <f t="shared" si="3"/>
        <v>C+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4668</v>
      </c>
      <c r="D57" s="26" t="s">
        <v>2138</v>
      </c>
      <c r="E57" s="27" t="s">
        <v>487</v>
      </c>
      <c r="F57" s="25" t="s">
        <v>2002</v>
      </c>
      <c r="G57" s="25" t="s">
        <v>372</v>
      </c>
      <c r="H57" s="29">
        <v>9</v>
      </c>
      <c r="I57" s="29">
        <v>2</v>
      </c>
      <c r="J57" s="29" t="s">
        <v>27</v>
      </c>
      <c r="K57" s="29" t="s">
        <v>27</v>
      </c>
      <c r="L57" s="36"/>
      <c r="M57" s="36"/>
      <c r="N57" s="36"/>
      <c r="O57" s="36"/>
      <c r="P57" s="175">
        <v>4</v>
      </c>
      <c r="Q57" s="32">
        <f t="shared" si="0"/>
        <v>4.4000000000000004</v>
      </c>
      <c r="R57" s="33" t="str">
        <f t="shared" si="3"/>
        <v>D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4669</v>
      </c>
      <c r="D58" s="26" t="s">
        <v>254</v>
      </c>
      <c r="E58" s="27" t="s">
        <v>280</v>
      </c>
      <c r="F58" s="25" t="s">
        <v>1405</v>
      </c>
      <c r="G58" s="25" t="s">
        <v>182</v>
      </c>
      <c r="H58" s="29">
        <v>10</v>
      </c>
      <c r="I58" s="29">
        <v>5</v>
      </c>
      <c r="J58" s="29" t="s">
        <v>27</v>
      </c>
      <c r="K58" s="29" t="s">
        <v>27</v>
      </c>
      <c r="L58" s="36"/>
      <c r="M58" s="36"/>
      <c r="N58" s="36"/>
      <c r="O58" s="36"/>
      <c r="P58" s="175">
        <v>3</v>
      </c>
      <c r="Q58" s="32">
        <f t="shared" si="0"/>
        <v>5</v>
      </c>
      <c r="R58" s="33" t="str">
        <f t="shared" si="3"/>
        <v>D+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4670</v>
      </c>
      <c r="D59" s="26" t="s">
        <v>4671</v>
      </c>
      <c r="E59" s="27" t="s">
        <v>285</v>
      </c>
      <c r="F59" s="25" t="s">
        <v>527</v>
      </c>
      <c r="G59" s="25" t="s">
        <v>372</v>
      </c>
      <c r="H59" s="29">
        <v>8</v>
      </c>
      <c r="I59" s="29">
        <v>8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6.5</v>
      </c>
      <c r="R59" s="33" t="str">
        <f t="shared" si="3"/>
        <v>C+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4672</v>
      </c>
      <c r="D60" s="26" t="s">
        <v>4673</v>
      </c>
      <c r="E60" s="27" t="s">
        <v>291</v>
      </c>
      <c r="F60" s="25" t="s">
        <v>503</v>
      </c>
      <c r="G60" s="25" t="s">
        <v>297</v>
      </c>
      <c r="H60" s="29">
        <v>10</v>
      </c>
      <c r="I60" s="29">
        <v>5</v>
      </c>
      <c r="J60" s="29" t="s">
        <v>27</v>
      </c>
      <c r="K60" s="29" t="s">
        <v>27</v>
      </c>
      <c r="L60" s="36"/>
      <c r="M60" s="36"/>
      <c r="N60" s="36"/>
      <c r="O60" s="36"/>
      <c r="P60" s="175">
        <v>8</v>
      </c>
      <c r="Q60" s="32">
        <f t="shared" si="0"/>
        <v>7.5</v>
      </c>
      <c r="R60" s="33" t="str">
        <f t="shared" si="3"/>
        <v>B</v>
      </c>
      <c r="S60" s="34" t="str">
        <f t="shared" si="1"/>
        <v>Khá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4674</v>
      </c>
      <c r="D61" s="26" t="s">
        <v>4675</v>
      </c>
      <c r="E61" s="27" t="s">
        <v>295</v>
      </c>
      <c r="F61" s="25" t="s">
        <v>256</v>
      </c>
      <c r="G61" s="25" t="s">
        <v>594</v>
      </c>
      <c r="H61" s="29">
        <v>10</v>
      </c>
      <c r="I61" s="29">
        <v>4</v>
      </c>
      <c r="J61" s="29" t="s">
        <v>27</v>
      </c>
      <c r="K61" s="29" t="s">
        <v>27</v>
      </c>
      <c r="L61" s="36"/>
      <c r="M61" s="36"/>
      <c r="N61" s="36"/>
      <c r="O61" s="36"/>
      <c r="P61" s="175">
        <v>4</v>
      </c>
      <c r="Q61" s="32">
        <f t="shared" si="0"/>
        <v>5.2</v>
      </c>
      <c r="R61" s="33" t="str">
        <f t="shared" si="3"/>
        <v>D+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4676</v>
      </c>
      <c r="D62" s="26" t="s">
        <v>1916</v>
      </c>
      <c r="E62" s="27" t="s">
        <v>2521</v>
      </c>
      <c r="F62" s="25" t="s">
        <v>484</v>
      </c>
      <c r="G62" s="25" t="s">
        <v>110</v>
      </c>
      <c r="H62" s="29">
        <v>10</v>
      </c>
      <c r="I62" s="29">
        <v>8</v>
      </c>
      <c r="J62" s="29" t="s">
        <v>27</v>
      </c>
      <c r="K62" s="29" t="s">
        <v>27</v>
      </c>
      <c r="L62" s="36"/>
      <c r="M62" s="36"/>
      <c r="N62" s="36"/>
      <c r="O62" s="36"/>
      <c r="P62" s="175">
        <v>6</v>
      </c>
      <c r="Q62" s="32">
        <f t="shared" si="0"/>
        <v>7.4</v>
      </c>
      <c r="R62" s="33" t="str">
        <f t="shared" si="3"/>
        <v>B</v>
      </c>
      <c r="S62" s="34" t="str">
        <f t="shared" si="1"/>
        <v>Khá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4677</v>
      </c>
      <c r="D63" s="26" t="s">
        <v>3371</v>
      </c>
      <c r="E63" s="27" t="s">
        <v>304</v>
      </c>
      <c r="F63" s="25" t="s">
        <v>1867</v>
      </c>
      <c r="G63" s="25" t="s">
        <v>91</v>
      </c>
      <c r="H63" s="29">
        <v>10</v>
      </c>
      <c r="I63" s="29">
        <v>6</v>
      </c>
      <c r="J63" s="29" t="s">
        <v>27</v>
      </c>
      <c r="K63" s="29" t="s">
        <v>27</v>
      </c>
      <c r="L63" s="36"/>
      <c r="M63" s="36"/>
      <c r="N63" s="36"/>
      <c r="O63" s="36"/>
      <c r="P63" s="175">
        <v>3</v>
      </c>
      <c r="Q63" s="32">
        <f t="shared" si="0"/>
        <v>5.3</v>
      </c>
      <c r="R63" s="33" t="str">
        <f t="shared" si="3"/>
        <v>D+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4678</v>
      </c>
      <c r="D64" s="26" t="s">
        <v>822</v>
      </c>
      <c r="E64" s="27" t="s">
        <v>506</v>
      </c>
      <c r="F64" s="25" t="s">
        <v>4679</v>
      </c>
      <c r="G64" s="25" t="s">
        <v>4680</v>
      </c>
      <c r="H64" s="29">
        <v>0</v>
      </c>
      <c r="I64" s="29">
        <v>0</v>
      </c>
      <c r="J64" s="29" t="s">
        <v>27</v>
      </c>
      <c r="K64" s="29" t="s">
        <v>27</v>
      </c>
      <c r="L64" s="36"/>
      <c r="M64" s="36"/>
      <c r="N64" s="36"/>
      <c r="O64" s="36"/>
      <c r="P64" s="175">
        <v>0</v>
      </c>
      <c r="Q64" s="32">
        <f t="shared" si="0"/>
        <v>0</v>
      </c>
      <c r="R64" s="33" t="str">
        <f t="shared" si="3"/>
        <v>F</v>
      </c>
      <c r="S64" s="34" t="str">
        <f t="shared" si="1"/>
        <v>Kém</v>
      </c>
      <c r="T64" s="35" t="str">
        <f t="shared" si="4"/>
        <v>Không đủ ĐKDT</v>
      </c>
      <c r="U64" s="3"/>
      <c r="V64" s="101" t="str">
        <f t="shared" si="2"/>
        <v>Học lại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4681</v>
      </c>
      <c r="D65" s="26" t="s">
        <v>4682</v>
      </c>
      <c r="E65" s="27" t="s">
        <v>1066</v>
      </c>
      <c r="F65" s="25" t="s">
        <v>929</v>
      </c>
      <c r="G65" s="25" t="s">
        <v>91</v>
      </c>
      <c r="H65" s="29">
        <v>10</v>
      </c>
      <c r="I65" s="29">
        <v>5</v>
      </c>
      <c r="J65" s="29" t="s">
        <v>27</v>
      </c>
      <c r="K65" s="29" t="s">
        <v>27</v>
      </c>
      <c r="L65" s="36"/>
      <c r="M65" s="36"/>
      <c r="N65" s="36"/>
      <c r="O65" s="36"/>
      <c r="P65" s="175">
        <v>1</v>
      </c>
      <c r="Q65" s="32">
        <f t="shared" si="0"/>
        <v>4</v>
      </c>
      <c r="R65" s="33" t="str">
        <f t="shared" si="3"/>
        <v>D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>
      <c r="B66" s="24">
        <v>56</v>
      </c>
      <c r="C66" s="25" t="s">
        <v>4683</v>
      </c>
      <c r="D66" s="26" t="s">
        <v>288</v>
      </c>
      <c r="E66" s="27" t="s">
        <v>904</v>
      </c>
      <c r="F66" s="25" t="s">
        <v>743</v>
      </c>
      <c r="G66" s="25" t="s">
        <v>95</v>
      </c>
      <c r="H66" s="29">
        <v>0</v>
      </c>
      <c r="I66" s="29">
        <v>0</v>
      </c>
      <c r="J66" s="29" t="s">
        <v>27</v>
      </c>
      <c r="K66" s="29" t="s">
        <v>27</v>
      </c>
      <c r="L66" s="36"/>
      <c r="M66" s="36"/>
      <c r="N66" s="36"/>
      <c r="O66" s="36"/>
      <c r="P66" s="175">
        <v>0</v>
      </c>
      <c r="Q66" s="32">
        <f t="shared" si="0"/>
        <v>0</v>
      </c>
      <c r="R66" s="33" t="str">
        <f t="shared" si="3"/>
        <v>F</v>
      </c>
      <c r="S66" s="34" t="str">
        <f t="shared" si="1"/>
        <v>Kém</v>
      </c>
      <c r="T66" s="35" t="str">
        <f t="shared" si="4"/>
        <v>Không đủ ĐKDT</v>
      </c>
      <c r="U66" s="3"/>
      <c r="V66" s="101" t="str">
        <f t="shared" si="2"/>
        <v>Học lại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>
      <c r="B67" s="24">
        <v>57</v>
      </c>
      <c r="C67" s="25" t="s">
        <v>4684</v>
      </c>
      <c r="D67" s="26" t="s">
        <v>1197</v>
      </c>
      <c r="E67" s="27" t="s">
        <v>1866</v>
      </c>
      <c r="F67" s="25" t="s">
        <v>1022</v>
      </c>
      <c r="G67" s="25" t="s">
        <v>91</v>
      </c>
      <c r="H67" s="29">
        <v>9</v>
      </c>
      <c r="I67" s="29">
        <v>3</v>
      </c>
      <c r="J67" s="29" t="s">
        <v>27</v>
      </c>
      <c r="K67" s="29" t="s">
        <v>27</v>
      </c>
      <c r="L67" s="36"/>
      <c r="M67" s="36"/>
      <c r="N67" s="36"/>
      <c r="O67" s="36"/>
      <c r="P67" s="175">
        <v>4</v>
      </c>
      <c r="Q67" s="32">
        <f t="shared" si="0"/>
        <v>4.7</v>
      </c>
      <c r="R67" s="33" t="str">
        <f t="shared" si="3"/>
        <v>D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>
      <c r="B68" s="24">
        <v>58</v>
      </c>
      <c r="C68" s="25" t="s">
        <v>4685</v>
      </c>
      <c r="D68" s="26" t="s">
        <v>731</v>
      </c>
      <c r="E68" s="27" t="s">
        <v>529</v>
      </c>
      <c r="F68" s="25" t="s">
        <v>1742</v>
      </c>
      <c r="G68" s="25" t="s">
        <v>945</v>
      </c>
      <c r="H68" s="29">
        <v>9</v>
      </c>
      <c r="I68" s="29">
        <v>6</v>
      </c>
      <c r="J68" s="29" t="s">
        <v>27</v>
      </c>
      <c r="K68" s="29" t="s">
        <v>27</v>
      </c>
      <c r="L68" s="36"/>
      <c r="M68" s="36"/>
      <c r="N68" s="36"/>
      <c r="O68" s="36"/>
      <c r="P68" s="175">
        <v>2</v>
      </c>
      <c r="Q68" s="32">
        <f t="shared" si="0"/>
        <v>4.5999999999999996</v>
      </c>
      <c r="R68" s="33" t="str">
        <f t="shared" si="3"/>
        <v>D</v>
      </c>
      <c r="S68" s="34" t="str">
        <f t="shared" si="1"/>
        <v>Trung bình yếu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>
      <c r="B69" s="24">
        <v>59</v>
      </c>
      <c r="C69" s="25" t="s">
        <v>4686</v>
      </c>
      <c r="D69" s="26" t="s">
        <v>731</v>
      </c>
      <c r="E69" s="27" t="s">
        <v>753</v>
      </c>
      <c r="F69" s="25" t="s">
        <v>448</v>
      </c>
      <c r="G69" s="25" t="s">
        <v>129</v>
      </c>
      <c r="H69" s="29">
        <v>10</v>
      </c>
      <c r="I69" s="29">
        <v>7</v>
      </c>
      <c r="J69" s="29" t="s">
        <v>27</v>
      </c>
      <c r="K69" s="29" t="s">
        <v>27</v>
      </c>
      <c r="L69" s="36"/>
      <c r="M69" s="36"/>
      <c r="N69" s="36"/>
      <c r="O69" s="36"/>
      <c r="P69" s="175">
        <v>6</v>
      </c>
      <c r="Q69" s="32">
        <f t="shared" si="0"/>
        <v>7.1</v>
      </c>
      <c r="R69" s="33" t="str">
        <f t="shared" si="3"/>
        <v>B</v>
      </c>
      <c r="S69" s="34" t="str">
        <f t="shared" si="1"/>
        <v>Khá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>
      <c r="B70" s="24">
        <v>60</v>
      </c>
      <c r="C70" s="25" t="s">
        <v>4687</v>
      </c>
      <c r="D70" s="26" t="s">
        <v>4688</v>
      </c>
      <c r="E70" s="27" t="s">
        <v>539</v>
      </c>
      <c r="F70" s="25" t="s">
        <v>746</v>
      </c>
      <c r="G70" s="25" t="s">
        <v>158</v>
      </c>
      <c r="H70" s="29">
        <v>8</v>
      </c>
      <c r="I70" s="29">
        <v>8</v>
      </c>
      <c r="J70" s="29" t="s">
        <v>27</v>
      </c>
      <c r="K70" s="29" t="s">
        <v>27</v>
      </c>
      <c r="L70" s="36"/>
      <c r="M70" s="36"/>
      <c r="N70" s="36"/>
      <c r="O70" s="36"/>
      <c r="P70" s="175">
        <v>6</v>
      </c>
      <c r="Q70" s="32">
        <f t="shared" si="0"/>
        <v>7</v>
      </c>
      <c r="R70" s="33" t="str">
        <f t="shared" si="3"/>
        <v>B</v>
      </c>
      <c r="S70" s="34" t="str">
        <f t="shared" si="1"/>
        <v>Khá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148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58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2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059" priority="2" operator="greaterThan">
      <formula>10</formula>
    </cfRule>
  </conditionalFormatting>
  <conditionalFormatting sqref="C1:C1048576">
    <cfRule type="duplicateValues" dxfId="2058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0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4778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43610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38" t="s">
        <v>50</v>
      </c>
      <c r="N9" s="138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24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2</v>
      </c>
      <c r="AI9" s="81">
        <f>+$AH$9/$Y$9</f>
        <v>1.3333333333333334E-2</v>
      </c>
      <c r="AJ9" s="73">
        <f>COUNTIF($V$11:$V$219,"Đạt")</f>
        <v>58</v>
      </c>
      <c r="AK9" s="80">
        <f>+$AJ$9/$Y$9</f>
        <v>0.38666666666666666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4689</v>
      </c>
      <c r="D11" s="17" t="s">
        <v>4690</v>
      </c>
      <c r="E11" s="18" t="s">
        <v>73</v>
      </c>
      <c r="F11" s="16" t="s">
        <v>749</v>
      </c>
      <c r="G11" s="16" t="s">
        <v>91</v>
      </c>
      <c r="H11" s="19">
        <v>10</v>
      </c>
      <c r="I11" s="19">
        <v>8</v>
      </c>
      <c r="J11" s="19" t="s">
        <v>27</v>
      </c>
      <c r="K11" s="19" t="s">
        <v>27</v>
      </c>
      <c r="L11" s="20"/>
      <c r="M11" s="20"/>
      <c r="N11" s="20"/>
      <c r="O11" s="20"/>
      <c r="P11" s="174">
        <v>5</v>
      </c>
      <c r="Q11" s="21">
        <f t="shared" ref="Q11:Q74" si="0">ROUND(SUMPRODUCT(H11:P11,$H$10:$P$10)/100,1)</f>
        <v>6.9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4691</v>
      </c>
      <c r="D12" s="26" t="s">
        <v>4692</v>
      </c>
      <c r="E12" s="27" t="s">
        <v>73</v>
      </c>
      <c r="F12" s="25" t="s">
        <v>99</v>
      </c>
      <c r="G12" s="25" t="s">
        <v>200</v>
      </c>
      <c r="H12" s="29">
        <v>10</v>
      </c>
      <c r="I12" s="29">
        <v>3</v>
      </c>
      <c r="J12" s="29" t="s">
        <v>27</v>
      </c>
      <c r="K12" s="29" t="s">
        <v>27</v>
      </c>
      <c r="L12" s="30"/>
      <c r="M12" s="30"/>
      <c r="N12" s="30"/>
      <c r="O12" s="30"/>
      <c r="P12" s="175">
        <v>6</v>
      </c>
      <c r="Q12" s="32">
        <f t="shared" si="0"/>
        <v>5.9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4693</v>
      </c>
      <c r="D13" s="26" t="s">
        <v>4545</v>
      </c>
      <c r="E13" s="27" t="s">
        <v>73</v>
      </c>
      <c r="F13" s="25" t="s">
        <v>1836</v>
      </c>
      <c r="G13" s="25" t="s">
        <v>234</v>
      </c>
      <c r="H13" s="29">
        <v>10</v>
      </c>
      <c r="I13" s="29">
        <v>7</v>
      </c>
      <c r="J13" s="29" t="s">
        <v>27</v>
      </c>
      <c r="K13" s="29" t="s">
        <v>27</v>
      </c>
      <c r="L13" s="36"/>
      <c r="M13" s="36"/>
      <c r="N13" s="36"/>
      <c r="O13" s="36"/>
      <c r="P13" s="175">
        <v>3</v>
      </c>
      <c r="Q13" s="32">
        <f t="shared" si="0"/>
        <v>5.6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37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4694</v>
      </c>
      <c r="D14" s="26" t="s">
        <v>1887</v>
      </c>
      <c r="E14" s="27" t="s">
        <v>73</v>
      </c>
      <c r="F14" s="25" t="s">
        <v>462</v>
      </c>
      <c r="G14" s="25" t="s">
        <v>75</v>
      </c>
      <c r="H14" s="29">
        <v>8</v>
      </c>
      <c r="I14" s="29">
        <v>2</v>
      </c>
      <c r="J14" s="29" t="s">
        <v>27</v>
      </c>
      <c r="K14" s="29" t="s">
        <v>27</v>
      </c>
      <c r="L14" s="36"/>
      <c r="M14" s="36"/>
      <c r="N14" s="36"/>
      <c r="O14" s="36"/>
      <c r="P14" s="175">
        <v>5</v>
      </c>
      <c r="Q14" s="32">
        <f t="shared" si="0"/>
        <v>4.7</v>
      </c>
      <c r="R14" s="33" t="str">
        <f t="shared" si="3"/>
        <v>D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4695</v>
      </c>
      <c r="D15" s="26" t="s">
        <v>288</v>
      </c>
      <c r="E15" s="27" t="s">
        <v>73</v>
      </c>
      <c r="F15" s="25" t="s">
        <v>1160</v>
      </c>
      <c r="G15" s="25" t="s">
        <v>129</v>
      </c>
      <c r="H15" s="29">
        <v>10</v>
      </c>
      <c r="I15" s="29">
        <v>4</v>
      </c>
      <c r="J15" s="29" t="s">
        <v>27</v>
      </c>
      <c r="K15" s="29" t="s">
        <v>27</v>
      </c>
      <c r="L15" s="36"/>
      <c r="M15" s="36"/>
      <c r="N15" s="36"/>
      <c r="O15" s="36"/>
      <c r="P15" s="175">
        <v>8</v>
      </c>
      <c r="Q15" s="32">
        <f t="shared" si="0"/>
        <v>7.2</v>
      </c>
      <c r="R15" s="33" t="str">
        <f t="shared" si="3"/>
        <v>B</v>
      </c>
      <c r="S15" s="34" t="str">
        <f t="shared" si="1"/>
        <v>Khá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4696</v>
      </c>
      <c r="D16" s="26" t="s">
        <v>165</v>
      </c>
      <c r="E16" s="27" t="s">
        <v>73</v>
      </c>
      <c r="F16" s="25" t="s">
        <v>2192</v>
      </c>
      <c r="G16" s="25" t="s">
        <v>945</v>
      </c>
      <c r="H16" s="29">
        <v>10</v>
      </c>
      <c r="I16" s="29">
        <v>4</v>
      </c>
      <c r="J16" s="29" t="s">
        <v>27</v>
      </c>
      <c r="K16" s="29" t="s">
        <v>27</v>
      </c>
      <c r="L16" s="36"/>
      <c r="M16" s="36"/>
      <c r="N16" s="36"/>
      <c r="O16" s="36"/>
      <c r="P16" s="175">
        <v>5</v>
      </c>
      <c r="Q16" s="32">
        <f t="shared" si="0"/>
        <v>5.7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4697</v>
      </c>
      <c r="D17" s="26" t="s">
        <v>4698</v>
      </c>
      <c r="E17" s="27" t="s">
        <v>73</v>
      </c>
      <c r="F17" s="25" t="s">
        <v>702</v>
      </c>
      <c r="G17" s="25" t="s">
        <v>87</v>
      </c>
      <c r="H17" s="29">
        <v>10</v>
      </c>
      <c r="I17" s="29">
        <v>6</v>
      </c>
      <c r="J17" s="29" t="s">
        <v>27</v>
      </c>
      <c r="K17" s="29" t="s">
        <v>27</v>
      </c>
      <c r="L17" s="36"/>
      <c r="M17" s="36"/>
      <c r="N17" s="36"/>
      <c r="O17" s="36"/>
      <c r="P17" s="175">
        <v>5</v>
      </c>
      <c r="Q17" s="32">
        <f t="shared" si="0"/>
        <v>6.3</v>
      </c>
      <c r="R17" s="33" t="str">
        <f t="shared" si="3"/>
        <v>C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4699</v>
      </c>
      <c r="D18" s="26" t="s">
        <v>2500</v>
      </c>
      <c r="E18" s="27" t="s">
        <v>73</v>
      </c>
      <c r="F18" s="25" t="s">
        <v>1670</v>
      </c>
      <c r="G18" s="25" t="s">
        <v>234</v>
      </c>
      <c r="H18" s="29">
        <v>10</v>
      </c>
      <c r="I18" s="29">
        <v>5</v>
      </c>
      <c r="J18" s="29" t="s">
        <v>27</v>
      </c>
      <c r="K18" s="29" t="s">
        <v>27</v>
      </c>
      <c r="L18" s="36"/>
      <c r="M18" s="36"/>
      <c r="N18" s="36"/>
      <c r="O18" s="36"/>
      <c r="P18" s="175">
        <v>9</v>
      </c>
      <c r="Q18" s="32">
        <f t="shared" si="0"/>
        <v>8</v>
      </c>
      <c r="R18" s="33" t="str">
        <f t="shared" si="3"/>
        <v>B+</v>
      </c>
      <c r="S18" s="34" t="str">
        <f t="shared" si="1"/>
        <v>Khá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4700</v>
      </c>
      <c r="D19" s="26" t="s">
        <v>4701</v>
      </c>
      <c r="E19" s="27" t="s">
        <v>98</v>
      </c>
      <c r="F19" s="25" t="s">
        <v>452</v>
      </c>
      <c r="G19" s="25" t="s">
        <v>182</v>
      </c>
      <c r="H19" s="29">
        <v>10</v>
      </c>
      <c r="I19" s="29">
        <v>2</v>
      </c>
      <c r="J19" s="29" t="s">
        <v>27</v>
      </c>
      <c r="K19" s="29" t="s">
        <v>27</v>
      </c>
      <c r="L19" s="36"/>
      <c r="M19" s="36"/>
      <c r="N19" s="36"/>
      <c r="O19" s="36"/>
      <c r="P19" s="175">
        <v>3</v>
      </c>
      <c r="Q19" s="32">
        <f t="shared" si="0"/>
        <v>4.0999999999999996</v>
      </c>
      <c r="R19" s="33" t="str">
        <f t="shared" si="3"/>
        <v>D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4702</v>
      </c>
      <c r="D20" s="26" t="s">
        <v>664</v>
      </c>
      <c r="E20" s="27" t="s">
        <v>4703</v>
      </c>
      <c r="F20" s="25" t="s">
        <v>2176</v>
      </c>
      <c r="G20" s="25" t="s">
        <v>408</v>
      </c>
      <c r="H20" s="29">
        <v>8</v>
      </c>
      <c r="I20" s="29">
        <v>5</v>
      </c>
      <c r="J20" s="29" t="s">
        <v>27</v>
      </c>
      <c r="K20" s="29" t="s">
        <v>27</v>
      </c>
      <c r="L20" s="36"/>
      <c r="M20" s="36"/>
      <c r="N20" s="36"/>
      <c r="O20" s="36"/>
      <c r="P20" s="175">
        <v>5</v>
      </c>
      <c r="Q20" s="32">
        <f t="shared" si="0"/>
        <v>5.6</v>
      </c>
      <c r="R20" s="33" t="str">
        <f t="shared" si="3"/>
        <v>C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4704</v>
      </c>
      <c r="D21" s="26" t="s">
        <v>3503</v>
      </c>
      <c r="E21" s="27" t="s">
        <v>103</v>
      </c>
      <c r="F21" s="25" t="s">
        <v>1391</v>
      </c>
      <c r="G21" s="25" t="s">
        <v>372</v>
      </c>
      <c r="H21" s="29">
        <v>10</v>
      </c>
      <c r="I21" s="29">
        <v>2</v>
      </c>
      <c r="J21" s="29" t="s">
        <v>27</v>
      </c>
      <c r="K21" s="29" t="s">
        <v>27</v>
      </c>
      <c r="L21" s="36"/>
      <c r="M21" s="36"/>
      <c r="N21" s="36"/>
      <c r="O21" s="36"/>
      <c r="P21" s="175">
        <v>4</v>
      </c>
      <c r="Q21" s="32">
        <f t="shared" si="0"/>
        <v>4.5999999999999996</v>
      </c>
      <c r="R21" s="33" t="str">
        <f t="shared" si="3"/>
        <v>D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4705</v>
      </c>
      <c r="D22" s="26" t="s">
        <v>3613</v>
      </c>
      <c r="E22" s="27" t="s">
        <v>1239</v>
      </c>
      <c r="F22" s="25" t="s">
        <v>1273</v>
      </c>
      <c r="G22" s="25" t="s">
        <v>95</v>
      </c>
      <c r="H22" s="29">
        <v>8</v>
      </c>
      <c r="I22" s="29">
        <v>5</v>
      </c>
      <c r="J22" s="29" t="s">
        <v>27</v>
      </c>
      <c r="K22" s="29" t="s">
        <v>27</v>
      </c>
      <c r="L22" s="36"/>
      <c r="M22" s="36"/>
      <c r="N22" s="36"/>
      <c r="O22" s="36"/>
      <c r="P22" s="175">
        <v>6</v>
      </c>
      <c r="Q22" s="32">
        <f t="shared" si="0"/>
        <v>6.1</v>
      </c>
      <c r="R22" s="33" t="str">
        <f t="shared" si="3"/>
        <v>C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4706</v>
      </c>
      <c r="D23" s="26" t="s">
        <v>2141</v>
      </c>
      <c r="E23" s="27" t="s">
        <v>113</v>
      </c>
      <c r="F23" s="25" t="s">
        <v>713</v>
      </c>
      <c r="G23" s="25" t="s">
        <v>234</v>
      </c>
      <c r="H23" s="29">
        <v>10</v>
      </c>
      <c r="I23" s="29">
        <v>6</v>
      </c>
      <c r="J23" s="29" t="s">
        <v>27</v>
      </c>
      <c r="K23" s="29" t="s">
        <v>27</v>
      </c>
      <c r="L23" s="36"/>
      <c r="M23" s="36"/>
      <c r="N23" s="36"/>
      <c r="O23" s="36"/>
      <c r="P23" s="175">
        <v>7</v>
      </c>
      <c r="Q23" s="32">
        <f t="shared" si="0"/>
        <v>7.3</v>
      </c>
      <c r="R23" s="33" t="str">
        <f t="shared" si="3"/>
        <v>B</v>
      </c>
      <c r="S23" s="34" t="str">
        <f t="shared" si="1"/>
        <v>Khá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4707</v>
      </c>
      <c r="D24" s="26" t="s">
        <v>303</v>
      </c>
      <c r="E24" s="27" t="s">
        <v>113</v>
      </c>
      <c r="F24" s="25" t="s">
        <v>572</v>
      </c>
      <c r="G24" s="25" t="s">
        <v>408</v>
      </c>
      <c r="H24" s="29">
        <v>7</v>
      </c>
      <c r="I24" s="29">
        <v>8</v>
      </c>
      <c r="J24" s="29" t="s">
        <v>27</v>
      </c>
      <c r="K24" s="29" t="s">
        <v>27</v>
      </c>
      <c r="L24" s="36"/>
      <c r="M24" s="36"/>
      <c r="N24" s="36"/>
      <c r="O24" s="36"/>
      <c r="P24" s="175">
        <v>4</v>
      </c>
      <c r="Q24" s="32">
        <f t="shared" si="0"/>
        <v>5.8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4708</v>
      </c>
      <c r="D25" s="26" t="s">
        <v>152</v>
      </c>
      <c r="E25" s="27" t="s">
        <v>393</v>
      </c>
      <c r="F25" s="25" t="s">
        <v>1871</v>
      </c>
      <c r="G25" s="25" t="s">
        <v>200</v>
      </c>
      <c r="H25" s="29">
        <v>10</v>
      </c>
      <c r="I25" s="29">
        <v>6</v>
      </c>
      <c r="J25" s="29" t="s">
        <v>27</v>
      </c>
      <c r="K25" s="29" t="s">
        <v>27</v>
      </c>
      <c r="L25" s="36"/>
      <c r="M25" s="36"/>
      <c r="N25" s="36"/>
      <c r="O25" s="36"/>
      <c r="P25" s="175">
        <v>4</v>
      </c>
      <c r="Q25" s="32">
        <f t="shared" si="0"/>
        <v>5.8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4709</v>
      </c>
      <c r="D26" s="26" t="s">
        <v>4710</v>
      </c>
      <c r="E26" s="27" t="s">
        <v>398</v>
      </c>
      <c r="F26" s="25" t="s">
        <v>1175</v>
      </c>
      <c r="G26" s="25" t="s">
        <v>383</v>
      </c>
      <c r="H26" s="29">
        <v>10</v>
      </c>
      <c r="I26" s="29">
        <v>6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5.3</v>
      </c>
      <c r="R26" s="33" t="str">
        <f t="shared" si="3"/>
        <v>D+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4711</v>
      </c>
      <c r="D27" s="26" t="s">
        <v>4712</v>
      </c>
      <c r="E27" s="27" t="s">
        <v>2005</v>
      </c>
      <c r="F27" s="25" t="s">
        <v>1739</v>
      </c>
      <c r="G27" s="25" t="s">
        <v>158</v>
      </c>
      <c r="H27" s="29">
        <v>9</v>
      </c>
      <c r="I27" s="29">
        <v>2</v>
      </c>
      <c r="J27" s="29" t="s">
        <v>27</v>
      </c>
      <c r="K27" s="29" t="s">
        <v>27</v>
      </c>
      <c r="L27" s="36"/>
      <c r="M27" s="36"/>
      <c r="N27" s="36"/>
      <c r="O27" s="36"/>
      <c r="P27" s="175">
        <v>5</v>
      </c>
      <c r="Q27" s="32">
        <f t="shared" si="0"/>
        <v>4.9000000000000004</v>
      </c>
      <c r="R27" s="33" t="str">
        <f t="shared" si="3"/>
        <v>D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4713</v>
      </c>
      <c r="D28" s="26" t="s">
        <v>4714</v>
      </c>
      <c r="E28" s="27" t="s">
        <v>118</v>
      </c>
      <c r="F28" s="25" t="s">
        <v>286</v>
      </c>
      <c r="G28" s="25" t="s">
        <v>234</v>
      </c>
      <c r="H28" s="29">
        <v>10</v>
      </c>
      <c r="I28" s="29">
        <v>5</v>
      </c>
      <c r="J28" s="29" t="s">
        <v>27</v>
      </c>
      <c r="K28" s="29" t="s">
        <v>27</v>
      </c>
      <c r="L28" s="36"/>
      <c r="M28" s="36"/>
      <c r="N28" s="36"/>
      <c r="O28" s="36"/>
      <c r="P28" s="175">
        <v>3</v>
      </c>
      <c r="Q28" s="32">
        <f t="shared" si="0"/>
        <v>5</v>
      </c>
      <c r="R28" s="33" t="str">
        <f t="shared" si="3"/>
        <v>D+</v>
      </c>
      <c r="S28" s="34" t="str">
        <f t="shared" si="1"/>
        <v>Trung bình yếu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4715</v>
      </c>
      <c r="D29" s="26" t="s">
        <v>1417</v>
      </c>
      <c r="E29" s="27" t="s">
        <v>118</v>
      </c>
      <c r="F29" s="25" t="s">
        <v>551</v>
      </c>
      <c r="G29" s="25" t="s">
        <v>217</v>
      </c>
      <c r="H29" s="29">
        <v>10</v>
      </c>
      <c r="I29" s="29">
        <v>5</v>
      </c>
      <c r="J29" s="29" t="s">
        <v>27</v>
      </c>
      <c r="K29" s="29" t="s">
        <v>27</v>
      </c>
      <c r="L29" s="36"/>
      <c r="M29" s="36"/>
      <c r="N29" s="36"/>
      <c r="O29" s="36"/>
      <c r="P29" s="175">
        <v>3</v>
      </c>
      <c r="Q29" s="32">
        <f t="shared" si="0"/>
        <v>5</v>
      </c>
      <c r="R29" s="33" t="str">
        <f t="shared" si="3"/>
        <v>D+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4716</v>
      </c>
      <c r="D30" s="26" t="s">
        <v>2224</v>
      </c>
      <c r="E30" s="27" t="s">
        <v>3418</v>
      </c>
      <c r="F30" s="25" t="s">
        <v>1249</v>
      </c>
      <c r="G30" s="25" t="s">
        <v>557</v>
      </c>
      <c r="H30" s="29">
        <v>10</v>
      </c>
      <c r="I30" s="29">
        <v>8</v>
      </c>
      <c r="J30" s="29" t="s">
        <v>27</v>
      </c>
      <c r="K30" s="29" t="s">
        <v>27</v>
      </c>
      <c r="L30" s="36"/>
      <c r="M30" s="36"/>
      <c r="N30" s="36"/>
      <c r="O30" s="36"/>
      <c r="P30" s="175">
        <v>5</v>
      </c>
      <c r="Q30" s="32">
        <f t="shared" si="0"/>
        <v>6.9</v>
      </c>
      <c r="R30" s="33" t="str">
        <f t="shared" si="3"/>
        <v>C+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4717</v>
      </c>
      <c r="D31" s="26" t="s">
        <v>1114</v>
      </c>
      <c r="E31" s="27" t="s">
        <v>406</v>
      </c>
      <c r="F31" s="25" t="s">
        <v>74</v>
      </c>
      <c r="G31" s="25" t="s">
        <v>282</v>
      </c>
      <c r="H31" s="29">
        <v>8</v>
      </c>
      <c r="I31" s="29">
        <v>5</v>
      </c>
      <c r="J31" s="29" t="s">
        <v>27</v>
      </c>
      <c r="K31" s="29" t="s">
        <v>27</v>
      </c>
      <c r="L31" s="36"/>
      <c r="M31" s="36"/>
      <c r="N31" s="36"/>
      <c r="O31" s="36"/>
      <c r="P31" s="175">
        <v>3</v>
      </c>
      <c r="Q31" s="32">
        <f t="shared" si="0"/>
        <v>4.5999999999999996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4718</v>
      </c>
      <c r="D32" s="26" t="s">
        <v>303</v>
      </c>
      <c r="E32" s="27" t="s">
        <v>565</v>
      </c>
      <c r="F32" s="25" t="s">
        <v>2599</v>
      </c>
      <c r="G32" s="25" t="s">
        <v>297</v>
      </c>
      <c r="H32" s="29">
        <v>8</v>
      </c>
      <c r="I32" s="29">
        <v>2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4.2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4719</v>
      </c>
      <c r="D33" s="26" t="s">
        <v>250</v>
      </c>
      <c r="E33" s="27" t="s">
        <v>141</v>
      </c>
      <c r="F33" s="25" t="s">
        <v>1155</v>
      </c>
      <c r="G33" s="25" t="s">
        <v>372</v>
      </c>
      <c r="H33" s="29">
        <v>10</v>
      </c>
      <c r="I33" s="29">
        <v>8</v>
      </c>
      <c r="J33" s="29" t="s">
        <v>27</v>
      </c>
      <c r="K33" s="29" t="s">
        <v>27</v>
      </c>
      <c r="L33" s="36"/>
      <c r="M33" s="36"/>
      <c r="N33" s="36"/>
      <c r="O33" s="36"/>
      <c r="P33" s="175">
        <v>7</v>
      </c>
      <c r="Q33" s="32">
        <f t="shared" si="0"/>
        <v>7.9</v>
      </c>
      <c r="R33" s="33" t="str">
        <f t="shared" si="3"/>
        <v>B</v>
      </c>
      <c r="S33" s="34" t="str">
        <f t="shared" si="1"/>
        <v>Khá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4720</v>
      </c>
      <c r="D34" s="26" t="s">
        <v>1863</v>
      </c>
      <c r="E34" s="27" t="s">
        <v>4721</v>
      </c>
      <c r="F34" s="25" t="s">
        <v>995</v>
      </c>
      <c r="G34" s="25" t="s">
        <v>372</v>
      </c>
      <c r="H34" s="29">
        <v>10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6</v>
      </c>
      <c r="Q34" s="32">
        <f t="shared" si="0"/>
        <v>7.1</v>
      </c>
      <c r="R34" s="33" t="str">
        <f t="shared" si="3"/>
        <v>B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4722</v>
      </c>
      <c r="D35" s="26" t="s">
        <v>2406</v>
      </c>
      <c r="E35" s="27" t="s">
        <v>149</v>
      </c>
      <c r="F35" s="25" t="s">
        <v>611</v>
      </c>
      <c r="G35" s="25" t="s">
        <v>557</v>
      </c>
      <c r="H35" s="29">
        <v>8</v>
      </c>
      <c r="I35" s="29">
        <v>5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4.5999999999999996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4723</v>
      </c>
      <c r="D36" s="26" t="s">
        <v>4724</v>
      </c>
      <c r="E36" s="27" t="s">
        <v>180</v>
      </c>
      <c r="F36" s="25" t="s">
        <v>181</v>
      </c>
      <c r="G36" s="25" t="s">
        <v>200</v>
      </c>
      <c r="H36" s="29">
        <v>9</v>
      </c>
      <c r="I36" s="29">
        <v>3</v>
      </c>
      <c r="J36" s="29" t="s">
        <v>27</v>
      </c>
      <c r="K36" s="29" t="s">
        <v>27</v>
      </c>
      <c r="L36" s="36"/>
      <c r="M36" s="36"/>
      <c r="N36" s="36"/>
      <c r="O36" s="36"/>
      <c r="P36" s="175">
        <v>4</v>
      </c>
      <c r="Q36" s="32">
        <f t="shared" si="0"/>
        <v>4.7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4725</v>
      </c>
      <c r="D37" s="26" t="s">
        <v>4726</v>
      </c>
      <c r="E37" s="27" t="s">
        <v>180</v>
      </c>
      <c r="F37" s="25" t="s">
        <v>1589</v>
      </c>
      <c r="G37" s="25" t="s">
        <v>87</v>
      </c>
      <c r="H37" s="29">
        <v>10</v>
      </c>
      <c r="I37" s="29">
        <v>7</v>
      </c>
      <c r="J37" s="29" t="s">
        <v>27</v>
      </c>
      <c r="K37" s="29" t="s">
        <v>27</v>
      </c>
      <c r="L37" s="36"/>
      <c r="M37" s="36"/>
      <c r="N37" s="36"/>
      <c r="O37" s="36"/>
      <c r="P37" s="175">
        <v>5</v>
      </c>
      <c r="Q37" s="32">
        <f t="shared" si="0"/>
        <v>6.6</v>
      </c>
      <c r="R37" s="33" t="str">
        <f t="shared" si="3"/>
        <v>C+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4727</v>
      </c>
      <c r="D38" s="26" t="s">
        <v>1103</v>
      </c>
      <c r="E38" s="27" t="s">
        <v>185</v>
      </c>
      <c r="F38" s="25" t="s">
        <v>2300</v>
      </c>
      <c r="G38" s="25" t="s">
        <v>557</v>
      </c>
      <c r="H38" s="29">
        <v>8</v>
      </c>
      <c r="I38" s="29">
        <v>6</v>
      </c>
      <c r="J38" s="29" t="s">
        <v>27</v>
      </c>
      <c r="K38" s="29" t="s">
        <v>27</v>
      </c>
      <c r="L38" s="36"/>
      <c r="M38" s="36"/>
      <c r="N38" s="36"/>
      <c r="O38" s="36"/>
      <c r="P38" s="175">
        <v>4</v>
      </c>
      <c r="Q38" s="32">
        <f t="shared" si="0"/>
        <v>5.4</v>
      </c>
      <c r="R38" s="33" t="str">
        <f t="shared" si="3"/>
        <v>D+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4728</v>
      </c>
      <c r="D39" s="26" t="s">
        <v>303</v>
      </c>
      <c r="E39" s="27" t="s">
        <v>189</v>
      </c>
      <c r="F39" s="25" t="s">
        <v>1007</v>
      </c>
      <c r="G39" s="25" t="s">
        <v>408</v>
      </c>
      <c r="H39" s="29">
        <v>10</v>
      </c>
      <c r="I39" s="29">
        <v>6</v>
      </c>
      <c r="J39" s="29" t="s">
        <v>27</v>
      </c>
      <c r="K39" s="29" t="s">
        <v>27</v>
      </c>
      <c r="L39" s="36"/>
      <c r="M39" s="36"/>
      <c r="N39" s="36"/>
      <c r="O39" s="36"/>
      <c r="P39" s="175">
        <v>2</v>
      </c>
      <c r="Q39" s="32">
        <f t="shared" si="0"/>
        <v>4.8</v>
      </c>
      <c r="R39" s="33" t="str">
        <f t="shared" si="3"/>
        <v>D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4729</v>
      </c>
      <c r="D40" s="26" t="s">
        <v>4730</v>
      </c>
      <c r="E40" s="27" t="s">
        <v>1913</v>
      </c>
      <c r="F40" s="25" t="s">
        <v>2192</v>
      </c>
      <c r="G40" s="25" t="s">
        <v>585</v>
      </c>
      <c r="H40" s="29">
        <v>10</v>
      </c>
      <c r="I40" s="29">
        <v>2</v>
      </c>
      <c r="J40" s="29" t="s">
        <v>27</v>
      </c>
      <c r="K40" s="29" t="s">
        <v>27</v>
      </c>
      <c r="L40" s="36"/>
      <c r="M40" s="36"/>
      <c r="N40" s="36"/>
      <c r="O40" s="36"/>
      <c r="P40" s="175">
        <v>2</v>
      </c>
      <c r="Q40" s="32">
        <f t="shared" si="0"/>
        <v>3.6</v>
      </c>
      <c r="R40" s="33" t="str">
        <f t="shared" si="3"/>
        <v>F</v>
      </c>
      <c r="S40" s="34" t="str">
        <f t="shared" si="1"/>
        <v>Kém</v>
      </c>
      <c r="T40" s="35" t="str">
        <f t="shared" si="4"/>
        <v/>
      </c>
      <c r="U40" s="3"/>
      <c r="V40" s="101" t="str">
        <f t="shared" si="2"/>
        <v>Học lại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4731</v>
      </c>
      <c r="D41" s="26" t="s">
        <v>4732</v>
      </c>
      <c r="E41" s="27" t="s">
        <v>610</v>
      </c>
      <c r="F41" s="25" t="s">
        <v>811</v>
      </c>
      <c r="G41" s="25" t="s">
        <v>95</v>
      </c>
      <c r="H41" s="29">
        <v>10</v>
      </c>
      <c r="I41" s="29">
        <v>4</v>
      </c>
      <c r="J41" s="29" t="s">
        <v>27</v>
      </c>
      <c r="K41" s="29" t="s">
        <v>27</v>
      </c>
      <c r="L41" s="36"/>
      <c r="M41" s="36"/>
      <c r="N41" s="36"/>
      <c r="O41" s="36"/>
      <c r="P41" s="175">
        <v>7</v>
      </c>
      <c r="Q41" s="32">
        <f t="shared" si="0"/>
        <v>6.7</v>
      </c>
      <c r="R41" s="33" t="str">
        <f t="shared" si="3"/>
        <v>C+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4733</v>
      </c>
      <c r="D42" s="26" t="s">
        <v>1604</v>
      </c>
      <c r="E42" s="27" t="s">
        <v>211</v>
      </c>
      <c r="F42" s="25" t="s">
        <v>1687</v>
      </c>
      <c r="G42" s="25" t="s">
        <v>200</v>
      </c>
      <c r="H42" s="29">
        <v>10</v>
      </c>
      <c r="I42" s="29">
        <v>3</v>
      </c>
      <c r="J42" s="29" t="s">
        <v>27</v>
      </c>
      <c r="K42" s="29" t="s">
        <v>27</v>
      </c>
      <c r="L42" s="36"/>
      <c r="M42" s="36"/>
      <c r="N42" s="36"/>
      <c r="O42" s="36"/>
      <c r="P42" s="175">
        <v>5</v>
      </c>
      <c r="Q42" s="32">
        <f t="shared" si="0"/>
        <v>5.4</v>
      </c>
      <c r="R42" s="33" t="str">
        <f t="shared" si="3"/>
        <v>D+</v>
      </c>
      <c r="S42" s="34" t="str">
        <f t="shared" si="1"/>
        <v>Trung bình yếu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4734</v>
      </c>
      <c r="D43" s="26" t="s">
        <v>4735</v>
      </c>
      <c r="E43" s="27" t="s">
        <v>639</v>
      </c>
      <c r="F43" s="25" t="s">
        <v>1262</v>
      </c>
      <c r="G43" s="25" t="s">
        <v>217</v>
      </c>
      <c r="H43" s="29">
        <v>10</v>
      </c>
      <c r="I43" s="29">
        <v>5</v>
      </c>
      <c r="J43" s="29" t="s">
        <v>27</v>
      </c>
      <c r="K43" s="29" t="s">
        <v>27</v>
      </c>
      <c r="L43" s="36"/>
      <c r="M43" s="36"/>
      <c r="N43" s="36"/>
      <c r="O43" s="36"/>
      <c r="P43" s="175">
        <v>4</v>
      </c>
      <c r="Q43" s="32">
        <f t="shared" si="0"/>
        <v>5.5</v>
      </c>
      <c r="R43" s="33" t="str">
        <f t="shared" si="3"/>
        <v>C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4736</v>
      </c>
      <c r="D44" s="26" t="s">
        <v>535</v>
      </c>
      <c r="E44" s="27" t="s">
        <v>2380</v>
      </c>
      <c r="F44" s="25" t="s">
        <v>503</v>
      </c>
      <c r="G44" s="25" t="s">
        <v>237</v>
      </c>
      <c r="H44" s="29">
        <v>10</v>
      </c>
      <c r="I44" s="29">
        <v>8</v>
      </c>
      <c r="J44" s="29" t="s">
        <v>27</v>
      </c>
      <c r="K44" s="29" t="s">
        <v>27</v>
      </c>
      <c r="L44" s="36"/>
      <c r="M44" s="36"/>
      <c r="N44" s="36"/>
      <c r="O44" s="36"/>
      <c r="P44" s="175">
        <v>6</v>
      </c>
      <c r="Q44" s="32">
        <f t="shared" si="0"/>
        <v>7.4</v>
      </c>
      <c r="R44" s="33" t="str">
        <f t="shared" si="3"/>
        <v>B</v>
      </c>
      <c r="S44" s="34" t="str">
        <f t="shared" si="1"/>
        <v>Khá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4737</v>
      </c>
      <c r="D45" s="26" t="s">
        <v>1870</v>
      </c>
      <c r="E45" s="27" t="s">
        <v>228</v>
      </c>
      <c r="F45" s="25" t="s">
        <v>423</v>
      </c>
      <c r="G45" s="25" t="s">
        <v>187</v>
      </c>
      <c r="H45" s="29">
        <v>9</v>
      </c>
      <c r="I45" s="29">
        <v>2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4.4000000000000004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4738</v>
      </c>
      <c r="D46" s="26" t="s">
        <v>2867</v>
      </c>
      <c r="E46" s="27" t="s">
        <v>228</v>
      </c>
      <c r="F46" s="25" t="s">
        <v>492</v>
      </c>
      <c r="G46" s="25" t="s">
        <v>372</v>
      </c>
      <c r="H46" s="29">
        <v>10</v>
      </c>
      <c r="I46" s="29">
        <v>6</v>
      </c>
      <c r="J46" s="29" t="s">
        <v>27</v>
      </c>
      <c r="K46" s="29" t="s">
        <v>27</v>
      </c>
      <c r="L46" s="36"/>
      <c r="M46" s="36"/>
      <c r="N46" s="36"/>
      <c r="O46" s="36"/>
      <c r="P46" s="175">
        <v>5</v>
      </c>
      <c r="Q46" s="32">
        <f t="shared" si="0"/>
        <v>6.3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4739</v>
      </c>
      <c r="D47" s="26" t="s">
        <v>169</v>
      </c>
      <c r="E47" s="27" t="s">
        <v>228</v>
      </c>
      <c r="F47" s="25" t="s">
        <v>387</v>
      </c>
      <c r="G47" s="25" t="s">
        <v>372</v>
      </c>
      <c r="H47" s="29">
        <v>10</v>
      </c>
      <c r="I47" s="29">
        <v>6</v>
      </c>
      <c r="J47" s="29" t="s">
        <v>27</v>
      </c>
      <c r="K47" s="29" t="s">
        <v>27</v>
      </c>
      <c r="L47" s="36"/>
      <c r="M47" s="36"/>
      <c r="N47" s="36"/>
      <c r="O47" s="36"/>
      <c r="P47" s="175">
        <v>3</v>
      </c>
      <c r="Q47" s="32">
        <f t="shared" si="0"/>
        <v>5.3</v>
      </c>
      <c r="R47" s="33" t="str">
        <f t="shared" si="3"/>
        <v>D+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4740</v>
      </c>
      <c r="D48" s="26" t="s">
        <v>4741</v>
      </c>
      <c r="E48" s="27" t="s">
        <v>228</v>
      </c>
      <c r="F48" s="25" t="s">
        <v>670</v>
      </c>
      <c r="G48" s="25" t="s">
        <v>87</v>
      </c>
      <c r="H48" s="29">
        <v>9</v>
      </c>
      <c r="I48" s="29">
        <v>2</v>
      </c>
      <c r="J48" s="29" t="s">
        <v>27</v>
      </c>
      <c r="K48" s="29" t="s">
        <v>27</v>
      </c>
      <c r="L48" s="36"/>
      <c r="M48" s="36"/>
      <c r="N48" s="36"/>
      <c r="O48" s="36"/>
      <c r="P48" s="175">
        <v>5</v>
      </c>
      <c r="Q48" s="32">
        <f t="shared" si="0"/>
        <v>4.9000000000000004</v>
      </c>
      <c r="R48" s="33" t="str">
        <f t="shared" si="3"/>
        <v>D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4742</v>
      </c>
      <c r="D49" s="26" t="s">
        <v>3928</v>
      </c>
      <c r="E49" s="27" t="s">
        <v>232</v>
      </c>
      <c r="F49" s="25" t="s">
        <v>426</v>
      </c>
      <c r="G49" s="25" t="s">
        <v>138</v>
      </c>
      <c r="H49" s="29">
        <v>8</v>
      </c>
      <c r="I49" s="29">
        <v>5</v>
      </c>
      <c r="J49" s="29" t="s">
        <v>27</v>
      </c>
      <c r="K49" s="29" t="s">
        <v>27</v>
      </c>
      <c r="L49" s="36"/>
      <c r="M49" s="36"/>
      <c r="N49" s="36"/>
      <c r="O49" s="36"/>
      <c r="P49" s="175">
        <v>4</v>
      </c>
      <c r="Q49" s="32">
        <f t="shared" si="0"/>
        <v>5.0999999999999996</v>
      </c>
      <c r="R49" s="33" t="str">
        <f t="shared" si="3"/>
        <v>D+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4743</v>
      </c>
      <c r="D50" s="26" t="s">
        <v>4744</v>
      </c>
      <c r="E50" s="27" t="s">
        <v>232</v>
      </c>
      <c r="F50" s="25" t="s">
        <v>1596</v>
      </c>
      <c r="G50" s="25" t="s">
        <v>158</v>
      </c>
      <c r="H50" s="29">
        <v>10</v>
      </c>
      <c r="I50" s="29">
        <v>9</v>
      </c>
      <c r="J50" s="29" t="s">
        <v>27</v>
      </c>
      <c r="K50" s="29" t="s">
        <v>27</v>
      </c>
      <c r="L50" s="36"/>
      <c r="M50" s="36"/>
      <c r="N50" s="36"/>
      <c r="O50" s="36"/>
      <c r="P50" s="175">
        <v>5</v>
      </c>
      <c r="Q50" s="32">
        <f t="shared" si="0"/>
        <v>7.2</v>
      </c>
      <c r="R50" s="33" t="str">
        <f t="shared" si="3"/>
        <v>B</v>
      </c>
      <c r="S50" s="34" t="str">
        <f t="shared" si="1"/>
        <v>Khá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4745</v>
      </c>
      <c r="D51" s="26" t="s">
        <v>2537</v>
      </c>
      <c r="E51" s="27" t="s">
        <v>232</v>
      </c>
      <c r="F51" s="25" t="s">
        <v>1826</v>
      </c>
      <c r="G51" s="25" t="s">
        <v>234</v>
      </c>
      <c r="H51" s="29">
        <v>10</v>
      </c>
      <c r="I51" s="29">
        <v>5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5.5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4746</v>
      </c>
      <c r="D52" s="26" t="s">
        <v>4038</v>
      </c>
      <c r="E52" s="27" t="s">
        <v>232</v>
      </c>
      <c r="F52" s="25" t="s">
        <v>1297</v>
      </c>
      <c r="G52" s="25" t="s">
        <v>217</v>
      </c>
      <c r="H52" s="29">
        <v>10</v>
      </c>
      <c r="I52" s="29">
        <v>4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4.7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4747</v>
      </c>
      <c r="D53" s="26" t="s">
        <v>165</v>
      </c>
      <c r="E53" s="27" t="s">
        <v>251</v>
      </c>
      <c r="F53" s="25" t="s">
        <v>199</v>
      </c>
      <c r="G53" s="25" t="s">
        <v>557</v>
      </c>
      <c r="H53" s="29">
        <v>10</v>
      </c>
      <c r="I53" s="29">
        <v>2</v>
      </c>
      <c r="J53" s="29" t="s">
        <v>27</v>
      </c>
      <c r="K53" s="29" t="s">
        <v>27</v>
      </c>
      <c r="L53" s="36"/>
      <c r="M53" s="36"/>
      <c r="N53" s="36"/>
      <c r="O53" s="36"/>
      <c r="P53" s="175">
        <v>4</v>
      </c>
      <c r="Q53" s="32">
        <f t="shared" si="0"/>
        <v>4.5999999999999996</v>
      </c>
      <c r="R53" s="33" t="str">
        <f t="shared" si="3"/>
        <v>D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4748</v>
      </c>
      <c r="D54" s="26" t="s">
        <v>4749</v>
      </c>
      <c r="E54" s="27" t="s">
        <v>683</v>
      </c>
      <c r="F54" s="25" t="s">
        <v>1629</v>
      </c>
      <c r="G54" s="25" t="s">
        <v>187</v>
      </c>
      <c r="H54" s="29">
        <v>10</v>
      </c>
      <c r="I54" s="29">
        <v>9</v>
      </c>
      <c r="J54" s="29" t="s">
        <v>27</v>
      </c>
      <c r="K54" s="29" t="s">
        <v>27</v>
      </c>
      <c r="L54" s="36"/>
      <c r="M54" s="36"/>
      <c r="N54" s="36"/>
      <c r="O54" s="36"/>
      <c r="P54" s="175">
        <v>3</v>
      </c>
      <c r="Q54" s="32">
        <f t="shared" si="0"/>
        <v>6.2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4750</v>
      </c>
      <c r="D55" s="26" t="s">
        <v>152</v>
      </c>
      <c r="E55" s="27" t="s">
        <v>2402</v>
      </c>
      <c r="F55" s="25" t="s">
        <v>1563</v>
      </c>
      <c r="G55" s="25" t="s">
        <v>200</v>
      </c>
      <c r="H55" s="29">
        <v>8</v>
      </c>
      <c r="I55" s="29">
        <v>2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4.2</v>
      </c>
      <c r="R55" s="33" t="str">
        <f t="shared" si="3"/>
        <v>D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4751</v>
      </c>
      <c r="D56" s="26" t="s">
        <v>768</v>
      </c>
      <c r="E56" s="27" t="s">
        <v>475</v>
      </c>
      <c r="F56" s="25" t="s">
        <v>252</v>
      </c>
      <c r="G56" s="25" t="s">
        <v>75</v>
      </c>
      <c r="H56" s="29">
        <v>10</v>
      </c>
      <c r="I56" s="29">
        <v>2</v>
      </c>
      <c r="J56" s="29" t="s">
        <v>27</v>
      </c>
      <c r="K56" s="29" t="s">
        <v>27</v>
      </c>
      <c r="L56" s="36"/>
      <c r="M56" s="36"/>
      <c r="N56" s="36"/>
      <c r="O56" s="36"/>
      <c r="P56" s="175">
        <v>4</v>
      </c>
      <c r="Q56" s="32">
        <f t="shared" si="0"/>
        <v>4.5999999999999996</v>
      </c>
      <c r="R56" s="33" t="str">
        <f t="shared" si="3"/>
        <v>D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4752</v>
      </c>
      <c r="D57" s="26" t="s">
        <v>1103</v>
      </c>
      <c r="E57" s="27" t="s">
        <v>1833</v>
      </c>
      <c r="F57" s="25" t="s">
        <v>590</v>
      </c>
      <c r="G57" s="25" t="s">
        <v>383</v>
      </c>
      <c r="H57" s="29">
        <v>0</v>
      </c>
      <c r="I57" s="29">
        <v>0</v>
      </c>
      <c r="J57" s="29" t="s">
        <v>27</v>
      </c>
      <c r="K57" s="29" t="s">
        <v>27</v>
      </c>
      <c r="L57" s="36"/>
      <c r="M57" s="36"/>
      <c r="N57" s="36"/>
      <c r="O57" s="36"/>
      <c r="P57" s="175">
        <v>0</v>
      </c>
      <c r="Q57" s="32">
        <f t="shared" si="0"/>
        <v>0</v>
      </c>
      <c r="R57" s="33" t="str">
        <f t="shared" si="3"/>
        <v>F</v>
      </c>
      <c r="S57" s="34" t="str">
        <f t="shared" si="1"/>
        <v>Kém</v>
      </c>
      <c r="T57" s="35" t="str">
        <f t="shared" si="4"/>
        <v>Không đủ ĐKDT</v>
      </c>
      <c r="U57" s="3"/>
      <c r="V57" s="101" t="str">
        <f t="shared" si="2"/>
        <v>Học lại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4753</v>
      </c>
      <c r="D58" s="26" t="s">
        <v>596</v>
      </c>
      <c r="E58" s="27" t="s">
        <v>701</v>
      </c>
      <c r="F58" s="25" t="s">
        <v>308</v>
      </c>
      <c r="G58" s="25" t="s">
        <v>95</v>
      </c>
      <c r="H58" s="29">
        <v>10</v>
      </c>
      <c r="I58" s="29">
        <v>7</v>
      </c>
      <c r="J58" s="29" t="s">
        <v>27</v>
      </c>
      <c r="K58" s="29" t="s">
        <v>27</v>
      </c>
      <c r="L58" s="36"/>
      <c r="M58" s="36"/>
      <c r="N58" s="36"/>
      <c r="O58" s="36"/>
      <c r="P58" s="175">
        <v>7</v>
      </c>
      <c r="Q58" s="32">
        <f t="shared" si="0"/>
        <v>7.6</v>
      </c>
      <c r="R58" s="33" t="str">
        <f t="shared" si="3"/>
        <v>B</v>
      </c>
      <c r="S58" s="34" t="str">
        <f t="shared" si="1"/>
        <v>Khá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4754</v>
      </c>
      <c r="D59" s="26" t="s">
        <v>435</v>
      </c>
      <c r="E59" s="27" t="s">
        <v>701</v>
      </c>
      <c r="F59" s="25" t="s">
        <v>761</v>
      </c>
      <c r="G59" s="25" t="s">
        <v>383</v>
      </c>
      <c r="H59" s="29">
        <v>6</v>
      </c>
      <c r="I59" s="29">
        <v>4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4.9000000000000004</v>
      </c>
      <c r="R59" s="33" t="str">
        <f t="shared" si="3"/>
        <v>D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4755</v>
      </c>
      <c r="D60" s="26" t="s">
        <v>869</v>
      </c>
      <c r="E60" s="27" t="s">
        <v>295</v>
      </c>
      <c r="F60" s="25" t="s">
        <v>448</v>
      </c>
      <c r="G60" s="25" t="s">
        <v>91</v>
      </c>
      <c r="H60" s="29">
        <v>10</v>
      </c>
      <c r="I60" s="29">
        <v>8</v>
      </c>
      <c r="J60" s="29" t="s">
        <v>27</v>
      </c>
      <c r="K60" s="29" t="s">
        <v>27</v>
      </c>
      <c r="L60" s="36"/>
      <c r="M60" s="36"/>
      <c r="N60" s="36"/>
      <c r="O60" s="36"/>
      <c r="P60" s="175">
        <v>6</v>
      </c>
      <c r="Q60" s="32">
        <f t="shared" si="0"/>
        <v>7.4</v>
      </c>
      <c r="R60" s="33" t="str">
        <f t="shared" si="3"/>
        <v>B</v>
      </c>
      <c r="S60" s="34" t="str">
        <f t="shared" si="1"/>
        <v>Khá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4756</v>
      </c>
      <c r="D61" s="26" t="s">
        <v>4757</v>
      </c>
      <c r="E61" s="27" t="s">
        <v>1843</v>
      </c>
      <c r="F61" s="25" t="s">
        <v>924</v>
      </c>
      <c r="G61" s="25" t="s">
        <v>297</v>
      </c>
      <c r="H61" s="29">
        <v>10</v>
      </c>
      <c r="I61" s="29">
        <v>8</v>
      </c>
      <c r="J61" s="29" t="s">
        <v>27</v>
      </c>
      <c r="K61" s="29" t="s">
        <v>27</v>
      </c>
      <c r="L61" s="36"/>
      <c r="M61" s="36"/>
      <c r="N61" s="36"/>
      <c r="O61" s="36"/>
      <c r="P61" s="175">
        <v>6</v>
      </c>
      <c r="Q61" s="32">
        <f t="shared" si="0"/>
        <v>7.4</v>
      </c>
      <c r="R61" s="33" t="str">
        <f t="shared" si="3"/>
        <v>B</v>
      </c>
      <c r="S61" s="34" t="str">
        <f t="shared" si="1"/>
        <v>Khá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4758</v>
      </c>
      <c r="D62" s="26" t="s">
        <v>1870</v>
      </c>
      <c r="E62" s="27" t="s">
        <v>1724</v>
      </c>
      <c r="F62" s="25" t="s">
        <v>229</v>
      </c>
      <c r="G62" s="25" t="s">
        <v>297</v>
      </c>
      <c r="H62" s="29">
        <v>9</v>
      </c>
      <c r="I62" s="29">
        <v>6</v>
      </c>
      <c r="J62" s="29" t="s">
        <v>27</v>
      </c>
      <c r="K62" s="29" t="s">
        <v>27</v>
      </c>
      <c r="L62" s="36"/>
      <c r="M62" s="36"/>
      <c r="N62" s="36"/>
      <c r="O62" s="36"/>
      <c r="P62" s="175">
        <v>5</v>
      </c>
      <c r="Q62" s="32">
        <f t="shared" si="0"/>
        <v>6.1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4759</v>
      </c>
      <c r="D63" s="26" t="s">
        <v>4760</v>
      </c>
      <c r="E63" s="27" t="s">
        <v>307</v>
      </c>
      <c r="F63" s="25" t="s">
        <v>758</v>
      </c>
      <c r="G63" s="25" t="s">
        <v>95</v>
      </c>
      <c r="H63" s="29">
        <v>10</v>
      </c>
      <c r="I63" s="29">
        <v>6</v>
      </c>
      <c r="J63" s="29" t="s">
        <v>27</v>
      </c>
      <c r="K63" s="29" t="s">
        <v>27</v>
      </c>
      <c r="L63" s="36"/>
      <c r="M63" s="36"/>
      <c r="N63" s="36"/>
      <c r="O63" s="36"/>
      <c r="P63" s="175">
        <v>2</v>
      </c>
      <c r="Q63" s="32">
        <f t="shared" si="0"/>
        <v>4.8</v>
      </c>
      <c r="R63" s="33" t="str">
        <f t="shared" si="3"/>
        <v>D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4761</v>
      </c>
      <c r="D64" s="26" t="s">
        <v>254</v>
      </c>
      <c r="E64" s="27" t="s">
        <v>4762</v>
      </c>
      <c r="F64" s="25" t="s">
        <v>674</v>
      </c>
      <c r="G64" s="25" t="s">
        <v>297</v>
      </c>
      <c r="H64" s="29">
        <v>10</v>
      </c>
      <c r="I64" s="29">
        <v>3</v>
      </c>
      <c r="J64" s="29" t="s">
        <v>27</v>
      </c>
      <c r="K64" s="29" t="s">
        <v>27</v>
      </c>
      <c r="L64" s="36"/>
      <c r="M64" s="36"/>
      <c r="N64" s="36"/>
      <c r="O64" s="36"/>
      <c r="P64" s="175">
        <v>3</v>
      </c>
      <c r="Q64" s="32">
        <f t="shared" si="0"/>
        <v>4.4000000000000004</v>
      </c>
      <c r="R64" s="33" t="str">
        <f t="shared" si="3"/>
        <v>D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4763</v>
      </c>
      <c r="D65" s="26" t="s">
        <v>664</v>
      </c>
      <c r="E65" s="27" t="s">
        <v>904</v>
      </c>
      <c r="F65" s="25" t="s">
        <v>603</v>
      </c>
      <c r="G65" s="25" t="s">
        <v>297</v>
      </c>
      <c r="H65" s="29">
        <v>10</v>
      </c>
      <c r="I65" s="29">
        <v>7</v>
      </c>
      <c r="J65" s="29" t="s">
        <v>27</v>
      </c>
      <c r="K65" s="29" t="s">
        <v>27</v>
      </c>
      <c r="L65" s="36"/>
      <c r="M65" s="36"/>
      <c r="N65" s="36"/>
      <c r="O65" s="36"/>
      <c r="P65" s="175">
        <v>5</v>
      </c>
      <c r="Q65" s="32">
        <f t="shared" si="0"/>
        <v>6.6</v>
      </c>
      <c r="R65" s="33" t="str">
        <f t="shared" si="3"/>
        <v>C+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>
      <c r="B66" s="24">
        <v>56</v>
      </c>
      <c r="C66" s="25" t="s">
        <v>4764</v>
      </c>
      <c r="D66" s="26" t="s">
        <v>4765</v>
      </c>
      <c r="E66" s="27" t="s">
        <v>331</v>
      </c>
      <c r="F66" s="25" t="s">
        <v>157</v>
      </c>
      <c r="G66" s="25" t="s">
        <v>143</v>
      </c>
      <c r="H66" s="29">
        <v>10</v>
      </c>
      <c r="I66" s="29">
        <v>9</v>
      </c>
      <c r="J66" s="29" t="s">
        <v>27</v>
      </c>
      <c r="K66" s="29" t="s">
        <v>27</v>
      </c>
      <c r="L66" s="36"/>
      <c r="M66" s="36"/>
      <c r="N66" s="36"/>
      <c r="O66" s="36"/>
      <c r="P66" s="175">
        <v>4</v>
      </c>
      <c r="Q66" s="32">
        <f t="shared" si="0"/>
        <v>6.7</v>
      </c>
      <c r="R66" s="33" t="str">
        <f t="shared" si="3"/>
        <v>C+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>
      <c r="B67" s="24">
        <v>57</v>
      </c>
      <c r="C67" s="25" t="s">
        <v>4766</v>
      </c>
      <c r="D67" s="26" t="s">
        <v>246</v>
      </c>
      <c r="E67" s="27" t="s">
        <v>343</v>
      </c>
      <c r="F67" s="25" t="s">
        <v>1198</v>
      </c>
      <c r="G67" s="25" t="s">
        <v>75</v>
      </c>
      <c r="H67" s="29">
        <v>8</v>
      </c>
      <c r="I67" s="29">
        <v>2</v>
      </c>
      <c r="J67" s="29" t="s">
        <v>27</v>
      </c>
      <c r="K67" s="29" t="s">
        <v>27</v>
      </c>
      <c r="L67" s="36"/>
      <c r="M67" s="36"/>
      <c r="N67" s="36"/>
      <c r="O67" s="36"/>
      <c r="P67" s="175">
        <v>5</v>
      </c>
      <c r="Q67" s="32">
        <f t="shared" si="0"/>
        <v>4.7</v>
      </c>
      <c r="R67" s="33" t="str">
        <f t="shared" si="3"/>
        <v>D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>
      <c r="B68" s="24">
        <v>58</v>
      </c>
      <c r="C68" s="25" t="s">
        <v>4767</v>
      </c>
      <c r="D68" s="26" t="s">
        <v>2966</v>
      </c>
      <c r="E68" s="27" t="s">
        <v>755</v>
      </c>
      <c r="F68" s="25" t="s">
        <v>865</v>
      </c>
      <c r="G68" s="25" t="s">
        <v>372</v>
      </c>
      <c r="H68" s="29">
        <v>10</v>
      </c>
      <c r="I68" s="29">
        <v>6</v>
      </c>
      <c r="J68" s="29" t="s">
        <v>27</v>
      </c>
      <c r="K68" s="29" t="s">
        <v>27</v>
      </c>
      <c r="L68" s="36"/>
      <c r="M68" s="36"/>
      <c r="N68" s="36"/>
      <c r="O68" s="36"/>
      <c r="P68" s="175">
        <v>4</v>
      </c>
      <c r="Q68" s="32">
        <f t="shared" si="0"/>
        <v>5.8</v>
      </c>
      <c r="R68" s="33" t="str">
        <f t="shared" si="3"/>
        <v>C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>
      <c r="B69" s="24">
        <v>59</v>
      </c>
      <c r="C69" s="25" t="s">
        <v>4768</v>
      </c>
      <c r="D69" s="26" t="s">
        <v>872</v>
      </c>
      <c r="E69" s="27" t="s">
        <v>1077</v>
      </c>
      <c r="F69" s="25" t="s">
        <v>702</v>
      </c>
      <c r="G69" s="25" t="s">
        <v>158</v>
      </c>
      <c r="H69" s="29">
        <v>9</v>
      </c>
      <c r="I69" s="29">
        <v>6</v>
      </c>
      <c r="J69" s="29" t="s">
        <v>27</v>
      </c>
      <c r="K69" s="29" t="s">
        <v>27</v>
      </c>
      <c r="L69" s="36"/>
      <c r="M69" s="36"/>
      <c r="N69" s="36"/>
      <c r="O69" s="36"/>
      <c r="P69" s="175">
        <v>3</v>
      </c>
      <c r="Q69" s="32">
        <f t="shared" si="0"/>
        <v>5.0999999999999996</v>
      </c>
      <c r="R69" s="33" t="str">
        <f t="shared" si="3"/>
        <v>D+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>
      <c r="B70" s="24">
        <v>60</v>
      </c>
      <c r="C70" s="25" t="s">
        <v>4769</v>
      </c>
      <c r="D70" s="26" t="s">
        <v>4770</v>
      </c>
      <c r="E70" s="27" t="s">
        <v>1497</v>
      </c>
      <c r="F70" s="25" t="s">
        <v>838</v>
      </c>
      <c r="G70" s="25" t="s">
        <v>383</v>
      </c>
      <c r="H70" s="29">
        <v>7</v>
      </c>
      <c r="I70" s="29">
        <v>2</v>
      </c>
      <c r="J70" s="29" t="s">
        <v>27</v>
      </c>
      <c r="K70" s="29" t="s">
        <v>27</v>
      </c>
      <c r="L70" s="36"/>
      <c r="M70" s="36"/>
      <c r="N70" s="36"/>
      <c r="O70" s="36"/>
      <c r="P70" s="175">
        <v>7</v>
      </c>
      <c r="Q70" s="32">
        <f t="shared" si="0"/>
        <v>5.5</v>
      </c>
      <c r="R70" s="33" t="str">
        <f t="shared" si="3"/>
        <v>C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149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58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2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057" priority="2" operator="greaterThan">
      <formula>10</formula>
    </cfRule>
  </conditionalFormatting>
  <conditionalFormatting sqref="C1:C1048576">
    <cfRule type="duplicateValues" dxfId="2056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77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3193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43604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25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74</v>
      </c>
      <c r="AG9" s="81">
        <f>+$AF$9/$Y$9</f>
        <v>0.49333333333333335</v>
      </c>
      <c r="AH9" s="82">
        <f>COUNTIF($V$10:$V$219,"Học lại")</f>
        <v>8</v>
      </c>
      <c r="AI9" s="81">
        <f>+$AH$9/$Y$9</f>
        <v>5.3333333333333337E-2</v>
      </c>
      <c r="AJ9" s="73">
        <f>COUNTIF($V$11:$V$219,"Đạt")</f>
        <v>68</v>
      </c>
      <c r="AK9" s="80">
        <f>+$AJ$9/$Y$9</f>
        <v>0.45333333333333331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" customHeight="1">
      <c r="B11" s="15">
        <v>1</v>
      </c>
      <c r="C11" s="16" t="s">
        <v>3194</v>
      </c>
      <c r="D11" s="17" t="s">
        <v>3195</v>
      </c>
      <c r="E11" s="18" t="s">
        <v>73</v>
      </c>
      <c r="F11" s="16" t="s">
        <v>99</v>
      </c>
      <c r="G11" s="16" t="s">
        <v>129</v>
      </c>
      <c r="H11" s="19">
        <v>10</v>
      </c>
      <c r="I11" s="19">
        <v>7</v>
      </c>
      <c r="J11" s="19" t="s">
        <v>27</v>
      </c>
      <c r="K11" s="19" t="s">
        <v>27</v>
      </c>
      <c r="L11" s="20"/>
      <c r="M11" s="20"/>
      <c r="N11" s="20"/>
      <c r="O11" s="20"/>
      <c r="P11" s="174">
        <v>6</v>
      </c>
      <c r="Q11" s="21">
        <f t="shared" ref="Q11:Q74" si="0">ROUND(SUMPRODUCT(H11:P11,$H$10:$P$10)/100,1)</f>
        <v>7.1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B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Khá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" customHeight="1">
      <c r="B12" s="24">
        <v>2</v>
      </c>
      <c r="C12" s="25" t="s">
        <v>3196</v>
      </c>
      <c r="D12" s="26" t="s">
        <v>587</v>
      </c>
      <c r="E12" s="27" t="s">
        <v>73</v>
      </c>
      <c r="F12" s="25" t="s">
        <v>1249</v>
      </c>
      <c r="G12" s="25" t="s">
        <v>237</v>
      </c>
      <c r="H12" s="29">
        <v>10</v>
      </c>
      <c r="I12" s="29">
        <v>4</v>
      </c>
      <c r="J12" s="29" t="s">
        <v>27</v>
      </c>
      <c r="K12" s="29" t="s">
        <v>27</v>
      </c>
      <c r="L12" s="30"/>
      <c r="M12" s="30"/>
      <c r="N12" s="30"/>
      <c r="O12" s="30"/>
      <c r="P12" s="175">
        <v>4</v>
      </c>
      <c r="Q12" s="32">
        <f t="shared" si="0"/>
        <v>5.2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D+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" customHeight="1">
      <c r="B13" s="24">
        <v>3</v>
      </c>
      <c r="C13" s="25" t="s">
        <v>3197</v>
      </c>
      <c r="D13" s="26" t="s">
        <v>822</v>
      </c>
      <c r="E13" s="27" t="s">
        <v>73</v>
      </c>
      <c r="F13" s="25" t="s">
        <v>2025</v>
      </c>
      <c r="G13" s="25" t="s">
        <v>1532</v>
      </c>
      <c r="H13" s="29">
        <v>10</v>
      </c>
      <c r="I13" s="29">
        <v>4</v>
      </c>
      <c r="J13" s="29" t="s">
        <v>27</v>
      </c>
      <c r="K13" s="29" t="s">
        <v>27</v>
      </c>
      <c r="L13" s="36"/>
      <c r="M13" s="36"/>
      <c r="N13" s="36"/>
      <c r="O13" s="36"/>
      <c r="P13" s="175">
        <v>3</v>
      </c>
      <c r="Q13" s="32">
        <f t="shared" si="0"/>
        <v>4.7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" customHeight="1">
      <c r="B14" s="24">
        <v>4</v>
      </c>
      <c r="C14" s="25" t="s">
        <v>3198</v>
      </c>
      <c r="D14" s="26" t="s">
        <v>412</v>
      </c>
      <c r="E14" s="27" t="s">
        <v>73</v>
      </c>
      <c r="F14" s="25" t="s">
        <v>3199</v>
      </c>
      <c r="G14" s="25" t="s">
        <v>3200</v>
      </c>
      <c r="H14" s="29">
        <v>0</v>
      </c>
      <c r="I14" s="29">
        <v>0</v>
      </c>
      <c r="J14" s="29" t="s">
        <v>27</v>
      </c>
      <c r="K14" s="29" t="s">
        <v>27</v>
      </c>
      <c r="L14" s="36"/>
      <c r="M14" s="36"/>
      <c r="N14" s="36"/>
      <c r="O14" s="36"/>
      <c r="P14" s="175" t="s">
        <v>27</v>
      </c>
      <c r="Q14" s="32">
        <f t="shared" si="0"/>
        <v>0</v>
      </c>
      <c r="R14" s="33" t="str">
        <f t="shared" si="3"/>
        <v>F</v>
      </c>
      <c r="S14" s="34" t="str">
        <f t="shared" si="1"/>
        <v>Kém</v>
      </c>
      <c r="T14" s="35" t="str">
        <f t="shared" si="4"/>
        <v>Không đủ ĐKDT</v>
      </c>
      <c r="U14" s="3"/>
      <c r="V14" s="101" t="str">
        <f t="shared" si="2"/>
        <v>Học lại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" customHeight="1">
      <c r="B15" s="24">
        <v>5</v>
      </c>
      <c r="C15" s="25" t="s">
        <v>3201</v>
      </c>
      <c r="D15" s="26" t="s">
        <v>254</v>
      </c>
      <c r="E15" s="27" t="s">
        <v>73</v>
      </c>
      <c r="F15" s="25" t="s">
        <v>286</v>
      </c>
      <c r="G15" s="25" t="s">
        <v>930</v>
      </c>
      <c r="H15" s="29">
        <v>10</v>
      </c>
      <c r="I15" s="29">
        <v>9</v>
      </c>
      <c r="J15" s="29" t="s">
        <v>27</v>
      </c>
      <c r="K15" s="29" t="s">
        <v>27</v>
      </c>
      <c r="L15" s="36"/>
      <c r="M15" s="36"/>
      <c r="N15" s="36"/>
      <c r="O15" s="36"/>
      <c r="P15" s="175">
        <v>2</v>
      </c>
      <c r="Q15" s="32">
        <f t="shared" si="0"/>
        <v>5.7</v>
      </c>
      <c r="R15" s="33" t="str">
        <f t="shared" si="3"/>
        <v>C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" customHeight="1">
      <c r="B16" s="24">
        <v>6</v>
      </c>
      <c r="C16" s="25" t="s">
        <v>3202</v>
      </c>
      <c r="D16" s="26" t="s">
        <v>3203</v>
      </c>
      <c r="E16" s="27" t="s">
        <v>73</v>
      </c>
      <c r="F16" s="25" t="s">
        <v>2553</v>
      </c>
      <c r="G16" s="25" t="s">
        <v>105</v>
      </c>
      <c r="H16" s="29">
        <v>9</v>
      </c>
      <c r="I16" s="29">
        <v>6</v>
      </c>
      <c r="J16" s="29" t="s">
        <v>27</v>
      </c>
      <c r="K16" s="29" t="s">
        <v>27</v>
      </c>
      <c r="L16" s="36"/>
      <c r="M16" s="36"/>
      <c r="N16" s="36"/>
      <c r="O16" s="36"/>
      <c r="P16" s="175">
        <v>3</v>
      </c>
      <c r="Q16" s="32">
        <f t="shared" si="0"/>
        <v>5.0999999999999996</v>
      </c>
      <c r="R16" s="33" t="str">
        <f t="shared" si="3"/>
        <v>D+</v>
      </c>
      <c r="S16" s="34" t="str">
        <f t="shared" si="1"/>
        <v>Trung bình yếu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" customHeight="1">
      <c r="B17" s="24">
        <v>7</v>
      </c>
      <c r="C17" s="25" t="s">
        <v>3204</v>
      </c>
      <c r="D17" s="26" t="s">
        <v>763</v>
      </c>
      <c r="E17" s="27" t="s">
        <v>73</v>
      </c>
      <c r="F17" s="25" t="s">
        <v>1857</v>
      </c>
      <c r="G17" s="25" t="s">
        <v>182</v>
      </c>
      <c r="H17" s="29">
        <v>8</v>
      </c>
      <c r="I17" s="29">
        <v>2</v>
      </c>
      <c r="J17" s="29" t="s">
        <v>27</v>
      </c>
      <c r="K17" s="29" t="s">
        <v>27</v>
      </c>
      <c r="L17" s="36"/>
      <c r="M17" s="36"/>
      <c r="N17" s="36"/>
      <c r="O17" s="36"/>
      <c r="P17" s="175">
        <v>2</v>
      </c>
      <c r="Q17" s="32">
        <f t="shared" si="0"/>
        <v>3.2</v>
      </c>
      <c r="R17" s="33" t="str">
        <f t="shared" si="3"/>
        <v>F</v>
      </c>
      <c r="S17" s="34" t="str">
        <f t="shared" si="1"/>
        <v>Kém</v>
      </c>
      <c r="T17" s="35" t="str">
        <f t="shared" si="4"/>
        <v/>
      </c>
      <c r="U17" s="3"/>
      <c r="V17" s="101" t="str">
        <f t="shared" si="2"/>
        <v>Học lại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" customHeight="1">
      <c r="B18" s="24">
        <v>8</v>
      </c>
      <c r="C18" s="25" t="s">
        <v>3205</v>
      </c>
      <c r="D18" s="26" t="s">
        <v>288</v>
      </c>
      <c r="E18" s="27" t="s">
        <v>3206</v>
      </c>
      <c r="F18" s="25" t="s">
        <v>1407</v>
      </c>
      <c r="G18" s="25" t="s">
        <v>115</v>
      </c>
      <c r="H18" s="29">
        <v>9</v>
      </c>
      <c r="I18" s="29">
        <v>8</v>
      </c>
      <c r="J18" s="29" t="s">
        <v>27</v>
      </c>
      <c r="K18" s="29" t="s">
        <v>27</v>
      </c>
      <c r="L18" s="36"/>
      <c r="M18" s="36"/>
      <c r="N18" s="36"/>
      <c r="O18" s="36"/>
      <c r="P18" s="175">
        <v>5</v>
      </c>
      <c r="Q18" s="32">
        <f t="shared" si="0"/>
        <v>6.7</v>
      </c>
      <c r="R18" s="33" t="str">
        <f t="shared" si="3"/>
        <v>C+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" customHeight="1">
      <c r="B19" s="24">
        <v>9</v>
      </c>
      <c r="C19" s="25" t="s">
        <v>3207</v>
      </c>
      <c r="D19" s="26" t="s">
        <v>1680</v>
      </c>
      <c r="E19" s="27" t="s">
        <v>1368</v>
      </c>
      <c r="F19" s="25" t="s">
        <v>3208</v>
      </c>
      <c r="G19" s="25" t="s">
        <v>741</v>
      </c>
      <c r="H19" s="29">
        <v>10</v>
      </c>
      <c r="I19" s="29">
        <v>4</v>
      </c>
      <c r="J19" s="29" t="s">
        <v>27</v>
      </c>
      <c r="K19" s="29" t="s">
        <v>27</v>
      </c>
      <c r="L19" s="36"/>
      <c r="M19" s="36"/>
      <c r="N19" s="36"/>
      <c r="O19" s="36"/>
      <c r="P19" s="175">
        <v>5</v>
      </c>
      <c r="Q19" s="32">
        <f t="shared" si="0"/>
        <v>5.7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" customHeight="1">
      <c r="B20" s="24">
        <v>10</v>
      </c>
      <c r="C20" s="25" t="s">
        <v>3209</v>
      </c>
      <c r="D20" s="26" t="s">
        <v>876</v>
      </c>
      <c r="E20" s="27" t="s">
        <v>103</v>
      </c>
      <c r="F20" s="25" t="s">
        <v>2588</v>
      </c>
      <c r="G20" s="25" t="s">
        <v>350</v>
      </c>
      <c r="H20" s="29">
        <v>8</v>
      </c>
      <c r="I20" s="29">
        <v>7</v>
      </c>
      <c r="J20" s="29" t="s">
        <v>27</v>
      </c>
      <c r="K20" s="29" t="s">
        <v>27</v>
      </c>
      <c r="L20" s="36"/>
      <c r="M20" s="36"/>
      <c r="N20" s="36"/>
      <c r="O20" s="36"/>
      <c r="P20" s="175">
        <v>2</v>
      </c>
      <c r="Q20" s="32">
        <f t="shared" si="0"/>
        <v>4.7</v>
      </c>
      <c r="R20" s="33" t="str">
        <f t="shared" si="3"/>
        <v>D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" customHeight="1">
      <c r="B21" s="24">
        <v>11</v>
      </c>
      <c r="C21" s="25" t="s">
        <v>3210</v>
      </c>
      <c r="D21" s="26" t="s">
        <v>3211</v>
      </c>
      <c r="E21" s="27" t="s">
        <v>108</v>
      </c>
      <c r="F21" s="25" t="s">
        <v>326</v>
      </c>
      <c r="G21" s="25" t="s">
        <v>350</v>
      </c>
      <c r="H21" s="29">
        <v>9</v>
      </c>
      <c r="I21" s="29">
        <v>9</v>
      </c>
      <c r="J21" s="29" t="s">
        <v>27</v>
      </c>
      <c r="K21" s="29" t="s">
        <v>27</v>
      </c>
      <c r="L21" s="36"/>
      <c r="M21" s="36"/>
      <c r="N21" s="36"/>
      <c r="O21" s="36"/>
      <c r="P21" s="175">
        <v>2</v>
      </c>
      <c r="Q21" s="32">
        <f t="shared" si="0"/>
        <v>5.5</v>
      </c>
      <c r="R21" s="33" t="str">
        <f t="shared" si="3"/>
        <v>C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" customHeight="1">
      <c r="B22" s="24">
        <v>12</v>
      </c>
      <c r="C22" s="25" t="s">
        <v>3212</v>
      </c>
      <c r="D22" s="26" t="s">
        <v>288</v>
      </c>
      <c r="E22" s="27" t="s">
        <v>555</v>
      </c>
      <c r="F22" s="25" t="s">
        <v>3213</v>
      </c>
      <c r="G22" s="25" t="s">
        <v>1397</v>
      </c>
      <c r="H22" s="29">
        <v>8</v>
      </c>
      <c r="I22" s="29">
        <v>2</v>
      </c>
      <c r="J22" s="29" t="s">
        <v>27</v>
      </c>
      <c r="K22" s="29" t="s">
        <v>27</v>
      </c>
      <c r="L22" s="36"/>
      <c r="M22" s="36"/>
      <c r="N22" s="36"/>
      <c r="O22" s="36"/>
      <c r="P22" s="175">
        <v>5</v>
      </c>
      <c r="Q22" s="32">
        <f t="shared" si="0"/>
        <v>4.7</v>
      </c>
      <c r="R22" s="33" t="str">
        <f t="shared" si="3"/>
        <v>D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" customHeight="1">
      <c r="B23" s="24">
        <v>13</v>
      </c>
      <c r="C23" s="25" t="s">
        <v>3214</v>
      </c>
      <c r="D23" s="26" t="s">
        <v>1218</v>
      </c>
      <c r="E23" s="27" t="s">
        <v>113</v>
      </c>
      <c r="F23" s="25" t="s">
        <v>804</v>
      </c>
      <c r="G23" s="25" t="s">
        <v>217</v>
      </c>
      <c r="H23" s="29">
        <v>10</v>
      </c>
      <c r="I23" s="29">
        <v>3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5.4</v>
      </c>
      <c r="R23" s="33" t="str">
        <f t="shared" si="3"/>
        <v>D+</v>
      </c>
      <c r="S23" s="34" t="str">
        <f t="shared" si="1"/>
        <v>Trung bình yếu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" customHeight="1">
      <c r="B24" s="24">
        <v>14</v>
      </c>
      <c r="C24" s="25" t="s">
        <v>3215</v>
      </c>
      <c r="D24" s="26" t="s">
        <v>1846</v>
      </c>
      <c r="E24" s="27" t="s">
        <v>398</v>
      </c>
      <c r="F24" s="25" t="s">
        <v>1857</v>
      </c>
      <c r="G24" s="25" t="s">
        <v>828</v>
      </c>
      <c r="H24" s="29">
        <v>8</v>
      </c>
      <c r="I24" s="29">
        <v>6</v>
      </c>
      <c r="J24" s="29" t="s">
        <v>27</v>
      </c>
      <c r="K24" s="29" t="s">
        <v>27</v>
      </c>
      <c r="L24" s="36"/>
      <c r="M24" s="36"/>
      <c r="N24" s="36"/>
      <c r="O24" s="36"/>
      <c r="P24" s="175">
        <v>7</v>
      </c>
      <c r="Q24" s="32">
        <f t="shared" si="0"/>
        <v>6.9</v>
      </c>
      <c r="R24" s="33" t="str">
        <f t="shared" si="3"/>
        <v>C+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" customHeight="1">
      <c r="B25" s="24">
        <v>15</v>
      </c>
      <c r="C25" s="25" t="s">
        <v>3216</v>
      </c>
      <c r="D25" s="26" t="s">
        <v>410</v>
      </c>
      <c r="E25" s="27" t="s">
        <v>398</v>
      </c>
      <c r="F25" s="25" t="s">
        <v>2855</v>
      </c>
      <c r="G25" s="25" t="s">
        <v>234</v>
      </c>
      <c r="H25" s="29">
        <v>9</v>
      </c>
      <c r="I25" s="29">
        <v>5</v>
      </c>
      <c r="J25" s="29" t="s">
        <v>27</v>
      </c>
      <c r="K25" s="29" t="s">
        <v>27</v>
      </c>
      <c r="L25" s="36"/>
      <c r="M25" s="36"/>
      <c r="N25" s="36"/>
      <c r="O25" s="36"/>
      <c r="P25" s="175">
        <v>4</v>
      </c>
      <c r="Q25" s="32">
        <f t="shared" si="0"/>
        <v>5.3</v>
      </c>
      <c r="R25" s="33" t="str">
        <f t="shared" si="3"/>
        <v>D+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" customHeight="1">
      <c r="B26" s="24">
        <v>16</v>
      </c>
      <c r="C26" s="25" t="s">
        <v>3217</v>
      </c>
      <c r="D26" s="26" t="s">
        <v>410</v>
      </c>
      <c r="E26" s="27" t="s">
        <v>398</v>
      </c>
      <c r="F26" s="25" t="s">
        <v>2588</v>
      </c>
      <c r="G26" s="25" t="s">
        <v>115</v>
      </c>
      <c r="H26" s="29">
        <v>6</v>
      </c>
      <c r="I26" s="29">
        <v>5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4.2</v>
      </c>
      <c r="R26" s="33" t="str">
        <f t="shared" si="3"/>
        <v>D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" customHeight="1">
      <c r="B27" s="24">
        <v>17</v>
      </c>
      <c r="C27" s="25" t="s">
        <v>3218</v>
      </c>
      <c r="D27" s="26" t="s">
        <v>165</v>
      </c>
      <c r="E27" s="27" t="s">
        <v>398</v>
      </c>
      <c r="F27" s="25" t="s">
        <v>1088</v>
      </c>
      <c r="G27" s="25" t="s">
        <v>395</v>
      </c>
      <c r="H27" s="29">
        <v>8</v>
      </c>
      <c r="I27" s="29">
        <v>4</v>
      </c>
      <c r="J27" s="29" t="s">
        <v>27</v>
      </c>
      <c r="K27" s="29" t="s">
        <v>27</v>
      </c>
      <c r="L27" s="36"/>
      <c r="M27" s="36"/>
      <c r="N27" s="36"/>
      <c r="O27" s="36"/>
      <c r="P27" s="175">
        <v>5</v>
      </c>
      <c r="Q27" s="32">
        <f t="shared" si="0"/>
        <v>5.3</v>
      </c>
      <c r="R27" s="33" t="str">
        <f t="shared" si="3"/>
        <v>D+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" customHeight="1">
      <c r="B28" s="24">
        <v>18</v>
      </c>
      <c r="C28" s="25" t="s">
        <v>3219</v>
      </c>
      <c r="D28" s="26" t="s">
        <v>77</v>
      </c>
      <c r="E28" s="27" t="s">
        <v>1256</v>
      </c>
      <c r="F28" s="25" t="s">
        <v>252</v>
      </c>
      <c r="G28" s="25" t="s">
        <v>350</v>
      </c>
      <c r="H28" s="29">
        <v>7</v>
      </c>
      <c r="I28" s="29">
        <v>7</v>
      </c>
      <c r="J28" s="29" t="s">
        <v>27</v>
      </c>
      <c r="K28" s="29" t="s">
        <v>27</v>
      </c>
      <c r="L28" s="36"/>
      <c r="M28" s="36"/>
      <c r="N28" s="36"/>
      <c r="O28" s="36"/>
      <c r="P28" s="175">
        <v>7</v>
      </c>
      <c r="Q28" s="32">
        <f t="shared" si="0"/>
        <v>7</v>
      </c>
      <c r="R28" s="33" t="str">
        <f t="shared" si="3"/>
        <v>B</v>
      </c>
      <c r="S28" s="34" t="str">
        <f t="shared" si="1"/>
        <v>Khá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" customHeight="1">
      <c r="B29" s="24">
        <v>19</v>
      </c>
      <c r="C29" s="25" t="s">
        <v>3220</v>
      </c>
      <c r="D29" s="26" t="s">
        <v>2456</v>
      </c>
      <c r="E29" s="27" t="s">
        <v>406</v>
      </c>
      <c r="F29" s="25" t="s">
        <v>1563</v>
      </c>
      <c r="G29" s="25" t="s">
        <v>115</v>
      </c>
      <c r="H29" s="29">
        <v>0</v>
      </c>
      <c r="I29" s="29">
        <v>0</v>
      </c>
      <c r="J29" s="29" t="s">
        <v>27</v>
      </c>
      <c r="K29" s="29" t="s">
        <v>27</v>
      </c>
      <c r="L29" s="36"/>
      <c r="M29" s="36"/>
      <c r="N29" s="36"/>
      <c r="O29" s="36"/>
      <c r="P29" s="175" t="s">
        <v>27</v>
      </c>
      <c r="Q29" s="32">
        <f t="shared" si="0"/>
        <v>0</v>
      </c>
      <c r="R29" s="33" t="str">
        <f t="shared" si="3"/>
        <v>F</v>
      </c>
      <c r="S29" s="34" t="str">
        <f t="shared" si="1"/>
        <v>Kém</v>
      </c>
      <c r="T29" s="35" t="str">
        <f t="shared" si="4"/>
        <v>Không đủ ĐKDT</v>
      </c>
      <c r="U29" s="3"/>
      <c r="V29" s="101" t="str">
        <f t="shared" si="2"/>
        <v>Học lại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" customHeight="1">
      <c r="B30" s="24">
        <v>20</v>
      </c>
      <c r="C30" s="25" t="s">
        <v>3221</v>
      </c>
      <c r="D30" s="26" t="s">
        <v>85</v>
      </c>
      <c r="E30" s="27" t="s">
        <v>2761</v>
      </c>
      <c r="F30" s="25" t="s">
        <v>484</v>
      </c>
      <c r="G30" s="25" t="s">
        <v>115</v>
      </c>
      <c r="H30" s="29">
        <v>7</v>
      </c>
      <c r="I30" s="29">
        <v>3</v>
      </c>
      <c r="J30" s="29" t="s">
        <v>27</v>
      </c>
      <c r="K30" s="29" t="s">
        <v>27</v>
      </c>
      <c r="L30" s="36"/>
      <c r="M30" s="36"/>
      <c r="N30" s="36"/>
      <c r="O30" s="36"/>
      <c r="P30" s="175">
        <v>4</v>
      </c>
      <c r="Q30" s="32">
        <f t="shared" si="0"/>
        <v>4.3</v>
      </c>
      <c r="R30" s="33" t="str">
        <f t="shared" si="3"/>
        <v>D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" customHeight="1">
      <c r="B31" s="24">
        <v>21</v>
      </c>
      <c r="C31" s="25" t="s">
        <v>3222</v>
      </c>
      <c r="D31" s="26" t="s">
        <v>93</v>
      </c>
      <c r="E31" s="27" t="s">
        <v>1530</v>
      </c>
      <c r="F31" s="25" t="s">
        <v>1366</v>
      </c>
      <c r="G31" s="25" t="s">
        <v>828</v>
      </c>
      <c r="H31" s="29">
        <v>10</v>
      </c>
      <c r="I31" s="29">
        <v>6</v>
      </c>
      <c r="J31" s="29" t="s">
        <v>27</v>
      </c>
      <c r="K31" s="29" t="s">
        <v>27</v>
      </c>
      <c r="L31" s="36"/>
      <c r="M31" s="36"/>
      <c r="N31" s="36"/>
      <c r="O31" s="36"/>
      <c r="P31" s="175">
        <v>3</v>
      </c>
      <c r="Q31" s="32">
        <f t="shared" si="0"/>
        <v>5.3</v>
      </c>
      <c r="R31" s="33" t="str">
        <f t="shared" si="3"/>
        <v>D+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" customHeight="1">
      <c r="B32" s="24">
        <v>22</v>
      </c>
      <c r="C32" s="25" t="s">
        <v>3223</v>
      </c>
      <c r="D32" s="26" t="s">
        <v>785</v>
      </c>
      <c r="E32" s="27" t="s">
        <v>141</v>
      </c>
      <c r="F32" s="25" t="s">
        <v>2855</v>
      </c>
      <c r="G32" s="25" t="s">
        <v>237</v>
      </c>
      <c r="H32" s="29">
        <v>7</v>
      </c>
      <c r="I32" s="29">
        <v>5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4.9000000000000004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" customHeight="1">
      <c r="B33" s="24">
        <v>23</v>
      </c>
      <c r="C33" s="25" t="s">
        <v>3224</v>
      </c>
      <c r="D33" s="26" t="s">
        <v>3225</v>
      </c>
      <c r="E33" s="27" t="s">
        <v>141</v>
      </c>
      <c r="F33" s="25" t="s">
        <v>1249</v>
      </c>
      <c r="G33" s="25" t="s">
        <v>557</v>
      </c>
      <c r="H33" s="29">
        <v>10</v>
      </c>
      <c r="I33" s="29">
        <v>6</v>
      </c>
      <c r="J33" s="29" t="s">
        <v>27</v>
      </c>
      <c r="K33" s="29" t="s">
        <v>27</v>
      </c>
      <c r="L33" s="36"/>
      <c r="M33" s="36"/>
      <c r="N33" s="36"/>
      <c r="O33" s="36"/>
      <c r="P33" s="175">
        <v>4</v>
      </c>
      <c r="Q33" s="32">
        <f t="shared" si="0"/>
        <v>5.8</v>
      </c>
      <c r="R33" s="33" t="str">
        <f t="shared" si="3"/>
        <v>C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" customHeight="1">
      <c r="B34" s="24">
        <v>24</v>
      </c>
      <c r="C34" s="25" t="s">
        <v>3226</v>
      </c>
      <c r="D34" s="26" t="s">
        <v>664</v>
      </c>
      <c r="E34" s="27" t="s">
        <v>141</v>
      </c>
      <c r="F34" s="25" t="s">
        <v>1731</v>
      </c>
      <c r="G34" s="25" t="s">
        <v>350</v>
      </c>
      <c r="H34" s="29">
        <v>10</v>
      </c>
      <c r="I34" s="29">
        <v>5</v>
      </c>
      <c r="J34" s="29" t="s">
        <v>27</v>
      </c>
      <c r="K34" s="29" t="s">
        <v>27</v>
      </c>
      <c r="L34" s="36"/>
      <c r="M34" s="36"/>
      <c r="N34" s="36"/>
      <c r="O34" s="36"/>
      <c r="P34" s="175">
        <v>2</v>
      </c>
      <c r="Q34" s="32">
        <f t="shared" si="0"/>
        <v>4.5</v>
      </c>
      <c r="R34" s="33" t="str">
        <f t="shared" si="3"/>
        <v>D</v>
      </c>
      <c r="S34" s="34" t="str">
        <f t="shared" si="1"/>
        <v>Trung bình yếu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" customHeight="1">
      <c r="B35" s="24">
        <v>25</v>
      </c>
      <c r="C35" s="25" t="s">
        <v>3227</v>
      </c>
      <c r="D35" s="26" t="s">
        <v>1918</v>
      </c>
      <c r="E35" s="27" t="s">
        <v>149</v>
      </c>
      <c r="F35" s="25" t="s">
        <v>630</v>
      </c>
      <c r="G35" s="25" t="s">
        <v>594</v>
      </c>
      <c r="H35" s="29">
        <v>9</v>
      </c>
      <c r="I35" s="29">
        <v>4</v>
      </c>
      <c r="J35" s="29" t="s">
        <v>27</v>
      </c>
      <c r="K35" s="29" t="s">
        <v>27</v>
      </c>
      <c r="L35" s="36"/>
      <c r="M35" s="36"/>
      <c r="N35" s="36"/>
      <c r="O35" s="36"/>
      <c r="P35" s="175">
        <v>2</v>
      </c>
      <c r="Q35" s="32">
        <f t="shared" si="0"/>
        <v>4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" customHeight="1">
      <c r="B36" s="24">
        <v>26</v>
      </c>
      <c r="C36" s="25" t="s">
        <v>3228</v>
      </c>
      <c r="D36" s="26" t="s">
        <v>1552</v>
      </c>
      <c r="E36" s="27" t="s">
        <v>2356</v>
      </c>
      <c r="F36" s="25" t="s">
        <v>484</v>
      </c>
      <c r="G36" s="25" t="s">
        <v>115</v>
      </c>
      <c r="H36" s="29">
        <v>10</v>
      </c>
      <c r="I36" s="29">
        <v>6</v>
      </c>
      <c r="J36" s="29" t="s">
        <v>27</v>
      </c>
      <c r="K36" s="29" t="s">
        <v>27</v>
      </c>
      <c r="L36" s="36"/>
      <c r="M36" s="36"/>
      <c r="N36" s="36"/>
      <c r="O36" s="36"/>
      <c r="P36" s="175">
        <v>2</v>
      </c>
      <c r="Q36" s="32">
        <f t="shared" si="0"/>
        <v>4.8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" customHeight="1">
      <c r="B37" s="24">
        <v>27</v>
      </c>
      <c r="C37" s="25" t="s">
        <v>3229</v>
      </c>
      <c r="D37" s="26" t="s">
        <v>3230</v>
      </c>
      <c r="E37" s="27" t="s">
        <v>180</v>
      </c>
      <c r="F37" s="25" t="s">
        <v>1229</v>
      </c>
      <c r="G37" s="25" t="s">
        <v>408</v>
      </c>
      <c r="H37" s="29">
        <v>10</v>
      </c>
      <c r="I37" s="29">
        <v>4</v>
      </c>
      <c r="J37" s="29" t="s">
        <v>27</v>
      </c>
      <c r="K37" s="29" t="s">
        <v>27</v>
      </c>
      <c r="L37" s="36"/>
      <c r="M37" s="36"/>
      <c r="N37" s="36"/>
      <c r="O37" s="36"/>
      <c r="P37" s="175">
        <v>2</v>
      </c>
      <c r="Q37" s="32">
        <f t="shared" si="0"/>
        <v>4.2</v>
      </c>
      <c r="R37" s="33" t="str">
        <f t="shared" si="3"/>
        <v>D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" customHeight="1">
      <c r="B38" s="24">
        <v>28</v>
      </c>
      <c r="C38" s="25" t="s">
        <v>3231</v>
      </c>
      <c r="D38" s="26" t="s">
        <v>1052</v>
      </c>
      <c r="E38" s="27" t="s">
        <v>189</v>
      </c>
      <c r="F38" s="25" t="s">
        <v>459</v>
      </c>
      <c r="G38" s="25" t="s">
        <v>115</v>
      </c>
      <c r="H38" s="29">
        <v>6</v>
      </c>
      <c r="I38" s="29">
        <v>9</v>
      </c>
      <c r="J38" s="29" t="s">
        <v>27</v>
      </c>
      <c r="K38" s="29" t="s">
        <v>27</v>
      </c>
      <c r="L38" s="36"/>
      <c r="M38" s="36"/>
      <c r="N38" s="36"/>
      <c r="O38" s="36"/>
      <c r="P38" s="175">
        <v>5</v>
      </c>
      <c r="Q38" s="32">
        <f t="shared" si="0"/>
        <v>6.4</v>
      </c>
      <c r="R38" s="33" t="str">
        <f t="shared" si="3"/>
        <v>C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" customHeight="1">
      <c r="B39" s="24">
        <v>29</v>
      </c>
      <c r="C39" s="25" t="s">
        <v>3232</v>
      </c>
      <c r="D39" s="26" t="s">
        <v>1612</v>
      </c>
      <c r="E39" s="27" t="s">
        <v>592</v>
      </c>
      <c r="F39" s="25" t="s">
        <v>375</v>
      </c>
      <c r="G39" s="25" t="s">
        <v>237</v>
      </c>
      <c r="H39" s="29">
        <v>4</v>
      </c>
      <c r="I39" s="29">
        <v>2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2.9</v>
      </c>
      <c r="R39" s="33" t="str">
        <f t="shared" si="3"/>
        <v>F</v>
      </c>
      <c r="S39" s="34" t="str">
        <f t="shared" si="1"/>
        <v>Kém</v>
      </c>
      <c r="T39" s="35" t="str">
        <f t="shared" si="4"/>
        <v/>
      </c>
      <c r="U39" s="3"/>
      <c r="V39" s="101" t="str">
        <f t="shared" si="2"/>
        <v>Học lại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" customHeight="1">
      <c r="B40" s="24">
        <v>30</v>
      </c>
      <c r="C40" s="25" t="s">
        <v>3233</v>
      </c>
      <c r="D40" s="26" t="s">
        <v>303</v>
      </c>
      <c r="E40" s="27" t="s">
        <v>610</v>
      </c>
      <c r="F40" s="25" t="s">
        <v>1559</v>
      </c>
      <c r="G40" s="25" t="s">
        <v>217</v>
      </c>
      <c r="H40" s="29">
        <v>5</v>
      </c>
      <c r="I40" s="29">
        <v>5</v>
      </c>
      <c r="J40" s="29" t="s">
        <v>27</v>
      </c>
      <c r="K40" s="29" t="s">
        <v>27</v>
      </c>
      <c r="L40" s="36"/>
      <c r="M40" s="36"/>
      <c r="N40" s="36"/>
      <c r="O40" s="36"/>
      <c r="P40" s="175">
        <v>4</v>
      </c>
      <c r="Q40" s="32">
        <f t="shared" si="0"/>
        <v>4.5</v>
      </c>
      <c r="R40" s="33" t="str">
        <f t="shared" si="3"/>
        <v>D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" customHeight="1">
      <c r="B41" s="24">
        <v>31</v>
      </c>
      <c r="C41" s="25" t="s">
        <v>3234</v>
      </c>
      <c r="D41" s="26" t="s">
        <v>152</v>
      </c>
      <c r="E41" s="27" t="s">
        <v>208</v>
      </c>
      <c r="F41" s="25" t="s">
        <v>142</v>
      </c>
      <c r="G41" s="25" t="s">
        <v>87</v>
      </c>
      <c r="H41" s="29">
        <v>8</v>
      </c>
      <c r="I41" s="29">
        <v>2</v>
      </c>
      <c r="J41" s="29" t="s">
        <v>27</v>
      </c>
      <c r="K41" s="29" t="s">
        <v>27</v>
      </c>
      <c r="L41" s="36"/>
      <c r="M41" s="36"/>
      <c r="N41" s="36"/>
      <c r="O41" s="36"/>
      <c r="P41" s="175">
        <v>3</v>
      </c>
      <c r="Q41" s="32">
        <f t="shared" si="0"/>
        <v>3.7</v>
      </c>
      <c r="R41" s="33" t="str">
        <f t="shared" si="3"/>
        <v>F</v>
      </c>
      <c r="S41" s="34" t="str">
        <f t="shared" si="1"/>
        <v>Kém</v>
      </c>
      <c r="T41" s="35" t="str">
        <f t="shared" si="4"/>
        <v/>
      </c>
      <c r="U41" s="3"/>
      <c r="V41" s="101" t="str">
        <f t="shared" si="2"/>
        <v>Học lại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" customHeight="1">
      <c r="B42" s="24">
        <v>32</v>
      </c>
      <c r="C42" s="25" t="s">
        <v>3235</v>
      </c>
      <c r="D42" s="26" t="s">
        <v>3236</v>
      </c>
      <c r="E42" s="27" t="s">
        <v>988</v>
      </c>
      <c r="F42" s="25" t="s">
        <v>2701</v>
      </c>
      <c r="G42" s="25" t="s">
        <v>143</v>
      </c>
      <c r="H42" s="29">
        <v>10</v>
      </c>
      <c r="I42" s="29">
        <v>3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4.9000000000000004</v>
      </c>
      <c r="R42" s="33" t="str">
        <f t="shared" si="3"/>
        <v>D</v>
      </c>
      <c r="S42" s="34" t="str">
        <f t="shared" si="1"/>
        <v>Trung bình yếu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" customHeight="1">
      <c r="B43" s="24">
        <v>33</v>
      </c>
      <c r="C43" s="25" t="s">
        <v>3237</v>
      </c>
      <c r="D43" s="26" t="s">
        <v>3238</v>
      </c>
      <c r="E43" s="27" t="s">
        <v>2034</v>
      </c>
      <c r="F43" s="25" t="s">
        <v>3239</v>
      </c>
      <c r="G43" s="25" t="s">
        <v>191</v>
      </c>
      <c r="H43" s="29">
        <v>7</v>
      </c>
      <c r="I43" s="29">
        <v>2</v>
      </c>
      <c r="J43" s="29" t="s">
        <v>27</v>
      </c>
      <c r="K43" s="29" t="s">
        <v>27</v>
      </c>
      <c r="L43" s="36"/>
      <c r="M43" s="36"/>
      <c r="N43" s="36"/>
      <c r="O43" s="36"/>
      <c r="P43" s="175">
        <v>3</v>
      </c>
      <c r="Q43" s="32">
        <f t="shared" si="0"/>
        <v>3.5</v>
      </c>
      <c r="R43" s="33" t="str">
        <f t="shared" si="3"/>
        <v>F</v>
      </c>
      <c r="S43" s="34" t="str">
        <f t="shared" si="1"/>
        <v>Kém</v>
      </c>
      <c r="T43" s="35" t="str">
        <f t="shared" si="4"/>
        <v/>
      </c>
      <c r="U43" s="3"/>
      <c r="V43" s="101" t="str">
        <f t="shared" si="2"/>
        <v>Học lại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" customHeight="1">
      <c r="B44" s="24">
        <v>34</v>
      </c>
      <c r="C44" s="25" t="s">
        <v>3240</v>
      </c>
      <c r="D44" s="26" t="s">
        <v>2581</v>
      </c>
      <c r="E44" s="27" t="s">
        <v>3241</v>
      </c>
      <c r="F44" s="25" t="s">
        <v>519</v>
      </c>
      <c r="G44" s="25" t="s">
        <v>115</v>
      </c>
      <c r="H44" s="29">
        <v>7</v>
      </c>
      <c r="I44" s="29">
        <v>9</v>
      </c>
      <c r="J44" s="29" t="s">
        <v>27</v>
      </c>
      <c r="K44" s="29" t="s">
        <v>27</v>
      </c>
      <c r="L44" s="36"/>
      <c r="M44" s="36"/>
      <c r="N44" s="36"/>
      <c r="O44" s="36"/>
      <c r="P44" s="175">
        <v>6</v>
      </c>
      <c r="Q44" s="32">
        <f t="shared" si="0"/>
        <v>7.1</v>
      </c>
      <c r="R44" s="33" t="str">
        <f t="shared" si="3"/>
        <v>B</v>
      </c>
      <c r="S44" s="34" t="str">
        <f t="shared" si="1"/>
        <v>Khá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" customHeight="1">
      <c r="B45" s="24">
        <v>35</v>
      </c>
      <c r="C45" s="25" t="s">
        <v>3242</v>
      </c>
      <c r="D45" s="26" t="s">
        <v>3243</v>
      </c>
      <c r="E45" s="27" t="s">
        <v>232</v>
      </c>
      <c r="F45" s="25" t="s">
        <v>1283</v>
      </c>
      <c r="G45" s="25" t="s">
        <v>115</v>
      </c>
      <c r="H45" s="29">
        <v>9</v>
      </c>
      <c r="I45" s="29">
        <v>3</v>
      </c>
      <c r="J45" s="29" t="s">
        <v>27</v>
      </c>
      <c r="K45" s="29" t="s">
        <v>27</v>
      </c>
      <c r="L45" s="36"/>
      <c r="M45" s="36"/>
      <c r="N45" s="36"/>
      <c r="O45" s="36"/>
      <c r="P45" s="175">
        <v>3</v>
      </c>
      <c r="Q45" s="32">
        <f t="shared" si="0"/>
        <v>4.2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" customHeight="1">
      <c r="B46" s="24">
        <v>36</v>
      </c>
      <c r="C46" s="25" t="s">
        <v>3244</v>
      </c>
      <c r="D46" s="26" t="s">
        <v>1137</v>
      </c>
      <c r="E46" s="27" t="s">
        <v>232</v>
      </c>
      <c r="F46" s="25" t="s">
        <v>3245</v>
      </c>
      <c r="G46" s="25" t="s">
        <v>3246</v>
      </c>
      <c r="H46" s="29">
        <v>10</v>
      </c>
      <c r="I46" s="29">
        <v>5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5.5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" customHeight="1">
      <c r="B47" s="24">
        <v>37</v>
      </c>
      <c r="C47" s="25" t="s">
        <v>3247</v>
      </c>
      <c r="D47" s="26" t="s">
        <v>3248</v>
      </c>
      <c r="E47" s="27" t="s">
        <v>232</v>
      </c>
      <c r="F47" s="25" t="s">
        <v>366</v>
      </c>
      <c r="G47" s="25" t="s">
        <v>350</v>
      </c>
      <c r="H47" s="29">
        <v>10</v>
      </c>
      <c r="I47" s="29">
        <v>3</v>
      </c>
      <c r="J47" s="29" t="s">
        <v>27</v>
      </c>
      <c r="K47" s="29" t="s">
        <v>27</v>
      </c>
      <c r="L47" s="36"/>
      <c r="M47" s="36"/>
      <c r="N47" s="36"/>
      <c r="O47" s="36"/>
      <c r="P47" s="175">
        <v>3</v>
      </c>
      <c r="Q47" s="32">
        <f t="shared" si="0"/>
        <v>4.4000000000000004</v>
      </c>
      <c r="R47" s="33" t="str">
        <f t="shared" si="3"/>
        <v>D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" customHeight="1">
      <c r="B48" s="24">
        <v>38</v>
      </c>
      <c r="C48" s="25" t="s">
        <v>3249</v>
      </c>
      <c r="D48" s="26" t="s">
        <v>3250</v>
      </c>
      <c r="E48" s="27" t="s">
        <v>232</v>
      </c>
      <c r="F48" s="25" t="s">
        <v>452</v>
      </c>
      <c r="G48" s="25" t="s">
        <v>124</v>
      </c>
      <c r="H48" s="29">
        <v>5</v>
      </c>
      <c r="I48" s="29">
        <v>7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5.0999999999999996</v>
      </c>
      <c r="R48" s="33" t="str">
        <f t="shared" si="3"/>
        <v>D+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" customHeight="1">
      <c r="B49" s="24">
        <v>39</v>
      </c>
      <c r="C49" s="25" t="s">
        <v>3251</v>
      </c>
      <c r="D49" s="26" t="s">
        <v>3252</v>
      </c>
      <c r="E49" s="27" t="s">
        <v>1432</v>
      </c>
      <c r="F49" s="25" t="s">
        <v>3253</v>
      </c>
      <c r="G49" s="25" t="s">
        <v>217</v>
      </c>
      <c r="H49" s="29">
        <v>9</v>
      </c>
      <c r="I49" s="29">
        <v>2</v>
      </c>
      <c r="J49" s="29" t="s">
        <v>27</v>
      </c>
      <c r="K49" s="29" t="s">
        <v>27</v>
      </c>
      <c r="L49" s="36"/>
      <c r="M49" s="36"/>
      <c r="N49" s="36"/>
      <c r="O49" s="36"/>
      <c r="P49" s="175">
        <v>4</v>
      </c>
      <c r="Q49" s="32">
        <f t="shared" si="0"/>
        <v>4.4000000000000004</v>
      </c>
      <c r="R49" s="33" t="str">
        <f t="shared" si="3"/>
        <v>D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" customHeight="1">
      <c r="B50" s="24">
        <v>40</v>
      </c>
      <c r="C50" s="25" t="s">
        <v>3254</v>
      </c>
      <c r="D50" s="26" t="s">
        <v>3255</v>
      </c>
      <c r="E50" s="27" t="s">
        <v>673</v>
      </c>
      <c r="F50" s="25" t="s">
        <v>861</v>
      </c>
      <c r="G50" s="25" t="s">
        <v>115</v>
      </c>
      <c r="H50" s="29">
        <v>7</v>
      </c>
      <c r="I50" s="29">
        <v>5</v>
      </c>
      <c r="J50" s="29" t="s">
        <v>27</v>
      </c>
      <c r="K50" s="29" t="s">
        <v>27</v>
      </c>
      <c r="L50" s="36"/>
      <c r="M50" s="36"/>
      <c r="N50" s="36"/>
      <c r="O50" s="36"/>
      <c r="P50" s="175">
        <v>4</v>
      </c>
      <c r="Q50" s="32">
        <f t="shared" si="0"/>
        <v>4.9000000000000004</v>
      </c>
      <c r="R50" s="33" t="str">
        <f t="shared" si="3"/>
        <v>D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" customHeight="1">
      <c r="B51" s="24">
        <v>41</v>
      </c>
      <c r="C51" s="25" t="s">
        <v>3256</v>
      </c>
      <c r="D51" s="26" t="s">
        <v>454</v>
      </c>
      <c r="E51" s="27" t="s">
        <v>251</v>
      </c>
      <c r="F51" s="25" t="s">
        <v>1407</v>
      </c>
      <c r="G51" s="25" t="s">
        <v>408</v>
      </c>
      <c r="H51" s="29">
        <v>9</v>
      </c>
      <c r="I51" s="29">
        <v>8</v>
      </c>
      <c r="J51" s="29" t="s">
        <v>27</v>
      </c>
      <c r="K51" s="29" t="s">
        <v>27</v>
      </c>
      <c r="L51" s="36"/>
      <c r="M51" s="36"/>
      <c r="N51" s="36"/>
      <c r="O51" s="36"/>
      <c r="P51" s="175">
        <v>5</v>
      </c>
      <c r="Q51" s="32">
        <f t="shared" si="0"/>
        <v>6.7</v>
      </c>
      <c r="R51" s="33" t="str">
        <f t="shared" si="3"/>
        <v>C+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" customHeight="1">
      <c r="B52" s="24">
        <v>42</v>
      </c>
      <c r="C52" s="25" t="s">
        <v>3257</v>
      </c>
      <c r="D52" s="26" t="s">
        <v>822</v>
      </c>
      <c r="E52" s="27" t="s">
        <v>251</v>
      </c>
      <c r="F52" s="25" t="s">
        <v>662</v>
      </c>
      <c r="G52" s="25" t="s">
        <v>930</v>
      </c>
      <c r="H52" s="29">
        <v>10</v>
      </c>
      <c r="I52" s="29">
        <v>2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4.0999999999999996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" customHeight="1">
      <c r="B53" s="24">
        <v>43</v>
      </c>
      <c r="C53" s="25" t="s">
        <v>3258</v>
      </c>
      <c r="D53" s="26" t="s">
        <v>994</v>
      </c>
      <c r="E53" s="27" t="s">
        <v>251</v>
      </c>
      <c r="F53" s="25" t="s">
        <v>634</v>
      </c>
      <c r="G53" s="25" t="s">
        <v>115</v>
      </c>
      <c r="H53" s="29">
        <v>10</v>
      </c>
      <c r="I53" s="29">
        <v>5</v>
      </c>
      <c r="J53" s="29" t="s">
        <v>27</v>
      </c>
      <c r="K53" s="29" t="s">
        <v>27</v>
      </c>
      <c r="L53" s="36"/>
      <c r="M53" s="36"/>
      <c r="N53" s="36"/>
      <c r="O53" s="36"/>
      <c r="P53" s="175">
        <v>3</v>
      </c>
      <c r="Q53" s="32">
        <f t="shared" si="0"/>
        <v>5</v>
      </c>
      <c r="R53" s="33" t="str">
        <f t="shared" si="3"/>
        <v>D+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" customHeight="1">
      <c r="B54" s="24">
        <v>44</v>
      </c>
      <c r="C54" s="25" t="s">
        <v>3259</v>
      </c>
      <c r="D54" s="26" t="s">
        <v>659</v>
      </c>
      <c r="E54" s="27" t="s">
        <v>826</v>
      </c>
      <c r="F54" s="25" t="s">
        <v>3260</v>
      </c>
      <c r="G54" s="25" t="s">
        <v>741</v>
      </c>
      <c r="H54" s="29">
        <v>10</v>
      </c>
      <c r="I54" s="29">
        <v>2</v>
      </c>
      <c r="J54" s="29" t="s">
        <v>27</v>
      </c>
      <c r="K54" s="29" t="s">
        <v>27</v>
      </c>
      <c r="L54" s="36"/>
      <c r="M54" s="36"/>
      <c r="N54" s="36"/>
      <c r="O54" s="36"/>
      <c r="P54" s="175">
        <v>4</v>
      </c>
      <c r="Q54" s="32">
        <f t="shared" si="0"/>
        <v>4.5999999999999996</v>
      </c>
      <c r="R54" s="33" t="str">
        <f t="shared" si="3"/>
        <v>D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" customHeight="1">
      <c r="B55" s="24">
        <v>45</v>
      </c>
      <c r="C55" s="25" t="s">
        <v>3261</v>
      </c>
      <c r="D55" s="26" t="s">
        <v>3262</v>
      </c>
      <c r="E55" s="27" t="s">
        <v>683</v>
      </c>
      <c r="F55" s="25" t="s">
        <v>1512</v>
      </c>
      <c r="G55" s="25" t="s">
        <v>217</v>
      </c>
      <c r="H55" s="29">
        <v>10</v>
      </c>
      <c r="I55" s="29">
        <v>3</v>
      </c>
      <c r="J55" s="29" t="s">
        <v>27</v>
      </c>
      <c r="K55" s="29" t="s">
        <v>27</v>
      </c>
      <c r="L55" s="36"/>
      <c r="M55" s="36"/>
      <c r="N55" s="36"/>
      <c r="O55" s="36"/>
      <c r="P55" s="175">
        <v>3</v>
      </c>
      <c r="Q55" s="32">
        <f t="shared" si="0"/>
        <v>4.4000000000000004</v>
      </c>
      <c r="R55" s="33" t="str">
        <f t="shared" si="3"/>
        <v>D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" customHeight="1">
      <c r="B56" s="24">
        <v>46</v>
      </c>
      <c r="C56" s="25" t="s">
        <v>3263</v>
      </c>
      <c r="D56" s="26" t="s">
        <v>3264</v>
      </c>
      <c r="E56" s="27" t="s">
        <v>683</v>
      </c>
      <c r="F56" s="25" t="s">
        <v>1690</v>
      </c>
      <c r="G56" s="25" t="s">
        <v>115</v>
      </c>
      <c r="H56" s="29">
        <v>7</v>
      </c>
      <c r="I56" s="29">
        <v>3</v>
      </c>
      <c r="J56" s="29" t="s">
        <v>27</v>
      </c>
      <c r="K56" s="29" t="s">
        <v>27</v>
      </c>
      <c r="L56" s="36"/>
      <c r="M56" s="36"/>
      <c r="N56" s="36"/>
      <c r="O56" s="36"/>
      <c r="P56" s="175">
        <v>4</v>
      </c>
      <c r="Q56" s="32">
        <f t="shared" si="0"/>
        <v>4.3</v>
      </c>
      <c r="R56" s="33" t="str">
        <f t="shared" si="3"/>
        <v>D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" customHeight="1">
      <c r="B57" s="24">
        <v>47</v>
      </c>
      <c r="C57" s="25" t="s">
        <v>3265</v>
      </c>
      <c r="D57" s="26" t="s">
        <v>646</v>
      </c>
      <c r="E57" s="27" t="s">
        <v>683</v>
      </c>
      <c r="F57" s="25" t="s">
        <v>3266</v>
      </c>
      <c r="G57" s="25" t="s">
        <v>3267</v>
      </c>
      <c r="H57" s="29">
        <v>10</v>
      </c>
      <c r="I57" s="29">
        <v>4</v>
      </c>
      <c r="J57" s="29" t="s">
        <v>27</v>
      </c>
      <c r="K57" s="29" t="s">
        <v>27</v>
      </c>
      <c r="L57" s="36"/>
      <c r="M57" s="36"/>
      <c r="N57" s="36"/>
      <c r="O57" s="36"/>
      <c r="P57" s="175">
        <v>3</v>
      </c>
      <c r="Q57" s="32">
        <f t="shared" si="0"/>
        <v>4.7</v>
      </c>
      <c r="R57" s="33" t="str">
        <f t="shared" si="3"/>
        <v>D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" customHeight="1">
      <c r="B58" s="24">
        <v>48</v>
      </c>
      <c r="C58" s="25" t="s">
        <v>3268</v>
      </c>
      <c r="D58" s="26" t="s">
        <v>246</v>
      </c>
      <c r="E58" s="27" t="s">
        <v>255</v>
      </c>
      <c r="F58" s="25" t="s">
        <v>662</v>
      </c>
      <c r="G58" s="25" t="s">
        <v>357</v>
      </c>
      <c r="H58" s="29">
        <v>6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3</v>
      </c>
      <c r="Q58" s="32">
        <f t="shared" si="0"/>
        <v>3.9</v>
      </c>
      <c r="R58" s="33" t="str">
        <f t="shared" si="3"/>
        <v>F</v>
      </c>
      <c r="S58" s="34" t="str">
        <f t="shared" si="1"/>
        <v>Kém</v>
      </c>
      <c r="T58" s="35" t="str">
        <f t="shared" si="4"/>
        <v/>
      </c>
      <c r="U58" s="3"/>
      <c r="V58" s="101" t="str">
        <f t="shared" si="2"/>
        <v>Học lại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" customHeight="1">
      <c r="B59" s="24">
        <v>49</v>
      </c>
      <c r="C59" s="25" t="s">
        <v>3269</v>
      </c>
      <c r="D59" s="26" t="s">
        <v>3270</v>
      </c>
      <c r="E59" s="27" t="s">
        <v>693</v>
      </c>
      <c r="F59" s="25" t="s">
        <v>1186</v>
      </c>
      <c r="G59" s="25" t="s">
        <v>585</v>
      </c>
      <c r="H59" s="29">
        <v>7</v>
      </c>
      <c r="I59" s="29">
        <v>4</v>
      </c>
      <c r="J59" s="29" t="s">
        <v>27</v>
      </c>
      <c r="K59" s="29" t="s">
        <v>27</v>
      </c>
      <c r="L59" s="36"/>
      <c r="M59" s="36"/>
      <c r="N59" s="36"/>
      <c r="O59" s="36"/>
      <c r="P59" s="175">
        <v>3</v>
      </c>
      <c r="Q59" s="32">
        <f t="shared" si="0"/>
        <v>4.0999999999999996</v>
      </c>
      <c r="R59" s="33" t="str">
        <f t="shared" si="3"/>
        <v>D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" customHeight="1">
      <c r="B60" s="24">
        <v>50</v>
      </c>
      <c r="C60" s="25" t="s">
        <v>3271</v>
      </c>
      <c r="D60" s="26" t="s">
        <v>3272</v>
      </c>
      <c r="E60" s="27" t="s">
        <v>1438</v>
      </c>
      <c r="F60" s="25" t="s">
        <v>823</v>
      </c>
      <c r="G60" s="25" t="s">
        <v>2327</v>
      </c>
      <c r="H60" s="29">
        <v>4</v>
      </c>
      <c r="I60" s="29">
        <v>4</v>
      </c>
      <c r="J60" s="29" t="s">
        <v>27</v>
      </c>
      <c r="K60" s="29" t="s">
        <v>27</v>
      </c>
      <c r="L60" s="36"/>
      <c r="M60" s="36"/>
      <c r="N60" s="36"/>
      <c r="O60" s="36"/>
      <c r="P60" s="175">
        <v>4</v>
      </c>
      <c r="Q60" s="32">
        <f t="shared" si="0"/>
        <v>4</v>
      </c>
      <c r="R60" s="33" t="str">
        <f t="shared" si="3"/>
        <v>D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" customHeight="1">
      <c r="B61" s="24">
        <v>51</v>
      </c>
      <c r="C61" s="25" t="s">
        <v>3273</v>
      </c>
      <c r="D61" s="26" t="s">
        <v>859</v>
      </c>
      <c r="E61" s="27" t="s">
        <v>2894</v>
      </c>
      <c r="F61" s="25" t="s">
        <v>277</v>
      </c>
      <c r="G61" s="25" t="s">
        <v>115</v>
      </c>
      <c r="H61" s="29">
        <v>8</v>
      </c>
      <c r="I61" s="29">
        <v>4</v>
      </c>
      <c r="J61" s="29" t="s">
        <v>27</v>
      </c>
      <c r="K61" s="29" t="s">
        <v>27</v>
      </c>
      <c r="L61" s="36"/>
      <c r="M61" s="36"/>
      <c r="N61" s="36"/>
      <c r="O61" s="36"/>
      <c r="P61" s="175">
        <v>4</v>
      </c>
      <c r="Q61" s="32">
        <f t="shared" si="0"/>
        <v>4.8</v>
      </c>
      <c r="R61" s="33" t="str">
        <f t="shared" si="3"/>
        <v>D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" customHeight="1">
      <c r="B62" s="24">
        <v>52</v>
      </c>
      <c r="C62" s="25" t="s">
        <v>3274</v>
      </c>
      <c r="D62" s="26" t="s">
        <v>85</v>
      </c>
      <c r="E62" s="27" t="s">
        <v>272</v>
      </c>
      <c r="F62" s="25" t="s">
        <v>3275</v>
      </c>
      <c r="G62" s="25" t="s">
        <v>741</v>
      </c>
      <c r="H62" s="29">
        <v>8</v>
      </c>
      <c r="I62" s="29">
        <v>6</v>
      </c>
      <c r="J62" s="29" t="s">
        <v>27</v>
      </c>
      <c r="K62" s="29" t="s">
        <v>27</v>
      </c>
      <c r="L62" s="36"/>
      <c r="M62" s="36"/>
      <c r="N62" s="36"/>
      <c r="O62" s="36"/>
      <c r="P62" s="175">
        <v>3</v>
      </c>
      <c r="Q62" s="32">
        <f t="shared" si="0"/>
        <v>4.9000000000000004</v>
      </c>
      <c r="R62" s="33" t="str">
        <f t="shared" si="3"/>
        <v>D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" customHeight="1">
      <c r="B63" s="24">
        <v>53</v>
      </c>
      <c r="C63" s="25" t="s">
        <v>3276</v>
      </c>
      <c r="D63" s="26" t="s">
        <v>2579</v>
      </c>
      <c r="E63" s="27" t="s">
        <v>3277</v>
      </c>
      <c r="F63" s="25" t="s">
        <v>1596</v>
      </c>
      <c r="G63" s="25" t="s">
        <v>115</v>
      </c>
      <c r="H63" s="29">
        <v>4</v>
      </c>
      <c r="I63" s="29">
        <v>6</v>
      </c>
      <c r="J63" s="29" t="s">
        <v>27</v>
      </c>
      <c r="K63" s="29" t="s">
        <v>27</v>
      </c>
      <c r="L63" s="36"/>
      <c r="M63" s="36"/>
      <c r="N63" s="36"/>
      <c r="O63" s="36"/>
      <c r="P63" s="175">
        <v>4</v>
      </c>
      <c r="Q63" s="32">
        <f t="shared" si="0"/>
        <v>4.5999999999999996</v>
      </c>
      <c r="R63" s="33" t="str">
        <f t="shared" si="3"/>
        <v>D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" customHeight="1">
      <c r="B64" s="24">
        <v>54</v>
      </c>
      <c r="C64" s="25" t="s">
        <v>3278</v>
      </c>
      <c r="D64" s="26" t="s">
        <v>1939</v>
      </c>
      <c r="E64" s="27" t="s">
        <v>291</v>
      </c>
      <c r="F64" s="25" t="s">
        <v>713</v>
      </c>
      <c r="G64" s="25" t="s">
        <v>75</v>
      </c>
      <c r="H64" s="29">
        <v>10</v>
      </c>
      <c r="I64" s="29">
        <v>6</v>
      </c>
      <c r="J64" s="29" t="s">
        <v>27</v>
      </c>
      <c r="K64" s="29" t="s">
        <v>27</v>
      </c>
      <c r="L64" s="36"/>
      <c r="M64" s="36"/>
      <c r="N64" s="36"/>
      <c r="O64" s="36"/>
      <c r="P64" s="175">
        <v>3</v>
      </c>
      <c r="Q64" s="32">
        <f t="shared" si="0"/>
        <v>5.3</v>
      </c>
      <c r="R64" s="33" t="str">
        <f t="shared" si="3"/>
        <v>D+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" customHeight="1">
      <c r="B65" s="24">
        <v>55</v>
      </c>
      <c r="C65" s="25" t="s">
        <v>3279</v>
      </c>
      <c r="D65" s="26" t="s">
        <v>3280</v>
      </c>
      <c r="E65" s="27" t="s">
        <v>3281</v>
      </c>
      <c r="F65" s="25" t="s">
        <v>1823</v>
      </c>
      <c r="G65" s="25" t="s">
        <v>1047</v>
      </c>
      <c r="H65" s="29">
        <v>9</v>
      </c>
      <c r="I65" s="29">
        <v>5</v>
      </c>
      <c r="J65" s="29" t="s">
        <v>27</v>
      </c>
      <c r="K65" s="29" t="s">
        <v>27</v>
      </c>
      <c r="L65" s="36"/>
      <c r="M65" s="36"/>
      <c r="N65" s="36"/>
      <c r="O65" s="36"/>
      <c r="P65" s="175">
        <v>2</v>
      </c>
      <c r="Q65" s="32">
        <f t="shared" si="0"/>
        <v>4.3</v>
      </c>
      <c r="R65" s="33" t="str">
        <f t="shared" si="3"/>
        <v>D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" customHeight="1">
      <c r="B66" s="24">
        <v>56</v>
      </c>
      <c r="C66" s="25" t="s">
        <v>3282</v>
      </c>
      <c r="D66" s="26" t="s">
        <v>288</v>
      </c>
      <c r="E66" s="27" t="s">
        <v>1724</v>
      </c>
      <c r="F66" s="25" t="s">
        <v>2176</v>
      </c>
      <c r="G66" s="25" t="s">
        <v>167</v>
      </c>
      <c r="H66" s="29">
        <v>8</v>
      </c>
      <c r="I66" s="29">
        <v>3</v>
      </c>
      <c r="J66" s="29" t="s">
        <v>27</v>
      </c>
      <c r="K66" s="29" t="s">
        <v>27</v>
      </c>
      <c r="L66" s="36"/>
      <c r="M66" s="36"/>
      <c r="N66" s="36"/>
      <c r="O66" s="36"/>
      <c r="P66" s="175">
        <v>3</v>
      </c>
      <c r="Q66" s="32">
        <f t="shared" si="0"/>
        <v>4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" customHeight="1">
      <c r="B67" s="24">
        <v>57</v>
      </c>
      <c r="C67" s="25" t="s">
        <v>3283</v>
      </c>
      <c r="D67" s="26" t="s">
        <v>3284</v>
      </c>
      <c r="E67" s="27" t="s">
        <v>307</v>
      </c>
      <c r="F67" s="25" t="s">
        <v>229</v>
      </c>
      <c r="G67" s="25" t="s">
        <v>828</v>
      </c>
      <c r="H67" s="29">
        <v>5</v>
      </c>
      <c r="I67" s="29">
        <v>9</v>
      </c>
      <c r="J67" s="29" t="s">
        <v>27</v>
      </c>
      <c r="K67" s="29" t="s">
        <v>27</v>
      </c>
      <c r="L67" s="36"/>
      <c r="M67" s="36"/>
      <c r="N67" s="36"/>
      <c r="O67" s="36"/>
      <c r="P67" s="175">
        <v>8</v>
      </c>
      <c r="Q67" s="32">
        <f t="shared" si="0"/>
        <v>7.7</v>
      </c>
      <c r="R67" s="33" t="str">
        <f t="shared" si="3"/>
        <v>B</v>
      </c>
      <c r="S67" s="34" t="str">
        <f t="shared" si="1"/>
        <v>Khá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" customHeight="1">
      <c r="B68" s="24">
        <v>58</v>
      </c>
      <c r="C68" s="25" t="s">
        <v>3285</v>
      </c>
      <c r="D68" s="26" t="s">
        <v>275</v>
      </c>
      <c r="E68" s="27" t="s">
        <v>307</v>
      </c>
      <c r="F68" s="25" t="s">
        <v>786</v>
      </c>
      <c r="G68" s="25" t="s">
        <v>234</v>
      </c>
      <c r="H68" s="29">
        <v>10</v>
      </c>
      <c r="I68" s="29">
        <v>5</v>
      </c>
      <c r="J68" s="29" t="s">
        <v>27</v>
      </c>
      <c r="K68" s="29" t="s">
        <v>27</v>
      </c>
      <c r="L68" s="36"/>
      <c r="M68" s="36"/>
      <c r="N68" s="36"/>
      <c r="O68" s="36"/>
      <c r="P68" s="175">
        <v>2</v>
      </c>
      <c r="Q68" s="32">
        <f t="shared" si="0"/>
        <v>4.5</v>
      </c>
      <c r="R68" s="33" t="str">
        <f t="shared" si="3"/>
        <v>D</v>
      </c>
      <c r="S68" s="34" t="str">
        <f t="shared" si="1"/>
        <v>Trung bình yếu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" customHeight="1">
      <c r="B69" s="24">
        <v>59</v>
      </c>
      <c r="C69" s="25" t="s">
        <v>3286</v>
      </c>
      <c r="D69" s="26" t="s">
        <v>3287</v>
      </c>
      <c r="E69" s="27" t="s">
        <v>311</v>
      </c>
      <c r="F69" s="25" t="s">
        <v>815</v>
      </c>
      <c r="G69" s="25" t="s">
        <v>75</v>
      </c>
      <c r="H69" s="29">
        <v>10</v>
      </c>
      <c r="I69" s="29">
        <v>6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5.8</v>
      </c>
      <c r="R69" s="33" t="str">
        <f t="shared" si="3"/>
        <v>C</v>
      </c>
      <c r="S69" s="34" t="str">
        <f t="shared" si="1"/>
        <v>Trung bình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" customHeight="1">
      <c r="B70" s="24">
        <v>60</v>
      </c>
      <c r="C70" s="25" t="s">
        <v>3288</v>
      </c>
      <c r="D70" s="26" t="s">
        <v>822</v>
      </c>
      <c r="E70" s="27" t="s">
        <v>1334</v>
      </c>
      <c r="F70" s="25" t="s">
        <v>840</v>
      </c>
      <c r="G70" s="25" t="s">
        <v>143</v>
      </c>
      <c r="H70" s="29">
        <v>10</v>
      </c>
      <c r="I70" s="29">
        <v>2</v>
      </c>
      <c r="J70" s="29" t="s">
        <v>27</v>
      </c>
      <c r="K70" s="29" t="s">
        <v>27</v>
      </c>
      <c r="L70" s="36"/>
      <c r="M70" s="36"/>
      <c r="N70" s="36"/>
      <c r="O70" s="36"/>
      <c r="P70" s="175">
        <v>5</v>
      </c>
      <c r="Q70" s="32">
        <f t="shared" si="0"/>
        <v>5.0999999999999996</v>
      </c>
      <c r="R70" s="33" t="str">
        <f t="shared" si="3"/>
        <v>D+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" customHeight="1">
      <c r="B71" s="24">
        <v>61</v>
      </c>
      <c r="C71" s="25" t="s">
        <v>3289</v>
      </c>
      <c r="D71" s="26" t="s">
        <v>172</v>
      </c>
      <c r="E71" s="27" t="s">
        <v>510</v>
      </c>
      <c r="F71" s="25" t="s">
        <v>2300</v>
      </c>
      <c r="G71" s="25" t="s">
        <v>83</v>
      </c>
      <c r="H71" s="29">
        <v>0</v>
      </c>
      <c r="I71" s="29">
        <v>0</v>
      </c>
      <c r="J71" s="29" t="s">
        <v>27</v>
      </c>
      <c r="K71" s="29" t="s">
        <v>27</v>
      </c>
      <c r="L71" s="36"/>
      <c r="M71" s="36"/>
      <c r="N71" s="36"/>
      <c r="O71" s="36"/>
      <c r="P71" s="175" t="s">
        <v>27</v>
      </c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>Không đủ ĐKDT</v>
      </c>
      <c r="U71" s="3"/>
      <c r="V71" s="101" t="str">
        <f t="shared" si="2"/>
        <v>Học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" customHeight="1">
      <c r="B72" s="24">
        <v>62</v>
      </c>
      <c r="C72" s="25" t="s">
        <v>3290</v>
      </c>
      <c r="D72" s="26" t="s">
        <v>77</v>
      </c>
      <c r="E72" s="27" t="s">
        <v>893</v>
      </c>
      <c r="F72" s="25" t="s">
        <v>233</v>
      </c>
      <c r="G72" s="25" t="s">
        <v>945</v>
      </c>
      <c r="H72" s="29">
        <v>10</v>
      </c>
      <c r="I72" s="29">
        <v>2</v>
      </c>
      <c r="J72" s="29" t="s">
        <v>27</v>
      </c>
      <c r="K72" s="29" t="s">
        <v>27</v>
      </c>
      <c r="L72" s="36"/>
      <c r="M72" s="36"/>
      <c r="N72" s="36"/>
      <c r="O72" s="36"/>
      <c r="P72" s="175">
        <v>5</v>
      </c>
      <c r="Q72" s="32">
        <f t="shared" si="0"/>
        <v>5.0999999999999996</v>
      </c>
      <c r="R72" s="33" t="str">
        <f t="shared" si="3"/>
        <v>D+</v>
      </c>
      <c r="S72" s="34" t="str">
        <f t="shared" si="1"/>
        <v>Trung bình yếu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" customHeight="1">
      <c r="B73" s="24">
        <v>63</v>
      </c>
      <c r="C73" s="25" t="s">
        <v>3291</v>
      </c>
      <c r="D73" s="26" t="s">
        <v>1641</v>
      </c>
      <c r="E73" s="27" t="s">
        <v>3292</v>
      </c>
      <c r="F73" s="25" t="s">
        <v>399</v>
      </c>
      <c r="G73" s="25" t="s">
        <v>158</v>
      </c>
      <c r="H73" s="29">
        <v>10</v>
      </c>
      <c r="I73" s="29">
        <v>3</v>
      </c>
      <c r="J73" s="29" t="s">
        <v>27</v>
      </c>
      <c r="K73" s="29" t="s">
        <v>27</v>
      </c>
      <c r="L73" s="36"/>
      <c r="M73" s="36"/>
      <c r="N73" s="36"/>
      <c r="O73" s="36"/>
      <c r="P73" s="175">
        <v>5</v>
      </c>
      <c r="Q73" s="32">
        <f t="shared" si="0"/>
        <v>5.4</v>
      </c>
      <c r="R73" s="33" t="str">
        <f t="shared" si="3"/>
        <v>D+</v>
      </c>
      <c r="S73" s="34" t="str">
        <f t="shared" si="1"/>
        <v>Trung bình yếu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" customHeight="1">
      <c r="B74" s="24">
        <v>64</v>
      </c>
      <c r="C74" s="25" t="s">
        <v>3293</v>
      </c>
      <c r="D74" s="26" t="s">
        <v>77</v>
      </c>
      <c r="E74" s="27" t="s">
        <v>3294</v>
      </c>
      <c r="F74" s="25" t="s">
        <v>1270</v>
      </c>
      <c r="G74" s="25" t="s">
        <v>95</v>
      </c>
      <c r="H74" s="29">
        <v>7</v>
      </c>
      <c r="I74" s="29">
        <v>6</v>
      </c>
      <c r="J74" s="29" t="s">
        <v>27</v>
      </c>
      <c r="K74" s="29" t="s">
        <v>27</v>
      </c>
      <c r="L74" s="36"/>
      <c r="M74" s="36"/>
      <c r="N74" s="36"/>
      <c r="O74" s="36"/>
      <c r="P74" s="175">
        <v>6</v>
      </c>
      <c r="Q74" s="32">
        <f t="shared" si="0"/>
        <v>6.2</v>
      </c>
      <c r="R74" s="33" t="str">
        <f t="shared" si="3"/>
        <v>C</v>
      </c>
      <c r="S74" s="34" t="str">
        <f t="shared" si="1"/>
        <v>Trung bình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" customHeight="1">
      <c r="B75" s="24">
        <v>65</v>
      </c>
      <c r="C75" s="25" t="s">
        <v>3295</v>
      </c>
      <c r="D75" s="26" t="s">
        <v>428</v>
      </c>
      <c r="E75" s="27" t="s">
        <v>515</v>
      </c>
      <c r="F75" s="25" t="s">
        <v>1482</v>
      </c>
      <c r="G75" s="25" t="s">
        <v>217</v>
      </c>
      <c r="H75" s="29">
        <v>9</v>
      </c>
      <c r="I75" s="29">
        <v>7</v>
      </c>
      <c r="J75" s="29" t="s">
        <v>27</v>
      </c>
      <c r="K75" s="29" t="s">
        <v>27</v>
      </c>
      <c r="L75" s="36"/>
      <c r="M75" s="36"/>
      <c r="N75" s="36"/>
      <c r="O75" s="36"/>
      <c r="P75" s="175">
        <v>3</v>
      </c>
      <c r="Q75" s="32">
        <f t="shared" ref="Q75:Q138" si="5">ROUND(SUMPRODUCT(H75:P75,$H$10:$P$10)/100,1)</f>
        <v>5.4</v>
      </c>
      <c r="R75" s="33" t="str">
        <f t="shared" si="3"/>
        <v>D+</v>
      </c>
      <c r="S75" s="34" t="str">
        <f t="shared" si="1"/>
        <v>Trung bình yếu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" customHeight="1">
      <c r="B76" s="24">
        <v>66</v>
      </c>
      <c r="C76" s="25" t="s">
        <v>3296</v>
      </c>
      <c r="D76" s="26" t="s">
        <v>3297</v>
      </c>
      <c r="E76" s="27" t="s">
        <v>522</v>
      </c>
      <c r="F76" s="25" t="s">
        <v>1198</v>
      </c>
      <c r="G76" s="25" t="s">
        <v>105</v>
      </c>
      <c r="H76" s="29">
        <v>6</v>
      </c>
      <c r="I76" s="29">
        <v>5</v>
      </c>
      <c r="J76" s="29" t="s">
        <v>27</v>
      </c>
      <c r="K76" s="29" t="s">
        <v>27</v>
      </c>
      <c r="L76" s="36"/>
      <c r="M76" s="36"/>
      <c r="N76" s="36"/>
      <c r="O76" s="36"/>
      <c r="P76" s="175">
        <v>6</v>
      </c>
      <c r="Q76" s="32">
        <f t="shared" si="5"/>
        <v>5.7</v>
      </c>
      <c r="R76" s="33" t="str">
        <f t="shared" si="3"/>
        <v>C</v>
      </c>
      <c r="S76" s="34" t="str">
        <f t="shared" si="1"/>
        <v>Trung bình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" customHeight="1">
      <c r="B77" s="24">
        <v>67</v>
      </c>
      <c r="C77" s="25" t="s">
        <v>3298</v>
      </c>
      <c r="D77" s="26" t="s">
        <v>1885</v>
      </c>
      <c r="E77" s="27" t="s">
        <v>904</v>
      </c>
      <c r="F77" s="25" t="s">
        <v>3299</v>
      </c>
      <c r="G77" s="25" t="s">
        <v>129</v>
      </c>
      <c r="H77" s="29">
        <v>8</v>
      </c>
      <c r="I77" s="29">
        <v>7</v>
      </c>
      <c r="J77" s="29" t="s">
        <v>27</v>
      </c>
      <c r="K77" s="29" t="s">
        <v>27</v>
      </c>
      <c r="L77" s="36"/>
      <c r="M77" s="36"/>
      <c r="N77" s="36"/>
      <c r="O77" s="36"/>
      <c r="P77" s="175">
        <v>6</v>
      </c>
      <c r="Q77" s="32">
        <f t="shared" si="5"/>
        <v>6.7</v>
      </c>
      <c r="R77" s="33" t="str">
        <f t="shared" si="3"/>
        <v>C+</v>
      </c>
      <c r="S77" s="34" t="str">
        <f t="shared" si="1"/>
        <v>Trung bình</v>
      </c>
      <c r="T77" s="35" t="str">
        <f t="shared" si="4"/>
        <v/>
      </c>
      <c r="U77" s="3"/>
      <c r="V77" s="101" t="str">
        <f t="shared" si="6"/>
        <v>Đạt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" customHeight="1">
      <c r="B78" s="24">
        <v>68</v>
      </c>
      <c r="C78" s="25" t="s">
        <v>3300</v>
      </c>
      <c r="D78" s="26" t="s">
        <v>926</v>
      </c>
      <c r="E78" s="27" t="s">
        <v>334</v>
      </c>
      <c r="F78" s="25" t="s">
        <v>2019</v>
      </c>
      <c r="G78" s="25" t="s">
        <v>91</v>
      </c>
      <c r="H78" s="29">
        <v>9</v>
      </c>
      <c r="I78" s="29">
        <v>9</v>
      </c>
      <c r="J78" s="29" t="s">
        <v>27</v>
      </c>
      <c r="K78" s="29" t="s">
        <v>27</v>
      </c>
      <c r="L78" s="36"/>
      <c r="M78" s="36"/>
      <c r="N78" s="36"/>
      <c r="O78" s="36"/>
      <c r="P78" s="175">
        <v>4</v>
      </c>
      <c r="Q78" s="32">
        <f t="shared" si="5"/>
        <v>6.5</v>
      </c>
      <c r="R78" s="33" t="str">
        <f t="shared" si="3"/>
        <v>C+</v>
      </c>
      <c r="S78" s="34" t="str">
        <f t="shared" si="1"/>
        <v>Trung bình</v>
      </c>
      <c r="T78" s="35" t="str">
        <f t="shared" si="4"/>
        <v/>
      </c>
      <c r="U78" s="3"/>
      <c r="V78" s="101" t="str">
        <f t="shared" si="6"/>
        <v>Đạt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" customHeight="1">
      <c r="B79" s="24">
        <v>69</v>
      </c>
      <c r="C79" s="25" t="s">
        <v>3301</v>
      </c>
      <c r="D79" s="26" t="s">
        <v>3302</v>
      </c>
      <c r="E79" s="27" t="s">
        <v>529</v>
      </c>
      <c r="F79" s="25" t="s">
        <v>874</v>
      </c>
      <c r="G79" s="25" t="s">
        <v>124</v>
      </c>
      <c r="H79" s="29">
        <v>8</v>
      </c>
      <c r="I79" s="29">
        <v>5</v>
      </c>
      <c r="J79" s="29" t="s">
        <v>27</v>
      </c>
      <c r="K79" s="29" t="s">
        <v>27</v>
      </c>
      <c r="L79" s="36"/>
      <c r="M79" s="36"/>
      <c r="N79" s="36"/>
      <c r="O79" s="36"/>
      <c r="P79" s="175">
        <v>2</v>
      </c>
      <c r="Q79" s="32">
        <f t="shared" si="5"/>
        <v>4.0999999999999996</v>
      </c>
      <c r="R79" s="33" t="str">
        <f t="shared" si="3"/>
        <v>D</v>
      </c>
      <c r="S79" s="34" t="str">
        <f t="shared" si="1"/>
        <v>Trung bình yếu</v>
      </c>
      <c r="T79" s="35" t="str">
        <f t="shared" si="4"/>
        <v/>
      </c>
      <c r="U79" s="3"/>
      <c r="V79" s="101" t="str">
        <f t="shared" si="6"/>
        <v>Đạt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" customHeight="1">
      <c r="B80" s="24">
        <v>70</v>
      </c>
      <c r="C80" s="25" t="s">
        <v>3303</v>
      </c>
      <c r="D80" s="26" t="s">
        <v>3304</v>
      </c>
      <c r="E80" s="27" t="s">
        <v>529</v>
      </c>
      <c r="F80" s="25" t="s">
        <v>2684</v>
      </c>
      <c r="G80" s="25" t="s">
        <v>129</v>
      </c>
      <c r="H80" s="29">
        <v>5</v>
      </c>
      <c r="I80" s="29">
        <v>7</v>
      </c>
      <c r="J80" s="29" t="s">
        <v>27</v>
      </c>
      <c r="K80" s="29" t="s">
        <v>27</v>
      </c>
      <c r="L80" s="36"/>
      <c r="M80" s="36"/>
      <c r="N80" s="36"/>
      <c r="O80" s="36"/>
      <c r="P80" s="175">
        <v>4</v>
      </c>
      <c r="Q80" s="32">
        <f t="shared" si="5"/>
        <v>5.0999999999999996</v>
      </c>
      <c r="R80" s="33" t="str">
        <f t="shared" si="3"/>
        <v>D+</v>
      </c>
      <c r="S80" s="34" t="str">
        <f t="shared" si="1"/>
        <v>Trung bình yếu</v>
      </c>
      <c r="T80" s="35" t="str">
        <f t="shared" si="4"/>
        <v/>
      </c>
      <c r="U80" s="3"/>
      <c r="V80" s="101" t="str">
        <f t="shared" si="6"/>
        <v>Đạt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" customHeight="1">
      <c r="B81" s="24">
        <v>71</v>
      </c>
      <c r="C81" s="25" t="s">
        <v>3305</v>
      </c>
      <c r="D81" s="26" t="s">
        <v>731</v>
      </c>
      <c r="E81" s="27" t="s">
        <v>529</v>
      </c>
      <c r="F81" s="25" t="s">
        <v>1563</v>
      </c>
      <c r="G81" s="25" t="s">
        <v>383</v>
      </c>
      <c r="H81" s="29">
        <v>9</v>
      </c>
      <c r="I81" s="29">
        <v>5</v>
      </c>
      <c r="J81" s="29" t="s">
        <v>27</v>
      </c>
      <c r="K81" s="29" t="s">
        <v>27</v>
      </c>
      <c r="L81" s="36"/>
      <c r="M81" s="36"/>
      <c r="N81" s="36"/>
      <c r="O81" s="36"/>
      <c r="P81" s="175">
        <v>5</v>
      </c>
      <c r="Q81" s="32">
        <f t="shared" si="5"/>
        <v>5.8</v>
      </c>
      <c r="R81" s="33" t="str">
        <f t="shared" si="3"/>
        <v>C</v>
      </c>
      <c r="S81" s="34" t="str">
        <f t="shared" si="1"/>
        <v>Trung bình</v>
      </c>
      <c r="T81" s="35" t="str">
        <f t="shared" si="4"/>
        <v/>
      </c>
      <c r="U81" s="3"/>
      <c r="V81" s="101" t="str">
        <f t="shared" si="6"/>
        <v>Đạt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" customHeight="1">
      <c r="B82" s="24">
        <v>72</v>
      </c>
      <c r="C82" s="25" t="s">
        <v>3306</v>
      </c>
      <c r="D82" s="26" t="s">
        <v>1137</v>
      </c>
      <c r="E82" s="27" t="s">
        <v>3307</v>
      </c>
      <c r="F82" s="25" t="s">
        <v>1751</v>
      </c>
      <c r="G82" s="25" t="s">
        <v>297</v>
      </c>
      <c r="H82" s="29">
        <v>10</v>
      </c>
      <c r="I82" s="29">
        <v>5</v>
      </c>
      <c r="J82" s="29" t="s">
        <v>27</v>
      </c>
      <c r="K82" s="29" t="s">
        <v>27</v>
      </c>
      <c r="L82" s="36"/>
      <c r="M82" s="36"/>
      <c r="N82" s="36"/>
      <c r="O82" s="36"/>
      <c r="P82" s="175">
        <v>4</v>
      </c>
      <c r="Q82" s="32">
        <f t="shared" si="5"/>
        <v>5.5</v>
      </c>
      <c r="R82" s="33" t="str">
        <f t="shared" si="3"/>
        <v>C</v>
      </c>
      <c r="S82" s="34" t="str">
        <f t="shared" si="1"/>
        <v>Trung bình</v>
      </c>
      <c r="T82" s="35" t="str">
        <f t="shared" si="4"/>
        <v/>
      </c>
      <c r="U82" s="3"/>
      <c r="V82" s="101" t="str">
        <f t="shared" si="6"/>
        <v>Đạt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" customHeight="1">
      <c r="B83" s="24">
        <v>73</v>
      </c>
      <c r="C83" s="25" t="s">
        <v>3308</v>
      </c>
      <c r="D83" s="26" t="s">
        <v>3309</v>
      </c>
      <c r="E83" s="27" t="s">
        <v>2098</v>
      </c>
      <c r="F83" s="25" t="s">
        <v>749</v>
      </c>
      <c r="G83" s="25" t="s">
        <v>557</v>
      </c>
      <c r="H83" s="29">
        <v>10</v>
      </c>
      <c r="I83" s="29">
        <v>6</v>
      </c>
      <c r="J83" s="29" t="s">
        <v>27</v>
      </c>
      <c r="K83" s="29" t="s">
        <v>27</v>
      </c>
      <c r="L83" s="36"/>
      <c r="M83" s="36"/>
      <c r="N83" s="36"/>
      <c r="O83" s="36"/>
      <c r="P83" s="175">
        <v>5</v>
      </c>
      <c r="Q83" s="32">
        <f t="shared" si="5"/>
        <v>6.3</v>
      </c>
      <c r="R83" s="33" t="str">
        <f t="shared" si="3"/>
        <v>C</v>
      </c>
      <c r="S83" s="34" t="str">
        <f t="shared" si="1"/>
        <v>Trung bình</v>
      </c>
      <c r="T83" s="35" t="str">
        <f t="shared" si="4"/>
        <v/>
      </c>
      <c r="U83" s="3"/>
      <c r="V83" s="101" t="str">
        <f t="shared" si="6"/>
        <v>Đạt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" customHeight="1">
      <c r="B84" s="24">
        <v>74</v>
      </c>
      <c r="C84" s="25" t="s">
        <v>3310</v>
      </c>
      <c r="D84" s="26" t="s">
        <v>3311</v>
      </c>
      <c r="E84" s="27" t="s">
        <v>1077</v>
      </c>
      <c r="F84" s="25" t="s">
        <v>375</v>
      </c>
      <c r="G84" s="25" t="s">
        <v>350</v>
      </c>
      <c r="H84" s="29">
        <v>10</v>
      </c>
      <c r="I84" s="29">
        <v>3</v>
      </c>
      <c r="J84" s="29" t="s">
        <v>27</v>
      </c>
      <c r="K84" s="29" t="s">
        <v>27</v>
      </c>
      <c r="L84" s="36"/>
      <c r="M84" s="36"/>
      <c r="N84" s="36"/>
      <c r="O84" s="36"/>
      <c r="P84" s="175">
        <v>3</v>
      </c>
      <c r="Q84" s="32">
        <f t="shared" si="5"/>
        <v>4.4000000000000004</v>
      </c>
      <c r="R84" s="33" t="str">
        <f t="shared" si="3"/>
        <v>D</v>
      </c>
      <c r="S84" s="34" t="str">
        <f t="shared" si="1"/>
        <v>Trung bình yếu</v>
      </c>
      <c r="T84" s="35" t="str">
        <f t="shared" si="4"/>
        <v/>
      </c>
      <c r="U84" s="3"/>
      <c r="V84" s="101" t="str">
        <f t="shared" si="6"/>
        <v>Đạt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" customHeight="1">
      <c r="B85" s="24">
        <v>75</v>
      </c>
      <c r="C85" s="25" t="s">
        <v>3312</v>
      </c>
      <c r="D85" s="26" t="s">
        <v>2158</v>
      </c>
      <c r="E85" s="27" t="s">
        <v>1499</v>
      </c>
      <c r="F85" s="25" t="s">
        <v>3313</v>
      </c>
      <c r="G85" s="25" t="s">
        <v>3314</v>
      </c>
      <c r="H85" s="29">
        <v>4</v>
      </c>
      <c r="I85" s="29">
        <v>4</v>
      </c>
      <c r="J85" s="29" t="s">
        <v>27</v>
      </c>
      <c r="K85" s="29" t="s">
        <v>27</v>
      </c>
      <c r="L85" s="36"/>
      <c r="M85" s="36"/>
      <c r="N85" s="36"/>
      <c r="O85" s="36"/>
      <c r="P85" s="175">
        <v>5</v>
      </c>
      <c r="Q85" s="32">
        <f t="shared" si="5"/>
        <v>4.5</v>
      </c>
      <c r="R85" s="33" t="str">
        <f t="shared" si="3"/>
        <v>D</v>
      </c>
      <c r="S85" s="34" t="str">
        <f t="shared" si="1"/>
        <v>Trung bình yếu</v>
      </c>
      <c r="T85" s="35" t="str">
        <f t="shared" si="4"/>
        <v/>
      </c>
      <c r="U85" s="3"/>
      <c r="V85" s="101" t="str">
        <f t="shared" si="6"/>
        <v>Đạt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" customHeight="1">
      <c r="B86" s="24">
        <v>76</v>
      </c>
      <c r="C86" s="25" t="s">
        <v>3315</v>
      </c>
      <c r="D86" s="26" t="s">
        <v>246</v>
      </c>
      <c r="E86" s="27" t="s">
        <v>348</v>
      </c>
      <c r="F86" s="25" t="s">
        <v>1086</v>
      </c>
      <c r="G86" s="25" t="s">
        <v>512</v>
      </c>
      <c r="H86" s="29">
        <v>10</v>
      </c>
      <c r="I86" s="29">
        <v>3</v>
      </c>
      <c r="J86" s="29" t="s">
        <v>27</v>
      </c>
      <c r="K86" s="29" t="s">
        <v>27</v>
      </c>
      <c r="L86" s="36"/>
      <c r="M86" s="36"/>
      <c r="N86" s="36"/>
      <c r="O86" s="36"/>
      <c r="P86" s="175">
        <v>3</v>
      </c>
      <c r="Q86" s="32">
        <f t="shared" si="5"/>
        <v>4.4000000000000004</v>
      </c>
      <c r="R86" s="33" t="str">
        <f t="shared" si="3"/>
        <v>D</v>
      </c>
      <c r="S86" s="34" t="str">
        <f t="shared" si="1"/>
        <v>Trung bình yếu</v>
      </c>
      <c r="T86" s="35" t="str">
        <f t="shared" si="4"/>
        <v/>
      </c>
      <c r="U86" s="3"/>
      <c r="V86" s="101" t="str">
        <f t="shared" si="6"/>
        <v>Đạt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 hidden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147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68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8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74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055" priority="2" operator="greaterThan">
      <formula>10</formula>
    </cfRule>
  </conditionalFormatting>
  <conditionalFormatting sqref="C1:C1048576">
    <cfRule type="duplicateValues" dxfId="2054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65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3874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43604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26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14</v>
      </c>
      <c r="AI9" s="81">
        <f>+$AH$9/$Y$9</f>
        <v>9.3333333333333338E-2</v>
      </c>
      <c r="AJ9" s="73">
        <f>COUNTIF($V$11:$V$219,"Đạt")</f>
        <v>46</v>
      </c>
      <c r="AK9" s="80">
        <f>+$AJ$9/$Y$9</f>
        <v>0.30666666666666664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9.5" customHeight="1">
      <c r="B11" s="15">
        <v>1</v>
      </c>
      <c r="C11" s="16" t="s">
        <v>3316</v>
      </c>
      <c r="D11" s="17" t="s">
        <v>1870</v>
      </c>
      <c r="E11" s="18" t="s">
        <v>1219</v>
      </c>
      <c r="F11" s="16" t="s">
        <v>150</v>
      </c>
      <c r="G11" s="16" t="s">
        <v>383</v>
      </c>
      <c r="H11" s="19">
        <v>5</v>
      </c>
      <c r="I11" s="19">
        <v>0</v>
      </c>
      <c r="J11" s="19" t="s">
        <v>27</v>
      </c>
      <c r="K11" s="19" t="s">
        <v>27</v>
      </c>
      <c r="L11" s="20"/>
      <c r="M11" s="20"/>
      <c r="N11" s="20"/>
      <c r="O11" s="20"/>
      <c r="P11" s="174" t="s">
        <v>27</v>
      </c>
      <c r="Q11" s="21">
        <f t="shared" ref="Q11:Q74" si="0">ROUND(SUMPRODUCT(H11:P11,$H$10:$P$10)/100,1)</f>
        <v>1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F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Kém</v>
      </c>
      <c r="T11" s="23" t="str">
        <f>+IF(OR($H11=0,$I11=0,$J11=0,$K11=0),"Không đủ ĐKDT","")</f>
        <v>Không đủ ĐKDT</v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Học lại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9.5" customHeight="1">
      <c r="B12" s="24">
        <v>2</v>
      </c>
      <c r="C12" s="25" t="s">
        <v>3317</v>
      </c>
      <c r="D12" s="26" t="s">
        <v>3318</v>
      </c>
      <c r="E12" s="27" t="s">
        <v>73</v>
      </c>
      <c r="F12" s="25" t="s">
        <v>1482</v>
      </c>
      <c r="G12" s="25" t="s">
        <v>115</v>
      </c>
      <c r="H12" s="29">
        <v>8</v>
      </c>
      <c r="I12" s="29">
        <v>6</v>
      </c>
      <c r="J12" s="29" t="s">
        <v>27</v>
      </c>
      <c r="K12" s="29" t="s">
        <v>27</v>
      </c>
      <c r="L12" s="30"/>
      <c r="M12" s="30"/>
      <c r="N12" s="30"/>
      <c r="O12" s="30"/>
      <c r="P12" s="175">
        <v>7</v>
      </c>
      <c r="Q12" s="32">
        <f t="shared" si="0"/>
        <v>6.9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C+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9.5" customHeight="1">
      <c r="B13" s="24">
        <v>3</v>
      </c>
      <c r="C13" s="25" t="s">
        <v>3319</v>
      </c>
      <c r="D13" s="26" t="s">
        <v>3320</v>
      </c>
      <c r="E13" s="27" t="s">
        <v>73</v>
      </c>
      <c r="F13" s="25" t="s">
        <v>874</v>
      </c>
      <c r="G13" s="25" t="s">
        <v>105</v>
      </c>
      <c r="H13" s="29">
        <v>4</v>
      </c>
      <c r="I13" s="29">
        <v>0</v>
      </c>
      <c r="J13" s="29" t="s">
        <v>27</v>
      </c>
      <c r="K13" s="29" t="s">
        <v>27</v>
      </c>
      <c r="L13" s="36"/>
      <c r="M13" s="36"/>
      <c r="N13" s="36"/>
      <c r="O13" s="36"/>
      <c r="P13" s="175" t="s">
        <v>27</v>
      </c>
      <c r="Q13" s="32">
        <f t="shared" si="0"/>
        <v>0.8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F</v>
      </c>
      <c r="S13" s="34" t="str">
        <f t="shared" si="1"/>
        <v>Kém</v>
      </c>
      <c r="T13" s="35" t="str">
        <f t="shared" ref="T13:T155" si="4">+IF(OR($H13=0,$I13=0,$J13=0,$K13=0),"Không đủ ĐKDT","")</f>
        <v>Không đủ ĐKDT</v>
      </c>
      <c r="U13" s="3"/>
      <c r="V13" s="101" t="str">
        <f t="shared" si="2"/>
        <v>Học lại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9.5" customHeight="1">
      <c r="B14" s="24">
        <v>4</v>
      </c>
      <c r="C14" s="25" t="s">
        <v>3321</v>
      </c>
      <c r="D14" s="26" t="s">
        <v>1103</v>
      </c>
      <c r="E14" s="27" t="s">
        <v>73</v>
      </c>
      <c r="F14" s="25" t="s">
        <v>281</v>
      </c>
      <c r="G14" s="25" t="s">
        <v>1182</v>
      </c>
      <c r="H14" s="29">
        <v>9</v>
      </c>
      <c r="I14" s="29">
        <v>2</v>
      </c>
      <c r="J14" s="29" t="s">
        <v>27</v>
      </c>
      <c r="K14" s="29" t="s">
        <v>27</v>
      </c>
      <c r="L14" s="36"/>
      <c r="M14" s="36"/>
      <c r="N14" s="36"/>
      <c r="O14" s="36"/>
      <c r="P14" s="175">
        <v>7</v>
      </c>
      <c r="Q14" s="32">
        <f t="shared" si="0"/>
        <v>5.9</v>
      </c>
      <c r="R14" s="33" t="str">
        <f t="shared" si="3"/>
        <v>C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9.5" customHeight="1">
      <c r="B15" s="24">
        <v>5</v>
      </c>
      <c r="C15" s="25" t="s">
        <v>3322</v>
      </c>
      <c r="D15" s="26" t="s">
        <v>410</v>
      </c>
      <c r="E15" s="27" t="s">
        <v>73</v>
      </c>
      <c r="F15" s="25" t="s">
        <v>833</v>
      </c>
      <c r="G15" s="25" t="s">
        <v>105</v>
      </c>
      <c r="H15" s="29">
        <v>9</v>
      </c>
      <c r="I15" s="29">
        <v>8</v>
      </c>
      <c r="J15" s="29" t="s">
        <v>27</v>
      </c>
      <c r="K15" s="29" t="s">
        <v>27</v>
      </c>
      <c r="L15" s="36"/>
      <c r="M15" s="36"/>
      <c r="N15" s="36"/>
      <c r="O15" s="36"/>
      <c r="P15" s="175">
        <v>4</v>
      </c>
      <c r="Q15" s="32">
        <f t="shared" si="0"/>
        <v>6.2</v>
      </c>
      <c r="R15" s="33" t="str">
        <f t="shared" si="3"/>
        <v>C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9.5" customHeight="1">
      <c r="B16" s="24">
        <v>6</v>
      </c>
      <c r="C16" s="25" t="s">
        <v>3323</v>
      </c>
      <c r="D16" s="26" t="s">
        <v>3324</v>
      </c>
      <c r="E16" s="27" t="s">
        <v>73</v>
      </c>
      <c r="F16" s="25" t="s">
        <v>2995</v>
      </c>
      <c r="G16" s="25" t="s">
        <v>424</v>
      </c>
      <c r="H16" s="29">
        <v>8</v>
      </c>
      <c r="I16" s="29">
        <v>7</v>
      </c>
      <c r="J16" s="29" t="s">
        <v>27</v>
      </c>
      <c r="K16" s="29" t="s">
        <v>27</v>
      </c>
      <c r="L16" s="36"/>
      <c r="M16" s="36"/>
      <c r="N16" s="36"/>
      <c r="O16" s="36"/>
      <c r="P16" s="175">
        <v>3</v>
      </c>
      <c r="Q16" s="32">
        <f t="shared" si="0"/>
        <v>5.2</v>
      </c>
      <c r="R16" s="33" t="str">
        <f t="shared" si="3"/>
        <v>D+</v>
      </c>
      <c r="S16" s="34" t="str">
        <f t="shared" si="1"/>
        <v>Trung bình yếu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9.5" customHeight="1">
      <c r="B17" s="24">
        <v>7</v>
      </c>
      <c r="C17" s="25" t="s">
        <v>3325</v>
      </c>
      <c r="D17" s="26" t="s">
        <v>2456</v>
      </c>
      <c r="E17" s="27" t="s">
        <v>98</v>
      </c>
      <c r="F17" s="25" t="s">
        <v>818</v>
      </c>
      <c r="G17" s="25" t="s">
        <v>124</v>
      </c>
      <c r="H17" s="29">
        <v>10</v>
      </c>
      <c r="I17" s="29">
        <v>10</v>
      </c>
      <c r="J17" s="29" t="s">
        <v>27</v>
      </c>
      <c r="K17" s="29" t="s">
        <v>27</v>
      </c>
      <c r="L17" s="36"/>
      <c r="M17" s="36"/>
      <c r="N17" s="36"/>
      <c r="O17" s="36"/>
      <c r="P17" s="175">
        <v>3</v>
      </c>
      <c r="Q17" s="32">
        <f t="shared" si="0"/>
        <v>6.5</v>
      </c>
      <c r="R17" s="33" t="str">
        <f t="shared" si="3"/>
        <v>C+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9.5" customHeight="1">
      <c r="B18" s="24">
        <v>8</v>
      </c>
      <c r="C18" s="25" t="s">
        <v>3326</v>
      </c>
      <c r="D18" s="26" t="s">
        <v>3327</v>
      </c>
      <c r="E18" s="27" t="s">
        <v>103</v>
      </c>
      <c r="F18" s="25" t="s">
        <v>86</v>
      </c>
      <c r="G18" s="25" t="s">
        <v>1182</v>
      </c>
      <c r="H18" s="29">
        <v>9</v>
      </c>
      <c r="I18" s="29">
        <v>4</v>
      </c>
      <c r="J18" s="29" t="s">
        <v>27</v>
      </c>
      <c r="K18" s="29" t="s">
        <v>27</v>
      </c>
      <c r="L18" s="36"/>
      <c r="M18" s="36"/>
      <c r="N18" s="36"/>
      <c r="O18" s="36"/>
      <c r="P18" s="175">
        <v>2</v>
      </c>
      <c r="Q18" s="32">
        <f t="shared" si="0"/>
        <v>4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9.5" customHeight="1">
      <c r="B19" s="24">
        <v>9</v>
      </c>
      <c r="C19" s="25" t="s">
        <v>3328</v>
      </c>
      <c r="D19" s="26" t="s">
        <v>81</v>
      </c>
      <c r="E19" s="27" t="s">
        <v>3329</v>
      </c>
      <c r="F19" s="25" t="s">
        <v>1415</v>
      </c>
      <c r="G19" s="25" t="s">
        <v>167</v>
      </c>
      <c r="H19" s="29">
        <v>5</v>
      </c>
      <c r="I19" s="29">
        <v>0</v>
      </c>
      <c r="J19" s="29" t="s">
        <v>27</v>
      </c>
      <c r="K19" s="29" t="s">
        <v>27</v>
      </c>
      <c r="L19" s="36"/>
      <c r="M19" s="36"/>
      <c r="N19" s="36"/>
      <c r="O19" s="36"/>
      <c r="P19" s="175" t="s">
        <v>27</v>
      </c>
      <c r="Q19" s="32">
        <f t="shared" si="0"/>
        <v>1</v>
      </c>
      <c r="R19" s="33" t="str">
        <f t="shared" si="3"/>
        <v>F</v>
      </c>
      <c r="S19" s="34" t="str">
        <f t="shared" si="1"/>
        <v>Kém</v>
      </c>
      <c r="T19" s="35" t="str">
        <f t="shared" si="4"/>
        <v>Không đủ ĐKDT</v>
      </c>
      <c r="U19" s="3"/>
      <c r="V19" s="101" t="str">
        <f t="shared" si="2"/>
        <v>Học lại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9.5" customHeight="1">
      <c r="B20" s="24">
        <v>10</v>
      </c>
      <c r="C20" s="25" t="s">
        <v>3330</v>
      </c>
      <c r="D20" s="26" t="s">
        <v>715</v>
      </c>
      <c r="E20" s="27" t="s">
        <v>393</v>
      </c>
      <c r="F20" s="25" t="s">
        <v>606</v>
      </c>
      <c r="G20" s="25" t="s">
        <v>282</v>
      </c>
      <c r="H20" s="29">
        <v>10</v>
      </c>
      <c r="I20" s="29">
        <v>4</v>
      </c>
      <c r="J20" s="29" t="s">
        <v>27</v>
      </c>
      <c r="K20" s="29" t="s">
        <v>27</v>
      </c>
      <c r="L20" s="36"/>
      <c r="M20" s="36"/>
      <c r="N20" s="36"/>
      <c r="O20" s="36"/>
      <c r="P20" s="175">
        <v>6</v>
      </c>
      <c r="Q20" s="32">
        <f t="shared" si="0"/>
        <v>6.2</v>
      </c>
      <c r="R20" s="33" t="str">
        <f t="shared" si="3"/>
        <v>C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9.5" customHeight="1">
      <c r="B21" s="24">
        <v>11</v>
      </c>
      <c r="C21" s="25" t="s">
        <v>3331</v>
      </c>
      <c r="D21" s="26" t="s">
        <v>3332</v>
      </c>
      <c r="E21" s="27" t="s">
        <v>398</v>
      </c>
      <c r="F21" s="25" t="s">
        <v>576</v>
      </c>
      <c r="G21" s="25" t="s">
        <v>105</v>
      </c>
      <c r="H21" s="29">
        <v>9</v>
      </c>
      <c r="I21" s="29">
        <v>6</v>
      </c>
      <c r="J21" s="29" t="s">
        <v>27</v>
      </c>
      <c r="K21" s="29" t="s">
        <v>27</v>
      </c>
      <c r="L21" s="36"/>
      <c r="M21" s="36"/>
      <c r="N21" s="36"/>
      <c r="O21" s="36"/>
      <c r="P21" s="175">
        <v>2</v>
      </c>
      <c r="Q21" s="32">
        <f t="shared" si="0"/>
        <v>4.5999999999999996</v>
      </c>
      <c r="R21" s="33" t="str">
        <f t="shared" si="3"/>
        <v>D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9.5" customHeight="1">
      <c r="B22" s="24">
        <v>12</v>
      </c>
      <c r="C22" s="25" t="s">
        <v>3333</v>
      </c>
      <c r="D22" s="26" t="s">
        <v>3334</v>
      </c>
      <c r="E22" s="27" t="s">
        <v>398</v>
      </c>
      <c r="F22" s="25" t="s">
        <v>177</v>
      </c>
      <c r="G22" s="25" t="s">
        <v>105</v>
      </c>
      <c r="H22" s="29">
        <v>3</v>
      </c>
      <c r="I22" s="29">
        <v>0</v>
      </c>
      <c r="J22" s="29" t="s">
        <v>27</v>
      </c>
      <c r="K22" s="29" t="s">
        <v>27</v>
      </c>
      <c r="L22" s="36"/>
      <c r="M22" s="36"/>
      <c r="N22" s="36"/>
      <c r="O22" s="36"/>
      <c r="P22" s="175" t="s">
        <v>27</v>
      </c>
      <c r="Q22" s="32">
        <f t="shared" si="0"/>
        <v>0.6</v>
      </c>
      <c r="R22" s="33" t="str">
        <f t="shared" si="3"/>
        <v>F</v>
      </c>
      <c r="S22" s="34" t="str">
        <f t="shared" si="1"/>
        <v>Kém</v>
      </c>
      <c r="T22" s="35" t="str">
        <f t="shared" si="4"/>
        <v>Không đủ ĐKDT</v>
      </c>
      <c r="U22" s="3"/>
      <c r="V22" s="101" t="str">
        <f t="shared" si="2"/>
        <v>Học lại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9.5" customHeight="1">
      <c r="B23" s="24">
        <v>13</v>
      </c>
      <c r="C23" s="25" t="s">
        <v>3335</v>
      </c>
      <c r="D23" s="26" t="s">
        <v>288</v>
      </c>
      <c r="E23" s="27" t="s">
        <v>948</v>
      </c>
      <c r="F23" s="25" t="s">
        <v>2052</v>
      </c>
      <c r="G23" s="25" t="s">
        <v>105</v>
      </c>
      <c r="H23" s="29">
        <v>10</v>
      </c>
      <c r="I23" s="29">
        <v>9</v>
      </c>
      <c r="J23" s="29" t="s">
        <v>27</v>
      </c>
      <c r="K23" s="29" t="s">
        <v>27</v>
      </c>
      <c r="L23" s="36"/>
      <c r="M23" s="36"/>
      <c r="N23" s="36"/>
      <c r="O23" s="36"/>
      <c r="P23" s="175">
        <v>8</v>
      </c>
      <c r="Q23" s="32">
        <f t="shared" si="0"/>
        <v>8.6999999999999993</v>
      </c>
      <c r="R23" s="33" t="str">
        <f t="shared" si="3"/>
        <v>A</v>
      </c>
      <c r="S23" s="34" t="str">
        <f t="shared" si="1"/>
        <v>Giỏi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9.5" customHeight="1">
      <c r="B24" s="24">
        <v>14</v>
      </c>
      <c r="C24" s="25" t="s">
        <v>3336</v>
      </c>
      <c r="D24" s="26" t="s">
        <v>288</v>
      </c>
      <c r="E24" s="27" t="s">
        <v>1256</v>
      </c>
      <c r="F24" s="25" t="s">
        <v>1670</v>
      </c>
      <c r="G24" s="25" t="s">
        <v>143</v>
      </c>
      <c r="H24" s="29">
        <v>10</v>
      </c>
      <c r="I24" s="29">
        <v>6</v>
      </c>
      <c r="J24" s="29" t="s">
        <v>27</v>
      </c>
      <c r="K24" s="29" t="s">
        <v>27</v>
      </c>
      <c r="L24" s="36"/>
      <c r="M24" s="36"/>
      <c r="N24" s="36"/>
      <c r="O24" s="36"/>
      <c r="P24" s="175">
        <v>1</v>
      </c>
      <c r="Q24" s="32">
        <f t="shared" si="0"/>
        <v>4.3</v>
      </c>
      <c r="R24" s="33" t="str">
        <f t="shared" si="3"/>
        <v>D</v>
      </c>
      <c r="S24" s="34" t="str">
        <f t="shared" si="1"/>
        <v>Trung bình yếu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9.5" customHeight="1">
      <c r="B25" s="24">
        <v>15</v>
      </c>
      <c r="C25" s="25" t="s">
        <v>3337</v>
      </c>
      <c r="D25" s="26" t="s">
        <v>294</v>
      </c>
      <c r="E25" s="27" t="s">
        <v>406</v>
      </c>
      <c r="F25" s="25" t="s">
        <v>3338</v>
      </c>
      <c r="G25" s="25" t="s">
        <v>105</v>
      </c>
      <c r="H25" s="29">
        <v>10</v>
      </c>
      <c r="I25" s="29">
        <v>8</v>
      </c>
      <c r="J25" s="29" t="s">
        <v>27</v>
      </c>
      <c r="K25" s="29" t="s">
        <v>27</v>
      </c>
      <c r="L25" s="36"/>
      <c r="M25" s="36"/>
      <c r="N25" s="36"/>
      <c r="O25" s="36"/>
      <c r="P25" s="175">
        <v>6</v>
      </c>
      <c r="Q25" s="32">
        <f t="shared" si="0"/>
        <v>7.4</v>
      </c>
      <c r="R25" s="33" t="str">
        <f t="shared" si="3"/>
        <v>B</v>
      </c>
      <c r="S25" s="34" t="str">
        <f t="shared" si="1"/>
        <v>Khá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9.5" customHeight="1">
      <c r="B26" s="24">
        <v>16</v>
      </c>
      <c r="C26" s="25" t="s">
        <v>3339</v>
      </c>
      <c r="D26" s="26" t="s">
        <v>1045</v>
      </c>
      <c r="E26" s="27" t="s">
        <v>406</v>
      </c>
      <c r="F26" s="25" t="s">
        <v>1418</v>
      </c>
      <c r="G26" s="25" t="s">
        <v>105</v>
      </c>
      <c r="H26" s="29">
        <v>10</v>
      </c>
      <c r="I26" s="29">
        <v>10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6.5</v>
      </c>
      <c r="R26" s="33" t="str">
        <f t="shared" si="3"/>
        <v>C+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9.5" customHeight="1">
      <c r="B27" s="24">
        <v>17</v>
      </c>
      <c r="C27" s="25" t="s">
        <v>3340</v>
      </c>
      <c r="D27" s="26" t="s">
        <v>126</v>
      </c>
      <c r="E27" s="27" t="s">
        <v>146</v>
      </c>
      <c r="F27" s="25" t="s">
        <v>569</v>
      </c>
      <c r="G27" s="25" t="s">
        <v>105</v>
      </c>
      <c r="H27" s="29">
        <v>10</v>
      </c>
      <c r="I27" s="29">
        <v>1</v>
      </c>
      <c r="J27" s="29" t="s">
        <v>27</v>
      </c>
      <c r="K27" s="29" t="s">
        <v>27</v>
      </c>
      <c r="L27" s="36"/>
      <c r="M27" s="36"/>
      <c r="N27" s="36"/>
      <c r="O27" s="36"/>
      <c r="P27" s="175">
        <v>2</v>
      </c>
      <c r="Q27" s="32">
        <f t="shared" si="0"/>
        <v>3.3</v>
      </c>
      <c r="R27" s="33" t="str">
        <f t="shared" si="3"/>
        <v>F</v>
      </c>
      <c r="S27" s="34" t="str">
        <f t="shared" si="1"/>
        <v>Kém</v>
      </c>
      <c r="T27" s="35" t="str">
        <f t="shared" si="4"/>
        <v/>
      </c>
      <c r="U27" s="3"/>
      <c r="V27" s="101" t="str">
        <f t="shared" si="2"/>
        <v>Học lại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9.5" customHeight="1">
      <c r="B28" s="24">
        <v>18</v>
      </c>
      <c r="C28" s="25" t="s">
        <v>3341</v>
      </c>
      <c r="D28" s="26" t="s">
        <v>2239</v>
      </c>
      <c r="E28" s="27" t="s">
        <v>149</v>
      </c>
      <c r="F28" s="25" t="s">
        <v>794</v>
      </c>
      <c r="G28" s="25" t="s">
        <v>1532</v>
      </c>
      <c r="H28" s="29">
        <v>10</v>
      </c>
      <c r="I28" s="29">
        <v>5</v>
      </c>
      <c r="J28" s="29" t="s">
        <v>27</v>
      </c>
      <c r="K28" s="29" t="s">
        <v>27</v>
      </c>
      <c r="L28" s="36"/>
      <c r="M28" s="36"/>
      <c r="N28" s="36"/>
      <c r="O28" s="36"/>
      <c r="P28" s="175">
        <v>3</v>
      </c>
      <c r="Q28" s="32">
        <f t="shared" si="0"/>
        <v>5</v>
      </c>
      <c r="R28" s="33" t="str">
        <f t="shared" si="3"/>
        <v>D+</v>
      </c>
      <c r="S28" s="34" t="str">
        <f t="shared" si="1"/>
        <v>Trung bình yếu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9.5" customHeight="1">
      <c r="B29" s="24">
        <v>19</v>
      </c>
      <c r="C29" s="25" t="s">
        <v>3342</v>
      </c>
      <c r="D29" s="26" t="s">
        <v>303</v>
      </c>
      <c r="E29" s="27" t="s">
        <v>443</v>
      </c>
      <c r="F29" s="25" t="s">
        <v>1249</v>
      </c>
      <c r="G29" s="25" t="s">
        <v>105</v>
      </c>
      <c r="H29" s="29">
        <v>10</v>
      </c>
      <c r="I29" s="29">
        <v>6</v>
      </c>
      <c r="J29" s="29" t="s">
        <v>27</v>
      </c>
      <c r="K29" s="29" t="s">
        <v>27</v>
      </c>
      <c r="L29" s="36"/>
      <c r="M29" s="36"/>
      <c r="N29" s="36"/>
      <c r="O29" s="36"/>
      <c r="P29" s="175">
        <v>5</v>
      </c>
      <c r="Q29" s="32">
        <f t="shared" si="0"/>
        <v>6.3</v>
      </c>
      <c r="R29" s="33" t="str">
        <f t="shared" si="3"/>
        <v>C</v>
      </c>
      <c r="S29" s="34" t="str">
        <f t="shared" si="1"/>
        <v>Trung bình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9.5" customHeight="1">
      <c r="B30" s="24">
        <v>20</v>
      </c>
      <c r="C30" s="25" t="s">
        <v>3343</v>
      </c>
      <c r="D30" s="26" t="s">
        <v>2478</v>
      </c>
      <c r="E30" s="27" t="s">
        <v>443</v>
      </c>
      <c r="F30" s="25" t="s">
        <v>82</v>
      </c>
      <c r="G30" s="25" t="s">
        <v>115</v>
      </c>
      <c r="H30" s="29">
        <v>10</v>
      </c>
      <c r="I30" s="29">
        <v>8</v>
      </c>
      <c r="J30" s="29" t="s">
        <v>27</v>
      </c>
      <c r="K30" s="29" t="s">
        <v>27</v>
      </c>
      <c r="L30" s="36"/>
      <c r="M30" s="36"/>
      <c r="N30" s="36"/>
      <c r="O30" s="36"/>
      <c r="P30" s="175">
        <v>2</v>
      </c>
      <c r="Q30" s="32">
        <f t="shared" si="0"/>
        <v>5.4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9.5" customHeight="1">
      <c r="B31" s="24">
        <v>21</v>
      </c>
      <c r="C31" s="25" t="s">
        <v>3344</v>
      </c>
      <c r="D31" s="26" t="s">
        <v>152</v>
      </c>
      <c r="E31" s="27" t="s">
        <v>445</v>
      </c>
      <c r="F31" s="25" t="s">
        <v>1376</v>
      </c>
      <c r="G31" s="25" t="s">
        <v>1532</v>
      </c>
      <c r="H31" s="29">
        <v>10</v>
      </c>
      <c r="I31" s="29">
        <v>3</v>
      </c>
      <c r="J31" s="29" t="s">
        <v>27</v>
      </c>
      <c r="K31" s="29" t="s">
        <v>27</v>
      </c>
      <c r="L31" s="36"/>
      <c r="M31" s="36"/>
      <c r="N31" s="36"/>
      <c r="O31" s="36"/>
      <c r="P31" s="175">
        <v>6</v>
      </c>
      <c r="Q31" s="32">
        <f t="shared" si="0"/>
        <v>5.9</v>
      </c>
      <c r="R31" s="33" t="str">
        <f t="shared" si="3"/>
        <v>C</v>
      </c>
      <c r="S31" s="34" t="str">
        <f t="shared" si="1"/>
        <v>Trung bình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9.5" customHeight="1">
      <c r="B32" s="24">
        <v>22</v>
      </c>
      <c r="C32" s="25" t="s">
        <v>3345</v>
      </c>
      <c r="D32" s="26" t="s">
        <v>3346</v>
      </c>
      <c r="E32" s="27" t="s">
        <v>1296</v>
      </c>
      <c r="F32" s="25" t="s">
        <v>853</v>
      </c>
      <c r="G32" s="25" t="s">
        <v>167</v>
      </c>
      <c r="H32" s="29">
        <v>5</v>
      </c>
      <c r="I32" s="29">
        <v>0</v>
      </c>
      <c r="J32" s="29" t="s">
        <v>27</v>
      </c>
      <c r="K32" s="29" t="s">
        <v>27</v>
      </c>
      <c r="L32" s="36"/>
      <c r="M32" s="36"/>
      <c r="N32" s="36"/>
      <c r="O32" s="36"/>
      <c r="P32" s="175" t="s">
        <v>27</v>
      </c>
      <c r="Q32" s="32">
        <f t="shared" si="0"/>
        <v>1</v>
      </c>
      <c r="R32" s="33" t="str">
        <f t="shared" si="3"/>
        <v>F</v>
      </c>
      <c r="S32" s="34" t="str">
        <f t="shared" si="1"/>
        <v>Kém</v>
      </c>
      <c r="T32" s="35" t="str">
        <f t="shared" si="4"/>
        <v>Không đủ ĐKDT</v>
      </c>
      <c r="U32" s="3"/>
      <c r="V32" s="101" t="str">
        <f t="shared" si="2"/>
        <v>Học lại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9.5" customHeight="1">
      <c r="B33" s="24">
        <v>23</v>
      </c>
      <c r="C33" s="25" t="s">
        <v>3347</v>
      </c>
      <c r="D33" s="26" t="s">
        <v>1197</v>
      </c>
      <c r="E33" s="27" t="s">
        <v>1296</v>
      </c>
      <c r="F33" s="25" t="s">
        <v>944</v>
      </c>
      <c r="G33" s="25" t="s">
        <v>357</v>
      </c>
      <c r="H33" s="29">
        <v>10</v>
      </c>
      <c r="I33" s="29">
        <v>5</v>
      </c>
      <c r="J33" s="29" t="s">
        <v>27</v>
      </c>
      <c r="K33" s="29" t="s">
        <v>27</v>
      </c>
      <c r="L33" s="36"/>
      <c r="M33" s="36"/>
      <c r="N33" s="36"/>
      <c r="O33" s="36"/>
      <c r="P33" s="175">
        <v>6</v>
      </c>
      <c r="Q33" s="32">
        <f t="shared" si="0"/>
        <v>6.5</v>
      </c>
      <c r="R33" s="33" t="str">
        <f t="shared" si="3"/>
        <v>C+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9.5" customHeight="1">
      <c r="B34" s="24">
        <v>24</v>
      </c>
      <c r="C34" s="25" t="s">
        <v>3348</v>
      </c>
      <c r="D34" s="26" t="s">
        <v>3349</v>
      </c>
      <c r="E34" s="27" t="s">
        <v>1296</v>
      </c>
      <c r="F34" s="25" t="s">
        <v>414</v>
      </c>
      <c r="G34" s="25" t="s">
        <v>653</v>
      </c>
      <c r="H34" s="29">
        <v>10</v>
      </c>
      <c r="I34" s="29">
        <v>3</v>
      </c>
      <c r="J34" s="29" t="s">
        <v>27</v>
      </c>
      <c r="K34" s="29" t="s">
        <v>27</v>
      </c>
      <c r="L34" s="36"/>
      <c r="M34" s="36"/>
      <c r="N34" s="36"/>
      <c r="O34" s="36"/>
      <c r="P34" s="175">
        <v>2</v>
      </c>
      <c r="Q34" s="32">
        <f t="shared" si="0"/>
        <v>3.9</v>
      </c>
      <c r="R34" s="33" t="str">
        <f t="shared" si="3"/>
        <v>F</v>
      </c>
      <c r="S34" s="34" t="str">
        <f t="shared" si="1"/>
        <v>Kém</v>
      </c>
      <c r="T34" s="35" t="str">
        <f t="shared" si="4"/>
        <v/>
      </c>
      <c r="U34" s="3"/>
      <c r="V34" s="101" t="str">
        <f t="shared" si="2"/>
        <v>Học lại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9.5" customHeight="1">
      <c r="B35" s="24">
        <v>25</v>
      </c>
      <c r="C35" s="25" t="s">
        <v>3350</v>
      </c>
      <c r="D35" s="26" t="s">
        <v>646</v>
      </c>
      <c r="E35" s="27" t="s">
        <v>1296</v>
      </c>
      <c r="F35" s="25" t="s">
        <v>1729</v>
      </c>
      <c r="G35" s="25" t="s">
        <v>105</v>
      </c>
      <c r="H35" s="29">
        <v>5</v>
      </c>
      <c r="I35" s="29">
        <v>0</v>
      </c>
      <c r="J35" s="29" t="s">
        <v>27</v>
      </c>
      <c r="K35" s="29" t="s">
        <v>27</v>
      </c>
      <c r="L35" s="36"/>
      <c r="M35" s="36"/>
      <c r="N35" s="36"/>
      <c r="O35" s="36"/>
      <c r="P35" s="175" t="s">
        <v>27</v>
      </c>
      <c r="Q35" s="32">
        <f t="shared" si="0"/>
        <v>1</v>
      </c>
      <c r="R35" s="33" t="str">
        <f t="shared" si="3"/>
        <v>F</v>
      </c>
      <c r="S35" s="34" t="str">
        <f t="shared" si="1"/>
        <v>Kém</v>
      </c>
      <c r="T35" s="35" t="str">
        <f t="shared" si="4"/>
        <v>Không đủ ĐKDT</v>
      </c>
      <c r="U35" s="3"/>
      <c r="V35" s="101" t="str">
        <f t="shared" si="2"/>
        <v>Học lại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9.5" customHeight="1">
      <c r="B36" s="24">
        <v>26</v>
      </c>
      <c r="C36" s="25" t="s">
        <v>3351</v>
      </c>
      <c r="D36" s="26" t="s">
        <v>3352</v>
      </c>
      <c r="E36" s="27" t="s">
        <v>2380</v>
      </c>
      <c r="F36" s="25" t="s">
        <v>2056</v>
      </c>
      <c r="G36" s="25" t="s">
        <v>105</v>
      </c>
      <c r="H36" s="29">
        <v>7</v>
      </c>
      <c r="I36" s="29">
        <v>4</v>
      </c>
      <c r="J36" s="29" t="s">
        <v>27</v>
      </c>
      <c r="K36" s="29" t="s">
        <v>27</v>
      </c>
      <c r="L36" s="36"/>
      <c r="M36" s="36"/>
      <c r="N36" s="36"/>
      <c r="O36" s="36"/>
      <c r="P36" s="175">
        <v>1</v>
      </c>
      <c r="Q36" s="32">
        <f t="shared" si="0"/>
        <v>3.1</v>
      </c>
      <c r="R36" s="33" t="str">
        <f t="shared" si="3"/>
        <v>F</v>
      </c>
      <c r="S36" s="34" t="str">
        <f t="shared" si="1"/>
        <v>Kém</v>
      </c>
      <c r="T36" s="35" t="str">
        <f t="shared" si="4"/>
        <v/>
      </c>
      <c r="U36" s="3"/>
      <c r="V36" s="101" t="str">
        <f t="shared" si="2"/>
        <v>Học lại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9.5" customHeight="1">
      <c r="B37" s="24">
        <v>27</v>
      </c>
      <c r="C37" s="25" t="s">
        <v>3353</v>
      </c>
      <c r="D37" s="26" t="s">
        <v>3354</v>
      </c>
      <c r="E37" s="27" t="s">
        <v>3355</v>
      </c>
      <c r="F37" s="25" t="s">
        <v>874</v>
      </c>
      <c r="G37" s="25" t="s">
        <v>105</v>
      </c>
      <c r="H37" s="29">
        <v>10</v>
      </c>
      <c r="I37" s="29">
        <v>3</v>
      </c>
      <c r="J37" s="29" t="s">
        <v>27</v>
      </c>
      <c r="K37" s="29" t="s">
        <v>27</v>
      </c>
      <c r="L37" s="36"/>
      <c r="M37" s="36"/>
      <c r="N37" s="36"/>
      <c r="O37" s="36"/>
      <c r="P37" s="175">
        <v>6</v>
      </c>
      <c r="Q37" s="32">
        <f t="shared" si="0"/>
        <v>5.9</v>
      </c>
      <c r="R37" s="33" t="str">
        <f t="shared" si="3"/>
        <v>C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9.5" customHeight="1">
      <c r="B38" s="24">
        <v>28</v>
      </c>
      <c r="C38" s="25" t="s">
        <v>3356</v>
      </c>
      <c r="D38" s="26" t="s">
        <v>3238</v>
      </c>
      <c r="E38" s="27" t="s">
        <v>232</v>
      </c>
      <c r="F38" s="25" t="s">
        <v>572</v>
      </c>
      <c r="G38" s="25" t="s">
        <v>167</v>
      </c>
      <c r="H38" s="29">
        <v>10</v>
      </c>
      <c r="I38" s="29">
        <v>7</v>
      </c>
      <c r="J38" s="29" t="s">
        <v>27</v>
      </c>
      <c r="K38" s="29" t="s">
        <v>27</v>
      </c>
      <c r="L38" s="36"/>
      <c r="M38" s="36"/>
      <c r="N38" s="36"/>
      <c r="O38" s="36"/>
      <c r="P38" s="175">
        <v>2</v>
      </c>
      <c r="Q38" s="32">
        <f t="shared" si="0"/>
        <v>5.0999999999999996</v>
      </c>
      <c r="R38" s="33" t="str">
        <f t="shared" si="3"/>
        <v>D+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9.5" customHeight="1">
      <c r="B39" s="24">
        <v>29</v>
      </c>
      <c r="C39" s="25" t="s">
        <v>3357</v>
      </c>
      <c r="D39" s="26" t="s">
        <v>288</v>
      </c>
      <c r="E39" s="27" t="s">
        <v>232</v>
      </c>
      <c r="F39" s="25" t="s">
        <v>729</v>
      </c>
      <c r="G39" s="25" t="s">
        <v>828</v>
      </c>
      <c r="H39" s="29">
        <v>10</v>
      </c>
      <c r="I39" s="29">
        <v>10</v>
      </c>
      <c r="J39" s="29" t="s">
        <v>27</v>
      </c>
      <c r="K39" s="29" t="s">
        <v>27</v>
      </c>
      <c r="L39" s="36"/>
      <c r="M39" s="36"/>
      <c r="N39" s="36"/>
      <c r="O39" s="36"/>
      <c r="P39" s="175">
        <v>5</v>
      </c>
      <c r="Q39" s="32">
        <f t="shared" si="0"/>
        <v>7.5</v>
      </c>
      <c r="R39" s="33" t="str">
        <f t="shared" si="3"/>
        <v>B</v>
      </c>
      <c r="S39" s="34" t="str">
        <f t="shared" si="1"/>
        <v>Khá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9.5" customHeight="1">
      <c r="B40" s="24">
        <v>30</v>
      </c>
      <c r="C40" s="25" t="s">
        <v>3358</v>
      </c>
      <c r="D40" s="26" t="s">
        <v>3359</v>
      </c>
      <c r="E40" s="27" t="s">
        <v>232</v>
      </c>
      <c r="F40" s="25" t="s">
        <v>90</v>
      </c>
      <c r="G40" s="25" t="s">
        <v>167</v>
      </c>
      <c r="H40" s="29">
        <v>5</v>
      </c>
      <c r="I40" s="29">
        <v>0</v>
      </c>
      <c r="J40" s="29" t="s">
        <v>27</v>
      </c>
      <c r="K40" s="29" t="s">
        <v>27</v>
      </c>
      <c r="L40" s="36"/>
      <c r="M40" s="36"/>
      <c r="N40" s="36"/>
      <c r="O40" s="36"/>
      <c r="P40" s="175" t="s">
        <v>27</v>
      </c>
      <c r="Q40" s="32">
        <f t="shared" si="0"/>
        <v>1</v>
      </c>
      <c r="R40" s="33" t="str">
        <f t="shared" si="3"/>
        <v>F</v>
      </c>
      <c r="S40" s="34" t="str">
        <f t="shared" si="1"/>
        <v>Kém</v>
      </c>
      <c r="T40" s="35" t="str">
        <f t="shared" si="4"/>
        <v>Không đủ ĐKDT</v>
      </c>
      <c r="U40" s="3"/>
      <c r="V40" s="101" t="str">
        <f t="shared" si="2"/>
        <v>Học lại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9.5" customHeight="1">
      <c r="B41" s="24">
        <v>31</v>
      </c>
      <c r="C41" s="25" t="s">
        <v>3360</v>
      </c>
      <c r="D41" s="26" t="s">
        <v>682</v>
      </c>
      <c r="E41" s="27" t="s">
        <v>232</v>
      </c>
      <c r="F41" s="25" t="s">
        <v>1229</v>
      </c>
      <c r="G41" s="25" t="s">
        <v>357</v>
      </c>
      <c r="H41" s="29">
        <v>10</v>
      </c>
      <c r="I41" s="29">
        <v>10</v>
      </c>
      <c r="J41" s="29" t="s">
        <v>27</v>
      </c>
      <c r="K41" s="29" t="s">
        <v>27</v>
      </c>
      <c r="L41" s="36"/>
      <c r="M41" s="36"/>
      <c r="N41" s="36"/>
      <c r="O41" s="36"/>
      <c r="P41" s="175">
        <v>4</v>
      </c>
      <c r="Q41" s="32">
        <f t="shared" si="0"/>
        <v>7</v>
      </c>
      <c r="R41" s="33" t="str">
        <f t="shared" si="3"/>
        <v>B</v>
      </c>
      <c r="S41" s="34" t="str">
        <f t="shared" si="1"/>
        <v>Khá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9.5" customHeight="1">
      <c r="B42" s="24">
        <v>32</v>
      </c>
      <c r="C42" s="25" t="s">
        <v>3361</v>
      </c>
      <c r="D42" s="26" t="s">
        <v>246</v>
      </c>
      <c r="E42" s="27" t="s">
        <v>247</v>
      </c>
      <c r="F42" s="25" t="s">
        <v>1742</v>
      </c>
      <c r="G42" s="25" t="s">
        <v>105</v>
      </c>
      <c r="H42" s="29">
        <v>9</v>
      </c>
      <c r="I42" s="29">
        <v>4</v>
      </c>
      <c r="J42" s="29" t="s">
        <v>27</v>
      </c>
      <c r="K42" s="29" t="s">
        <v>27</v>
      </c>
      <c r="L42" s="36"/>
      <c r="M42" s="36"/>
      <c r="N42" s="36"/>
      <c r="O42" s="36"/>
      <c r="P42" s="175">
        <v>7</v>
      </c>
      <c r="Q42" s="32">
        <f t="shared" si="0"/>
        <v>6.5</v>
      </c>
      <c r="R42" s="33" t="str">
        <f t="shared" si="3"/>
        <v>C+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9.5" customHeight="1">
      <c r="B43" s="24">
        <v>33</v>
      </c>
      <c r="C43" s="25" t="s">
        <v>3362</v>
      </c>
      <c r="D43" s="26" t="s">
        <v>1248</v>
      </c>
      <c r="E43" s="27" t="s">
        <v>251</v>
      </c>
      <c r="F43" s="25" t="s">
        <v>1953</v>
      </c>
      <c r="G43" s="25" t="s">
        <v>187</v>
      </c>
      <c r="H43" s="29">
        <v>10</v>
      </c>
      <c r="I43" s="29">
        <v>3</v>
      </c>
      <c r="J43" s="29" t="s">
        <v>27</v>
      </c>
      <c r="K43" s="29" t="s">
        <v>27</v>
      </c>
      <c r="L43" s="36"/>
      <c r="M43" s="36"/>
      <c r="N43" s="36"/>
      <c r="O43" s="36"/>
      <c r="P43" s="175">
        <v>4</v>
      </c>
      <c r="Q43" s="32">
        <f t="shared" si="0"/>
        <v>4.9000000000000004</v>
      </c>
      <c r="R43" s="33" t="str">
        <f t="shared" si="3"/>
        <v>D</v>
      </c>
      <c r="S43" s="34" t="str">
        <f t="shared" si="1"/>
        <v>Trung bình yếu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9.5" customHeight="1">
      <c r="B44" s="24">
        <v>34</v>
      </c>
      <c r="C44" s="25" t="s">
        <v>3363</v>
      </c>
      <c r="D44" s="26" t="s">
        <v>3364</v>
      </c>
      <c r="E44" s="27" t="s">
        <v>677</v>
      </c>
      <c r="F44" s="25" t="s">
        <v>597</v>
      </c>
      <c r="G44" s="25" t="s">
        <v>205</v>
      </c>
      <c r="H44" s="29">
        <v>10</v>
      </c>
      <c r="I44" s="29">
        <v>4</v>
      </c>
      <c r="J44" s="29" t="s">
        <v>27</v>
      </c>
      <c r="K44" s="29" t="s">
        <v>27</v>
      </c>
      <c r="L44" s="36"/>
      <c r="M44" s="36"/>
      <c r="N44" s="36"/>
      <c r="O44" s="36"/>
      <c r="P44" s="175">
        <v>4</v>
      </c>
      <c r="Q44" s="32">
        <f t="shared" si="0"/>
        <v>5.2</v>
      </c>
      <c r="R44" s="33" t="str">
        <f t="shared" si="3"/>
        <v>D+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9.5" customHeight="1">
      <c r="B45" s="24">
        <v>35</v>
      </c>
      <c r="C45" s="25" t="s">
        <v>3365</v>
      </c>
      <c r="D45" s="26" t="s">
        <v>288</v>
      </c>
      <c r="E45" s="27" t="s">
        <v>259</v>
      </c>
      <c r="F45" s="25" t="s">
        <v>1710</v>
      </c>
      <c r="G45" s="25" t="s">
        <v>1532</v>
      </c>
      <c r="H45" s="29">
        <v>9</v>
      </c>
      <c r="I45" s="29">
        <v>7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5.9</v>
      </c>
      <c r="R45" s="33" t="str">
        <f t="shared" si="3"/>
        <v>C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9.5" customHeight="1">
      <c r="B46" s="24">
        <v>36</v>
      </c>
      <c r="C46" s="25" t="s">
        <v>3366</v>
      </c>
      <c r="D46" s="26" t="s">
        <v>1255</v>
      </c>
      <c r="E46" s="27" t="s">
        <v>2894</v>
      </c>
      <c r="F46" s="25" t="s">
        <v>678</v>
      </c>
      <c r="G46" s="25" t="s">
        <v>383</v>
      </c>
      <c r="H46" s="29">
        <v>10</v>
      </c>
      <c r="I46" s="29">
        <v>3</v>
      </c>
      <c r="J46" s="29" t="s">
        <v>27</v>
      </c>
      <c r="K46" s="29" t="s">
        <v>27</v>
      </c>
      <c r="L46" s="36"/>
      <c r="M46" s="36"/>
      <c r="N46" s="36"/>
      <c r="O46" s="36"/>
      <c r="P46" s="175">
        <v>3</v>
      </c>
      <c r="Q46" s="32">
        <f t="shared" si="0"/>
        <v>4.4000000000000004</v>
      </c>
      <c r="R46" s="33" t="str">
        <f t="shared" si="3"/>
        <v>D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9.5" customHeight="1">
      <c r="B47" s="24">
        <v>37</v>
      </c>
      <c r="C47" s="25" t="s">
        <v>3367</v>
      </c>
      <c r="D47" s="26" t="s">
        <v>288</v>
      </c>
      <c r="E47" s="27" t="s">
        <v>2894</v>
      </c>
      <c r="F47" s="25" t="s">
        <v>830</v>
      </c>
      <c r="G47" s="25" t="s">
        <v>408</v>
      </c>
      <c r="H47" s="29">
        <v>10</v>
      </c>
      <c r="I47" s="29">
        <v>10</v>
      </c>
      <c r="J47" s="29" t="s">
        <v>27</v>
      </c>
      <c r="K47" s="29" t="s">
        <v>27</v>
      </c>
      <c r="L47" s="36"/>
      <c r="M47" s="36"/>
      <c r="N47" s="36"/>
      <c r="O47" s="36"/>
      <c r="P47" s="175">
        <v>4</v>
      </c>
      <c r="Q47" s="32">
        <f t="shared" si="0"/>
        <v>7</v>
      </c>
      <c r="R47" s="33" t="str">
        <f t="shared" si="3"/>
        <v>B</v>
      </c>
      <c r="S47" s="34" t="str">
        <f t="shared" si="1"/>
        <v>Khá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9.5" customHeight="1">
      <c r="B48" s="24">
        <v>38</v>
      </c>
      <c r="C48" s="25" t="s">
        <v>3368</v>
      </c>
      <c r="D48" s="26" t="s">
        <v>288</v>
      </c>
      <c r="E48" s="27" t="s">
        <v>276</v>
      </c>
      <c r="F48" s="25" t="s">
        <v>1096</v>
      </c>
      <c r="G48" s="25" t="s">
        <v>191</v>
      </c>
      <c r="H48" s="29">
        <v>10</v>
      </c>
      <c r="I48" s="29">
        <v>9</v>
      </c>
      <c r="J48" s="29" t="s">
        <v>27</v>
      </c>
      <c r="K48" s="29" t="s">
        <v>27</v>
      </c>
      <c r="L48" s="36"/>
      <c r="M48" s="36"/>
      <c r="N48" s="36"/>
      <c r="O48" s="36"/>
      <c r="P48" s="175">
        <v>7</v>
      </c>
      <c r="Q48" s="32">
        <f t="shared" si="0"/>
        <v>8.1999999999999993</v>
      </c>
      <c r="R48" s="33" t="str">
        <f t="shared" si="3"/>
        <v>B+</v>
      </c>
      <c r="S48" s="34" t="str">
        <f t="shared" si="1"/>
        <v>Khá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9.5" customHeight="1">
      <c r="B49" s="24">
        <v>39</v>
      </c>
      <c r="C49" s="25" t="s">
        <v>3369</v>
      </c>
      <c r="D49" s="26" t="s">
        <v>1336</v>
      </c>
      <c r="E49" s="27" t="s">
        <v>276</v>
      </c>
      <c r="F49" s="25" t="s">
        <v>794</v>
      </c>
      <c r="G49" s="25" t="s">
        <v>828</v>
      </c>
      <c r="H49" s="29">
        <v>9</v>
      </c>
      <c r="I49" s="29">
        <v>9</v>
      </c>
      <c r="J49" s="29" t="s">
        <v>27</v>
      </c>
      <c r="K49" s="29" t="s">
        <v>27</v>
      </c>
      <c r="L49" s="36"/>
      <c r="M49" s="36"/>
      <c r="N49" s="36"/>
      <c r="O49" s="36"/>
      <c r="P49" s="175">
        <v>7</v>
      </c>
      <c r="Q49" s="32">
        <f t="shared" si="0"/>
        <v>8</v>
      </c>
      <c r="R49" s="33" t="str">
        <f t="shared" si="3"/>
        <v>B+</v>
      </c>
      <c r="S49" s="34" t="str">
        <f t="shared" si="1"/>
        <v>Khá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9.5" customHeight="1">
      <c r="B50" s="24">
        <v>40</v>
      </c>
      <c r="C50" s="25" t="s">
        <v>3370</v>
      </c>
      <c r="D50" s="26" t="s">
        <v>3371</v>
      </c>
      <c r="E50" s="27" t="s">
        <v>3372</v>
      </c>
      <c r="F50" s="25" t="s">
        <v>436</v>
      </c>
      <c r="G50" s="25" t="s">
        <v>105</v>
      </c>
      <c r="H50" s="29">
        <v>9</v>
      </c>
      <c r="I50" s="29">
        <v>1</v>
      </c>
      <c r="J50" s="29" t="s">
        <v>27</v>
      </c>
      <c r="K50" s="29" t="s">
        <v>27</v>
      </c>
      <c r="L50" s="36"/>
      <c r="M50" s="36"/>
      <c r="N50" s="36"/>
      <c r="O50" s="36"/>
      <c r="P50" s="175">
        <v>4</v>
      </c>
      <c r="Q50" s="32">
        <f t="shared" si="0"/>
        <v>4.0999999999999996</v>
      </c>
      <c r="R50" s="33" t="str">
        <f t="shared" si="3"/>
        <v>D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9.5" customHeight="1">
      <c r="B51" s="24">
        <v>41</v>
      </c>
      <c r="C51" s="25" t="s">
        <v>3373</v>
      </c>
      <c r="D51" s="26" t="s">
        <v>419</v>
      </c>
      <c r="E51" s="27" t="s">
        <v>2521</v>
      </c>
      <c r="F51" s="25" t="s">
        <v>1844</v>
      </c>
      <c r="G51" s="25" t="s">
        <v>105</v>
      </c>
      <c r="H51" s="29">
        <v>10</v>
      </c>
      <c r="I51" s="29">
        <v>3</v>
      </c>
      <c r="J51" s="29" t="s">
        <v>27</v>
      </c>
      <c r="K51" s="29" t="s">
        <v>27</v>
      </c>
      <c r="L51" s="36"/>
      <c r="M51" s="36"/>
      <c r="N51" s="36"/>
      <c r="O51" s="36"/>
      <c r="P51" s="175">
        <v>7</v>
      </c>
      <c r="Q51" s="32">
        <f t="shared" si="0"/>
        <v>6.4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9.5" customHeight="1">
      <c r="B52" s="24">
        <v>42</v>
      </c>
      <c r="C52" s="25" t="s">
        <v>3374</v>
      </c>
      <c r="D52" s="26" t="s">
        <v>3375</v>
      </c>
      <c r="E52" s="27" t="s">
        <v>3281</v>
      </c>
      <c r="F52" s="25" t="s">
        <v>1376</v>
      </c>
      <c r="G52" s="25" t="s">
        <v>234</v>
      </c>
      <c r="H52" s="29">
        <v>10</v>
      </c>
      <c r="I52" s="29">
        <v>7</v>
      </c>
      <c r="J52" s="29" t="s">
        <v>27</v>
      </c>
      <c r="K52" s="29" t="s">
        <v>27</v>
      </c>
      <c r="L52" s="36"/>
      <c r="M52" s="36"/>
      <c r="N52" s="36"/>
      <c r="O52" s="36"/>
      <c r="P52" s="175">
        <v>1</v>
      </c>
      <c r="Q52" s="32">
        <f t="shared" si="0"/>
        <v>4.5999999999999996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9.5" customHeight="1">
      <c r="B53" s="24">
        <v>43</v>
      </c>
      <c r="C53" s="25" t="s">
        <v>3376</v>
      </c>
      <c r="D53" s="26" t="s">
        <v>822</v>
      </c>
      <c r="E53" s="27" t="s">
        <v>304</v>
      </c>
      <c r="F53" s="25" t="s">
        <v>3377</v>
      </c>
      <c r="G53" s="25" t="s">
        <v>1182</v>
      </c>
      <c r="H53" s="29">
        <v>3</v>
      </c>
      <c r="I53" s="29">
        <v>0</v>
      </c>
      <c r="J53" s="29" t="s">
        <v>27</v>
      </c>
      <c r="K53" s="29" t="s">
        <v>27</v>
      </c>
      <c r="L53" s="36"/>
      <c r="M53" s="36"/>
      <c r="N53" s="36"/>
      <c r="O53" s="36"/>
      <c r="P53" s="175" t="s">
        <v>27</v>
      </c>
      <c r="Q53" s="32">
        <f t="shared" si="0"/>
        <v>0.6</v>
      </c>
      <c r="R53" s="33" t="str">
        <f t="shared" si="3"/>
        <v>F</v>
      </c>
      <c r="S53" s="34" t="str">
        <f t="shared" si="1"/>
        <v>Kém</v>
      </c>
      <c r="T53" s="35" t="str">
        <f t="shared" si="4"/>
        <v>Không đủ ĐKDT</v>
      </c>
      <c r="U53" s="3"/>
      <c r="V53" s="101" t="str">
        <f t="shared" si="2"/>
        <v>Học lại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9.5" customHeight="1">
      <c r="B54" s="24">
        <v>44</v>
      </c>
      <c r="C54" s="25" t="s">
        <v>3378</v>
      </c>
      <c r="D54" s="26" t="s">
        <v>1961</v>
      </c>
      <c r="E54" s="27" t="s">
        <v>304</v>
      </c>
      <c r="F54" s="25" t="s">
        <v>902</v>
      </c>
      <c r="G54" s="25" t="s">
        <v>105</v>
      </c>
      <c r="H54" s="29">
        <v>10</v>
      </c>
      <c r="I54" s="29">
        <v>9</v>
      </c>
      <c r="J54" s="29" t="s">
        <v>27</v>
      </c>
      <c r="K54" s="29" t="s">
        <v>27</v>
      </c>
      <c r="L54" s="36"/>
      <c r="M54" s="36"/>
      <c r="N54" s="36"/>
      <c r="O54" s="36"/>
      <c r="P54" s="175">
        <v>5</v>
      </c>
      <c r="Q54" s="32">
        <f t="shared" si="0"/>
        <v>7.2</v>
      </c>
      <c r="R54" s="33" t="str">
        <f t="shared" si="3"/>
        <v>B</v>
      </c>
      <c r="S54" s="34" t="str">
        <f t="shared" si="1"/>
        <v>Khá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9.5" customHeight="1">
      <c r="B55" s="24">
        <v>45</v>
      </c>
      <c r="C55" s="25" t="s">
        <v>3379</v>
      </c>
      <c r="D55" s="26" t="s">
        <v>3380</v>
      </c>
      <c r="E55" s="27" t="s">
        <v>1724</v>
      </c>
      <c r="F55" s="25" t="s">
        <v>1220</v>
      </c>
      <c r="G55" s="25" t="s">
        <v>350</v>
      </c>
      <c r="H55" s="29">
        <v>10</v>
      </c>
      <c r="I55" s="29">
        <v>9</v>
      </c>
      <c r="J55" s="29" t="s">
        <v>27</v>
      </c>
      <c r="K55" s="29" t="s">
        <v>27</v>
      </c>
      <c r="L55" s="36"/>
      <c r="M55" s="36"/>
      <c r="N55" s="36"/>
      <c r="O55" s="36"/>
      <c r="P55" s="175">
        <v>6</v>
      </c>
      <c r="Q55" s="32">
        <f t="shared" si="0"/>
        <v>7.7</v>
      </c>
      <c r="R55" s="33" t="str">
        <f t="shared" si="3"/>
        <v>B</v>
      </c>
      <c r="S55" s="34" t="str">
        <f t="shared" si="1"/>
        <v>Khá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9.5" customHeight="1">
      <c r="B56" s="24">
        <v>46</v>
      </c>
      <c r="C56" s="25" t="s">
        <v>3381</v>
      </c>
      <c r="D56" s="26" t="s">
        <v>1552</v>
      </c>
      <c r="E56" s="27" t="s">
        <v>311</v>
      </c>
      <c r="F56" s="25" t="s">
        <v>1651</v>
      </c>
      <c r="G56" s="25" t="s">
        <v>167</v>
      </c>
      <c r="H56" s="29">
        <v>10</v>
      </c>
      <c r="I56" s="29">
        <v>1</v>
      </c>
      <c r="J56" s="29" t="s">
        <v>27</v>
      </c>
      <c r="K56" s="29" t="s">
        <v>27</v>
      </c>
      <c r="L56" s="36"/>
      <c r="M56" s="36"/>
      <c r="N56" s="36"/>
      <c r="O56" s="36"/>
      <c r="P56" s="175">
        <v>3</v>
      </c>
      <c r="Q56" s="32">
        <f t="shared" si="0"/>
        <v>3.8</v>
      </c>
      <c r="R56" s="33" t="str">
        <f t="shared" si="3"/>
        <v>F</v>
      </c>
      <c r="S56" s="34" t="str">
        <f t="shared" si="1"/>
        <v>Kém</v>
      </c>
      <c r="T56" s="35" t="str">
        <f t="shared" si="4"/>
        <v/>
      </c>
      <c r="U56" s="3"/>
      <c r="V56" s="101" t="str">
        <f t="shared" si="2"/>
        <v>Học lại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9.5" customHeight="1">
      <c r="B57" s="24">
        <v>47</v>
      </c>
      <c r="C57" s="25" t="s">
        <v>3382</v>
      </c>
      <c r="D57" s="26" t="s">
        <v>3383</v>
      </c>
      <c r="E57" s="27" t="s">
        <v>325</v>
      </c>
      <c r="F57" s="25" t="s">
        <v>216</v>
      </c>
      <c r="G57" s="25" t="s">
        <v>383</v>
      </c>
      <c r="H57" s="29">
        <v>10</v>
      </c>
      <c r="I57" s="29">
        <v>5</v>
      </c>
      <c r="J57" s="29" t="s">
        <v>27</v>
      </c>
      <c r="K57" s="29" t="s">
        <v>27</v>
      </c>
      <c r="L57" s="36"/>
      <c r="M57" s="36"/>
      <c r="N57" s="36"/>
      <c r="O57" s="36"/>
      <c r="P57" s="175">
        <v>5</v>
      </c>
      <c r="Q57" s="32">
        <f t="shared" si="0"/>
        <v>6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9.5" customHeight="1">
      <c r="B58" s="24">
        <v>48</v>
      </c>
      <c r="C58" s="25" t="s">
        <v>3384</v>
      </c>
      <c r="D58" s="26" t="s">
        <v>3385</v>
      </c>
      <c r="E58" s="27" t="s">
        <v>515</v>
      </c>
      <c r="F58" s="25" t="s">
        <v>1259</v>
      </c>
      <c r="G58" s="25" t="s">
        <v>191</v>
      </c>
      <c r="H58" s="29">
        <v>10</v>
      </c>
      <c r="I58" s="29">
        <v>7</v>
      </c>
      <c r="J58" s="29" t="s">
        <v>27</v>
      </c>
      <c r="K58" s="29" t="s">
        <v>27</v>
      </c>
      <c r="L58" s="36"/>
      <c r="M58" s="36"/>
      <c r="N58" s="36"/>
      <c r="O58" s="36"/>
      <c r="P58" s="175">
        <v>4</v>
      </c>
      <c r="Q58" s="32">
        <f t="shared" si="0"/>
        <v>6.1</v>
      </c>
      <c r="R58" s="33" t="str">
        <f t="shared" si="3"/>
        <v>C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9.5" customHeight="1">
      <c r="B59" s="24">
        <v>49</v>
      </c>
      <c r="C59" s="25" t="s">
        <v>3386</v>
      </c>
      <c r="D59" s="26" t="s">
        <v>2579</v>
      </c>
      <c r="E59" s="27" t="s">
        <v>334</v>
      </c>
      <c r="F59" s="25" t="s">
        <v>128</v>
      </c>
      <c r="G59" s="25" t="s">
        <v>187</v>
      </c>
      <c r="H59" s="29">
        <v>10</v>
      </c>
      <c r="I59" s="29">
        <v>9</v>
      </c>
      <c r="J59" s="29" t="s">
        <v>27</v>
      </c>
      <c r="K59" s="29" t="s">
        <v>27</v>
      </c>
      <c r="L59" s="36"/>
      <c r="M59" s="36"/>
      <c r="N59" s="36"/>
      <c r="O59" s="36"/>
      <c r="P59" s="175">
        <v>8</v>
      </c>
      <c r="Q59" s="32">
        <f t="shared" si="0"/>
        <v>8.6999999999999993</v>
      </c>
      <c r="R59" s="33" t="str">
        <f t="shared" si="3"/>
        <v>A</v>
      </c>
      <c r="S59" s="34" t="str">
        <f t="shared" si="1"/>
        <v>Giỏi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9.5" customHeight="1">
      <c r="B60" s="24">
        <v>50</v>
      </c>
      <c r="C60" s="25" t="s">
        <v>3387</v>
      </c>
      <c r="D60" s="26" t="s">
        <v>3388</v>
      </c>
      <c r="E60" s="27" t="s">
        <v>529</v>
      </c>
      <c r="F60" s="25" t="s">
        <v>688</v>
      </c>
      <c r="G60" s="25" t="s">
        <v>1532</v>
      </c>
      <c r="H60" s="29">
        <v>5</v>
      </c>
      <c r="I60" s="29">
        <v>0</v>
      </c>
      <c r="J60" s="29" t="s">
        <v>27</v>
      </c>
      <c r="K60" s="29" t="s">
        <v>27</v>
      </c>
      <c r="L60" s="36"/>
      <c r="M60" s="36"/>
      <c r="N60" s="36"/>
      <c r="O60" s="36"/>
      <c r="P60" s="175" t="s">
        <v>27</v>
      </c>
      <c r="Q60" s="32">
        <f t="shared" si="0"/>
        <v>1</v>
      </c>
      <c r="R60" s="33" t="str">
        <f t="shared" si="3"/>
        <v>F</v>
      </c>
      <c r="S60" s="34" t="str">
        <f t="shared" si="1"/>
        <v>Kém</v>
      </c>
      <c r="T60" s="35" t="str">
        <f t="shared" si="4"/>
        <v>Không đủ ĐKDT</v>
      </c>
      <c r="U60" s="3"/>
      <c r="V60" s="101" t="str">
        <f t="shared" si="2"/>
        <v>Học lại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9.5" customHeight="1">
      <c r="B61" s="24">
        <v>51</v>
      </c>
      <c r="C61" s="25" t="s">
        <v>3389</v>
      </c>
      <c r="D61" s="26" t="s">
        <v>3390</v>
      </c>
      <c r="E61" s="27" t="s">
        <v>529</v>
      </c>
      <c r="F61" s="25" t="s">
        <v>1259</v>
      </c>
      <c r="G61" s="25" t="s">
        <v>1047</v>
      </c>
      <c r="H61" s="29">
        <v>10</v>
      </c>
      <c r="I61" s="29">
        <v>8</v>
      </c>
      <c r="J61" s="29" t="s">
        <v>27</v>
      </c>
      <c r="K61" s="29" t="s">
        <v>27</v>
      </c>
      <c r="L61" s="36"/>
      <c r="M61" s="36"/>
      <c r="N61" s="36"/>
      <c r="O61" s="36"/>
      <c r="P61" s="175">
        <v>3</v>
      </c>
      <c r="Q61" s="32">
        <f t="shared" si="0"/>
        <v>5.9</v>
      </c>
      <c r="R61" s="33" t="str">
        <f t="shared" si="3"/>
        <v>C</v>
      </c>
      <c r="S61" s="34" t="str">
        <f t="shared" si="1"/>
        <v>Trung bình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9.5" customHeight="1">
      <c r="B62" s="24">
        <v>52</v>
      </c>
      <c r="C62" s="25" t="s">
        <v>3391</v>
      </c>
      <c r="D62" s="26" t="s">
        <v>1218</v>
      </c>
      <c r="E62" s="27" t="s">
        <v>529</v>
      </c>
      <c r="F62" s="25" t="s">
        <v>729</v>
      </c>
      <c r="G62" s="25" t="s">
        <v>408</v>
      </c>
      <c r="H62" s="29">
        <v>5</v>
      </c>
      <c r="I62" s="29">
        <v>0</v>
      </c>
      <c r="J62" s="29" t="s">
        <v>27</v>
      </c>
      <c r="K62" s="29" t="s">
        <v>27</v>
      </c>
      <c r="L62" s="36"/>
      <c r="M62" s="36"/>
      <c r="N62" s="36"/>
      <c r="O62" s="36"/>
      <c r="P62" s="175"/>
      <c r="Q62" s="32">
        <f t="shared" si="0"/>
        <v>1</v>
      </c>
      <c r="R62" s="33" t="str">
        <f t="shared" si="3"/>
        <v>F</v>
      </c>
      <c r="S62" s="34" t="str">
        <f t="shared" si="1"/>
        <v>Kém</v>
      </c>
      <c r="T62" s="35" t="str">
        <f t="shared" si="4"/>
        <v>Không đủ ĐKDT</v>
      </c>
      <c r="U62" s="3"/>
      <c r="V62" s="101" t="str">
        <f t="shared" si="2"/>
        <v>Học lại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9.5" customHeight="1">
      <c r="B63" s="24">
        <v>53</v>
      </c>
      <c r="C63" s="25" t="s">
        <v>3392</v>
      </c>
      <c r="D63" s="26" t="s">
        <v>1918</v>
      </c>
      <c r="E63" s="27" t="s">
        <v>529</v>
      </c>
      <c r="F63" s="25" t="s">
        <v>2588</v>
      </c>
      <c r="G63" s="25" t="s">
        <v>1532</v>
      </c>
      <c r="H63" s="29">
        <v>10</v>
      </c>
      <c r="I63" s="29">
        <v>9</v>
      </c>
      <c r="J63" s="29" t="s">
        <v>27</v>
      </c>
      <c r="K63" s="29" t="s">
        <v>27</v>
      </c>
      <c r="L63" s="36"/>
      <c r="M63" s="36"/>
      <c r="N63" s="36"/>
      <c r="O63" s="36"/>
      <c r="P63" s="175">
        <v>3</v>
      </c>
      <c r="Q63" s="32">
        <f t="shared" si="0"/>
        <v>6.2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9.5" customHeight="1">
      <c r="B64" s="24">
        <v>54</v>
      </c>
      <c r="C64" s="25" t="s">
        <v>3393</v>
      </c>
      <c r="D64" s="26" t="s">
        <v>731</v>
      </c>
      <c r="E64" s="27" t="s">
        <v>529</v>
      </c>
      <c r="F64" s="25" t="s">
        <v>186</v>
      </c>
      <c r="G64" s="25" t="s">
        <v>105</v>
      </c>
      <c r="H64" s="29">
        <v>10</v>
      </c>
      <c r="I64" s="29">
        <v>7</v>
      </c>
      <c r="J64" s="29" t="s">
        <v>27</v>
      </c>
      <c r="K64" s="29" t="s">
        <v>27</v>
      </c>
      <c r="L64" s="36"/>
      <c r="M64" s="36"/>
      <c r="N64" s="36"/>
      <c r="O64" s="36"/>
      <c r="P64" s="175">
        <v>4</v>
      </c>
      <c r="Q64" s="32">
        <f t="shared" si="0"/>
        <v>6.1</v>
      </c>
      <c r="R64" s="33" t="str">
        <f t="shared" si="3"/>
        <v>C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9.5" customHeight="1">
      <c r="B65" s="24">
        <v>55</v>
      </c>
      <c r="C65" s="25" t="s">
        <v>3394</v>
      </c>
      <c r="D65" s="26" t="s">
        <v>3395</v>
      </c>
      <c r="E65" s="27" t="s">
        <v>755</v>
      </c>
      <c r="F65" s="25" t="s">
        <v>1914</v>
      </c>
      <c r="G65" s="25" t="s">
        <v>1532</v>
      </c>
      <c r="H65" s="29">
        <v>10</v>
      </c>
      <c r="I65" s="29">
        <v>1</v>
      </c>
      <c r="J65" s="29" t="s">
        <v>27</v>
      </c>
      <c r="K65" s="29" t="s">
        <v>27</v>
      </c>
      <c r="L65" s="36"/>
      <c r="M65" s="36"/>
      <c r="N65" s="36"/>
      <c r="O65" s="36"/>
      <c r="P65" s="175">
        <v>4</v>
      </c>
      <c r="Q65" s="32">
        <f t="shared" si="0"/>
        <v>4.3</v>
      </c>
      <c r="R65" s="33" t="str">
        <f t="shared" si="3"/>
        <v>D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9.5" customHeight="1">
      <c r="B66" s="24">
        <v>56</v>
      </c>
      <c r="C66" s="25" t="s">
        <v>3396</v>
      </c>
      <c r="D66" s="26" t="s">
        <v>1143</v>
      </c>
      <c r="E66" s="27" t="s">
        <v>755</v>
      </c>
      <c r="F66" s="25" t="s">
        <v>1415</v>
      </c>
      <c r="G66" s="25" t="s">
        <v>105</v>
      </c>
      <c r="H66" s="29">
        <v>10</v>
      </c>
      <c r="I66" s="29">
        <v>5</v>
      </c>
      <c r="J66" s="29" t="s">
        <v>27</v>
      </c>
      <c r="K66" s="29" t="s">
        <v>27</v>
      </c>
      <c r="L66" s="36"/>
      <c r="M66" s="36"/>
      <c r="N66" s="36"/>
      <c r="O66" s="36"/>
      <c r="P66" s="175">
        <v>5</v>
      </c>
      <c r="Q66" s="32">
        <f t="shared" si="0"/>
        <v>6</v>
      </c>
      <c r="R66" s="33" t="str">
        <f t="shared" si="3"/>
        <v>C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9.5" customHeight="1">
      <c r="B67" s="24">
        <v>57</v>
      </c>
      <c r="C67" s="25" t="s">
        <v>3397</v>
      </c>
      <c r="D67" s="26" t="s">
        <v>1103</v>
      </c>
      <c r="E67" s="27" t="s">
        <v>1077</v>
      </c>
      <c r="F67" s="25" t="s">
        <v>827</v>
      </c>
      <c r="G67" s="25" t="s">
        <v>105</v>
      </c>
      <c r="H67" s="29">
        <v>10</v>
      </c>
      <c r="I67" s="29">
        <v>3</v>
      </c>
      <c r="J67" s="29" t="s">
        <v>27</v>
      </c>
      <c r="K67" s="29" t="s">
        <v>27</v>
      </c>
      <c r="L67" s="36"/>
      <c r="M67" s="36"/>
      <c r="N67" s="36"/>
      <c r="O67" s="36"/>
      <c r="P67" s="175">
        <v>4</v>
      </c>
      <c r="Q67" s="32">
        <f t="shared" si="0"/>
        <v>4.9000000000000004</v>
      </c>
      <c r="R67" s="33" t="str">
        <f t="shared" si="3"/>
        <v>D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9.5" customHeight="1">
      <c r="B68" s="24">
        <v>58</v>
      </c>
      <c r="C68" s="25" t="s">
        <v>3398</v>
      </c>
      <c r="D68" s="26" t="s">
        <v>1471</v>
      </c>
      <c r="E68" s="27" t="s">
        <v>1497</v>
      </c>
      <c r="F68" s="25" t="s">
        <v>1710</v>
      </c>
      <c r="G68" s="25" t="s">
        <v>1182</v>
      </c>
      <c r="H68" s="29">
        <v>10</v>
      </c>
      <c r="I68" s="29">
        <v>7</v>
      </c>
      <c r="J68" s="29" t="s">
        <v>27</v>
      </c>
      <c r="K68" s="29" t="s">
        <v>27</v>
      </c>
      <c r="L68" s="36"/>
      <c r="M68" s="36"/>
      <c r="N68" s="36"/>
      <c r="O68" s="36"/>
      <c r="P68" s="175">
        <v>1</v>
      </c>
      <c r="Q68" s="32">
        <f t="shared" si="0"/>
        <v>4.5999999999999996</v>
      </c>
      <c r="R68" s="33" t="str">
        <f t="shared" si="3"/>
        <v>D</v>
      </c>
      <c r="S68" s="34" t="str">
        <f t="shared" si="1"/>
        <v>Trung bình yếu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9.5" customHeight="1">
      <c r="B69" s="24">
        <v>59</v>
      </c>
      <c r="C69" s="25" t="s">
        <v>3399</v>
      </c>
      <c r="D69" s="26" t="s">
        <v>454</v>
      </c>
      <c r="E69" s="27" t="s">
        <v>1497</v>
      </c>
      <c r="F69" s="25" t="s">
        <v>725</v>
      </c>
      <c r="G69" s="25" t="s">
        <v>1532</v>
      </c>
      <c r="H69" s="29">
        <v>10</v>
      </c>
      <c r="I69" s="29">
        <v>3</v>
      </c>
      <c r="J69" s="29" t="s">
        <v>27</v>
      </c>
      <c r="K69" s="29" t="s">
        <v>27</v>
      </c>
      <c r="L69" s="36"/>
      <c r="M69" s="36"/>
      <c r="N69" s="36"/>
      <c r="O69" s="36"/>
      <c r="P69" s="175">
        <v>3</v>
      </c>
      <c r="Q69" s="32">
        <f t="shared" si="0"/>
        <v>4.4000000000000004</v>
      </c>
      <c r="R69" s="33" t="str">
        <f t="shared" si="3"/>
        <v>D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9.5" customHeight="1">
      <c r="B70" s="24">
        <v>60</v>
      </c>
      <c r="C70" s="25" t="s">
        <v>3400</v>
      </c>
      <c r="D70" s="26" t="s">
        <v>3401</v>
      </c>
      <c r="E70" s="27" t="s">
        <v>348</v>
      </c>
      <c r="F70" s="25" t="s">
        <v>2222</v>
      </c>
      <c r="G70" s="25" t="s">
        <v>83</v>
      </c>
      <c r="H70" s="29">
        <v>10</v>
      </c>
      <c r="I70" s="29">
        <v>1</v>
      </c>
      <c r="J70" s="29" t="s">
        <v>27</v>
      </c>
      <c r="K70" s="29" t="s">
        <v>27</v>
      </c>
      <c r="L70" s="36"/>
      <c r="M70" s="36"/>
      <c r="N70" s="36"/>
      <c r="O70" s="36"/>
      <c r="P70" s="175">
        <v>6</v>
      </c>
      <c r="Q70" s="32">
        <f t="shared" si="0"/>
        <v>5.3</v>
      </c>
      <c r="R70" s="33" t="str">
        <f t="shared" si="3"/>
        <v>D+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 hidden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140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46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14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053" priority="2" operator="greaterThan">
      <formula>10</formula>
    </cfRule>
  </conditionalFormatting>
  <conditionalFormatting sqref="C1:C1048576">
    <cfRule type="duplicateValues" dxfId="205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8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3875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43604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27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81</v>
      </c>
      <c r="AG9" s="81">
        <f>+$AF$9/$Y$9</f>
        <v>0.54</v>
      </c>
      <c r="AH9" s="82">
        <f>COUNTIF($V$10:$V$219,"Học lại")</f>
        <v>3</v>
      </c>
      <c r="AI9" s="81">
        <f>+$AH$9/$Y$9</f>
        <v>0.02</v>
      </c>
      <c r="AJ9" s="73">
        <f>COUNTIF($V$11:$V$219,"Đạt")</f>
        <v>66</v>
      </c>
      <c r="AK9" s="80">
        <f>+$AJ$9/$Y$9</f>
        <v>0.44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3402</v>
      </c>
      <c r="D11" s="17" t="s">
        <v>3403</v>
      </c>
      <c r="E11" s="18" t="s">
        <v>1219</v>
      </c>
      <c r="F11" s="16" t="s">
        <v>688</v>
      </c>
      <c r="G11" s="16" t="s">
        <v>594</v>
      </c>
      <c r="H11" s="19">
        <v>5</v>
      </c>
      <c r="I11" s="19">
        <v>6</v>
      </c>
      <c r="J11" s="19" t="s">
        <v>27</v>
      </c>
      <c r="K11" s="19" t="s">
        <v>27</v>
      </c>
      <c r="L11" s="20"/>
      <c r="M11" s="20"/>
      <c r="N11" s="20"/>
      <c r="O11" s="20"/>
      <c r="P11" s="174">
        <v>6</v>
      </c>
      <c r="Q11" s="21">
        <f t="shared" ref="Q11:Q74" si="0">ROUND(SUMPRODUCT(H11:P11,$H$10:$P$10)/100,1)</f>
        <v>5.8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3404</v>
      </c>
      <c r="D12" s="26" t="s">
        <v>3405</v>
      </c>
      <c r="E12" s="27" t="s">
        <v>73</v>
      </c>
      <c r="F12" s="25" t="s">
        <v>498</v>
      </c>
      <c r="G12" s="25" t="s">
        <v>234</v>
      </c>
      <c r="H12" s="29">
        <v>9</v>
      </c>
      <c r="I12" s="29">
        <v>5</v>
      </c>
      <c r="J12" s="29" t="s">
        <v>27</v>
      </c>
      <c r="K12" s="29" t="s">
        <v>27</v>
      </c>
      <c r="L12" s="30"/>
      <c r="M12" s="30"/>
      <c r="N12" s="30"/>
      <c r="O12" s="30"/>
      <c r="P12" s="175">
        <v>6</v>
      </c>
      <c r="Q12" s="32">
        <f t="shared" si="0"/>
        <v>6.3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3406</v>
      </c>
      <c r="D13" s="26" t="s">
        <v>1875</v>
      </c>
      <c r="E13" s="27" t="s">
        <v>73</v>
      </c>
      <c r="F13" s="25" t="s">
        <v>1867</v>
      </c>
      <c r="G13" s="25" t="s">
        <v>143</v>
      </c>
      <c r="H13" s="29">
        <v>5</v>
      </c>
      <c r="I13" s="29">
        <v>4</v>
      </c>
      <c r="J13" s="29" t="s">
        <v>27</v>
      </c>
      <c r="K13" s="29" t="s">
        <v>27</v>
      </c>
      <c r="L13" s="36"/>
      <c r="M13" s="36"/>
      <c r="N13" s="36"/>
      <c r="O13" s="36"/>
      <c r="P13" s="175">
        <v>5</v>
      </c>
      <c r="Q13" s="32">
        <f t="shared" si="0"/>
        <v>4.7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3407</v>
      </c>
      <c r="D14" s="26" t="s">
        <v>2416</v>
      </c>
      <c r="E14" s="27" t="s">
        <v>73</v>
      </c>
      <c r="F14" s="25" t="s">
        <v>3408</v>
      </c>
      <c r="G14" s="25" t="s">
        <v>91</v>
      </c>
      <c r="H14" s="29">
        <v>10</v>
      </c>
      <c r="I14" s="29">
        <v>8</v>
      </c>
      <c r="J14" s="29" t="s">
        <v>27</v>
      </c>
      <c r="K14" s="29" t="s">
        <v>27</v>
      </c>
      <c r="L14" s="36"/>
      <c r="M14" s="36"/>
      <c r="N14" s="36"/>
      <c r="O14" s="36"/>
      <c r="P14" s="175">
        <v>4</v>
      </c>
      <c r="Q14" s="32">
        <f t="shared" si="0"/>
        <v>6.4</v>
      </c>
      <c r="R14" s="33" t="str">
        <f t="shared" si="3"/>
        <v>C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3409</v>
      </c>
      <c r="D15" s="26" t="s">
        <v>545</v>
      </c>
      <c r="E15" s="27" t="s">
        <v>103</v>
      </c>
      <c r="F15" s="25" t="s">
        <v>3410</v>
      </c>
      <c r="G15" s="25" t="s">
        <v>557</v>
      </c>
      <c r="H15" s="29">
        <v>7</v>
      </c>
      <c r="I15" s="29">
        <v>8</v>
      </c>
      <c r="J15" s="29" t="s">
        <v>27</v>
      </c>
      <c r="K15" s="29" t="s">
        <v>27</v>
      </c>
      <c r="L15" s="36"/>
      <c r="M15" s="36"/>
      <c r="N15" s="36"/>
      <c r="O15" s="36"/>
      <c r="P15" s="175">
        <v>4</v>
      </c>
      <c r="Q15" s="32">
        <f t="shared" si="0"/>
        <v>5.8</v>
      </c>
      <c r="R15" s="33" t="str">
        <f t="shared" si="3"/>
        <v>C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3411</v>
      </c>
      <c r="D16" s="26" t="s">
        <v>288</v>
      </c>
      <c r="E16" s="27" t="s">
        <v>555</v>
      </c>
      <c r="F16" s="25" t="s">
        <v>3338</v>
      </c>
      <c r="G16" s="25" t="s">
        <v>217</v>
      </c>
      <c r="H16" s="29">
        <v>10</v>
      </c>
      <c r="I16" s="29">
        <v>10</v>
      </c>
      <c r="J16" s="29" t="s">
        <v>27</v>
      </c>
      <c r="K16" s="29" t="s">
        <v>27</v>
      </c>
      <c r="L16" s="36"/>
      <c r="M16" s="36"/>
      <c r="N16" s="36"/>
      <c r="O16" s="36"/>
      <c r="P16" s="175">
        <v>3</v>
      </c>
      <c r="Q16" s="32">
        <f t="shared" si="0"/>
        <v>6.5</v>
      </c>
      <c r="R16" s="33" t="str">
        <f t="shared" si="3"/>
        <v>C+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3412</v>
      </c>
      <c r="D17" s="26" t="s">
        <v>365</v>
      </c>
      <c r="E17" s="27" t="s">
        <v>113</v>
      </c>
      <c r="F17" s="25" t="s">
        <v>2501</v>
      </c>
      <c r="G17" s="25" t="s">
        <v>594</v>
      </c>
      <c r="H17" s="29">
        <v>9</v>
      </c>
      <c r="I17" s="29">
        <v>9</v>
      </c>
      <c r="J17" s="29" t="s">
        <v>27</v>
      </c>
      <c r="K17" s="29" t="s">
        <v>27</v>
      </c>
      <c r="L17" s="36"/>
      <c r="M17" s="36"/>
      <c r="N17" s="36"/>
      <c r="O17" s="36"/>
      <c r="P17" s="175">
        <v>5</v>
      </c>
      <c r="Q17" s="32">
        <f t="shared" si="0"/>
        <v>7</v>
      </c>
      <c r="R17" s="33" t="str">
        <f t="shared" si="3"/>
        <v>B</v>
      </c>
      <c r="S17" s="34" t="str">
        <f t="shared" si="1"/>
        <v>Khá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3413</v>
      </c>
      <c r="D18" s="26" t="s">
        <v>2224</v>
      </c>
      <c r="E18" s="27" t="s">
        <v>398</v>
      </c>
      <c r="F18" s="25" t="s">
        <v>426</v>
      </c>
      <c r="G18" s="25" t="s">
        <v>653</v>
      </c>
      <c r="H18" s="29">
        <v>5</v>
      </c>
      <c r="I18" s="29">
        <v>8</v>
      </c>
      <c r="J18" s="29" t="s">
        <v>27</v>
      </c>
      <c r="K18" s="29" t="s">
        <v>27</v>
      </c>
      <c r="L18" s="36"/>
      <c r="M18" s="36"/>
      <c r="N18" s="36"/>
      <c r="O18" s="36"/>
      <c r="P18" s="175">
        <v>6</v>
      </c>
      <c r="Q18" s="32">
        <f t="shared" si="0"/>
        <v>6.4</v>
      </c>
      <c r="R18" s="33" t="str">
        <f t="shared" si="3"/>
        <v>C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3414</v>
      </c>
      <c r="D19" s="26" t="s">
        <v>3415</v>
      </c>
      <c r="E19" s="27" t="s">
        <v>398</v>
      </c>
      <c r="F19" s="25" t="s">
        <v>882</v>
      </c>
      <c r="G19" s="25" t="s">
        <v>383</v>
      </c>
      <c r="H19" s="29">
        <v>0</v>
      </c>
      <c r="I19" s="29">
        <v>0</v>
      </c>
      <c r="J19" s="29" t="s">
        <v>27</v>
      </c>
      <c r="K19" s="29" t="s">
        <v>27</v>
      </c>
      <c r="L19" s="36"/>
      <c r="M19" s="36"/>
      <c r="N19" s="36"/>
      <c r="O19" s="36"/>
      <c r="P19" s="175">
        <v>0</v>
      </c>
      <c r="Q19" s="32">
        <f t="shared" si="0"/>
        <v>0</v>
      </c>
      <c r="R19" s="33" t="str">
        <f t="shared" si="3"/>
        <v>F</v>
      </c>
      <c r="S19" s="34" t="str">
        <f t="shared" si="1"/>
        <v>Kém</v>
      </c>
      <c r="T19" s="35" t="str">
        <f t="shared" si="4"/>
        <v>Không đủ ĐKDT</v>
      </c>
      <c r="U19" s="3"/>
      <c r="V19" s="101" t="str">
        <f t="shared" si="2"/>
        <v>Học lại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3416</v>
      </c>
      <c r="D20" s="26" t="s">
        <v>3417</v>
      </c>
      <c r="E20" s="27" t="s">
        <v>3418</v>
      </c>
      <c r="F20" s="25" t="s">
        <v>797</v>
      </c>
      <c r="G20" s="25" t="s">
        <v>187</v>
      </c>
      <c r="H20" s="29">
        <v>10</v>
      </c>
      <c r="I20" s="29">
        <v>9</v>
      </c>
      <c r="J20" s="29" t="s">
        <v>27</v>
      </c>
      <c r="K20" s="29" t="s">
        <v>27</v>
      </c>
      <c r="L20" s="36"/>
      <c r="M20" s="36"/>
      <c r="N20" s="36"/>
      <c r="O20" s="36"/>
      <c r="P20" s="175">
        <v>7</v>
      </c>
      <c r="Q20" s="32">
        <f t="shared" si="0"/>
        <v>8.1999999999999993</v>
      </c>
      <c r="R20" s="33" t="str">
        <f t="shared" si="3"/>
        <v>B+</v>
      </c>
      <c r="S20" s="34" t="str">
        <f t="shared" si="1"/>
        <v>Khá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3419</v>
      </c>
      <c r="D21" s="26" t="s">
        <v>275</v>
      </c>
      <c r="E21" s="27" t="s">
        <v>406</v>
      </c>
      <c r="F21" s="25" t="s">
        <v>448</v>
      </c>
      <c r="G21" s="25" t="s">
        <v>594</v>
      </c>
      <c r="H21" s="29">
        <v>10</v>
      </c>
      <c r="I21" s="29">
        <v>9</v>
      </c>
      <c r="J21" s="29" t="s">
        <v>27</v>
      </c>
      <c r="K21" s="29" t="s">
        <v>27</v>
      </c>
      <c r="L21" s="36"/>
      <c r="M21" s="36"/>
      <c r="N21" s="36"/>
      <c r="O21" s="36"/>
      <c r="P21" s="175">
        <v>5</v>
      </c>
      <c r="Q21" s="32">
        <f t="shared" si="0"/>
        <v>7.2</v>
      </c>
      <c r="R21" s="33" t="str">
        <f t="shared" si="3"/>
        <v>B</v>
      </c>
      <c r="S21" s="34" t="str">
        <f t="shared" si="1"/>
        <v>Khá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3420</v>
      </c>
      <c r="D22" s="26" t="s">
        <v>1114</v>
      </c>
      <c r="E22" s="27" t="s">
        <v>406</v>
      </c>
      <c r="F22" s="25" t="s">
        <v>1216</v>
      </c>
      <c r="G22" s="25" t="s">
        <v>234</v>
      </c>
      <c r="H22" s="29">
        <v>6</v>
      </c>
      <c r="I22" s="29">
        <v>9</v>
      </c>
      <c r="J22" s="29" t="s">
        <v>27</v>
      </c>
      <c r="K22" s="29" t="s">
        <v>27</v>
      </c>
      <c r="L22" s="36"/>
      <c r="M22" s="36"/>
      <c r="N22" s="36"/>
      <c r="O22" s="36"/>
      <c r="P22" s="175">
        <v>4</v>
      </c>
      <c r="Q22" s="32">
        <f t="shared" si="0"/>
        <v>5.9</v>
      </c>
      <c r="R22" s="33" t="str">
        <f t="shared" si="3"/>
        <v>C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3421</v>
      </c>
      <c r="D23" s="26" t="s">
        <v>3422</v>
      </c>
      <c r="E23" s="27" t="s">
        <v>2231</v>
      </c>
      <c r="F23" s="25" t="s">
        <v>2553</v>
      </c>
      <c r="G23" s="25" t="s">
        <v>143</v>
      </c>
      <c r="H23" s="29">
        <v>6</v>
      </c>
      <c r="I23" s="29">
        <v>8</v>
      </c>
      <c r="J23" s="29" t="s">
        <v>27</v>
      </c>
      <c r="K23" s="29" t="s">
        <v>27</v>
      </c>
      <c r="L23" s="36"/>
      <c r="M23" s="36"/>
      <c r="N23" s="36"/>
      <c r="O23" s="36"/>
      <c r="P23" s="175">
        <v>3</v>
      </c>
      <c r="Q23" s="32">
        <f t="shared" si="0"/>
        <v>5.0999999999999996</v>
      </c>
      <c r="R23" s="33" t="str">
        <f t="shared" si="3"/>
        <v>D+</v>
      </c>
      <c r="S23" s="34" t="str">
        <f t="shared" si="1"/>
        <v>Trung bình yếu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3423</v>
      </c>
      <c r="D24" s="26" t="s">
        <v>3424</v>
      </c>
      <c r="E24" s="27" t="s">
        <v>413</v>
      </c>
      <c r="F24" s="25" t="s">
        <v>732</v>
      </c>
      <c r="G24" s="25" t="s">
        <v>91</v>
      </c>
      <c r="H24" s="29">
        <v>9</v>
      </c>
      <c r="I24" s="29">
        <v>8</v>
      </c>
      <c r="J24" s="29" t="s">
        <v>27</v>
      </c>
      <c r="K24" s="29" t="s">
        <v>27</v>
      </c>
      <c r="L24" s="36"/>
      <c r="M24" s="36"/>
      <c r="N24" s="36"/>
      <c r="O24" s="36"/>
      <c r="P24" s="175">
        <v>4</v>
      </c>
      <c r="Q24" s="32">
        <f t="shared" si="0"/>
        <v>6.2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3425</v>
      </c>
      <c r="D25" s="26" t="s">
        <v>303</v>
      </c>
      <c r="E25" s="27" t="s">
        <v>141</v>
      </c>
      <c r="F25" s="25" t="s">
        <v>2541</v>
      </c>
      <c r="G25" s="25" t="s">
        <v>383</v>
      </c>
      <c r="H25" s="29">
        <v>9</v>
      </c>
      <c r="I25" s="29">
        <v>6</v>
      </c>
      <c r="J25" s="29" t="s">
        <v>27</v>
      </c>
      <c r="K25" s="29" t="s">
        <v>27</v>
      </c>
      <c r="L25" s="36"/>
      <c r="M25" s="36"/>
      <c r="N25" s="36"/>
      <c r="O25" s="36"/>
      <c r="P25" s="175">
        <v>4</v>
      </c>
      <c r="Q25" s="32">
        <f t="shared" si="0"/>
        <v>5.6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3426</v>
      </c>
      <c r="D26" s="26" t="s">
        <v>112</v>
      </c>
      <c r="E26" s="27" t="s">
        <v>141</v>
      </c>
      <c r="F26" s="25" t="s">
        <v>1366</v>
      </c>
      <c r="G26" s="25" t="s">
        <v>653</v>
      </c>
      <c r="H26" s="29">
        <v>5</v>
      </c>
      <c r="I26" s="29">
        <v>4</v>
      </c>
      <c r="J26" s="29" t="s">
        <v>27</v>
      </c>
      <c r="K26" s="29" t="s">
        <v>27</v>
      </c>
      <c r="L26" s="36"/>
      <c r="M26" s="36"/>
      <c r="N26" s="36"/>
      <c r="O26" s="36"/>
      <c r="P26" s="175">
        <v>5</v>
      </c>
      <c r="Q26" s="32">
        <f t="shared" si="0"/>
        <v>4.7</v>
      </c>
      <c r="R26" s="33" t="str">
        <f t="shared" si="3"/>
        <v>D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3427</v>
      </c>
      <c r="D27" s="26" t="s">
        <v>994</v>
      </c>
      <c r="E27" s="27" t="s">
        <v>149</v>
      </c>
      <c r="F27" s="25" t="s">
        <v>233</v>
      </c>
      <c r="G27" s="25" t="s">
        <v>91</v>
      </c>
      <c r="H27" s="29">
        <v>0</v>
      </c>
      <c r="I27" s="29">
        <v>0</v>
      </c>
      <c r="J27" s="29" t="s">
        <v>27</v>
      </c>
      <c r="K27" s="29" t="s">
        <v>27</v>
      </c>
      <c r="L27" s="36"/>
      <c r="M27" s="36"/>
      <c r="N27" s="36"/>
      <c r="O27" s="36"/>
      <c r="P27" s="175">
        <v>0</v>
      </c>
      <c r="Q27" s="32">
        <f t="shared" si="0"/>
        <v>0</v>
      </c>
      <c r="R27" s="33" t="str">
        <f t="shared" si="3"/>
        <v>F</v>
      </c>
      <c r="S27" s="34" t="str">
        <f t="shared" si="1"/>
        <v>Kém</v>
      </c>
      <c r="T27" s="35" t="str">
        <f t="shared" si="4"/>
        <v>Không đủ ĐKDT</v>
      </c>
      <c r="U27" s="3"/>
      <c r="V27" s="101" t="str">
        <f t="shared" si="2"/>
        <v>Học lại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3428</v>
      </c>
      <c r="D28" s="26" t="s">
        <v>3429</v>
      </c>
      <c r="E28" s="27" t="s">
        <v>149</v>
      </c>
      <c r="F28" s="25" t="s">
        <v>519</v>
      </c>
      <c r="G28" s="25" t="s">
        <v>138</v>
      </c>
      <c r="H28" s="29">
        <v>9</v>
      </c>
      <c r="I28" s="29">
        <v>3</v>
      </c>
      <c r="J28" s="29" t="s">
        <v>27</v>
      </c>
      <c r="K28" s="29" t="s">
        <v>27</v>
      </c>
      <c r="L28" s="36"/>
      <c r="M28" s="36"/>
      <c r="N28" s="36"/>
      <c r="O28" s="36"/>
      <c r="P28" s="175">
        <v>3</v>
      </c>
      <c r="Q28" s="32">
        <f t="shared" si="0"/>
        <v>4.2</v>
      </c>
      <c r="R28" s="33" t="str">
        <f t="shared" si="3"/>
        <v>D</v>
      </c>
      <c r="S28" s="34" t="str">
        <f t="shared" si="1"/>
        <v>Trung bình yếu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3430</v>
      </c>
      <c r="D29" s="26" t="s">
        <v>3431</v>
      </c>
      <c r="E29" s="27" t="s">
        <v>161</v>
      </c>
      <c r="F29" s="25" t="s">
        <v>1175</v>
      </c>
      <c r="G29" s="25" t="s">
        <v>372</v>
      </c>
      <c r="H29" s="29">
        <v>8</v>
      </c>
      <c r="I29" s="29">
        <v>5</v>
      </c>
      <c r="J29" s="29" t="s">
        <v>27</v>
      </c>
      <c r="K29" s="29" t="s">
        <v>27</v>
      </c>
      <c r="L29" s="36"/>
      <c r="M29" s="36"/>
      <c r="N29" s="36"/>
      <c r="O29" s="36"/>
      <c r="P29" s="175">
        <v>3</v>
      </c>
      <c r="Q29" s="32">
        <f t="shared" si="0"/>
        <v>4.5999999999999996</v>
      </c>
      <c r="R29" s="33" t="str">
        <f t="shared" si="3"/>
        <v>D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3432</v>
      </c>
      <c r="D30" s="26" t="s">
        <v>176</v>
      </c>
      <c r="E30" s="27" t="s">
        <v>173</v>
      </c>
      <c r="F30" s="25" t="s">
        <v>743</v>
      </c>
      <c r="G30" s="25" t="s">
        <v>357</v>
      </c>
      <c r="H30" s="29">
        <v>10</v>
      </c>
      <c r="I30" s="29">
        <v>6</v>
      </c>
      <c r="J30" s="29" t="s">
        <v>27</v>
      </c>
      <c r="K30" s="29" t="s">
        <v>27</v>
      </c>
      <c r="L30" s="36"/>
      <c r="M30" s="36"/>
      <c r="N30" s="36"/>
      <c r="O30" s="36"/>
      <c r="P30" s="175">
        <v>4</v>
      </c>
      <c r="Q30" s="32">
        <f t="shared" si="0"/>
        <v>5.8</v>
      </c>
      <c r="R30" s="33" t="str">
        <f t="shared" si="3"/>
        <v>C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3433</v>
      </c>
      <c r="D31" s="26" t="s">
        <v>3434</v>
      </c>
      <c r="E31" s="27" t="s">
        <v>173</v>
      </c>
      <c r="F31" s="25" t="s">
        <v>882</v>
      </c>
      <c r="G31" s="25" t="s">
        <v>383</v>
      </c>
      <c r="H31" s="29">
        <v>10</v>
      </c>
      <c r="I31" s="29">
        <v>8</v>
      </c>
      <c r="J31" s="29" t="s">
        <v>27</v>
      </c>
      <c r="K31" s="29" t="s">
        <v>27</v>
      </c>
      <c r="L31" s="36"/>
      <c r="M31" s="36"/>
      <c r="N31" s="36"/>
      <c r="O31" s="36"/>
      <c r="P31" s="175">
        <v>6</v>
      </c>
      <c r="Q31" s="32">
        <f t="shared" si="0"/>
        <v>7.4</v>
      </c>
      <c r="R31" s="33" t="str">
        <f t="shared" si="3"/>
        <v>B</v>
      </c>
      <c r="S31" s="34" t="str">
        <f t="shared" si="1"/>
        <v>Khá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3435</v>
      </c>
      <c r="D32" s="26" t="s">
        <v>306</v>
      </c>
      <c r="E32" s="27" t="s">
        <v>185</v>
      </c>
      <c r="F32" s="25" t="s">
        <v>853</v>
      </c>
      <c r="G32" s="25" t="s">
        <v>217</v>
      </c>
      <c r="H32" s="29">
        <v>8</v>
      </c>
      <c r="I32" s="29">
        <v>2</v>
      </c>
      <c r="J32" s="29" t="s">
        <v>27</v>
      </c>
      <c r="K32" s="29" t="s">
        <v>27</v>
      </c>
      <c r="L32" s="36"/>
      <c r="M32" s="36"/>
      <c r="N32" s="36"/>
      <c r="O32" s="36"/>
      <c r="P32" s="175">
        <v>5</v>
      </c>
      <c r="Q32" s="32">
        <f t="shared" si="0"/>
        <v>4.7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3436</v>
      </c>
      <c r="D33" s="26" t="s">
        <v>2594</v>
      </c>
      <c r="E33" s="27" t="s">
        <v>1913</v>
      </c>
      <c r="F33" s="25" t="s">
        <v>221</v>
      </c>
      <c r="G33" s="25" t="s">
        <v>512</v>
      </c>
      <c r="H33" s="29">
        <v>8</v>
      </c>
      <c r="I33" s="29">
        <v>4</v>
      </c>
      <c r="J33" s="29" t="s">
        <v>27</v>
      </c>
      <c r="K33" s="29" t="s">
        <v>27</v>
      </c>
      <c r="L33" s="36"/>
      <c r="M33" s="36"/>
      <c r="N33" s="36"/>
      <c r="O33" s="36"/>
      <c r="P33" s="175">
        <v>5</v>
      </c>
      <c r="Q33" s="32">
        <f t="shared" si="0"/>
        <v>5.3</v>
      </c>
      <c r="R33" s="33" t="str">
        <f t="shared" si="3"/>
        <v>D+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3437</v>
      </c>
      <c r="D34" s="26" t="s">
        <v>254</v>
      </c>
      <c r="E34" s="27" t="s">
        <v>592</v>
      </c>
      <c r="F34" s="25" t="s">
        <v>2844</v>
      </c>
      <c r="G34" s="25" t="s">
        <v>124</v>
      </c>
      <c r="H34" s="29">
        <v>10</v>
      </c>
      <c r="I34" s="29">
        <v>4</v>
      </c>
      <c r="J34" s="29" t="s">
        <v>27</v>
      </c>
      <c r="K34" s="29" t="s">
        <v>27</v>
      </c>
      <c r="L34" s="36"/>
      <c r="M34" s="36"/>
      <c r="N34" s="36"/>
      <c r="O34" s="36"/>
      <c r="P34" s="175">
        <v>4</v>
      </c>
      <c r="Q34" s="32">
        <f t="shared" si="0"/>
        <v>5.2</v>
      </c>
      <c r="R34" s="33" t="str">
        <f t="shared" si="3"/>
        <v>D+</v>
      </c>
      <c r="S34" s="34" t="str">
        <f t="shared" si="1"/>
        <v>Trung bình yếu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3438</v>
      </c>
      <c r="D35" s="26" t="s">
        <v>2352</v>
      </c>
      <c r="E35" s="27" t="s">
        <v>610</v>
      </c>
      <c r="F35" s="25" t="s">
        <v>128</v>
      </c>
      <c r="G35" s="25" t="s">
        <v>234</v>
      </c>
      <c r="H35" s="29">
        <v>6</v>
      </c>
      <c r="I35" s="29">
        <v>2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3.3</v>
      </c>
      <c r="R35" s="33" t="str">
        <f t="shared" si="3"/>
        <v>F</v>
      </c>
      <c r="S35" s="34" t="str">
        <f t="shared" si="1"/>
        <v>Kém</v>
      </c>
      <c r="T35" s="35" t="str">
        <f t="shared" si="4"/>
        <v/>
      </c>
      <c r="U35" s="3"/>
      <c r="V35" s="101" t="str">
        <f t="shared" si="2"/>
        <v>Học lại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3439</v>
      </c>
      <c r="D36" s="26" t="s">
        <v>254</v>
      </c>
      <c r="E36" s="27" t="s">
        <v>211</v>
      </c>
      <c r="F36" s="25" t="s">
        <v>670</v>
      </c>
      <c r="G36" s="25" t="s">
        <v>383</v>
      </c>
      <c r="H36" s="29">
        <v>10</v>
      </c>
      <c r="I36" s="29">
        <v>8</v>
      </c>
      <c r="J36" s="29" t="s">
        <v>27</v>
      </c>
      <c r="K36" s="29" t="s">
        <v>27</v>
      </c>
      <c r="L36" s="36"/>
      <c r="M36" s="36"/>
      <c r="N36" s="36"/>
      <c r="O36" s="36"/>
      <c r="P36" s="175">
        <v>2</v>
      </c>
      <c r="Q36" s="32">
        <f t="shared" si="0"/>
        <v>5.4</v>
      </c>
      <c r="R36" s="33" t="str">
        <f t="shared" si="3"/>
        <v>D+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3440</v>
      </c>
      <c r="D37" s="26" t="s">
        <v>2004</v>
      </c>
      <c r="E37" s="27" t="s">
        <v>1555</v>
      </c>
      <c r="F37" s="25" t="s">
        <v>133</v>
      </c>
      <c r="G37" s="25" t="s">
        <v>383</v>
      </c>
      <c r="H37" s="29">
        <v>9</v>
      </c>
      <c r="I37" s="29">
        <v>7</v>
      </c>
      <c r="J37" s="29" t="s">
        <v>27</v>
      </c>
      <c r="K37" s="29" t="s">
        <v>27</v>
      </c>
      <c r="L37" s="36"/>
      <c r="M37" s="36"/>
      <c r="N37" s="36"/>
      <c r="O37" s="36"/>
      <c r="P37" s="175">
        <v>6</v>
      </c>
      <c r="Q37" s="32">
        <f t="shared" si="0"/>
        <v>6.9</v>
      </c>
      <c r="R37" s="33" t="str">
        <f t="shared" si="3"/>
        <v>C+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3441</v>
      </c>
      <c r="D38" s="26" t="s">
        <v>1780</v>
      </c>
      <c r="E38" s="27" t="s">
        <v>1555</v>
      </c>
      <c r="F38" s="25" t="s">
        <v>2360</v>
      </c>
      <c r="G38" s="25" t="s">
        <v>91</v>
      </c>
      <c r="H38" s="29">
        <v>8</v>
      </c>
      <c r="I38" s="29">
        <v>10</v>
      </c>
      <c r="J38" s="29" t="s">
        <v>27</v>
      </c>
      <c r="K38" s="29" t="s">
        <v>27</v>
      </c>
      <c r="L38" s="36"/>
      <c r="M38" s="36"/>
      <c r="N38" s="36"/>
      <c r="O38" s="36"/>
      <c r="P38" s="175">
        <v>7</v>
      </c>
      <c r="Q38" s="32">
        <f t="shared" si="0"/>
        <v>8.1</v>
      </c>
      <c r="R38" s="33" t="str">
        <f t="shared" si="3"/>
        <v>B+</v>
      </c>
      <c r="S38" s="34" t="str">
        <f t="shared" si="1"/>
        <v>Khá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3442</v>
      </c>
      <c r="D39" s="26" t="s">
        <v>275</v>
      </c>
      <c r="E39" s="27" t="s">
        <v>621</v>
      </c>
      <c r="F39" s="25" t="s">
        <v>2553</v>
      </c>
      <c r="G39" s="25" t="s">
        <v>217</v>
      </c>
      <c r="H39" s="29">
        <v>10</v>
      </c>
      <c r="I39" s="29">
        <v>9</v>
      </c>
      <c r="J39" s="29" t="s">
        <v>27</v>
      </c>
      <c r="K39" s="29" t="s">
        <v>27</v>
      </c>
      <c r="L39" s="36"/>
      <c r="M39" s="36"/>
      <c r="N39" s="36"/>
      <c r="O39" s="36"/>
      <c r="P39" s="175">
        <v>6</v>
      </c>
      <c r="Q39" s="32">
        <f t="shared" si="0"/>
        <v>7.7</v>
      </c>
      <c r="R39" s="33" t="str">
        <f t="shared" si="3"/>
        <v>B</v>
      </c>
      <c r="S39" s="34" t="str">
        <f t="shared" si="1"/>
        <v>Khá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3443</v>
      </c>
      <c r="D40" s="26" t="s">
        <v>490</v>
      </c>
      <c r="E40" s="27" t="s">
        <v>3355</v>
      </c>
      <c r="F40" s="25" t="s">
        <v>236</v>
      </c>
      <c r="G40" s="25" t="s">
        <v>87</v>
      </c>
      <c r="H40" s="29">
        <v>8</v>
      </c>
      <c r="I40" s="29">
        <v>4</v>
      </c>
      <c r="J40" s="29" t="s">
        <v>27</v>
      </c>
      <c r="K40" s="29" t="s">
        <v>27</v>
      </c>
      <c r="L40" s="36"/>
      <c r="M40" s="36"/>
      <c r="N40" s="36"/>
      <c r="O40" s="36"/>
      <c r="P40" s="175">
        <v>5</v>
      </c>
      <c r="Q40" s="32">
        <f t="shared" si="0"/>
        <v>5.3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3444</v>
      </c>
      <c r="D41" s="26" t="s">
        <v>2145</v>
      </c>
      <c r="E41" s="27" t="s">
        <v>3445</v>
      </c>
      <c r="F41" s="25" t="s">
        <v>104</v>
      </c>
      <c r="G41" s="25" t="s">
        <v>372</v>
      </c>
      <c r="H41" s="29">
        <v>10</v>
      </c>
      <c r="I41" s="29">
        <v>8</v>
      </c>
      <c r="J41" s="29" t="s">
        <v>27</v>
      </c>
      <c r="K41" s="29" t="s">
        <v>27</v>
      </c>
      <c r="L41" s="36"/>
      <c r="M41" s="36"/>
      <c r="N41" s="36"/>
      <c r="O41" s="36"/>
      <c r="P41" s="175">
        <v>5</v>
      </c>
      <c r="Q41" s="32">
        <f t="shared" si="0"/>
        <v>6.9</v>
      </c>
      <c r="R41" s="33" t="str">
        <f t="shared" si="3"/>
        <v>C+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3446</v>
      </c>
      <c r="D42" s="26" t="s">
        <v>246</v>
      </c>
      <c r="E42" s="27" t="s">
        <v>228</v>
      </c>
      <c r="F42" s="25" t="s">
        <v>1415</v>
      </c>
      <c r="G42" s="25" t="s">
        <v>376</v>
      </c>
      <c r="H42" s="29">
        <v>9</v>
      </c>
      <c r="I42" s="29">
        <v>4</v>
      </c>
      <c r="J42" s="29" t="s">
        <v>27</v>
      </c>
      <c r="K42" s="29" t="s">
        <v>27</v>
      </c>
      <c r="L42" s="36"/>
      <c r="M42" s="36"/>
      <c r="N42" s="36"/>
      <c r="O42" s="36"/>
      <c r="P42" s="175">
        <v>5</v>
      </c>
      <c r="Q42" s="32">
        <f t="shared" si="0"/>
        <v>5.5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3447</v>
      </c>
      <c r="D43" s="26" t="s">
        <v>362</v>
      </c>
      <c r="E43" s="27" t="s">
        <v>232</v>
      </c>
      <c r="F43" s="25" t="s">
        <v>1482</v>
      </c>
      <c r="G43" s="25" t="s">
        <v>91</v>
      </c>
      <c r="H43" s="29">
        <v>8</v>
      </c>
      <c r="I43" s="29">
        <v>4</v>
      </c>
      <c r="J43" s="29" t="s">
        <v>27</v>
      </c>
      <c r="K43" s="29" t="s">
        <v>27</v>
      </c>
      <c r="L43" s="36"/>
      <c r="M43" s="36"/>
      <c r="N43" s="36"/>
      <c r="O43" s="36"/>
      <c r="P43" s="175">
        <v>3</v>
      </c>
      <c r="Q43" s="32">
        <f t="shared" si="0"/>
        <v>4.3</v>
      </c>
      <c r="R43" s="33" t="str">
        <f t="shared" si="3"/>
        <v>D</v>
      </c>
      <c r="S43" s="34" t="str">
        <f t="shared" si="1"/>
        <v>Trung bình yếu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3448</v>
      </c>
      <c r="D44" s="26" t="s">
        <v>2597</v>
      </c>
      <c r="E44" s="27" t="s">
        <v>232</v>
      </c>
      <c r="F44" s="25" t="s">
        <v>2765</v>
      </c>
      <c r="G44" s="25" t="s">
        <v>297</v>
      </c>
      <c r="H44" s="29">
        <v>10</v>
      </c>
      <c r="I44" s="29">
        <v>5</v>
      </c>
      <c r="J44" s="29" t="s">
        <v>27</v>
      </c>
      <c r="K44" s="29" t="s">
        <v>27</v>
      </c>
      <c r="L44" s="36"/>
      <c r="M44" s="36"/>
      <c r="N44" s="36"/>
      <c r="O44" s="36"/>
      <c r="P44" s="175">
        <v>4</v>
      </c>
      <c r="Q44" s="32">
        <f t="shared" si="0"/>
        <v>5.5</v>
      </c>
      <c r="R44" s="33" t="str">
        <f t="shared" si="3"/>
        <v>C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3449</v>
      </c>
      <c r="D45" s="26" t="s">
        <v>2483</v>
      </c>
      <c r="E45" s="27" t="s">
        <v>232</v>
      </c>
      <c r="F45" s="25" t="s">
        <v>170</v>
      </c>
      <c r="G45" s="25" t="s">
        <v>91</v>
      </c>
      <c r="H45" s="29">
        <v>7</v>
      </c>
      <c r="I45" s="29">
        <v>6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5.2</v>
      </c>
      <c r="R45" s="33" t="str">
        <f t="shared" si="3"/>
        <v>D+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3450</v>
      </c>
      <c r="D46" s="26" t="s">
        <v>1680</v>
      </c>
      <c r="E46" s="27" t="s">
        <v>1432</v>
      </c>
      <c r="F46" s="25" t="s">
        <v>2731</v>
      </c>
      <c r="G46" s="25" t="s">
        <v>1388</v>
      </c>
      <c r="H46" s="29">
        <v>10</v>
      </c>
      <c r="I46" s="29">
        <v>5</v>
      </c>
      <c r="J46" s="29" t="s">
        <v>27</v>
      </c>
      <c r="K46" s="29" t="s">
        <v>27</v>
      </c>
      <c r="L46" s="36"/>
      <c r="M46" s="36"/>
      <c r="N46" s="36"/>
      <c r="O46" s="36"/>
      <c r="P46" s="175">
        <v>2</v>
      </c>
      <c r="Q46" s="32">
        <f t="shared" si="0"/>
        <v>4.5</v>
      </c>
      <c r="R46" s="33" t="str">
        <f t="shared" si="3"/>
        <v>D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3451</v>
      </c>
      <c r="D47" s="26" t="s">
        <v>737</v>
      </c>
      <c r="E47" s="27" t="s">
        <v>1432</v>
      </c>
      <c r="F47" s="25" t="s">
        <v>3452</v>
      </c>
      <c r="G47" s="25" t="s">
        <v>3453</v>
      </c>
      <c r="H47" s="29">
        <v>9</v>
      </c>
      <c r="I47" s="29">
        <v>6</v>
      </c>
      <c r="J47" s="29" t="s">
        <v>27</v>
      </c>
      <c r="K47" s="29" t="s">
        <v>27</v>
      </c>
      <c r="L47" s="36"/>
      <c r="M47" s="36"/>
      <c r="N47" s="36"/>
      <c r="O47" s="36"/>
      <c r="P47" s="175">
        <v>2</v>
      </c>
      <c r="Q47" s="32">
        <f t="shared" si="0"/>
        <v>4.5999999999999996</v>
      </c>
      <c r="R47" s="33" t="str">
        <f t="shared" si="3"/>
        <v>D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3454</v>
      </c>
      <c r="D48" s="26" t="s">
        <v>3455</v>
      </c>
      <c r="E48" s="27" t="s">
        <v>251</v>
      </c>
      <c r="F48" s="25" t="s">
        <v>556</v>
      </c>
      <c r="G48" s="25" t="s">
        <v>191</v>
      </c>
      <c r="H48" s="29">
        <v>5</v>
      </c>
      <c r="I48" s="29">
        <v>5</v>
      </c>
      <c r="J48" s="29" t="s">
        <v>27</v>
      </c>
      <c r="K48" s="29" t="s">
        <v>27</v>
      </c>
      <c r="L48" s="36"/>
      <c r="M48" s="36"/>
      <c r="N48" s="36"/>
      <c r="O48" s="36"/>
      <c r="P48" s="175">
        <v>3</v>
      </c>
      <c r="Q48" s="32">
        <f t="shared" si="0"/>
        <v>4</v>
      </c>
      <c r="R48" s="33" t="str">
        <f t="shared" si="3"/>
        <v>D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3456</v>
      </c>
      <c r="D49" s="26" t="s">
        <v>1336</v>
      </c>
      <c r="E49" s="27" t="s">
        <v>251</v>
      </c>
      <c r="F49" s="25" t="s">
        <v>3457</v>
      </c>
      <c r="G49" s="25" t="s">
        <v>357</v>
      </c>
      <c r="H49" s="29">
        <v>6</v>
      </c>
      <c r="I49" s="29">
        <v>9</v>
      </c>
      <c r="J49" s="29" t="s">
        <v>27</v>
      </c>
      <c r="K49" s="29" t="s">
        <v>27</v>
      </c>
      <c r="L49" s="36"/>
      <c r="M49" s="36"/>
      <c r="N49" s="36"/>
      <c r="O49" s="36"/>
      <c r="P49" s="175">
        <v>2</v>
      </c>
      <c r="Q49" s="32">
        <f t="shared" si="0"/>
        <v>4.9000000000000004</v>
      </c>
      <c r="R49" s="33" t="str">
        <f t="shared" si="3"/>
        <v>D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3458</v>
      </c>
      <c r="D50" s="26" t="s">
        <v>288</v>
      </c>
      <c r="E50" s="27" t="s">
        <v>683</v>
      </c>
      <c r="F50" s="25" t="s">
        <v>634</v>
      </c>
      <c r="G50" s="25" t="s">
        <v>217</v>
      </c>
      <c r="H50" s="29">
        <v>10</v>
      </c>
      <c r="I50" s="29">
        <v>5</v>
      </c>
      <c r="J50" s="29" t="s">
        <v>27</v>
      </c>
      <c r="K50" s="29" t="s">
        <v>27</v>
      </c>
      <c r="L50" s="36"/>
      <c r="M50" s="36"/>
      <c r="N50" s="36"/>
      <c r="O50" s="36"/>
      <c r="P50" s="175">
        <v>6</v>
      </c>
      <c r="Q50" s="32">
        <f t="shared" si="0"/>
        <v>6.5</v>
      </c>
      <c r="R50" s="33" t="str">
        <f t="shared" si="3"/>
        <v>C+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3459</v>
      </c>
      <c r="D51" s="26" t="s">
        <v>1797</v>
      </c>
      <c r="E51" s="27" t="s">
        <v>1324</v>
      </c>
      <c r="F51" s="25" t="s">
        <v>1443</v>
      </c>
      <c r="G51" s="25" t="s">
        <v>323</v>
      </c>
      <c r="H51" s="29">
        <v>6</v>
      </c>
      <c r="I51" s="29">
        <v>7</v>
      </c>
      <c r="J51" s="29" t="s">
        <v>27</v>
      </c>
      <c r="K51" s="29" t="s">
        <v>27</v>
      </c>
      <c r="L51" s="36"/>
      <c r="M51" s="36"/>
      <c r="N51" s="36"/>
      <c r="O51" s="36"/>
      <c r="P51" s="175">
        <v>5</v>
      </c>
      <c r="Q51" s="32">
        <f t="shared" si="0"/>
        <v>5.8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3460</v>
      </c>
      <c r="D52" s="26" t="s">
        <v>3461</v>
      </c>
      <c r="E52" s="27" t="s">
        <v>1438</v>
      </c>
      <c r="F52" s="25" t="s">
        <v>369</v>
      </c>
      <c r="G52" s="25" t="s">
        <v>282</v>
      </c>
      <c r="H52" s="29">
        <v>8</v>
      </c>
      <c r="I52" s="29">
        <v>5</v>
      </c>
      <c r="J52" s="29" t="s">
        <v>27</v>
      </c>
      <c r="K52" s="29" t="s">
        <v>27</v>
      </c>
      <c r="L52" s="36"/>
      <c r="M52" s="36"/>
      <c r="N52" s="36"/>
      <c r="O52" s="36"/>
      <c r="P52" s="175">
        <v>5</v>
      </c>
      <c r="Q52" s="32">
        <f t="shared" si="0"/>
        <v>5.6</v>
      </c>
      <c r="R52" s="33" t="str">
        <f t="shared" si="3"/>
        <v>C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3462</v>
      </c>
      <c r="D53" s="26" t="s">
        <v>3463</v>
      </c>
      <c r="E53" s="27" t="s">
        <v>843</v>
      </c>
      <c r="F53" s="25" t="s">
        <v>3464</v>
      </c>
      <c r="G53" s="25" t="s">
        <v>3453</v>
      </c>
      <c r="H53" s="29">
        <v>10</v>
      </c>
      <c r="I53" s="29">
        <v>5</v>
      </c>
      <c r="J53" s="29" t="s">
        <v>27</v>
      </c>
      <c r="K53" s="29" t="s">
        <v>27</v>
      </c>
      <c r="L53" s="36"/>
      <c r="M53" s="36"/>
      <c r="N53" s="36"/>
      <c r="O53" s="36"/>
      <c r="P53" s="175">
        <v>3</v>
      </c>
      <c r="Q53" s="32">
        <f t="shared" si="0"/>
        <v>5</v>
      </c>
      <c r="R53" s="33" t="str">
        <f t="shared" si="3"/>
        <v>D+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3465</v>
      </c>
      <c r="D54" s="26" t="s">
        <v>303</v>
      </c>
      <c r="E54" s="27" t="s">
        <v>276</v>
      </c>
      <c r="F54" s="25" t="s">
        <v>3466</v>
      </c>
      <c r="G54" s="25" t="s">
        <v>200</v>
      </c>
      <c r="H54" s="29">
        <v>10</v>
      </c>
      <c r="I54" s="29">
        <v>3</v>
      </c>
      <c r="J54" s="29" t="s">
        <v>27</v>
      </c>
      <c r="K54" s="29" t="s">
        <v>27</v>
      </c>
      <c r="L54" s="36"/>
      <c r="M54" s="36"/>
      <c r="N54" s="36"/>
      <c r="O54" s="36"/>
      <c r="P54" s="175">
        <v>4</v>
      </c>
      <c r="Q54" s="32">
        <f t="shared" si="0"/>
        <v>4.9000000000000004</v>
      </c>
      <c r="R54" s="33" t="str">
        <f t="shared" si="3"/>
        <v>D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3467</v>
      </c>
      <c r="D55" s="26" t="s">
        <v>410</v>
      </c>
      <c r="E55" s="27" t="s">
        <v>276</v>
      </c>
      <c r="F55" s="25" t="s">
        <v>882</v>
      </c>
      <c r="G55" s="25" t="s">
        <v>930</v>
      </c>
      <c r="H55" s="29">
        <v>6</v>
      </c>
      <c r="I55" s="29">
        <v>8</v>
      </c>
      <c r="J55" s="29" t="s">
        <v>27</v>
      </c>
      <c r="K55" s="29" t="s">
        <v>27</v>
      </c>
      <c r="L55" s="36"/>
      <c r="M55" s="36"/>
      <c r="N55" s="36"/>
      <c r="O55" s="36"/>
      <c r="P55" s="175">
        <v>7</v>
      </c>
      <c r="Q55" s="32">
        <f t="shared" si="0"/>
        <v>7.1</v>
      </c>
      <c r="R55" s="33" t="str">
        <f t="shared" si="3"/>
        <v>B</v>
      </c>
      <c r="S55" s="34" t="str">
        <f t="shared" si="1"/>
        <v>Khá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3468</v>
      </c>
      <c r="D56" s="26" t="s">
        <v>3469</v>
      </c>
      <c r="E56" s="27" t="s">
        <v>491</v>
      </c>
      <c r="F56" s="25" t="s">
        <v>1519</v>
      </c>
      <c r="G56" s="25" t="s">
        <v>91</v>
      </c>
      <c r="H56" s="29">
        <v>8</v>
      </c>
      <c r="I56" s="29">
        <v>10</v>
      </c>
      <c r="J56" s="29" t="s">
        <v>27</v>
      </c>
      <c r="K56" s="29" t="s">
        <v>27</v>
      </c>
      <c r="L56" s="36"/>
      <c r="M56" s="36"/>
      <c r="N56" s="36"/>
      <c r="O56" s="36"/>
      <c r="P56" s="175">
        <v>4</v>
      </c>
      <c r="Q56" s="32">
        <f t="shared" si="0"/>
        <v>6.6</v>
      </c>
      <c r="R56" s="33" t="str">
        <f t="shared" si="3"/>
        <v>C+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3470</v>
      </c>
      <c r="D57" s="26" t="s">
        <v>3471</v>
      </c>
      <c r="E57" s="27" t="s">
        <v>701</v>
      </c>
      <c r="F57" s="25" t="s">
        <v>1175</v>
      </c>
      <c r="G57" s="25" t="s">
        <v>79</v>
      </c>
      <c r="H57" s="29">
        <v>10</v>
      </c>
      <c r="I57" s="29">
        <v>9</v>
      </c>
      <c r="J57" s="29" t="s">
        <v>27</v>
      </c>
      <c r="K57" s="29" t="s">
        <v>27</v>
      </c>
      <c r="L57" s="36"/>
      <c r="M57" s="36"/>
      <c r="N57" s="36"/>
      <c r="O57" s="36"/>
      <c r="P57" s="175">
        <v>8</v>
      </c>
      <c r="Q57" s="32">
        <f t="shared" si="0"/>
        <v>8.6999999999999993</v>
      </c>
      <c r="R57" s="33" t="str">
        <f t="shared" si="3"/>
        <v>A</v>
      </c>
      <c r="S57" s="34" t="str">
        <f t="shared" si="1"/>
        <v>Giỏi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3472</v>
      </c>
      <c r="D58" s="26" t="s">
        <v>3473</v>
      </c>
      <c r="E58" s="27" t="s">
        <v>291</v>
      </c>
      <c r="F58" s="25" t="s">
        <v>597</v>
      </c>
      <c r="G58" s="25" t="s">
        <v>383</v>
      </c>
      <c r="H58" s="29">
        <v>7</v>
      </c>
      <c r="I58" s="29">
        <v>5</v>
      </c>
      <c r="J58" s="29" t="s">
        <v>27</v>
      </c>
      <c r="K58" s="29" t="s">
        <v>27</v>
      </c>
      <c r="L58" s="36"/>
      <c r="M58" s="36"/>
      <c r="N58" s="36"/>
      <c r="O58" s="36"/>
      <c r="P58" s="175">
        <v>3</v>
      </c>
      <c r="Q58" s="32">
        <f t="shared" si="0"/>
        <v>4.4000000000000004</v>
      </c>
      <c r="R58" s="33" t="str">
        <f t="shared" si="3"/>
        <v>D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3474</v>
      </c>
      <c r="D59" s="26" t="s">
        <v>3475</v>
      </c>
      <c r="E59" s="27" t="s">
        <v>304</v>
      </c>
      <c r="F59" s="25" t="s">
        <v>1836</v>
      </c>
      <c r="G59" s="25" t="s">
        <v>408</v>
      </c>
      <c r="H59" s="29">
        <v>5</v>
      </c>
      <c r="I59" s="29">
        <v>6</v>
      </c>
      <c r="J59" s="29" t="s">
        <v>27</v>
      </c>
      <c r="K59" s="29" t="s">
        <v>27</v>
      </c>
      <c r="L59" s="36"/>
      <c r="M59" s="36"/>
      <c r="N59" s="36"/>
      <c r="O59" s="36"/>
      <c r="P59" s="175">
        <v>4</v>
      </c>
      <c r="Q59" s="32">
        <f t="shared" si="0"/>
        <v>4.8</v>
      </c>
      <c r="R59" s="33" t="str">
        <f t="shared" si="3"/>
        <v>D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3476</v>
      </c>
      <c r="D60" s="26" t="s">
        <v>655</v>
      </c>
      <c r="E60" s="27" t="s">
        <v>1724</v>
      </c>
      <c r="F60" s="25" t="s">
        <v>697</v>
      </c>
      <c r="G60" s="25" t="s">
        <v>323</v>
      </c>
      <c r="H60" s="29">
        <v>6</v>
      </c>
      <c r="I60" s="29">
        <v>8</v>
      </c>
      <c r="J60" s="29" t="s">
        <v>27</v>
      </c>
      <c r="K60" s="29" t="s">
        <v>27</v>
      </c>
      <c r="L60" s="36"/>
      <c r="M60" s="36"/>
      <c r="N60" s="36"/>
      <c r="O60" s="36"/>
      <c r="P60" s="175">
        <v>2</v>
      </c>
      <c r="Q60" s="32">
        <f t="shared" si="0"/>
        <v>4.5999999999999996</v>
      </c>
      <c r="R60" s="33" t="str">
        <f t="shared" si="3"/>
        <v>D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3477</v>
      </c>
      <c r="D61" s="26" t="s">
        <v>169</v>
      </c>
      <c r="E61" s="27" t="s">
        <v>1724</v>
      </c>
      <c r="F61" s="25" t="s">
        <v>929</v>
      </c>
      <c r="G61" s="25" t="s">
        <v>966</v>
      </c>
      <c r="H61" s="29">
        <v>5</v>
      </c>
      <c r="I61" s="29">
        <v>8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5.9</v>
      </c>
      <c r="R61" s="33" t="str">
        <f t="shared" si="3"/>
        <v>C</v>
      </c>
      <c r="S61" s="34" t="str">
        <f t="shared" si="1"/>
        <v>Trung bình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3478</v>
      </c>
      <c r="D62" s="26" t="s">
        <v>3479</v>
      </c>
      <c r="E62" s="27" t="s">
        <v>1602</v>
      </c>
      <c r="F62" s="25" t="s">
        <v>1589</v>
      </c>
      <c r="G62" s="25" t="s">
        <v>79</v>
      </c>
      <c r="H62" s="29">
        <v>10</v>
      </c>
      <c r="I62" s="29">
        <v>7</v>
      </c>
      <c r="J62" s="29" t="s">
        <v>27</v>
      </c>
      <c r="K62" s="29" t="s">
        <v>27</v>
      </c>
      <c r="L62" s="36"/>
      <c r="M62" s="36"/>
      <c r="N62" s="36"/>
      <c r="O62" s="36"/>
      <c r="P62" s="175">
        <v>6</v>
      </c>
      <c r="Q62" s="32">
        <f t="shared" si="0"/>
        <v>7.1</v>
      </c>
      <c r="R62" s="33" t="str">
        <f t="shared" si="3"/>
        <v>B</v>
      </c>
      <c r="S62" s="34" t="str">
        <f t="shared" si="1"/>
        <v>Khá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3480</v>
      </c>
      <c r="D63" s="26" t="s">
        <v>1165</v>
      </c>
      <c r="E63" s="27" t="s">
        <v>311</v>
      </c>
      <c r="F63" s="25" t="s">
        <v>697</v>
      </c>
      <c r="G63" s="25" t="s">
        <v>100</v>
      </c>
      <c r="H63" s="29">
        <v>10</v>
      </c>
      <c r="I63" s="29">
        <v>7</v>
      </c>
      <c r="J63" s="29" t="s">
        <v>27</v>
      </c>
      <c r="K63" s="29" t="s">
        <v>27</v>
      </c>
      <c r="L63" s="36"/>
      <c r="M63" s="36"/>
      <c r="N63" s="36"/>
      <c r="O63" s="36"/>
      <c r="P63" s="175">
        <v>4</v>
      </c>
      <c r="Q63" s="32">
        <f t="shared" si="0"/>
        <v>6.1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3481</v>
      </c>
      <c r="D64" s="26" t="s">
        <v>1336</v>
      </c>
      <c r="E64" s="27" t="s">
        <v>311</v>
      </c>
      <c r="F64" s="25" t="s">
        <v>1160</v>
      </c>
      <c r="G64" s="25" t="s">
        <v>158</v>
      </c>
      <c r="H64" s="29">
        <v>9</v>
      </c>
      <c r="I64" s="29">
        <v>6</v>
      </c>
      <c r="J64" s="29" t="s">
        <v>27</v>
      </c>
      <c r="K64" s="29" t="s">
        <v>27</v>
      </c>
      <c r="L64" s="36"/>
      <c r="M64" s="36"/>
      <c r="N64" s="36"/>
      <c r="O64" s="36"/>
      <c r="P64" s="175">
        <v>2</v>
      </c>
      <c r="Q64" s="32">
        <f t="shared" si="0"/>
        <v>4.5999999999999996</v>
      </c>
      <c r="R64" s="33" t="str">
        <f t="shared" si="3"/>
        <v>D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3482</v>
      </c>
      <c r="D65" s="26" t="s">
        <v>77</v>
      </c>
      <c r="E65" s="27" t="s">
        <v>506</v>
      </c>
      <c r="F65" s="25" t="s">
        <v>3483</v>
      </c>
      <c r="G65" s="25" t="s">
        <v>3484</v>
      </c>
      <c r="H65" s="29">
        <v>6</v>
      </c>
      <c r="I65" s="29">
        <v>9</v>
      </c>
      <c r="J65" s="29" t="s">
        <v>27</v>
      </c>
      <c r="K65" s="29" t="s">
        <v>27</v>
      </c>
      <c r="L65" s="36"/>
      <c r="M65" s="36"/>
      <c r="N65" s="36"/>
      <c r="O65" s="36"/>
      <c r="P65" s="175">
        <v>6</v>
      </c>
      <c r="Q65" s="32">
        <f t="shared" si="0"/>
        <v>6.9</v>
      </c>
      <c r="R65" s="33" t="str">
        <f t="shared" si="3"/>
        <v>C+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>
      <c r="B66" s="24">
        <v>56</v>
      </c>
      <c r="C66" s="25" t="s">
        <v>3485</v>
      </c>
      <c r="D66" s="26" t="s">
        <v>193</v>
      </c>
      <c r="E66" s="27" t="s">
        <v>2718</v>
      </c>
      <c r="F66" s="25" t="s">
        <v>2797</v>
      </c>
      <c r="G66" s="25" t="s">
        <v>408</v>
      </c>
      <c r="H66" s="29">
        <v>10</v>
      </c>
      <c r="I66" s="29">
        <v>9</v>
      </c>
      <c r="J66" s="29" t="s">
        <v>27</v>
      </c>
      <c r="K66" s="29" t="s">
        <v>27</v>
      </c>
      <c r="L66" s="36"/>
      <c r="M66" s="36"/>
      <c r="N66" s="36"/>
      <c r="O66" s="36"/>
      <c r="P66" s="175">
        <v>1</v>
      </c>
      <c r="Q66" s="32">
        <f t="shared" si="0"/>
        <v>5.2</v>
      </c>
      <c r="R66" s="33" t="str">
        <f t="shared" si="3"/>
        <v>D+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>
      <c r="B67" s="24">
        <v>57</v>
      </c>
      <c r="C67" s="25" t="s">
        <v>3486</v>
      </c>
      <c r="D67" s="26" t="s">
        <v>1692</v>
      </c>
      <c r="E67" s="27" t="s">
        <v>3487</v>
      </c>
      <c r="F67" s="25" t="s">
        <v>382</v>
      </c>
      <c r="G67" s="25" t="s">
        <v>191</v>
      </c>
      <c r="H67" s="29">
        <v>8</v>
      </c>
      <c r="I67" s="29">
        <v>10</v>
      </c>
      <c r="J67" s="29" t="s">
        <v>27</v>
      </c>
      <c r="K67" s="29" t="s">
        <v>27</v>
      </c>
      <c r="L67" s="36"/>
      <c r="M67" s="36"/>
      <c r="N67" s="36"/>
      <c r="O67" s="36"/>
      <c r="P67" s="175">
        <v>4</v>
      </c>
      <c r="Q67" s="32">
        <f t="shared" si="0"/>
        <v>6.6</v>
      </c>
      <c r="R67" s="33" t="str">
        <f t="shared" si="3"/>
        <v>C+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>
      <c r="B68" s="24">
        <v>58</v>
      </c>
      <c r="C68" s="25" t="s">
        <v>3488</v>
      </c>
      <c r="D68" s="26" t="s">
        <v>3489</v>
      </c>
      <c r="E68" s="27" t="s">
        <v>510</v>
      </c>
      <c r="F68" s="25" t="s">
        <v>1579</v>
      </c>
      <c r="G68" s="25" t="s">
        <v>557</v>
      </c>
      <c r="H68" s="29">
        <v>7</v>
      </c>
      <c r="I68" s="29">
        <v>8</v>
      </c>
      <c r="J68" s="29" t="s">
        <v>27</v>
      </c>
      <c r="K68" s="29" t="s">
        <v>27</v>
      </c>
      <c r="L68" s="36"/>
      <c r="M68" s="36"/>
      <c r="N68" s="36"/>
      <c r="O68" s="36"/>
      <c r="P68" s="175">
        <v>7</v>
      </c>
      <c r="Q68" s="32">
        <f t="shared" si="0"/>
        <v>7.3</v>
      </c>
      <c r="R68" s="33" t="str">
        <f t="shared" si="3"/>
        <v>B</v>
      </c>
      <c r="S68" s="34" t="str">
        <f t="shared" si="1"/>
        <v>Khá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>
      <c r="B69" s="24">
        <v>59</v>
      </c>
      <c r="C69" s="25" t="s">
        <v>3490</v>
      </c>
      <c r="D69" s="26" t="s">
        <v>254</v>
      </c>
      <c r="E69" s="27" t="s">
        <v>510</v>
      </c>
      <c r="F69" s="25" t="s">
        <v>3491</v>
      </c>
      <c r="G69" s="25" t="s">
        <v>217</v>
      </c>
      <c r="H69" s="29">
        <v>7</v>
      </c>
      <c r="I69" s="29">
        <v>6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5.2</v>
      </c>
      <c r="R69" s="33" t="str">
        <f t="shared" si="3"/>
        <v>D+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>
      <c r="B70" s="24">
        <v>60</v>
      </c>
      <c r="C70" s="25" t="s">
        <v>3492</v>
      </c>
      <c r="D70" s="26" t="s">
        <v>2116</v>
      </c>
      <c r="E70" s="27" t="s">
        <v>3493</v>
      </c>
      <c r="F70" s="25" t="s">
        <v>74</v>
      </c>
      <c r="G70" s="25" t="s">
        <v>323</v>
      </c>
      <c r="H70" s="29">
        <v>8</v>
      </c>
      <c r="I70" s="29">
        <v>6</v>
      </c>
      <c r="J70" s="29" t="s">
        <v>27</v>
      </c>
      <c r="K70" s="29" t="s">
        <v>27</v>
      </c>
      <c r="L70" s="36"/>
      <c r="M70" s="36"/>
      <c r="N70" s="36"/>
      <c r="O70" s="36"/>
      <c r="P70" s="175">
        <v>2</v>
      </c>
      <c r="Q70" s="32">
        <f t="shared" si="0"/>
        <v>4.4000000000000004</v>
      </c>
      <c r="R70" s="33" t="str">
        <f t="shared" si="3"/>
        <v>D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>
      <c r="B71" s="24">
        <v>61</v>
      </c>
      <c r="C71" s="25" t="s">
        <v>3494</v>
      </c>
      <c r="D71" s="26" t="s">
        <v>288</v>
      </c>
      <c r="E71" s="27" t="s">
        <v>885</v>
      </c>
      <c r="F71" s="25" t="s">
        <v>3089</v>
      </c>
      <c r="G71" s="25" t="s">
        <v>158</v>
      </c>
      <c r="H71" s="29">
        <v>8</v>
      </c>
      <c r="I71" s="29">
        <v>7</v>
      </c>
      <c r="J71" s="29" t="s">
        <v>27</v>
      </c>
      <c r="K71" s="29" t="s">
        <v>27</v>
      </c>
      <c r="L71" s="36"/>
      <c r="M71" s="36"/>
      <c r="N71" s="36"/>
      <c r="O71" s="36"/>
      <c r="P71" s="175">
        <v>3</v>
      </c>
      <c r="Q71" s="32">
        <f t="shared" si="0"/>
        <v>5.2</v>
      </c>
      <c r="R71" s="33" t="str">
        <f t="shared" si="3"/>
        <v>D+</v>
      </c>
      <c r="S71" s="34" t="str">
        <f t="shared" si="1"/>
        <v>Trung bình yếu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>
      <c r="B72" s="24">
        <v>62</v>
      </c>
      <c r="C72" s="25" t="s">
        <v>3495</v>
      </c>
      <c r="D72" s="26" t="s">
        <v>3496</v>
      </c>
      <c r="E72" s="27" t="s">
        <v>893</v>
      </c>
      <c r="F72" s="25" t="s">
        <v>142</v>
      </c>
      <c r="G72" s="25" t="s">
        <v>79</v>
      </c>
      <c r="H72" s="29">
        <v>10</v>
      </c>
      <c r="I72" s="29">
        <v>6</v>
      </c>
      <c r="J72" s="29" t="s">
        <v>27</v>
      </c>
      <c r="K72" s="29" t="s">
        <v>27</v>
      </c>
      <c r="L72" s="36"/>
      <c r="M72" s="36"/>
      <c r="N72" s="36"/>
      <c r="O72" s="36"/>
      <c r="P72" s="175">
        <v>6</v>
      </c>
      <c r="Q72" s="32">
        <f t="shared" si="0"/>
        <v>6.8</v>
      </c>
      <c r="R72" s="33" t="str">
        <f t="shared" si="3"/>
        <v>C+</v>
      </c>
      <c r="S72" s="34" t="str">
        <f t="shared" si="1"/>
        <v>Trung bình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>
      <c r="B73" s="24">
        <v>63</v>
      </c>
      <c r="C73" s="25" t="s">
        <v>3497</v>
      </c>
      <c r="D73" s="26" t="s">
        <v>648</v>
      </c>
      <c r="E73" s="27" t="s">
        <v>515</v>
      </c>
      <c r="F73" s="25" t="s">
        <v>123</v>
      </c>
      <c r="G73" s="25" t="s">
        <v>930</v>
      </c>
      <c r="H73" s="29">
        <v>7</v>
      </c>
      <c r="I73" s="29">
        <v>9</v>
      </c>
      <c r="J73" s="29" t="s">
        <v>27</v>
      </c>
      <c r="K73" s="29" t="s">
        <v>27</v>
      </c>
      <c r="L73" s="36"/>
      <c r="M73" s="36"/>
      <c r="N73" s="36"/>
      <c r="O73" s="36"/>
      <c r="P73" s="175">
        <v>5</v>
      </c>
      <c r="Q73" s="32">
        <f t="shared" si="0"/>
        <v>6.6</v>
      </c>
      <c r="R73" s="33" t="str">
        <f t="shared" si="3"/>
        <v>C+</v>
      </c>
      <c r="S73" s="34" t="str">
        <f t="shared" si="1"/>
        <v>Trung bình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>
      <c r="B74" s="24">
        <v>64</v>
      </c>
      <c r="C74" s="25" t="s">
        <v>3498</v>
      </c>
      <c r="D74" s="26" t="s">
        <v>3499</v>
      </c>
      <c r="E74" s="27" t="s">
        <v>3500</v>
      </c>
      <c r="F74" s="25" t="s">
        <v>995</v>
      </c>
      <c r="G74" s="25" t="s">
        <v>79</v>
      </c>
      <c r="H74" s="29">
        <v>10</v>
      </c>
      <c r="I74" s="29">
        <v>6</v>
      </c>
      <c r="J74" s="29" t="s">
        <v>27</v>
      </c>
      <c r="K74" s="29" t="s">
        <v>27</v>
      </c>
      <c r="L74" s="36"/>
      <c r="M74" s="36"/>
      <c r="N74" s="36"/>
      <c r="O74" s="36"/>
      <c r="P74" s="175">
        <v>4</v>
      </c>
      <c r="Q74" s="32">
        <f t="shared" si="0"/>
        <v>5.8</v>
      </c>
      <c r="R74" s="33" t="str">
        <f t="shared" si="3"/>
        <v>C</v>
      </c>
      <c r="S74" s="34" t="str">
        <f t="shared" si="1"/>
        <v>Trung bình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>
      <c r="B75" s="24">
        <v>65</v>
      </c>
      <c r="C75" s="25" t="s">
        <v>3501</v>
      </c>
      <c r="D75" s="26" t="s">
        <v>303</v>
      </c>
      <c r="E75" s="27" t="s">
        <v>331</v>
      </c>
      <c r="F75" s="25" t="s">
        <v>944</v>
      </c>
      <c r="G75" s="25" t="s">
        <v>945</v>
      </c>
      <c r="H75" s="29">
        <v>6</v>
      </c>
      <c r="I75" s="29">
        <v>5</v>
      </c>
      <c r="J75" s="29" t="s">
        <v>27</v>
      </c>
      <c r="K75" s="29" t="s">
        <v>27</v>
      </c>
      <c r="L75" s="36"/>
      <c r="M75" s="36"/>
      <c r="N75" s="36"/>
      <c r="O75" s="36"/>
      <c r="P75" s="175">
        <v>4</v>
      </c>
      <c r="Q75" s="32">
        <f t="shared" ref="Q75:Q138" si="5">ROUND(SUMPRODUCT(H75:P75,$H$10:$P$10)/100,1)</f>
        <v>4.7</v>
      </c>
      <c r="R75" s="33" t="str">
        <f t="shared" si="3"/>
        <v>D</v>
      </c>
      <c r="S75" s="34" t="str">
        <f t="shared" si="1"/>
        <v>Trung bình yếu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>
      <c r="B76" s="24">
        <v>66</v>
      </c>
      <c r="C76" s="25" t="s">
        <v>3502</v>
      </c>
      <c r="D76" s="26" t="s">
        <v>3503</v>
      </c>
      <c r="E76" s="27" t="s">
        <v>331</v>
      </c>
      <c r="F76" s="25" t="s">
        <v>1110</v>
      </c>
      <c r="G76" s="25" t="s">
        <v>115</v>
      </c>
      <c r="H76" s="29">
        <v>8</v>
      </c>
      <c r="I76" s="29">
        <v>8</v>
      </c>
      <c r="J76" s="29" t="s">
        <v>27</v>
      </c>
      <c r="K76" s="29" t="s">
        <v>27</v>
      </c>
      <c r="L76" s="36"/>
      <c r="M76" s="36"/>
      <c r="N76" s="36"/>
      <c r="O76" s="36"/>
      <c r="P76" s="175">
        <v>3</v>
      </c>
      <c r="Q76" s="32">
        <f t="shared" si="5"/>
        <v>5.5</v>
      </c>
      <c r="R76" s="33" t="str">
        <f t="shared" si="3"/>
        <v>C</v>
      </c>
      <c r="S76" s="34" t="str">
        <f t="shared" si="1"/>
        <v>Trung bình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>
      <c r="B77" s="24">
        <v>67</v>
      </c>
      <c r="C77" s="25" t="s">
        <v>3504</v>
      </c>
      <c r="D77" s="26" t="s">
        <v>1780</v>
      </c>
      <c r="E77" s="27" t="s">
        <v>334</v>
      </c>
      <c r="F77" s="25" t="s">
        <v>1854</v>
      </c>
      <c r="G77" s="25" t="s">
        <v>79</v>
      </c>
      <c r="H77" s="29">
        <v>10</v>
      </c>
      <c r="I77" s="29">
        <v>5</v>
      </c>
      <c r="J77" s="29" t="s">
        <v>27</v>
      </c>
      <c r="K77" s="29" t="s">
        <v>27</v>
      </c>
      <c r="L77" s="36"/>
      <c r="M77" s="36"/>
      <c r="N77" s="36"/>
      <c r="O77" s="36"/>
      <c r="P77" s="175">
        <v>6</v>
      </c>
      <c r="Q77" s="32">
        <f t="shared" si="5"/>
        <v>6.5</v>
      </c>
      <c r="R77" s="33" t="str">
        <f t="shared" si="3"/>
        <v>C+</v>
      </c>
      <c r="S77" s="34" t="str">
        <f t="shared" si="1"/>
        <v>Trung bình</v>
      </c>
      <c r="T77" s="35" t="str">
        <f t="shared" si="4"/>
        <v/>
      </c>
      <c r="U77" s="3"/>
      <c r="V77" s="101" t="str">
        <f t="shared" si="6"/>
        <v>Đạt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>
      <c r="B78" s="24">
        <v>68</v>
      </c>
      <c r="C78" s="25" t="s">
        <v>3505</v>
      </c>
      <c r="D78" s="26" t="s">
        <v>288</v>
      </c>
      <c r="E78" s="27" t="s">
        <v>3506</v>
      </c>
      <c r="F78" s="25" t="s">
        <v>2450</v>
      </c>
      <c r="G78" s="25" t="s">
        <v>557</v>
      </c>
      <c r="H78" s="29">
        <v>8</v>
      </c>
      <c r="I78" s="29">
        <v>7</v>
      </c>
      <c r="J78" s="29" t="s">
        <v>27</v>
      </c>
      <c r="K78" s="29" t="s">
        <v>27</v>
      </c>
      <c r="L78" s="36"/>
      <c r="M78" s="36"/>
      <c r="N78" s="36"/>
      <c r="O78" s="36"/>
      <c r="P78" s="175">
        <v>5</v>
      </c>
      <c r="Q78" s="32">
        <f t="shared" si="5"/>
        <v>6.2</v>
      </c>
      <c r="R78" s="33" t="str">
        <f t="shared" si="3"/>
        <v>C</v>
      </c>
      <c r="S78" s="34" t="str">
        <f t="shared" si="1"/>
        <v>Trung bình</v>
      </c>
      <c r="T78" s="35" t="str">
        <f t="shared" si="4"/>
        <v/>
      </c>
      <c r="U78" s="3"/>
      <c r="V78" s="101" t="str">
        <f t="shared" si="6"/>
        <v>Đạt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>
      <c r="B79" s="24">
        <v>69</v>
      </c>
      <c r="C79" s="25" t="s">
        <v>3507</v>
      </c>
      <c r="D79" s="26" t="s">
        <v>1043</v>
      </c>
      <c r="E79" s="27" t="s">
        <v>3508</v>
      </c>
      <c r="F79" s="25" t="s">
        <v>1589</v>
      </c>
      <c r="G79" s="25" t="s">
        <v>594</v>
      </c>
      <c r="H79" s="29">
        <v>9</v>
      </c>
      <c r="I79" s="29">
        <v>6</v>
      </c>
      <c r="J79" s="29" t="s">
        <v>27</v>
      </c>
      <c r="K79" s="29" t="s">
        <v>27</v>
      </c>
      <c r="L79" s="36"/>
      <c r="M79" s="36"/>
      <c r="N79" s="36"/>
      <c r="O79" s="36"/>
      <c r="P79" s="175">
        <v>5</v>
      </c>
      <c r="Q79" s="32">
        <f t="shared" si="5"/>
        <v>6.1</v>
      </c>
      <c r="R79" s="33" t="str">
        <f t="shared" si="3"/>
        <v>C</v>
      </c>
      <c r="S79" s="34" t="str">
        <f t="shared" si="1"/>
        <v>Trung bình</v>
      </c>
      <c r="T79" s="35" t="str">
        <f t="shared" si="4"/>
        <v/>
      </c>
      <c r="U79" s="3"/>
      <c r="V79" s="101" t="str">
        <f t="shared" si="6"/>
        <v>Đạt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 hidden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148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66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3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81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051" priority="2" operator="greaterThan">
      <formula>10</formula>
    </cfRule>
  </conditionalFormatting>
  <conditionalFormatting sqref="C1:C1048576">
    <cfRule type="duplicateValues" dxfId="2050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6.2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3959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43604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28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1</v>
      </c>
      <c r="AI9" s="81">
        <f>+$AH$9/$Y$9</f>
        <v>6.6666666666666671E-3</v>
      </c>
      <c r="AJ9" s="73">
        <f>COUNTIF($V$11:$V$219,"Đạt")</f>
        <v>59</v>
      </c>
      <c r="AK9" s="80">
        <f>+$AJ$9/$Y$9</f>
        <v>0.39333333333333331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3876</v>
      </c>
      <c r="D11" s="17" t="s">
        <v>3877</v>
      </c>
      <c r="E11" s="18" t="s">
        <v>73</v>
      </c>
      <c r="F11" s="16" t="s">
        <v>2300</v>
      </c>
      <c r="G11" s="16" t="s">
        <v>585</v>
      </c>
      <c r="H11" s="19">
        <v>10</v>
      </c>
      <c r="I11" s="19">
        <v>5</v>
      </c>
      <c r="J11" s="19" t="s">
        <v>27</v>
      </c>
      <c r="K11" s="19" t="s">
        <v>27</v>
      </c>
      <c r="L11" s="20"/>
      <c r="M11" s="20"/>
      <c r="N11" s="20"/>
      <c r="O11" s="20"/>
      <c r="P11" s="174">
        <v>7</v>
      </c>
      <c r="Q11" s="21">
        <f t="shared" ref="Q11:Q74" si="0">ROUND(SUMPRODUCT(H11:P11,$H$10:$P$10)/100,1)</f>
        <v>7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B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Khá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3878</v>
      </c>
      <c r="D12" s="26" t="s">
        <v>77</v>
      </c>
      <c r="E12" s="27" t="s">
        <v>73</v>
      </c>
      <c r="F12" s="25" t="s">
        <v>838</v>
      </c>
      <c r="G12" s="25" t="s">
        <v>205</v>
      </c>
      <c r="H12" s="29">
        <v>10</v>
      </c>
      <c r="I12" s="29">
        <v>6</v>
      </c>
      <c r="J12" s="29" t="s">
        <v>27</v>
      </c>
      <c r="K12" s="29" t="s">
        <v>27</v>
      </c>
      <c r="L12" s="30"/>
      <c r="M12" s="30"/>
      <c r="N12" s="30"/>
      <c r="O12" s="30"/>
      <c r="P12" s="175">
        <v>4</v>
      </c>
      <c r="Q12" s="32">
        <f t="shared" si="0"/>
        <v>5.8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3879</v>
      </c>
      <c r="D13" s="26" t="s">
        <v>3880</v>
      </c>
      <c r="E13" s="27" t="s">
        <v>73</v>
      </c>
      <c r="F13" s="25" t="s">
        <v>270</v>
      </c>
      <c r="G13" s="25" t="s">
        <v>100</v>
      </c>
      <c r="H13" s="29">
        <v>10</v>
      </c>
      <c r="I13" s="29">
        <v>3</v>
      </c>
      <c r="J13" s="29" t="s">
        <v>27</v>
      </c>
      <c r="K13" s="29" t="s">
        <v>27</v>
      </c>
      <c r="L13" s="36"/>
      <c r="M13" s="36"/>
      <c r="N13" s="36"/>
      <c r="O13" s="36"/>
      <c r="P13" s="175">
        <v>3</v>
      </c>
      <c r="Q13" s="32">
        <f t="shared" si="0"/>
        <v>4.4000000000000004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3881</v>
      </c>
      <c r="D14" s="26" t="s">
        <v>2615</v>
      </c>
      <c r="E14" s="27" t="s">
        <v>73</v>
      </c>
      <c r="F14" s="25" t="s">
        <v>286</v>
      </c>
      <c r="G14" s="25" t="s">
        <v>383</v>
      </c>
      <c r="H14" s="29">
        <v>10</v>
      </c>
      <c r="I14" s="29">
        <v>5</v>
      </c>
      <c r="J14" s="29" t="s">
        <v>27</v>
      </c>
      <c r="K14" s="29" t="s">
        <v>27</v>
      </c>
      <c r="L14" s="36"/>
      <c r="M14" s="36"/>
      <c r="N14" s="36"/>
      <c r="O14" s="36"/>
      <c r="P14" s="175">
        <v>3</v>
      </c>
      <c r="Q14" s="32">
        <f t="shared" si="0"/>
        <v>5</v>
      </c>
      <c r="R14" s="33" t="str">
        <f t="shared" si="3"/>
        <v>D+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3882</v>
      </c>
      <c r="D15" s="26" t="s">
        <v>1361</v>
      </c>
      <c r="E15" s="27" t="s">
        <v>73</v>
      </c>
      <c r="F15" s="25" t="s">
        <v>1882</v>
      </c>
      <c r="G15" s="25" t="s">
        <v>585</v>
      </c>
      <c r="H15" s="29">
        <v>10</v>
      </c>
      <c r="I15" s="29">
        <v>4</v>
      </c>
      <c r="J15" s="29" t="s">
        <v>27</v>
      </c>
      <c r="K15" s="29" t="s">
        <v>27</v>
      </c>
      <c r="L15" s="36"/>
      <c r="M15" s="36"/>
      <c r="N15" s="36"/>
      <c r="O15" s="36"/>
      <c r="P15" s="175">
        <v>6</v>
      </c>
      <c r="Q15" s="32">
        <f t="shared" si="0"/>
        <v>6.2</v>
      </c>
      <c r="R15" s="33" t="str">
        <f t="shared" si="3"/>
        <v>C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3883</v>
      </c>
      <c r="D16" s="26" t="s">
        <v>2382</v>
      </c>
      <c r="E16" s="27" t="s">
        <v>73</v>
      </c>
      <c r="F16" s="25" t="s">
        <v>3299</v>
      </c>
      <c r="G16" s="25" t="s">
        <v>585</v>
      </c>
      <c r="H16" s="29">
        <v>10</v>
      </c>
      <c r="I16" s="29">
        <v>5</v>
      </c>
      <c r="J16" s="29" t="s">
        <v>27</v>
      </c>
      <c r="K16" s="29" t="s">
        <v>27</v>
      </c>
      <c r="L16" s="36"/>
      <c r="M16" s="36"/>
      <c r="N16" s="36"/>
      <c r="O16" s="36"/>
      <c r="P16" s="175">
        <v>4</v>
      </c>
      <c r="Q16" s="32">
        <f t="shared" si="0"/>
        <v>5.5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3884</v>
      </c>
      <c r="D17" s="26" t="s">
        <v>1218</v>
      </c>
      <c r="E17" s="27" t="s">
        <v>2843</v>
      </c>
      <c r="F17" s="25" t="s">
        <v>142</v>
      </c>
      <c r="G17" s="25" t="s">
        <v>158</v>
      </c>
      <c r="H17" s="29">
        <v>10</v>
      </c>
      <c r="I17" s="29">
        <v>8</v>
      </c>
      <c r="J17" s="29" t="s">
        <v>27</v>
      </c>
      <c r="K17" s="29" t="s">
        <v>27</v>
      </c>
      <c r="L17" s="36"/>
      <c r="M17" s="36"/>
      <c r="N17" s="36"/>
      <c r="O17" s="36"/>
      <c r="P17" s="175">
        <v>8</v>
      </c>
      <c r="Q17" s="32">
        <f t="shared" si="0"/>
        <v>8.4</v>
      </c>
      <c r="R17" s="33" t="str">
        <f t="shared" si="3"/>
        <v>B+</v>
      </c>
      <c r="S17" s="34" t="str">
        <f t="shared" si="1"/>
        <v>Khá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3885</v>
      </c>
      <c r="D18" s="26" t="s">
        <v>419</v>
      </c>
      <c r="E18" s="27" t="s">
        <v>932</v>
      </c>
      <c r="F18" s="25" t="s">
        <v>1283</v>
      </c>
      <c r="G18" s="25" t="s">
        <v>297</v>
      </c>
      <c r="H18" s="29">
        <v>10</v>
      </c>
      <c r="I18" s="29">
        <v>8</v>
      </c>
      <c r="J18" s="29" t="s">
        <v>27</v>
      </c>
      <c r="K18" s="29" t="s">
        <v>27</v>
      </c>
      <c r="L18" s="36"/>
      <c r="M18" s="36"/>
      <c r="N18" s="36"/>
      <c r="O18" s="36"/>
      <c r="P18" s="175">
        <v>4</v>
      </c>
      <c r="Q18" s="32">
        <f t="shared" si="0"/>
        <v>6.4</v>
      </c>
      <c r="R18" s="33" t="str">
        <f t="shared" si="3"/>
        <v>C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3886</v>
      </c>
      <c r="D19" s="26" t="s">
        <v>1075</v>
      </c>
      <c r="E19" s="27" t="s">
        <v>941</v>
      </c>
      <c r="F19" s="25" t="s">
        <v>1781</v>
      </c>
      <c r="G19" s="25" t="s">
        <v>383</v>
      </c>
      <c r="H19" s="29">
        <v>10</v>
      </c>
      <c r="I19" s="29">
        <v>7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6.1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3887</v>
      </c>
      <c r="D20" s="26" t="s">
        <v>3888</v>
      </c>
      <c r="E20" s="27" t="s">
        <v>118</v>
      </c>
      <c r="F20" s="25" t="s">
        <v>82</v>
      </c>
      <c r="G20" s="25" t="s">
        <v>167</v>
      </c>
      <c r="H20" s="29">
        <v>6</v>
      </c>
      <c r="I20" s="29">
        <v>5</v>
      </c>
      <c r="J20" s="29" t="s">
        <v>27</v>
      </c>
      <c r="K20" s="29" t="s">
        <v>27</v>
      </c>
      <c r="L20" s="36"/>
      <c r="M20" s="36"/>
      <c r="N20" s="36"/>
      <c r="O20" s="36"/>
      <c r="P20" s="175">
        <v>5</v>
      </c>
      <c r="Q20" s="32">
        <f t="shared" si="0"/>
        <v>5.2</v>
      </c>
      <c r="R20" s="33" t="str">
        <f t="shared" si="3"/>
        <v>D+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3889</v>
      </c>
      <c r="D21" s="26" t="s">
        <v>410</v>
      </c>
      <c r="E21" s="27" t="s">
        <v>406</v>
      </c>
      <c r="F21" s="25" t="s">
        <v>133</v>
      </c>
      <c r="G21" s="25" t="s">
        <v>158</v>
      </c>
      <c r="H21" s="29">
        <v>10</v>
      </c>
      <c r="I21" s="29">
        <v>9</v>
      </c>
      <c r="J21" s="29" t="s">
        <v>27</v>
      </c>
      <c r="K21" s="29" t="s">
        <v>27</v>
      </c>
      <c r="L21" s="36"/>
      <c r="M21" s="36"/>
      <c r="N21" s="36"/>
      <c r="O21" s="36"/>
      <c r="P21" s="175">
        <v>5</v>
      </c>
      <c r="Q21" s="32">
        <f t="shared" si="0"/>
        <v>7.2</v>
      </c>
      <c r="R21" s="33" t="str">
        <f t="shared" si="3"/>
        <v>B</v>
      </c>
      <c r="S21" s="34" t="str">
        <f t="shared" si="1"/>
        <v>Khá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3890</v>
      </c>
      <c r="D22" s="26" t="s">
        <v>1390</v>
      </c>
      <c r="E22" s="27" t="s">
        <v>413</v>
      </c>
      <c r="F22" s="25" t="s">
        <v>1096</v>
      </c>
      <c r="G22" s="25" t="s">
        <v>129</v>
      </c>
      <c r="H22" s="29">
        <v>8</v>
      </c>
      <c r="I22" s="29">
        <v>4</v>
      </c>
      <c r="J22" s="29" t="s">
        <v>27</v>
      </c>
      <c r="K22" s="29" t="s">
        <v>27</v>
      </c>
      <c r="L22" s="36"/>
      <c r="M22" s="36"/>
      <c r="N22" s="36"/>
      <c r="O22" s="36"/>
      <c r="P22" s="175">
        <v>4</v>
      </c>
      <c r="Q22" s="32">
        <f t="shared" si="0"/>
        <v>4.8</v>
      </c>
      <c r="R22" s="33" t="str">
        <f t="shared" si="3"/>
        <v>D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3891</v>
      </c>
      <c r="D23" s="26" t="s">
        <v>254</v>
      </c>
      <c r="E23" s="27" t="s">
        <v>2950</v>
      </c>
      <c r="F23" s="25" t="s">
        <v>995</v>
      </c>
      <c r="G23" s="25" t="s">
        <v>376</v>
      </c>
      <c r="H23" s="29">
        <v>10</v>
      </c>
      <c r="I23" s="29">
        <v>4</v>
      </c>
      <c r="J23" s="29" t="s">
        <v>27</v>
      </c>
      <c r="K23" s="29" t="s">
        <v>27</v>
      </c>
      <c r="L23" s="36"/>
      <c r="M23" s="36"/>
      <c r="N23" s="36"/>
      <c r="O23" s="36"/>
      <c r="P23" s="175">
        <v>7</v>
      </c>
      <c r="Q23" s="32">
        <f t="shared" si="0"/>
        <v>6.7</v>
      </c>
      <c r="R23" s="33" t="str">
        <f t="shared" si="3"/>
        <v>C+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3892</v>
      </c>
      <c r="D24" s="26" t="s">
        <v>1870</v>
      </c>
      <c r="E24" s="27" t="s">
        <v>2952</v>
      </c>
      <c r="F24" s="25" t="s">
        <v>813</v>
      </c>
      <c r="G24" s="25" t="s">
        <v>158</v>
      </c>
      <c r="H24" s="29">
        <v>9</v>
      </c>
      <c r="I24" s="29">
        <v>5</v>
      </c>
      <c r="J24" s="29" t="s">
        <v>27</v>
      </c>
      <c r="K24" s="29" t="s">
        <v>27</v>
      </c>
      <c r="L24" s="36"/>
      <c r="M24" s="36"/>
      <c r="N24" s="36"/>
      <c r="O24" s="36"/>
      <c r="P24" s="175">
        <v>5</v>
      </c>
      <c r="Q24" s="32">
        <f t="shared" si="0"/>
        <v>5.8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3893</v>
      </c>
      <c r="D25" s="26" t="s">
        <v>3093</v>
      </c>
      <c r="E25" s="27" t="s">
        <v>185</v>
      </c>
      <c r="F25" s="25" t="s">
        <v>1268</v>
      </c>
      <c r="G25" s="25" t="s">
        <v>383</v>
      </c>
      <c r="H25" s="29">
        <v>10</v>
      </c>
      <c r="I25" s="29">
        <v>5</v>
      </c>
      <c r="J25" s="29" t="s">
        <v>27</v>
      </c>
      <c r="K25" s="29" t="s">
        <v>27</v>
      </c>
      <c r="L25" s="36"/>
      <c r="M25" s="36"/>
      <c r="N25" s="36"/>
      <c r="O25" s="36"/>
      <c r="P25" s="175">
        <v>5</v>
      </c>
      <c r="Q25" s="32">
        <f t="shared" si="0"/>
        <v>6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3894</v>
      </c>
      <c r="D26" s="26" t="s">
        <v>3895</v>
      </c>
      <c r="E26" s="27" t="s">
        <v>185</v>
      </c>
      <c r="F26" s="25" t="s">
        <v>204</v>
      </c>
      <c r="G26" s="25" t="s">
        <v>205</v>
      </c>
      <c r="H26" s="29">
        <v>10</v>
      </c>
      <c r="I26" s="29">
        <v>6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5.3</v>
      </c>
      <c r="R26" s="33" t="str">
        <f t="shared" si="3"/>
        <v>D+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3896</v>
      </c>
      <c r="D27" s="26" t="s">
        <v>275</v>
      </c>
      <c r="E27" s="27" t="s">
        <v>3897</v>
      </c>
      <c r="F27" s="25" t="s">
        <v>1337</v>
      </c>
      <c r="G27" s="25" t="s">
        <v>585</v>
      </c>
      <c r="H27" s="29">
        <v>6</v>
      </c>
      <c r="I27" s="29">
        <v>4</v>
      </c>
      <c r="J27" s="29" t="s">
        <v>27</v>
      </c>
      <c r="K27" s="29" t="s">
        <v>27</v>
      </c>
      <c r="L27" s="36"/>
      <c r="M27" s="36"/>
      <c r="N27" s="36"/>
      <c r="O27" s="36"/>
      <c r="P27" s="175">
        <v>6</v>
      </c>
      <c r="Q27" s="32">
        <f t="shared" si="0"/>
        <v>5.4</v>
      </c>
      <c r="R27" s="33" t="str">
        <f t="shared" si="3"/>
        <v>D+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3898</v>
      </c>
      <c r="D28" s="26" t="s">
        <v>3899</v>
      </c>
      <c r="E28" s="27" t="s">
        <v>189</v>
      </c>
      <c r="F28" s="25" t="s">
        <v>853</v>
      </c>
      <c r="G28" s="25" t="s">
        <v>138</v>
      </c>
      <c r="H28" s="29">
        <v>8</v>
      </c>
      <c r="I28" s="29">
        <v>6</v>
      </c>
      <c r="J28" s="29" t="s">
        <v>27</v>
      </c>
      <c r="K28" s="29" t="s">
        <v>27</v>
      </c>
      <c r="L28" s="36"/>
      <c r="M28" s="36"/>
      <c r="N28" s="36"/>
      <c r="O28" s="36"/>
      <c r="P28" s="175">
        <v>5</v>
      </c>
      <c r="Q28" s="32">
        <f t="shared" si="0"/>
        <v>5.9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3900</v>
      </c>
      <c r="D29" s="26" t="s">
        <v>303</v>
      </c>
      <c r="E29" s="27" t="s">
        <v>189</v>
      </c>
      <c r="F29" s="25" t="s">
        <v>1867</v>
      </c>
      <c r="G29" s="25" t="s">
        <v>158</v>
      </c>
      <c r="H29" s="29">
        <v>10</v>
      </c>
      <c r="I29" s="29">
        <v>5</v>
      </c>
      <c r="J29" s="29" t="s">
        <v>27</v>
      </c>
      <c r="K29" s="29" t="s">
        <v>27</v>
      </c>
      <c r="L29" s="36"/>
      <c r="M29" s="36"/>
      <c r="N29" s="36"/>
      <c r="O29" s="36"/>
      <c r="P29" s="175">
        <v>4</v>
      </c>
      <c r="Q29" s="32">
        <f t="shared" si="0"/>
        <v>5.5</v>
      </c>
      <c r="R29" s="33" t="str">
        <f t="shared" si="3"/>
        <v>C</v>
      </c>
      <c r="S29" s="34" t="str">
        <f t="shared" si="1"/>
        <v>Trung bình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3901</v>
      </c>
      <c r="D30" s="26" t="s">
        <v>3098</v>
      </c>
      <c r="E30" s="27" t="s">
        <v>443</v>
      </c>
      <c r="F30" s="25" t="s">
        <v>177</v>
      </c>
      <c r="G30" s="25" t="s">
        <v>408</v>
      </c>
      <c r="H30" s="29">
        <v>10</v>
      </c>
      <c r="I30" s="29">
        <v>7</v>
      </c>
      <c r="J30" s="29" t="s">
        <v>27</v>
      </c>
      <c r="K30" s="29" t="s">
        <v>27</v>
      </c>
      <c r="L30" s="36"/>
      <c r="M30" s="36"/>
      <c r="N30" s="36"/>
      <c r="O30" s="36"/>
      <c r="P30" s="175">
        <v>5</v>
      </c>
      <c r="Q30" s="32">
        <f t="shared" si="0"/>
        <v>6.6</v>
      </c>
      <c r="R30" s="33" t="str">
        <f t="shared" si="3"/>
        <v>C+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3902</v>
      </c>
      <c r="D31" s="26" t="s">
        <v>3903</v>
      </c>
      <c r="E31" s="27" t="s">
        <v>443</v>
      </c>
      <c r="F31" s="25" t="s">
        <v>933</v>
      </c>
      <c r="G31" s="25" t="s">
        <v>191</v>
      </c>
      <c r="H31" s="29">
        <v>8</v>
      </c>
      <c r="I31" s="29">
        <v>3</v>
      </c>
      <c r="J31" s="29" t="s">
        <v>27</v>
      </c>
      <c r="K31" s="29" t="s">
        <v>27</v>
      </c>
      <c r="L31" s="36"/>
      <c r="M31" s="36"/>
      <c r="N31" s="36"/>
      <c r="O31" s="36"/>
      <c r="P31" s="175">
        <v>5</v>
      </c>
      <c r="Q31" s="32">
        <f t="shared" si="0"/>
        <v>5</v>
      </c>
      <c r="R31" s="33" t="str">
        <f t="shared" si="3"/>
        <v>D+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3904</v>
      </c>
      <c r="D32" s="26" t="s">
        <v>288</v>
      </c>
      <c r="E32" s="27" t="s">
        <v>3552</v>
      </c>
      <c r="F32" s="25" t="s">
        <v>170</v>
      </c>
      <c r="G32" s="25" t="s">
        <v>158</v>
      </c>
      <c r="H32" s="29">
        <v>10</v>
      </c>
      <c r="I32" s="29">
        <v>6</v>
      </c>
      <c r="J32" s="29" t="s">
        <v>27</v>
      </c>
      <c r="K32" s="29" t="s">
        <v>27</v>
      </c>
      <c r="L32" s="36"/>
      <c r="M32" s="36"/>
      <c r="N32" s="36"/>
      <c r="O32" s="36"/>
      <c r="P32" s="175">
        <v>3</v>
      </c>
      <c r="Q32" s="32">
        <f t="shared" si="0"/>
        <v>5.3</v>
      </c>
      <c r="R32" s="33" t="str">
        <f t="shared" si="3"/>
        <v>D+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3905</v>
      </c>
      <c r="D33" s="26" t="s">
        <v>3906</v>
      </c>
      <c r="E33" s="27" t="s">
        <v>610</v>
      </c>
      <c r="F33" s="25" t="s">
        <v>498</v>
      </c>
      <c r="G33" s="25" t="s">
        <v>158</v>
      </c>
      <c r="H33" s="29">
        <v>6</v>
      </c>
      <c r="I33" s="29">
        <v>6</v>
      </c>
      <c r="J33" s="29" t="s">
        <v>27</v>
      </c>
      <c r="K33" s="29" t="s">
        <v>27</v>
      </c>
      <c r="L33" s="36"/>
      <c r="M33" s="36"/>
      <c r="N33" s="36"/>
      <c r="O33" s="36"/>
      <c r="P33" s="175">
        <v>5</v>
      </c>
      <c r="Q33" s="32">
        <f t="shared" si="0"/>
        <v>5.5</v>
      </c>
      <c r="R33" s="33" t="str">
        <f t="shared" si="3"/>
        <v>C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3907</v>
      </c>
      <c r="D34" s="26" t="s">
        <v>405</v>
      </c>
      <c r="E34" s="27" t="s">
        <v>1296</v>
      </c>
      <c r="F34" s="25" t="s">
        <v>382</v>
      </c>
      <c r="G34" s="25" t="s">
        <v>408</v>
      </c>
      <c r="H34" s="29">
        <v>8</v>
      </c>
      <c r="I34" s="29">
        <v>8</v>
      </c>
      <c r="J34" s="29" t="s">
        <v>27</v>
      </c>
      <c r="K34" s="29" t="s">
        <v>27</v>
      </c>
      <c r="L34" s="36"/>
      <c r="M34" s="36"/>
      <c r="N34" s="36"/>
      <c r="O34" s="36"/>
      <c r="P34" s="175">
        <v>8</v>
      </c>
      <c r="Q34" s="32">
        <f t="shared" si="0"/>
        <v>8</v>
      </c>
      <c r="R34" s="33" t="str">
        <f t="shared" si="3"/>
        <v>B+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3908</v>
      </c>
      <c r="D35" s="26" t="s">
        <v>1680</v>
      </c>
      <c r="E35" s="27" t="s">
        <v>203</v>
      </c>
      <c r="F35" s="25" t="s">
        <v>446</v>
      </c>
      <c r="G35" s="25" t="s">
        <v>557</v>
      </c>
      <c r="H35" s="29">
        <v>8</v>
      </c>
      <c r="I35" s="29">
        <v>4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4.3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3909</v>
      </c>
      <c r="D36" s="26" t="s">
        <v>3910</v>
      </c>
      <c r="E36" s="27" t="s">
        <v>208</v>
      </c>
      <c r="F36" s="25" t="s">
        <v>78</v>
      </c>
      <c r="G36" s="25" t="s">
        <v>205</v>
      </c>
      <c r="H36" s="29">
        <v>10</v>
      </c>
      <c r="I36" s="29">
        <v>7</v>
      </c>
      <c r="J36" s="29" t="s">
        <v>27</v>
      </c>
      <c r="K36" s="29" t="s">
        <v>27</v>
      </c>
      <c r="L36" s="36"/>
      <c r="M36" s="36"/>
      <c r="N36" s="36"/>
      <c r="O36" s="36"/>
      <c r="P36" s="175">
        <v>4</v>
      </c>
      <c r="Q36" s="32">
        <f t="shared" si="0"/>
        <v>6.1</v>
      </c>
      <c r="R36" s="33" t="str">
        <f t="shared" si="3"/>
        <v>C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3911</v>
      </c>
      <c r="D37" s="26" t="s">
        <v>2745</v>
      </c>
      <c r="E37" s="27" t="s">
        <v>2034</v>
      </c>
      <c r="F37" s="25" t="s">
        <v>1429</v>
      </c>
      <c r="G37" s="25" t="s">
        <v>158</v>
      </c>
      <c r="H37" s="29">
        <v>10</v>
      </c>
      <c r="I37" s="29">
        <v>5</v>
      </c>
      <c r="J37" s="29" t="s">
        <v>27</v>
      </c>
      <c r="K37" s="29" t="s">
        <v>27</v>
      </c>
      <c r="L37" s="36"/>
      <c r="M37" s="36"/>
      <c r="N37" s="36"/>
      <c r="O37" s="36"/>
      <c r="P37" s="175">
        <v>4</v>
      </c>
      <c r="Q37" s="32">
        <f t="shared" si="0"/>
        <v>5.5</v>
      </c>
      <c r="R37" s="33" t="str">
        <f t="shared" si="3"/>
        <v>C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3912</v>
      </c>
      <c r="D38" s="26" t="s">
        <v>381</v>
      </c>
      <c r="E38" s="27" t="s">
        <v>3913</v>
      </c>
      <c r="F38" s="25" t="s">
        <v>1204</v>
      </c>
      <c r="G38" s="25" t="s">
        <v>383</v>
      </c>
      <c r="H38" s="29">
        <v>10</v>
      </c>
      <c r="I38" s="29">
        <v>8</v>
      </c>
      <c r="J38" s="29" t="s">
        <v>27</v>
      </c>
      <c r="K38" s="29" t="s">
        <v>27</v>
      </c>
      <c r="L38" s="36"/>
      <c r="M38" s="36"/>
      <c r="N38" s="36"/>
      <c r="O38" s="36"/>
      <c r="P38" s="175">
        <v>6</v>
      </c>
      <c r="Q38" s="32">
        <f t="shared" si="0"/>
        <v>7.4</v>
      </c>
      <c r="R38" s="33" t="str">
        <f t="shared" si="3"/>
        <v>B</v>
      </c>
      <c r="S38" s="34" t="str">
        <f t="shared" si="1"/>
        <v>Khá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3914</v>
      </c>
      <c r="D39" s="26" t="s">
        <v>3915</v>
      </c>
      <c r="E39" s="27" t="s">
        <v>2380</v>
      </c>
      <c r="F39" s="25" t="s">
        <v>749</v>
      </c>
      <c r="G39" s="25" t="s">
        <v>91</v>
      </c>
      <c r="H39" s="29">
        <v>10</v>
      </c>
      <c r="I39" s="29">
        <v>6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5.3</v>
      </c>
      <c r="R39" s="33" t="str">
        <f t="shared" si="3"/>
        <v>D+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3916</v>
      </c>
      <c r="D40" s="26" t="s">
        <v>2745</v>
      </c>
      <c r="E40" s="27" t="s">
        <v>3917</v>
      </c>
      <c r="F40" s="25" t="s">
        <v>1773</v>
      </c>
      <c r="G40" s="25" t="s">
        <v>585</v>
      </c>
      <c r="H40" s="29">
        <v>10</v>
      </c>
      <c r="I40" s="29">
        <v>2</v>
      </c>
      <c r="J40" s="29" t="s">
        <v>27</v>
      </c>
      <c r="K40" s="29" t="s">
        <v>27</v>
      </c>
      <c r="L40" s="36"/>
      <c r="M40" s="36"/>
      <c r="N40" s="36"/>
      <c r="O40" s="36"/>
      <c r="P40" s="175">
        <v>4</v>
      </c>
      <c r="Q40" s="32">
        <f t="shared" si="0"/>
        <v>4.5999999999999996</v>
      </c>
      <c r="R40" s="33" t="str">
        <f t="shared" si="3"/>
        <v>D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3918</v>
      </c>
      <c r="D41" s="26" t="s">
        <v>3019</v>
      </c>
      <c r="E41" s="27" t="s">
        <v>228</v>
      </c>
      <c r="F41" s="25" t="s">
        <v>2553</v>
      </c>
      <c r="G41" s="25" t="s">
        <v>424</v>
      </c>
      <c r="H41" s="29">
        <v>8</v>
      </c>
      <c r="I41" s="29">
        <v>6</v>
      </c>
      <c r="J41" s="29" t="s">
        <v>27</v>
      </c>
      <c r="K41" s="29" t="s">
        <v>27</v>
      </c>
      <c r="L41" s="36"/>
      <c r="M41" s="36"/>
      <c r="N41" s="36"/>
      <c r="O41" s="36"/>
      <c r="P41" s="175">
        <v>2</v>
      </c>
      <c r="Q41" s="32">
        <f t="shared" si="0"/>
        <v>4.4000000000000004</v>
      </c>
      <c r="R41" s="33" t="str">
        <f t="shared" si="3"/>
        <v>D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3919</v>
      </c>
      <c r="D42" s="26" t="s">
        <v>3920</v>
      </c>
      <c r="E42" s="27" t="s">
        <v>228</v>
      </c>
      <c r="F42" s="25" t="s">
        <v>590</v>
      </c>
      <c r="G42" s="25" t="s">
        <v>205</v>
      </c>
      <c r="H42" s="29">
        <v>10</v>
      </c>
      <c r="I42" s="29">
        <v>8</v>
      </c>
      <c r="J42" s="29" t="s">
        <v>27</v>
      </c>
      <c r="K42" s="29" t="s">
        <v>27</v>
      </c>
      <c r="L42" s="36"/>
      <c r="M42" s="36"/>
      <c r="N42" s="36"/>
      <c r="O42" s="36"/>
      <c r="P42" s="175">
        <v>5</v>
      </c>
      <c r="Q42" s="32">
        <f t="shared" si="0"/>
        <v>6.9</v>
      </c>
      <c r="R42" s="33" t="str">
        <f t="shared" si="3"/>
        <v>C+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3921</v>
      </c>
      <c r="D43" s="26" t="s">
        <v>2690</v>
      </c>
      <c r="E43" s="27" t="s">
        <v>228</v>
      </c>
      <c r="F43" s="25" t="s">
        <v>426</v>
      </c>
      <c r="G43" s="25" t="s">
        <v>585</v>
      </c>
      <c r="H43" s="29">
        <v>10</v>
      </c>
      <c r="I43" s="29">
        <v>5</v>
      </c>
      <c r="J43" s="29" t="s">
        <v>27</v>
      </c>
      <c r="K43" s="29" t="s">
        <v>27</v>
      </c>
      <c r="L43" s="36"/>
      <c r="M43" s="36"/>
      <c r="N43" s="36"/>
      <c r="O43" s="36"/>
      <c r="P43" s="175">
        <v>3</v>
      </c>
      <c r="Q43" s="32">
        <f t="shared" si="0"/>
        <v>5</v>
      </c>
      <c r="R43" s="33" t="str">
        <f t="shared" si="3"/>
        <v>D+</v>
      </c>
      <c r="S43" s="34" t="str">
        <f t="shared" si="1"/>
        <v>Trung bình yếu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3922</v>
      </c>
      <c r="D44" s="26" t="s">
        <v>254</v>
      </c>
      <c r="E44" s="27" t="s">
        <v>1432</v>
      </c>
      <c r="F44" s="25" t="s">
        <v>256</v>
      </c>
      <c r="G44" s="25" t="s">
        <v>129</v>
      </c>
      <c r="H44" s="29">
        <v>10</v>
      </c>
      <c r="I44" s="29">
        <v>7</v>
      </c>
      <c r="J44" s="29" t="s">
        <v>27</v>
      </c>
      <c r="K44" s="29" t="s">
        <v>27</v>
      </c>
      <c r="L44" s="36"/>
      <c r="M44" s="36"/>
      <c r="N44" s="36"/>
      <c r="O44" s="36"/>
      <c r="P44" s="175">
        <v>7</v>
      </c>
      <c r="Q44" s="32">
        <f t="shared" si="0"/>
        <v>7.6</v>
      </c>
      <c r="R44" s="33" t="str">
        <f t="shared" si="3"/>
        <v>B</v>
      </c>
      <c r="S44" s="34" t="str">
        <f t="shared" si="1"/>
        <v>Khá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3923</v>
      </c>
      <c r="D45" s="26" t="s">
        <v>410</v>
      </c>
      <c r="E45" s="27" t="s">
        <v>1432</v>
      </c>
      <c r="F45" s="25" t="s">
        <v>236</v>
      </c>
      <c r="G45" s="25" t="s">
        <v>91</v>
      </c>
      <c r="H45" s="29">
        <v>8</v>
      </c>
      <c r="I45" s="29">
        <v>2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4.2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3924</v>
      </c>
      <c r="D46" s="26" t="s">
        <v>3925</v>
      </c>
      <c r="E46" s="27" t="s">
        <v>251</v>
      </c>
      <c r="F46" s="25" t="s">
        <v>569</v>
      </c>
      <c r="G46" s="25" t="s">
        <v>124</v>
      </c>
      <c r="H46" s="29">
        <v>10</v>
      </c>
      <c r="I46" s="29">
        <v>9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6.7</v>
      </c>
      <c r="R46" s="33" t="str">
        <f t="shared" si="3"/>
        <v>C+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3926</v>
      </c>
      <c r="D47" s="26" t="s">
        <v>2272</v>
      </c>
      <c r="E47" s="27" t="s">
        <v>251</v>
      </c>
      <c r="F47" s="25" t="s">
        <v>1259</v>
      </c>
      <c r="G47" s="25" t="s">
        <v>297</v>
      </c>
      <c r="H47" s="29">
        <v>10</v>
      </c>
      <c r="I47" s="29">
        <v>2</v>
      </c>
      <c r="J47" s="29" t="s">
        <v>27</v>
      </c>
      <c r="K47" s="29" t="s">
        <v>27</v>
      </c>
      <c r="L47" s="36"/>
      <c r="M47" s="36"/>
      <c r="N47" s="36"/>
      <c r="O47" s="36"/>
      <c r="P47" s="175">
        <v>3</v>
      </c>
      <c r="Q47" s="32">
        <f t="shared" si="0"/>
        <v>4.0999999999999996</v>
      </c>
      <c r="R47" s="33" t="str">
        <f t="shared" si="3"/>
        <v>D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3927</v>
      </c>
      <c r="D48" s="26" t="s">
        <v>3928</v>
      </c>
      <c r="E48" s="27" t="s">
        <v>683</v>
      </c>
      <c r="F48" s="25" t="s">
        <v>551</v>
      </c>
      <c r="G48" s="25" t="s">
        <v>91</v>
      </c>
      <c r="H48" s="29">
        <v>10</v>
      </c>
      <c r="I48" s="29">
        <v>2</v>
      </c>
      <c r="J48" s="29" t="s">
        <v>27</v>
      </c>
      <c r="K48" s="29" t="s">
        <v>27</v>
      </c>
      <c r="L48" s="36"/>
      <c r="M48" s="36"/>
      <c r="N48" s="36"/>
      <c r="O48" s="36"/>
      <c r="P48" s="175">
        <v>3</v>
      </c>
      <c r="Q48" s="32">
        <f t="shared" si="0"/>
        <v>4.0999999999999996</v>
      </c>
      <c r="R48" s="33" t="str">
        <f t="shared" si="3"/>
        <v>D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3929</v>
      </c>
      <c r="D49" s="26" t="s">
        <v>3910</v>
      </c>
      <c r="E49" s="27" t="s">
        <v>683</v>
      </c>
      <c r="F49" s="25" t="s">
        <v>729</v>
      </c>
      <c r="G49" s="25" t="s">
        <v>383</v>
      </c>
      <c r="H49" s="29">
        <v>6</v>
      </c>
      <c r="I49" s="29">
        <v>5</v>
      </c>
      <c r="J49" s="29" t="s">
        <v>27</v>
      </c>
      <c r="K49" s="29" t="s">
        <v>27</v>
      </c>
      <c r="L49" s="36"/>
      <c r="M49" s="36"/>
      <c r="N49" s="36"/>
      <c r="O49" s="36"/>
      <c r="P49" s="175">
        <v>4</v>
      </c>
      <c r="Q49" s="32">
        <f t="shared" si="0"/>
        <v>4.7</v>
      </c>
      <c r="R49" s="33" t="str">
        <f t="shared" si="3"/>
        <v>D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3930</v>
      </c>
      <c r="D50" s="26" t="s">
        <v>672</v>
      </c>
      <c r="E50" s="27" t="s">
        <v>259</v>
      </c>
      <c r="F50" s="25" t="s">
        <v>540</v>
      </c>
      <c r="G50" s="25" t="s">
        <v>95</v>
      </c>
      <c r="H50" s="29">
        <v>6</v>
      </c>
      <c r="I50" s="29">
        <v>2</v>
      </c>
      <c r="J50" s="29" t="s">
        <v>27</v>
      </c>
      <c r="K50" s="29" t="s">
        <v>27</v>
      </c>
      <c r="L50" s="36"/>
      <c r="M50" s="36"/>
      <c r="N50" s="36"/>
      <c r="O50" s="36"/>
      <c r="P50" s="175">
        <v>7</v>
      </c>
      <c r="Q50" s="32">
        <f t="shared" si="0"/>
        <v>5.3</v>
      </c>
      <c r="R50" s="33" t="str">
        <f t="shared" si="3"/>
        <v>D+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3931</v>
      </c>
      <c r="D51" s="26" t="s">
        <v>1708</v>
      </c>
      <c r="E51" s="27" t="s">
        <v>693</v>
      </c>
      <c r="F51" s="25" t="s">
        <v>1690</v>
      </c>
      <c r="G51" s="25" t="s">
        <v>205</v>
      </c>
      <c r="H51" s="29">
        <v>10</v>
      </c>
      <c r="I51" s="29">
        <v>6</v>
      </c>
      <c r="J51" s="29" t="s">
        <v>27</v>
      </c>
      <c r="K51" s="29" t="s">
        <v>27</v>
      </c>
      <c r="L51" s="36"/>
      <c r="M51" s="36"/>
      <c r="N51" s="36"/>
      <c r="O51" s="36"/>
      <c r="P51" s="175">
        <v>3</v>
      </c>
      <c r="Q51" s="32">
        <f t="shared" si="0"/>
        <v>5.3</v>
      </c>
      <c r="R51" s="33" t="str">
        <f t="shared" si="3"/>
        <v>D+</v>
      </c>
      <c r="S51" s="34" t="str">
        <f t="shared" si="1"/>
        <v>Trung bình yếu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3932</v>
      </c>
      <c r="D52" s="26" t="s">
        <v>3236</v>
      </c>
      <c r="E52" s="27" t="s">
        <v>843</v>
      </c>
      <c r="F52" s="25" t="s">
        <v>3089</v>
      </c>
      <c r="G52" s="25" t="s">
        <v>234</v>
      </c>
      <c r="H52" s="29">
        <v>10</v>
      </c>
      <c r="I52" s="29">
        <v>4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4.7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3933</v>
      </c>
      <c r="D53" s="26" t="s">
        <v>3934</v>
      </c>
      <c r="E53" s="27" t="s">
        <v>475</v>
      </c>
      <c r="F53" s="25" t="s">
        <v>369</v>
      </c>
      <c r="G53" s="25" t="s">
        <v>585</v>
      </c>
      <c r="H53" s="29">
        <v>10</v>
      </c>
      <c r="I53" s="29">
        <v>4</v>
      </c>
      <c r="J53" s="29" t="s">
        <v>27</v>
      </c>
      <c r="K53" s="29" t="s">
        <v>27</v>
      </c>
      <c r="L53" s="36"/>
      <c r="M53" s="36"/>
      <c r="N53" s="36"/>
      <c r="O53" s="36"/>
      <c r="P53" s="175">
        <v>5</v>
      </c>
      <c r="Q53" s="32">
        <f t="shared" si="0"/>
        <v>5.7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3935</v>
      </c>
      <c r="D54" s="26" t="s">
        <v>3936</v>
      </c>
      <c r="E54" s="27" t="s">
        <v>491</v>
      </c>
      <c r="F54" s="25" t="s">
        <v>153</v>
      </c>
      <c r="G54" s="25" t="s">
        <v>585</v>
      </c>
      <c r="H54" s="29">
        <v>10</v>
      </c>
      <c r="I54" s="29">
        <v>2</v>
      </c>
      <c r="J54" s="29" t="s">
        <v>27</v>
      </c>
      <c r="K54" s="29" t="s">
        <v>27</v>
      </c>
      <c r="L54" s="36"/>
      <c r="M54" s="36"/>
      <c r="N54" s="36"/>
      <c r="O54" s="36"/>
      <c r="P54" s="175">
        <v>4</v>
      </c>
      <c r="Q54" s="32">
        <f t="shared" si="0"/>
        <v>4.5999999999999996</v>
      </c>
      <c r="R54" s="33" t="str">
        <f t="shared" si="3"/>
        <v>D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3937</v>
      </c>
      <c r="D55" s="26" t="s">
        <v>288</v>
      </c>
      <c r="E55" s="27" t="s">
        <v>701</v>
      </c>
      <c r="F55" s="25" t="s">
        <v>399</v>
      </c>
      <c r="G55" s="25" t="s">
        <v>585</v>
      </c>
      <c r="H55" s="29">
        <v>10</v>
      </c>
      <c r="I55" s="29">
        <v>3</v>
      </c>
      <c r="J55" s="29" t="s">
        <v>27</v>
      </c>
      <c r="K55" s="29" t="s">
        <v>27</v>
      </c>
      <c r="L55" s="36"/>
      <c r="M55" s="36"/>
      <c r="N55" s="36"/>
      <c r="O55" s="36"/>
      <c r="P55" s="175">
        <v>3</v>
      </c>
      <c r="Q55" s="32">
        <f t="shared" si="0"/>
        <v>4.4000000000000004</v>
      </c>
      <c r="R55" s="33" t="str">
        <f t="shared" si="3"/>
        <v>D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3938</v>
      </c>
      <c r="D56" s="26" t="s">
        <v>435</v>
      </c>
      <c r="E56" s="27" t="s">
        <v>701</v>
      </c>
      <c r="F56" s="25" t="s">
        <v>3089</v>
      </c>
      <c r="G56" s="25" t="s">
        <v>124</v>
      </c>
      <c r="H56" s="29">
        <v>10</v>
      </c>
      <c r="I56" s="29">
        <v>5</v>
      </c>
      <c r="J56" s="29" t="s">
        <v>27</v>
      </c>
      <c r="K56" s="29" t="s">
        <v>27</v>
      </c>
      <c r="L56" s="36"/>
      <c r="M56" s="36"/>
      <c r="N56" s="36"/>
      <c r="O56" s="36"/>
      <c r="P56" s="175">
        <v>3</v>
      </c>
      <c r="Q56" s="32">
        <f t="shared" si="0"/>
        <v>5</v>
      </c>
      <c r="R56" s="33" t="str">
        <f t="shared" si="3"/>
        <v>D+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3939</v>
      </c>
      <c r="D57" s="26" t="s">
        <v>3940</v>
      </c>
      <c r="E57" s="27" t="s">
        <v>291</v>
      </c>
      <c r="F57" s="25" t="s">
        <v>273</v>
      </c>
      <c r="G57" s="25" t="s">
        <v>205</v>
      </c>
      <c r="H57" s="29">
        <v>10</v>
      </c>
      <c r="I57" s="29">
        <v>7</v>
      </c>
      <c r="J57" s="29" t="s">
        <v>27</v>
      </c>
      <c r="K57" s="29" t="s">
        <v>27</v>
      </c>
      <c r="L57" s="36"/>
      <c r="M57" s="36"/>
      <c r="N57" s="36"/>
      <c r="O57" s="36"/>
      <c r="P57" s="175">
        <v>4</v>
      </c>
      <c r="Q57" s="32">
        <f t="shared" si="0"/>
        <v>6.1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3941</v>
      </c>
      <c r="D58" s="26" t="s">
        <v>3942</v>
      </c>
      <c r="E58" s="27" t="s">
        <v>291</v>
      </c>
      <c r="F58" s="25" t="s">
        <v>1998</v>
      </c>
      <c r="G58" s="25" t="s">
        <v>585</v>
      </c>
      <c r="H58" s="29">
        <v>10</v>
      </c>
      <c r="I58" s="29">
        <v>6</v>
      </c>
      <c r="J58" s="29" t="s">
        <v>27</v>
      </c>
      <c r="K58" s="29" t="s">
        <v>27</v>
      </c>
      <c r="L58" s="36"/>
      <c r="M58" s="36"/>
      <c r="N58" s="36"/>
      <c r="O58" s="36"/>
      <c r="P58" s="175">
        <v>5</v>
      </c>
      <c r="Q58" s="32">
        <f t="shared" si="0"/>
        <v>6.3</v>
      </c>
      <c r="R58" s="33" t="str">
        <f t="shared" si="3"/>
        <v>C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3943</v>
      </c>
      <c r="D59" s="26" t="s">
        <v>131</v>
      </c>
      <c r="E59" s="27" t="s">
        <v>295</v>
      </c>
      <c r="F59" s="25" t="s">
        <v>2450</v>
      </c>
      <c r="G59" s="25" t="s">
        <v>408</v>
      </c>
      <c r="H59" s="29">
        <v>8</v>
      </c>
      <c r="I59" s="29">
        <v>5</v>
      </c>
      <c r="J59" s="29" t="s">
        <v>27</v>
      </c>
      <c r="K59" s="29" t="s">
        <v>27</v>
      </c>
      <c r="L59" s="36"/>
      <c r="M59" s="36"/>
      <c r="N59" s="36"/>
      <c r="O59" s="36"/>
      <c r="P59" s="175">
        <v>3</v>
      </c>
      <c r="Q59" s="32">
        <f t="shared" si="0"/>
        <v>4.5999999999999996</v>
      </c>
      <c r="R59" s="33" t="str">
        <f t="shared" si="3"/>
        <v>D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3944</v>
      </c>
      <c r="D60" s="26" t="s">
        <v>155</v>
      </c>
      <c r="E60" s="27" t="s">
        <v>295</v>
      </c>
      <c r="F60" s="25" t="s">
        <v>794</v>
      </c>
      <c r="G60" s="25" t="s">
        <v>217</v>
      </c>
      <c r="H60" s="29">
        <v>6</v>
      </c>
      <c r="I60" s="29">
        <v>6</v>
      </c>
      <c r="J60" s="29" t="s">
        <v>27</v>
      </c>
      <c r="K60" s="29" t="s">
        <v>27</v>
      </c>
      <c r="L60" s="36"/>
      <c r="M60" s="36"/>
      <c r="N60" s="36"/>
      <c r="O60" s="36"/>
      <c r="P60" s="175">
        <v>5</v>
      </c>
      <c r="Q60" s="32">
        <f t="shared" si="0"/>
        <v>5.5</v>
      </c>
      <c r="R60" s="33" t="str">
        <f t="shared" si="3"/>
        <v>C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3945</v>
      </c>
      <c r="D61" s="26" t="s">
        <v>3946</v>
      </c>
      <c r="E61" s="27" t="s">
        <v>295</v>
      </c>
      <c r="F61" s="25" t="s">
        <v>1017</v>
      </c>
      <c r="G61" s="25" t="s">
        <v>124</v>
      </c>
      <c r="H61" s="29">
        <v>10</v>
      </c>
      <c r="I61" s="29">
        <v>8</v>
      </c>
      <c r="J61" s="29" t="s">
        <v>27</v>
      </c>
      <c r="K61" s="29" t="s">
        <v>27</v>
      </c>
      <c r="L61" s="36"/>
      <c r="M61" s="36"/>
      <c r="N61" s="36"/>
      <c r="O61" s="36"/>
      <c r="P61" s="175">
        <v>3</v>
      </c>
      <c r="Q61" s="32">
        <f t="shared" si="0"/>
        <v>5.9</v>
      </c>
      <c r="R61" s="33" t="str">
        <f t="shared" si="3"/>
        <v>C</v>
      </c>
      <c r="S61" s="34" t="str">
        <f t="shared" si="1"/>
        <v>Trung bình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9.5" customHeight="1">
      <c r="B62" s="24">
        <v>52</v>
      </c>
      <c r="C62" s="25" t="s">
        <v>3947</v>
      </c>
      <c r="D62" s="26" t="s">
        <v>876</v>
      </c>
      <c r="E62" s="27" t="s">
        <v>1327</v>
      </c>
      <c r="F62" s="25" t="s">
        <v>186</v>
      </c>
      <c r="G62" s="25" t="s">
        <v>383</v>
      </c>
      <c r="H62" s="29">
        <v>8</v>
      </c>
      <c r="I62" s="29">
        <v>6</v>
      </c>
      <c r="J62" s="29" t="s">
        <v>27</v>
      </c>
      <c r="K62" s="29" t="s">
        <v>27</v>
      </c>
      <c r="L62" s="36"/>
      <c r="M62" s="36"/>
      <c r="N62" s="36"/>
      <c r="O62" s="36"/>
      <c r="P62" s="175">
        <v>5</v>
      </c>
      <c r="Q62" s="32">
        <f t="shared" si="0"/>
        <v>5.9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9.5" customHeight="1">
      <c r="B63" s="24">
        <v>53</v>
      </c>
      <c r="C63" s="25" t="s">
        <v>3948</v>
      </c>
      <c r="D63" s="26" t="s">
        <v>1893</v>
      </c>
      <c r="E63" s="27" t="s">
        <v>1724</v>
      </c>
      <c r="F63" s="25" t="s">
        <v>488</v>
      </c>
      <c r="G63" s="25" t="s">
        <v>129</v>
      </c>
      <c r="H63" s="29">
        <v>10</v>
      </c>
      <c r="I63" s="29">
        <v>6</v>
      </c>
      <c r="J63" s="29" t="s">
        <v>27</v>
      </c>
      <c r="K63" s="29" t="s">
        <v>27</v>
      </c>
      <c r="L63" s="36"/>
      <c r="M63" s="36"/>
      <c r="N63" s="36"/>
      <c r="O63" s="36"/>
      <c r="P63" s="175">
        <v>2</v>
      </c>
      <c r="Q63" s="32">
        <f t="shared" si="0"/>
        <v>4.8</v>
      </c>
      <c r="R63" s="33" t="str">
        <f t="shared" si="3"/>
        <v>D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9.5" customHeight="1">
      <c r="B64" s="24">
        <v>54</v>
      </c>
      <c r="C64" s="25" t="s">
        <v>3949</v>
      </c>
      <c r="D64" s="26" t="s">
        <v>3950</v>
      </c>
      <c r="E64" s="27" t="s">
        <v>506</v>
      </c>
      <c r="F64" s="25" t="s">
        <v>2797</v>
      </c>
      <c r="G64" s="25" t="s">
        <v>91</v>
      </c>
      <c r="H64" s="29">
        <v>10</v>
      </c>
      <c r="I64" s="29">
        <v>7</v>
      </c>
      <c r="J64" s="29" t="s">
        <v>27</v>
      </c>
      <c r="K64" s="29" t="s">
        <v>27</v>
      </c>
      <c r="L64" s="36"/>
      <c r="M64" s="36"/>
      <c r="N64" s="36"/>
      <c r="O64" s="36"/>
      <c r="P64" s="175">
        <v>4</v>
      </c>
      <c r="Q64" s="32">
        <f t="shared" si="0"/>
        <v>6.1</v>
      </c>
      <c r="R64" s="33" t="str">
        <f t="shared" si="3"/>
        <v>C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9.5" customHeight="1">
      <c r="B65" s="24">
        <v>55</v>
      </c>
      <c r="C65" s="25" t="s">
        <v>3951</v>
      </c>
      <c r="D65" s="26" t="s">
        <v>696</v>
      </c>
      <c r="E65" s="27" t="s">
        <v>879</v>
      </c>
      <c r="F65" s="25" t="s">
        <v>86</v>
      </c>
      <c r="G65" s="25" t="s">
        <v>205</v>
      </c>
      <c r="H65" s="29">
        <v>9</v>
      </c>
      <c r="I65" s="29">
        <v>5</v>
      </c>
      <c r="J65" s="29" t="s">
        <v>27</v>
      </c>
      <c r="K65" s="29" t="s">
        <v>27</v>
      </c>
      <c r="L65" s="36"/>
      <c r="M65" s="36"/>
      <c r="N65" s="36"/>
      <c r="O65" s="36"/>
      <c r="P65" s="175">
        <v>3</v>
      </c>
      <c r="Q65" s="32">
        <f t="shared" si="0"/>
        <v>4.8</v>
      </c>
      <c r="R65" s="33" t="str">
        <f t="shared" si="3"/>
        <v>D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9.5" customHeight="1">
      <c r="B66" s="24">
        <v>56</v>
      </c>
      <c r="C66" s="25" t="s">
        <v>3952</v>
      </c>
      <c r="D66" s="26" t="s">
        <v>3731</v>
      </c>
      <c r="E66" s="27" t="s">
        <v>1856</v>
      </c>
      <c r="F66" s="25" t="s">
        <v>379</v>
      </c>
      <c r="G66" s="25" t="s">
        <v>372</v>
      </c>
      <c r="H66" s="29">
        <v>10</v>
      </c>
      <c r="I66" s="29">
        <v>7</v>
      </c>
      <c r="J66" s="29" t="s">
        <v>27</v>
      </c>
      <c r="K66" s="29" t="s">
        <v>27</v>
      </c>
      <c r="L66" s="36"/>
      <c r="M66" s="36"/>
      <c r="N66" s="36"/>
      <c r="O66" s="36"/>
      <c r="P66" s="175">
        <v>4</v>
      </c>
      <c r="Q66" s="32">
        <f t="shared" si="0"/>
        <v>6.1</v>
      </c>
      <c r="R66" s="33" t="str">
        <f t="shared" si="3"/>
        <v>C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9.5" customHeight="1">
      <c r="B67" s="24">
        <v>57</v>
      </c>
      <c r="C67" s="25" t="s">
        <v>3953</v>
      </c>
      <c r="D67" s="26" t="s">
        <v>596</v>
      </c>
      <c r="E67" s="27" t="s">
        <v>2527</v>
      </c>
      <c r="F67" s="25" t="s">
        <v>921</v>
      </c>
      <c r="G67" s="25" t="s">
        <v>75</v>
      </c>
      <c r="H67" s="29">
        <v>10</v>
      </c>
      <c r="I67" s="29">
        <v>7</v>
      </c>
      <c r="J67" s="29" t="s">
        <v>27</v>
      </c>
      <c r="K67" s="29" t="s">
        <v>27</v>
      </c>
      <c r="L67" s="36"/>
      <c r="M67" s="36"/>
      <c r="N67" s="36"/>
      <c r="O67" s="36"/>
      <c r="P67" s="175">
        <v>3</v>
      </c>
      <c r="Q67" s="32">
        <f t="shared" si="0"/>
        <v>5.6</v>
      </c>
      <c r="R67" s="33" t="str">
        <f t="shared" si="3"/>
        <v>C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9.5" customHeight="1">
      <c r="B68" s="24">
        <v>58</v>
      </c>
      <c r="C68" s="25" t="s">
        <v>3954</v>
      </c>
      <c r="D68" s="26" t="s">
        <v>3955</v>
      </c>
      <c r="E68" s="27" t="s">
        <v>2824</v>
      </c>
      <c r="F68" s="25" t="s">
        <v>484</v>
      </c>
      <c r="G68" s="25" t="s">
        <v>585</v>
      </c>
      <c r="H68" s="29">
        <v>8</v>
      </c>
      <c r="I68" s="29">
        <v>2</v>
      </c>
      <c r="J68" s="29" t="s">
        <v>27</v>
      </c>
      <c r="K68" s="29" t="s">
        <v>27</v>
      </c>
      <c r="L68" s="36"/>
      <c r="M68" s="36"/>
      <c r="N68" s="36"/>
      <c r="O68" s="36"/>
      <c r="P68" s="175">
        <v>3</v>
      </c>
      <c r="Q68" s="32">
        <f t="shared" si="0"/>
        <v>3.7</v>
      </c>
      <c r="R68" s="33" t="str">
        <f t="shared" si="3"/>
        <v>F</v>
      </c>
      <c r="S68" s="34" t="str">
        <f t="shared" si="1"/>
        <v>Kém</v>
      </c>
      <c r="T68" s="35" t="str">
        <f t="shared" si="4"/>
        <v/>
      </c>
      <c r="U68" s="3"/>
      <c r="V68" s="101" t="str">
        <f t="shared" si="2"/>
        <v>Học lại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9.5" customHeight="1">
      <c r="B69" s="24">
        <v>59</v>
      </c>
      <c r="C69" s="25" t="s">
        <v>3956</v>
      </c>
      <c r="D69" s="26" t="s">
        <v>3179</v>
      </c>
      <c r="E69" s="27" t="s">
        <v>529</v>
      </c>
      <c r="F69" s="25" t="s">
        <v>804</v>
      </c>
      <c r="G69" s="25" t="s">
        <v>95</v>
      </c>
      <c r="H69" s="29">
        <v>10</v>
      </c>
      <c r="I69" s="29">
        <v>8</v>
      </c>
      <c r="J69" s="29" t="s">
        <v>27</v>
      </c>
      <c r="K69" s="29" t="s">
        <v>27</v>
      </c>
      <c r="L69" s="36"/>
      <c r="M69" s="36"/>
      <c r="N69" s="36"/>
      <c r="O69" s="36"/>
      <c r="P69" s="175">
        <v>5</v>
      </c>
      <c r="Q69" s="32">
        <f t="shared" si="0"/>
        <v>6.9</v>
      </c>
      <c r="R69" s="33" t="str">
        <f t="shared" si="3"/>
        <v>C+</v>
      </c>
      <c r="S69" s="34" t="str">
        <f t="shared" si="1"/>
        <v>Trung bình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9.5" customHeight="1">
      <c r="B70" s="24">
        <v>60</v>
      </c>
      <c r="C70" s="25" t="s">
        <v>3957</v>
      </c>
      <c r="D70" s="26" t="s">
        <v>3958</v>
      </c>
      <c r="E70" s="27" t="s">
        <v>2930</v>
      </c>
      <c r="F70" s="25" t="s">
        <v>894</v>
      </c>
      <c r="G70" s="25" t="s">
        <v>115</v>
      </c>
      <c r="H70" s="29">
        <v>8</v>
      </c>
      <c r="I70" s="29">
        <v>2</v>
      </c>
      <c r="J70" s="29" t="s">
        <v>27</v>
      </c>
      <c r="K70" s="29" t="s">
        <v>27</v>
      </c>
      <c r="L70" s="36"/>
      <c r="M70" s="36"/>
      <c r="N70" s="36"/>
      <c r="O70" s="36"/>
      <c r="P70" s="175">
        <v>6</v>
      </c>
      <c r="Q70" s="32">
        <f t="shared" si="0"/>
        <v>5.2</v>
      </c>
      <c r="R70" s="33" t="str">
        <f t="shared" si="3"/>
        <v>D+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 hidden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150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59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049" priority="2" operator="greaterThan">
      <formula>10</formula>
    </cfRule>
  </conditionalFormatting>
  <conditionalFormatting sqref="C1:C1048576">
    <cfRule type="duplicateValues" dxfId="2048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68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3189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43604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29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85</v>
      </c>
      <c r="AG9" s="81">
        <f>+$AF$9/$Y$9</f>
        <v>0.56666666666666665</v>
      </c>
      <c r="AH9" s="82">
        <f>COUNTIF($V$10:$V$219,"Học lại")</f>
        <v>5</v>
      </c>
      <c r="AI9" s="81">
        <f>+$AH$9/$Y$9</f>
        <v>3.3333333333333333E-2</v>
      </c>
      <c r="AJ9" s="73">
        <f>COUNTIF($V$11:$V$219,"Đạt")</f>
        <v>60</v>
      </c>
      <c r="AK9" s="80">
        <f>+$AJ$9/$Y$9</f>
        <v>0.4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9.5" customHeight="1">
      <c r="B11" s="15">
        <v>1</v>
      </c>
      <c r="C11" s="16" t="s">
        <v>3509</v>
      </c>
      <c r="D11" s="17" t="s">
        <v>2680</v>
      </c>
      <c r="E11" s="18" t="s">
        <v>73</v>
      </c>
      <c r="F11" s="16" t="s">
        <v>1381</v>
      </c>
      <c r="G11" s="16" t="s">
        <v>350</v>
      </c>
      <c r="H11" s="19">
        <v>10</v>
      </c>
      <c r="I11" s="19">
        <v>4</v>
      </c>
      <c r="J11" s="19" t="s">
        <v>27</v>
      </c>
      <c r="K11" s="19" t="s">
        <v>27</v>
      </c>
      <c r="L11" s="20"/>
      <c r="M11" s="20"/>
      <c r="N11" s="20"/>
      <c r="O11" s="20"/>
      <c r="P11" s="174">
        <v>5</v>
      </c>
      <c r="Q11" s="21">
        <f t="shared" ref="Q11:Q74" si="0">ROUND(SUMPRODUCT(H11:P11,$H$10:$P$10)/100,1)</f>
        <v>5.7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9.5" customHeight="1">
      <c r="B12" s="24">
        <v>2</v>
      </c>
      <c r="C12" s="25" t="s">
        <v>3510</v>
      </c>
      <c r="D12" s="26" t="s">
        <v>3511</v>
      </c>
      <c r="E12" s="27" t="s">
        <v>73</v>
      </c>
      <c r="F12" s="25" t="s">
        <v>877</v>
      </c>
      <c r="G12" s="25" t="s">
        <v>408</v>
      </c>
      <c r="H12" s="29">
        <v>10</v>
      </c>
      <c r="I12" s="29">
        <v>7</v>
      </c>
      <c r="J12" s="29" t="s">
        <v>27</v>
      </c>
      <c r="K12" s="29" t="s">
        <v>27</v>
      </c>
      <c r="L12" s="30"/>
      <c r="M12" s="30"/>
      <c r="N12" s="30"/>
      <c r="O12" s="30"/>
      <c r="P12" s="175">
        <v>3</v>
      </c>
      <c r="Q12" s="32">
        <f t="shared" si="0"/>
        <v>5.6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9.5" customHeight="1">
      <c r="B13" s="24">
        <v>3</v>
      </c>
      <c r="C13" s="25" t="s">
        <v>3512</v>
      </c>
      <c r="D13" s="26" t="s">
        <v>3513</v>
      </c>
      <c r="E13" s="27" t="s">
        <v>73</v>
      </c>
      <c r="F13" s="25" t="s">
        <v>2599</v>
      </c>
      <c r="G13" s="25" t="s">
        <v>395</v>
      </c>
      <c r="H13" s="29">
        <v>10</v>
      </c>
      <c r="I13" s="29">
        <v>1</v>
      </c>
      <c r="J13" s="29" t="s">
        <v>27</v>
      </c>
      <c r="K13" s="29" t="s">
        <v>27</v>
      </c>
      <c r="L13" s="36"/>
      <c r="M13" s="36"/>
      <c r="N13" s="36"/>
      <c r="O13" s="36"/>
      <c r="P13" s="175">
        <v>4</v>
      </c>
      <c r="Q13" s="32">
        <f t="shared" si="0"/>
        <v>4.3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9.5" customHeight="1">
      <c r="B14" s="24">
        <v>4</v>
      </c>
      <c r="C14" s="25" t="s">
        <v>3514</v>
      </c>
      <c r="D14" s="26" t="s">
        <v>3515</v>
      </c>
      <c r="E14" s="27" t="s">
        <v>73</v>
      </c>
      <c r="F14" s="25" t="s">
        <v>622</v>
      </c>
      <c r="G14" s="25" t="s">
        <v>828</v>
      </c>
      <c r="H14" s="29">
        <v>10</v>
      </c>
      <c r="I14" s="29">
        <v>5</v>
      </c>
      <c r="J14" s="29" t="s">
        <v>27</v>
      </c>
      <c r="K14" s="29" t="s">
        <v>27</v>
      </c>
      <c r="L14" s="36"/>
      <c r="M14" s="36"/>
      <c r="N14" s="36"/>
      <c r="O14" s="36"/>
      <c r="P14" s="175">
        <v>6</v>
      </c>
      <c r="Q14" s="32">
        <f t="shared" si="0"/>
        <v>6.5</v>
      </c>
      <c r="R14" s="33" t="str">
        <f t="shared" si="3"/>
        <v>C+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9.5" customHeight="1">
      <c r="B15" s="24">
        <v>5</v>
      </c>
      <c r="C15" s="25" t="s">
        <v>3516</v>
      </c>
      <c r="D15" s="26" t="s">
        <v>3517</v>
      </c>
      <c r="E15" s="27" t="s">
        <v>73</v>
      </c>
      <c r="F15" s="25" t="s">
        <v>484</v>
      </c>
      <c r="G15" s="25" t="s">
        <v>1532</v>
      </c>
      <c r="H15" s="29">
        <v>10</v>
      </c>
      <c r="I15" s="29">
        <v>3</v>
      </c>
      <c r="J15" s="29" t="s">
        <v>27</v>
      </c>
      <c r="K15" s="29" t="s">
        <v>27</v>
      </c>
      <c r="L15" s="36"/>
      <c r="M15" s="36"/>
      <c r="N15" s="36"/>
      <c r="O15" s="36"/>
      <c r="P15" s="175">
        <v>5</v>
      </c>
      <c r="Q15" s="32">
        <f t="shared" si="0"/>
        <v>5.4</v>
      </c>
      <c r="R15" s="33" t="str">
        <f t="shared" si="3"/>
        <v>D+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9.5" customHeight="1">
      <c r="B16" s="24">
        <v>6</v>
      </c>
      <c r="C16" s="25" t="s">
        <v>3518</v>
      </c>
      <c r="D16" s="26" t="s">
        <v>538</v>
      </c>
      <c r="E16" s="27" t="s">
        <v>1232</v>
      </c>
      <c r="F16" s="25" t="s">
        <v>1418</v>
      </c>
      <c r="G16" s="25" t="s">
        <v>167</v>
      </c>
      <c r="H16" s="29">
        <v>10</v>
      </c>
      <c r="I16" s="29">
        <v>10</v>
      </c>
      <c r="J16" s="29" t="s">
        <v>27</v>
      </c>
      <c r="K16" s="29" t="s">
        <v>27</v>
      </c>
      <c r="L16" s="36"/>
      <c r="M16" s="36"/>
      <c r="N16" s="36"/>
      <c r="O16" s="36"/>
      <c r="P16" s="175">
        <v>4</v>
      </c>
      <c r="Q16" s="32">
        <f t="shared" si="0"/>
        <v>7</v>
      </c>
      <c r="R16" s="33" t="str">
        <f t="shared" si="3"/>
        <v>B</v>
      </c>
      <c r="S16" s="34" t="str">
        <f t="shared" si="1"/>
        <v>Khá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9.5" customHeight="1">
      <c r="B17" s="24">
        <v>7</v>
      </c>
      <c r="C17" s="25" t="s">
        <v>3519</v>
      </c>
      <c r="D17" s="26" t="s">
        <v>822</v>
      </c>
      <c r="E17" s="27" t="s">
        <v>1365</v>
      </c>
      <c r="F17" s="25" t="s">
        <v>1739</v>
      </c>
      <c r="G17" s="25" t="s">
        <v>1047</v>
      </c>
      <c r="H17" s="29">
        <v>10</v>
      </c>
      <c r="I17" s="29">
        <v>6</v>
      </c>
      <c r="J17" s="29" t="s">
        <v>27</v>
      </c>
      <c r="K17" s="29" t="s">
        <v>27</v>
      </c>
      <c r="L17" s="36"/>
      <c r="M17" s="36"/>
      <c r="N17" s="36"/>
      <c r="O17" s="36"/>
      <c r="P17" s="175">
        <v>4</v>
      </c>
      <c r="Q17" s="32">
        <f t="shared" si="0"/>
        <v>5.8</v>
      </c>
      <c r="R17" s="33" t="str">
        <f t="shared" si="3"/>
        <v>C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9.5" customHeight="1">
      <c r="B18" s="24">
        <v>8</v>
      </c>
      <c r="C18" s="25" t="s">
        <v>3520</v>
      </c>
      <c r="D18" s="26" t="s">
        <v>77</v>
      </c>
      <c r="E18" s="27" t="s">
        <v>103</v>
      </c>
      <c r="F18" s="25" t="s">
        <v>2240</v>
      </c>
      <c r="G18" s="25" t="s">
        <v>1532</v>
      </c>
      <c r="H18" s="29">
        <v>10</v>
      </c>
      <c r="I18" s="29">
        <v>6</v>
      </c>
      <c r="J18" s="29" t="s">
        <v>27</v>
      </c>
      <c r="K18" s="29" t="s">
        <v>27</v>
      </c>
      <c r="L18" s="36"/>
      <c r="M18" s="36"/>
      <c r="N18" s="36"/>
      <c r="O18" s="36"/>
      <c r="P18" s="175">
        <v>8</v>
      </c>
      <c r="Q18" s="32">
        <f t="shared" si="0"/>
        <v>7.8</v>
      </c>
      <c r="R18" s="33" t="str">
        <f t="shared" si="3"/>
        <v>B</v>
      </c>
      <c r="S18" s="34" t="str">
        <f t="shared" si="1"/>
        <v>Khá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9.5" customHeight="1">
      <c r="B19" s="24">
        <v>9</v>
      </c>
      <c r="C19" s="25" t="s">
        <v>3521</v>
      </c>
      <c r="D19" s="26" t="s">
        <v>3522</v>
      </c>
      <c r="E19" s="27" t="s">
        <v>555</v>
      </c>
      <c r="F19" s="25" t="s">
        <v>3523</v>
      </c>
      <c r="G19" s="25" t="s">
        <v>1532</v>
      </c>
      <c r="H19" s="29">
        <v>3</v>
      </c>
      <c r="I19" s="29">
        <v>0</v>
      </c>
      <c r="J19" s="29" t="s">
        <v>27</v>
      </c>
      <c r="K19" s="29" t="s">
        <v>27</v>
      </c>
      <c r="L19" s="36"/>
      <c r="M19" s="36"/>
      <c r="N19" s="36"/>
      <c r="O19" s="36"/>
      <c r="P19" s="175" t="s">
        <v>27</v>
      </c>
      <c r="Q19" s="32">
        <f t="shared" si="0"/>
        <v>0.6</v>
      </c>
      <c r="R19" s="33" t="str">
        <f t="shared" si="3"/>
        <v>F</v>
      </c>
      <c r="S19" s="34" t="str">
        <f t="shared" si="1"/>
        <v>Kém</v>
      </c>
      <c r="T19" s="35" t="str">
        <f t="shared" si="4"/>
        <v>Không đủ ĐKDT</v>
      </c>
      <c r="U19" s="3"/>
      <c r="V19" s="101" t="str">
        <f t="shared" si="2"/>
        <v>Học lại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9.5" customHeight="1">
      <c r="B20" s="24">
        <v>10</v>
      </c>
      <c r="C20" s="25" t="s">
        <v>3524</v>
      </c>
      <c r="D20" s="26" t="s">
        <v>454</v>
      </c>
      <c r="E20" s="27" t="s">
        <v>948</v>
      </c>
      <c r="F20" s="25" t="s">
        <v>1857</v>
      </c>
      <c r="G20" s="25" t="s">
        <v>1532</v>
      </c>
      <c r="H20" s="29">
        <v>10</v>
      </c>
      <c r="I20" s="29">
        <v>9</v>
      </c>
      <c r="J20" s="29" t="s">
        <v>27</v>
      </c>
      <c r="K20" s="29" t="s">
        <v>27</v>
      </c>
      <c r="L20" s="36"/>
      <c r="M20" s="36"/>
      <c r="N20" s="36"/>
      <c r="O20" s="36"/>
      <c r="P20" s="175">
        <v>4</v>
      </c>
      <c r="Q20" s="32">
        <f t="shared" si="0"/>
        <v>6.7</v>
      </c>
      <c r="R20" s="33" t="str">
        <f t="shared" si="3"/>
        <v>C+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9.5" customHeight="1">
      <c r="B21" s="24">
        <v>11</v>
      </c>
      <c r="C21" s="25" t="s">
        <v>3525</v>
      </c>
      <c r="D21" s="26" t="s">
        <v>169</v>
      </c>
      <c r="E21" s="27" t="s">
        <v>777</v>
      </c>
      <c r="F21" s="25" t="s">
        <v>2013</v>
      </c>
      <c r="G21" s="25" t="s">
        <v>138</v>
      </c>
      <c r="H21" s="29">
        <v>10</v>
      </c>
      <c r="I21" s="29">
        <v>3</v>
      </c>
      <c r="J21" s="29" t="s">
        <v>27</v>
      </c>
      <c r="K21" s="29" t="s">
        <v>27</v>
      </c>
      <c r="L21" s="36"/>
      <c r="M21" s="36"/>
      <c r="N21" s="36"/>
      <c r="O21" s="36"/>
      <c r="P21" s="175">
        <v>5</v>
      </c>
      <c r="Q21" s="32">
        <f t="shared" si="0"/>
        <v>5.4</v>
      </c>
      <c r="R21" s="33" t="str">
        <f t="shared" si="3"/>
        <v>D+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9.5" customHeight="1">
      <c r="B22" s="24">
        <v>12</v>
      </c>
      <c r="C22" s="25" t="s">
        <v>3526</v>
      </c>
      <c r="D22" s="26" t="s">
        <v>3527</v>
      </c>
      <c r="E22" s="27" t="s">
        <v>406</v>
      </c>
      <c r="F22" s="25" t="s">
        <v>2189</v>
      </c>
      <c r="G22" s="25" t="s">
        <v>115</v>
      </c>
      <c r="H22" s="29">
        <v>10</v>
      </c>
      <c r="I22" s="29">
        <v>1</v>
      </c>
      <c r="J22" s="29" t="s">
        <v>27</v>
      </c>
      <c r="K22" s="29" t="s">
        <v>27</v>
      </c>
      <c r="L22" s="36"/>
      <c r="M22" s="36"/>
      <c r="N22" s="36"/>
      <c r="O22" s="36"/>
      <c r="P22" s="175">
        <v>6</v>
      </c>
      <c r="Q22" s="32">
        <f t="shared" si="0"/>
        <v>5.3</v>
      </c>
      <c r="R22" s="33" t="str">
        <f t="shared" si="3"/>
        <v>D+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9.5" customHeight="1">
      <c r="B23" s="24">
        <v>13</v>
      </c>
      <c r="C23" s="25" t="s">
        <v>3528</v>
      </c>
      <c r="D23" s="26" t="s">
        <v>306</v>
      </c>
      <c r="E23" s="27" t="s">
        <v>406</v>
      </c>
      <c r="F23" s="25" t="s">
        <v>1407</v>
      </c>
      <c r="G23" s="25" t="s">
        <v>1182</v>
      </c>
      <c r="H23" s="29">
        <v>10</v>
      </c>
      <c r="I23" s="29">
        <v>7</v>
      </c>
      <c r="J23" s="29" t="s">
        <v>27</v>
      </c>
      <c r="K23" s="29" t="s">
        <v>27</v>
      </c>
      <c r="L23" s="36"/>
      <c r="M23" s="36"/>
      <c r="N23" s="36"/>
      <c r="O23" s="36"/>
      <c r="P23" s="175">
        <v>7</v>
      </c>
      <c r="Q23" s="32">
        <f t="shared" si="0"/>
        <v>7.6</v>
      </c>
      <c r="R23" s="33" t="str">
        <f t="shared" si="3"/>
        <v>B</v>
      </c>
      <c r="S23" s="34" t="str">
        <f t="shared" si="1"/>
        <v>Khá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9.5" customHeight="1">
      <c r="B24" s="24">
        <v>14</v>
      </c>
      <c r="C24" s="25" t="s">
        <v>3529</v>
      </c>
      <c r="D24" s="26" t="s">
        <v>3530</v>
      </c>
      <c r="E24" s="27" t="s">
        <v>406</v>
      </c>
      <c r="F24" s="25" t="s">
        <v>199</v>
      </c>
      <c r="G24" s="25" t="s">
        <v>594</v>
      </c>
      <c r="H24" s="29">
        <v>10</v>
      </c>
      <c r="I24" s="29">
        <v>6</v>
      </c>
      <c r="J24" s="29" t="s">
        <v>27</v>
      </c>
      <c r="K24" s="29" t="s">
        <v>27</v>
      </c>
      <c r="L24" s="36"/>
      <c r="M24" s="36"/>
      <c r="N24" s="36"/>
      <c r="O24" s="36"/>
      <c r="P24" s="175">
        <v>4</v>
      </c>
      <c r="Q24" s="32">
        <f t="shared" si="0"/>
        <v>5.8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9.5" customHeight="1">
      <c r="B25" s="24">
        <v>15</v>
      </c>
      <c r="C25" s="25" t="s">
        <v>3531</v>
      </c>
      <c r="D25" s="26" t="s">
        <v>2151</v>
      </c>
      <c r="E25" s="27" t="s">
        <v>565</v>
      </c>
      <c r="F25" s="25" t="s">
        <v>846</v>
      </c>
      <c r="G25" s="25" t="s">
        <v>95</v>
      </c>
      <c r="H25" s="29">
        <v>10</v>
      </c>
      <c r="I25" s="29">
        <v>7</v>
      </c>
      <c r="J25" s="29" t="s">
        <v>27</v>
      </c>
      <c r="K25" s="29" t="s">
        <v>27</v>
      </c>
      <c r="L25" s="36"/>
      <c r="M25" s="36"/>
      <c r="N25" s="36"/>
      <c r="O25" s="36"/>
      <c r="P25" s="175">
        <v>7</v>
      </c>
      <c r="Q25" s="32">
        <f t="shared" si="0"/>
        <v>7.6</v>
      </c>
      <c r="R25" s="33" t="str">
        <f t="shared" si="3"/>
        <v>B</v>
      </c>
      <c r="S25" s="34" t="str">
        <f t="shared" si="1"/>
        <v>Khá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9.5" customHeight="1">
      <c r="B26" s="24">
        <v>16</v>
      </c>
      <c r="C26" s="25" t="s">
        <v>3532</v>
      </c>
      <c r="D26" s="26" t="s">
        <v>1719</v>
      </c>
      <c r="E26" s="27" t="s">
        <v>565</v>
      </c>
      <c r="F26" s="25" t="s">
        <v>462</v>
      </c>
      <c r="G26" s="25" t="s">
        <v>83</v>
      </c>
      <c r="H26" s="29">
        <v>10</v>
      </c>
      <c r="I26" s="29">
        <v>9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6.2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9.5" customHeight="1">
      <c r="B27" s="24">
        <v>17</v>
      </c>
      <c r="C27" s="25" t="s">
        <v>3533</v>
      </c>
      <c r="D27" s="26" t="s">
        <v>535</v>
      </c>
      <c r="E27" s="27" t="s">
        <v>132</v>
      </c>
      <c r="F27" s="25" t="s">
        <v>1651</v>
      </c>
      <c r="G27" s="25" t="s">
        <v>594</v>
      </c>
      <c r="H27" s="29">
        <v>10</v>
      </c>
      <c r="I27" s="29">
        <v>4</v>
      </c>
      <c r="J27" s="29" t="s">
        <v>27</v>
      </c>
      <c r="K27" s="29" t="s">
        <v>27</v>
      </c>
      <c r="L27" s="36"/>
      <c r="M27" s="36"/>
      <c r="N27" s="36"/>
      <c r="O27" s="36"/>
      <c r="P27" s="175">
        <v>4</v>
      </c>
      <c r="Q27" s="32">
        <f t="shared" si="0"/>
        <v>5.2</v>
      </c>
      <c r="R27" s="33" t="str">
        <f t="shared" si="3"/>
        <v>D+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9.5" customHeight="1">
      <c r="B28" s="24">
        <v>18</v>
      </c>
      <c r="C28" s="25" t="s">
        <v>3534</v>
      </c>
      <c r="D28" s="26" t="s">
        <v>288</v>
      </c>
      <c r="E28" s="27" t="s">
        <v>141</v>
      </c>
      <c r="F28" s="25" t="s">
        <v>1854</v>
      </c>
      <c r="G28" s="25" t="s">
        <v>1532</v>
      </c>
      <c r="H28" s="29">
        <v>3</v>
      </c>
      <c r="I28" s="29">
        <v>0</v>
      </c>
      <c r="J28" s="29" t="s">
        <v>27</v>
      </c>
      <c r="K28" s="29" t="s">
        <v>27</v>
      </c>
      <c r="L28" s="36"/>
      <c r="M28" s="36"/>
      <c r="N28" s="36"/>
      <c r="O28" s="36"/>
      <c r="P28" s="175" t="s">
        <v>27</v>
      </c>
      <c r="Q28" s="32">
        <f t="shared" si="0"/>
        <v>0.6</v>
      </c>
      <c r="R28" s="33" t="str">
        <f t="shared" si="3"/>
        <v>F</v>
      </c>
      <c r="S28" s="34" t="str">
        <f t="shared" si="1"/>
        <v>Kém</v>
      </c>
      <c r="T28" s="35" t="str">
        <f t="shared" si="4"/>
        <v>Không đủ ĐKDT</v>
      </c>
      <c r="U28" s="3"/>
      <c r="V28" s="101" t="str">
        <f t="shared" si="2"/>
        <v>Học lại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9.5" customHeight="1">
      <c r="B29" s="24">
        <v>19</v>
      </c>
      <c r="C29" s="25" t="s">
        <v>3535</v>
      </c>
      <c r="D29" s="26" t="s">
        <v>1945</v>
      </c>
      <c r="E29" s="27" t="s">
        <v>161</v>
      </c>
      <c r="F29" s="25" t="s">
        <v>1135</v>
      </c>
      <c r="G29" s="25" t="s">
        <v>1182</v>
      </c>
      <c r="H29" s="29">
        <v>10</v>
      </c>
      <c r="I29" s="29">
        <v>5</v>
      </c>
      <c r="J29" s="29" t="s">
        <v>27</v>
      </c>
      <c r="K29" s="29" t="s">
        <v>27</v>
      </c>
      <c r="L29" s="36"/>
      <c r="M29" s="36"/>
      <c r="N29" s="36"/>
      <c r="O29" s="36"/>
      <c r="P29" s="175">
        <v>4</v>
      </c>
      <c r="Q29" s="32">
        <f t="shared" si="0"/>
        <v>5.5</v>
      </c>
      <c r="R29" s="33" t="str">
        <f t="shared" si="3"/>
        <v>C</v>
      </c>
      <c r="S29" s="34" t="str">
        <f t="shared" si="1"/>
        <v>Trung bình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9.5" customHeight="1">
      <c r="B30" s="24">
        <v>20</v>
      </c>
      <c r="C30" s="25" t="s">
        <v>3536</v>
      </c>
      <c r="D30" s="26" t="s">
        <v>303</v>
      </c>
      <c r="E30" s="27" t="s">
        <v>161</v>
      </c>
      <c r="F30" s="25" t="s">
        <v>2056</v>
      </c>
      <c r="G30" s="25" t="s">
        <v>1532</v>
      </c>
      <c r="H30" s="29">
        <v>10</v>
      </c>
      <c r="I30" s="29">
        <v>1</v>
      </c>
      <c r="J30" s="29" t="s">
        <v>27</v>
      </c>
      <c r="K30" s="29" t="s">
        <v>27</v>
      </c>
      <c r="L30" s="36"/>
      <c r="M30" s="36"/>
      <c r="N30" s="36"/>
      <c r="O30" s="36"/>
      <c r="P30" s="175">
        <v>6</v>
      </c>
      <c r="Q30" s="32">
        <f t="shared" si="0"/>
        <v>5.3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9.5" customHeight="1">
      <c r="B31" s="24">
        <v>21</v>
      </c>
      <c r="C31" s="25" t="s">
        <v>3537</v>
      </c>
      <c r="D31" s="26" t="s">
        <v>3538</v>
      </c>
      <c r="E31" s="27" t="s">
        <v>3539</v>
      </c>
      <c r="F31" s="25" t="s">
        <v>468</v>
      </c>
      <c r="G31" s="25" t="s">
        <v>653</v>
      </c>
      <c r="H31" s="29">
        <v>10</v>
      </c>
      <c r="I31" s="29">
        <v>8</v>
      </c>
      <c r="J31" s="29" t="s">
        <v>27</v>
      </c>
      <c r="K31" s="29" t="s">
        <v>27</v>
      </c>
      <c r="L31" s="36"/>
      <c r="M31" s="36"/>
      <c r="N31" s="36"/>
      <c r="O31" s="36"/>
      <c r="P31" s="175">
        <v>6</v>
      </c>
      <c r="Q31" s="32">
        <f t="shared" si="0"/>
        <v>7.4</v>
      </c>
      <c r="R31" s="33" t="str">
        <f t="shared" si="3"/>
        <v>B</v>
      </c>
      <c r="S31" s="34" t="str">
        <f t="shared" si="1"/>
        <v>Khá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9.5" customHeight="1">
      <c r="B32" s="24">
        <v>22</v>
      </c>
      <c r="C32" s="25" t="s">
        <v>3540</v>
      </c>
      <c r="D32" s="26" t="s">
        <v>1116</v>
      </c>
      <c r="E32" s="27" t="s">
        <v>173</v>
      </c>
      <c r="F32" s="25" t="s">
        <v>1394</v>
      </c>
      <c r="G32" s="25" t="s">
        <v>1182</v>
      </c>
      <c r="H32" s="29">
        <v>10</v>
      </c>
      <c r="I32" s="29">
        <v>1</v>
      </c>
      <c r="J32" s="29" t="s">
        <v>27</v>
      </c>
      <c r="K32" s="29" t="s">
        <v>27</v>
      </c>
      <c r="L32" s="36"/>
      <c r="M32" s="36"/>
      <c r="N32" s="36"/>
      <c r="O32" s="36"/>
      <c r="P32" s="175">
        <v>5</v>
      </c>
      <c r="Q32" s="32">
        <f t="shared" si="0"/>
        <v>4.8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9.5" customHeight="1">
      <c r="B33" s="24">
        <v>23</v>
      </c>
      <c r="C33" s="25" t="s">
        <v>3541</v>
      </c>
      <c r="D33" s="26" t="s">
        <v>254</v>
      </c>
      <c r="E33" s="27" t="s">
        <v>173</v>
      </c>
      <c r="F33" s="25" t="s">
        <v>301</v>
      </c>
      <c r="G33" s="25" t="s">
        <v>143</v>
      </c>
      <c r="H33" s="29">
        <v>10</v>
      </c>
      <c r="I33" s="29">
        <v>1</v>
      </c>
      <c r="J33" s="29" t="s">
        <v>27</v>
      </c>
      <c r="K33" s="29" t="s">
        <v>27</v>
      </c>
      <c r="L33" s="36"/>
      <c r="M33" s="36"/>
      <c r="N33" s="36"/>
      <c r="O33" s="36"/>
      <c r="P33" s="175">
        <v>4</v>
      </c>
      <c r="Q33" s="32">
        <f t="shared" si="0"/>
        <v>4.3</v>
      </c>
      <c r="R33" s="33" t="str">
        <f t="shared" si="3"/>
        <v>D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9.5" customHeight="1">
      <c r="B34" s="24">
        <v>24</v>
      </c>
      <c r="C34" s="25" t="s">
        <v>3542</v>
      </c>
      <c r="D34" s="26" t="s">
        <v>3270</v>
      </c>
      <c r="E34" s="27" t="s">
        <v>185</v>
      </c>
      <c r="F34" s="25" t="s">
        <v>743</v>
      </c>
      <c r="G34" s="25" t="s">
        <v>1532</v>
      </c>
      <c r="H34" s="29">
        <v>10</v>
      </c>
      <c r="I34" s="29">
        <v>2</v>
      </c>
      <c r="J34" s="29" t="s">
        <v>27</v>
      </c>
      <c r="K34" s="29" t="s">
        <v>27</v>
      </c>
      <c r="L34" s="36"/>
      <c r="M34" s="36"/>
      <c r="N34" s="36"/>
      <c r="O34" s="36"/>
      <c r="P34" s="175">
        <v>4</v>
      </c>
      <c r="Q34" s="32">
        <f t="shared" si="0"/>
        <v>4.5999999999999996</v>
      </c>
      <c r="R34" s="33" t="str">
        <f t="shared" si="3"/>
        <v>D</v>
      </c>
      <c r="S34" s="34" t="str">
        <f t="shared" si="1"/>
        <v>Trung bình yếu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9.5" customHeight="1">
      <c r="B35" s="24">
        <v>25</v>
      </c>
      <c r="C35" s="25" t="s">
        <v>3543</v>
      </c>
      <c r="D35" s="26" t="s">
        <v>77</v>
      </c>
      <c r="E35" s="27" t="s">
        <v>189</v>
      </c>
      <c r="F35" s="25" t="s">
        <v>2765</v>
      </c>
      <c r="G35" s="25" t="s">
        <v>237</v>
      </c>
      <c r="H35" s="29">
        <v>10</v>
      </c>
      <c r="I35" s="29">
        <v>5</v>
      </c>
      <c r="J35" s="29" t="s">
        <v>27</v>
      </c>
      <c r="K35" s="29" t="s">
        <v>27</v>
      </c>
      <c r="L35" s="36"/>
      <c r="M35" s="36"/>
      <c r="N35" s="36"/>
      <c r="O35" s="36"/>
      <c r="P35" s="175">
        <v>7</v>
      </c>
      <c r="Q35" s="32">
        <f t="shared" si="0"/>
        <v>7</v>
      </c>
      <c r="R35" s="33" t="str">
        <f t="shared" si="3"/>
        <v>B</v>
      </c>
      <c r="S35" s="34" t="str">
        <f t="shared" si="1"/>
        <v>Khá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9.5" customHeight="1">
      <c r="B36" s="24">
        <v>26</v>
      </c>
      <c r="C36" s="25" t="s">
        <v>3544</v>
      </c>
      <c r="D36" s="26" t="s">
        <v>1197</v>
      </c>
      <c r="E36" s="27" t="s">
        <v>189</v>
      </c>
      <c r="F36" s="25" t="s">
        <v>375</v>
      </c>
      <c r="G36" s="25" t="s">
        <v>1532</v>
      </c>
      <c r="H36" s="29">
        <v>10</v>
      </c>
      <c r="I36" s="29">
        <v>10</v>
      </c>
      <c r="J36" s="29" t="s">
        <v>27</v>
      </c>
      <c r="K36" s="29" t="s">
        <v>27</v>
      </c>
      <c r="L36" s="36"/>
      <c r="M36" s="36"/>
      <c r="N36" s="36"/>
      <c r="O36" s="36"/>
      <c r="P36" s="175">
        <v>5</v>
      </c>
      <c r="Q36" s="32">
        <f t="shared" si="0"/>
        <v>7.5</v>
      </c>
      <c r="R36" s="33" t="str">
        <f t="shared" si="3"/>
        <v>B</v>
      </c>
      <c r="S36" s="34" t="str">
        <f t="shared" si="1"/>
        <v>Khá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9.5" customHeight="1">
      <c r="B37" s="24">
        <v>27</v>
      </c>
      <c r="C37" s="25" t="s">
        <v>3545</v>
      </c>
      <c r="D37" s="26" t="s">
        <v>3546</v>
      </c>
      <c r="E37" s="27" t="s">
        <v>189</v>
      </c>
      <c r="F37" s="25" t="s">
        <v>746</v>
      </c>
      <c r="G37" s="25" t="s">
        <v>83</v>
      </c>
      <c r="H37" s="29">
        <v>10</v>
      </c>
      <c r="I37" s="29">
        <v>9</v>
      </c>
      <c r="J37" s="29" t="s">
        <v>27</v>
      </c>
      <c r="K37" s="29" t="s">
        <v>27</v>
      </c>
      <c r="L37" s="36"/>
      <c r="M37" s="36"/>
      <c r="N37" s="36"/>
      <c r="O37" s="36"/>
      <c r="P37" s="175">
        <v>1</v>
      </c>
      <c r="Q37" s="32">
        <f t="shared" si="0"/>
        <v>5.2</v>
      </c>
      <c r="R37" s="33" t="str">
        <f t="shared" si="3"/>
        <v>D+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9.5" customHeight="1">
      <c r="B38" s="24">
        <v>28</v>
      </c>
      <c r="C38" s="25" t="s">
        <v>3547</v>
      </c>
      <c r="D38" s="26" t="s">
        <v>152</v>
      </c>
      <c r="E38" s="27" t="s">
        <v>592</v>
      </c>
      <c r="F38" s="25" t="s">
        <v>433</v>
      </c>
      <c r="G38" s="25" t="s">
        <v>83</v>
      </c>
      <c r="H38" s="29">
        <v>10</v>
      </c>
      <c r="I38" s="29">
        <v>3</v>
      </c>
      <c r="J38" s="29" t="s">
        <v>27</v>
      </c>
      <c r="K38" s="29" t="s">
        <v>27</v>
      </c>
      <c r="L38" s="36"/>
      <c r="M38" s="36"/>
      <c r="N38" s="36"/>
      <c r="O38" s="36"/>
      <c r="P38" s="175">
        <v>3</v>
      </c>
      <c r="Q38" s="32">
        <f t="shared" si="0"/>
        <v>4.4000000000000004</v>
      </c>
      <c r="R38" s="33" t="str">
        <f t="shared" si="3"/>
        <v>D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9.5" customHeight="1">
      <c r="B39" s="24">
        <v>29</v>
      </c>
      <c r="C39" s="25" t="s">
        <v>3548</v>
      </c>
      <c r="D39" s="26" t="s">
        <v>3549</v>
      </c>
      <c r="E39" s="27" t="s">
        <v>443</v>
      </c>
      <c r="F39" s="25" t="s">
        <v>600</v>
      </c>
      <c r="G39" s="25" t="s">
        <v>1532</v>
      </c>
      <c r="H39" s="29">
        <v>10</v>
      </c>
      <c r="I39" s="29">
        <v>8</v>
      </c>
      <c r="J39" s="29" t="s">
        <v>27</v>
      </c>
      <c r="K39" s="29" t="s">
        <v>27</v>
      </c>
      <c r="L39" s="36"/>
      <c r="M39" s="36"/>
      <c r="N39" s="36"/>
      <c r="O39" s="36"/>
      <c r="P39" s="175">
        <v>7</v>
      </c>
      <c r="Q39" s="32">
        <f t="shared" si="0"/>
        <v>7.9</v>
      </c>
      <c r="R39" s="33" t="str">
        <f t="shared" si="3"/>
        <v>B</v>
      </c>
      <c r="S39" s="34" t="str">
        <f t="shared" si="1"/>
        <v>Khá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9.5" customHeight="1">
      <c r="B40" s="24">
        <v>30</v>
      </c>
      <c r="C40" s="25" t="s">
        <v>3550</v>
      </c>
      <c r="D40" s="26" t="s">
        <v>1918</v>
      </c>
      <c r="E40" s="27" t="s">
        <v>443</v>
      </c>
      <c r="F40" s="25" t="s">
        <v>1739</v>
      </c>
      <c r="G40" s="25" t="s">
        <v>143</v>
      </c>
      <c r="H40" s="29">
        <v>10</v>
      </c>
      <c r="I40" s="29">
        <v>1</v>
      </c>
      <c r="J40" s="29" t="s">
        <v>27</v>
      </c>
      <c r="K40" s="29" t="s">
        <v>27</v>
      </c>
      <c r="L40" s="36"/>
      <c r="M40" s="36"/>
      <c r="N40" s="36"/>
      <c r="O40" s="36"/>
      <c r="P40" s="175">
        <v>5</v>
      </c>
      <c r="Q40" s="32">
        <f t="shared" si="0"/>
        <v>4.8</v>
      </c>
      <c r="R40" s="33" t="str">
        <f t="shared" si="3"/>
        <v>D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9.5" customHeight="1">
      <c r="B41" s="24">
        <v>31</v>
      </c>
      <c r="C41" s="25" t="s">
        <v>3551</v>
      </c>
      <c r="D41" s="26" t="s">
        <v>303</v>
      </c>
      <c r="E41" s="27" t="s">
        <v>3552</v>
      </c>
      <c r="F41" s="25" t="s">
        <v>1429</v>
      </c>
      <c r="G41" s="25" t="s">
        <v>1047</v>
      </c>
      <c r="H41" s="29">
        <v>10</v>
      </c>
      <c r="I41" s="29">
        <v>8</v>
      </c>
      <c r="J41" s="29" t="s">
        <v>27</v>
      </c>
      <c r="K41" s="29" t="s">
        <v>27</v>
      </c>
      <c r="L41" s="36"/>
      <c r="M41" s="36"/>
      <c r="N41" s="36"/>
      <c r="O41" s="36"/>
      <c r="P41" s="175">
        <v>1</v>
      </c>
      <c r="Q41" s="32">
        <f t="shared" si="0"/>
        <v>4.9000000000000004</v>
      </c>
      <c r="R41" s="33" t="str">
        <f t="shared" si="3"/>
        <v>D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9.5" customHeight="1">
      <c r="B42" s="24">
        <v>32</v>
      </c>
      <c r="C42" s="25" t="s">
        <v>3553</v>
      </c>
      <c r="D42" s="26" t="s">
        <v>2253</v>
      </c>
      <c r="E42" s="27" t="s">
        <v>1296</v>
      </c>
      <c r="F42" s="25" t="s">
        <v>1690</v>
      </c>
      <c r="G42" s="25" t="s">
        <v>1532</v>
      </c>
      <c r="H42" s="29">
        <v>10</v>
      </c>
      <c r="I42" s="29">
        <v>1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4.3</v>
      </c>
      <c r="R42" s="33" t="str">
        <f t="shared" si="3"/>
        <v>D</v>
      </c>
      <c r="S42" s="34" t="str">
        <f t="shared" si="1"/>
        <v>Trung bình yếu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9.5" customHeight="1">
      <c r="B43" s="24">
        <v>33</v>
      </c>
      <c r="C43" s="25" t="s">
        <v>3554</v>
      </c>
      <c r="D43" s="26" t="s">
        <v>994</v>
      </c>
      <c r="E43" s="27" t="s">
        <v>1296</v>
      </c>
      <c r="F43" s="25" t="s">
        <v>281</v>
      </c>
      <c r="G43" s="25" t="s">
        <v>828</v>
      </c>
      <c r="H43" s="29">
        <v>10</v>
      </c>
      <c r="I43" s="29">
        <v>10</v>
      </c>
      <c r="J43" s="29" t="s">
        <v>27</v>
      </c>
      <c r="K43" s="29" t="s">
        <v>27</v>
      </c>
      <c r="L43" s="36"/>
      <c r="M43" s="36"/>
      <c r="N43" s="36"/>
      <c r="O43" s="36"/>
      <c r="P43" s="175">
        <v>9</v>
      </c>
      <c r="Q43" s="32">
        <f t="shared" si="0"/>
        <v>9.5</v>
      </c>
      <c r="R43" s="33" t="str">
        <f t="shared" si="3"/>
        <v>A+</v>
      </c>
      <c r="S43" s="34" t="str">
        <f t="shared" si="1"/>
        <v>Giỏi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9.5" customHeight="1">
      <c r="B44" s="24">
        <v>34</v>
      </c>
      <c r="C44" s="25" t="s">
        <v>3555</v>
      </c>
      <c r="D44" s="26" t="s">
        <v>93</v>
      </c>
      <c r="E44" s="27" t="s">
        <v>1296</v>
      </c>
      <c r="F44" s="25" t="s">
        <v>366</v>
      </c>
      <c r="G44" s="25" t="s">
        <v>167</v>
      </c>
      <c r="H44" s="29">
        <v>10</v>
      </c>
      <c r="I44" s="29">
        <v>10</v>
      </c>
      <c r="J44" s="29" t="s">
        <v>27</v>
      </c>
      <c r="K44" s="29" t="s">
        <v>27</v>
      </c>
      <c r="L44" s="36"/>
      <c r="M44" s="36"/>
      <c r="N44" s="36"/>
      <c r="O44" s="36"/>
      <c r="P44" s="175">
        <v>9</v>
      </c>
      <c r="Q44" s="32">
        <f t="shared" si="0"/>
        <v>9.5</v>
      </c>
      <c r="R44" s="33" t="str">
        <f t="shared" si="3"/>
        <v>A+</v>
      </c>
      <c r="S44" s="34" t="str">
        <f t="shared" si="1"/>
        <v>Giỏi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9.5" customHeight="1">
      <c r="B45" s="24">
        <v>35</v>
      </c>
      <c r="C45" s="25" t="s">
        <v>3556</v>
      </c>
      <c r="D45" s="26" t="s">
        <v>2680</v>
      </c>
      <c r="E45" s="27" t="s">
        <v>203</v>
      </c>
      <c r="F45" s="25" t="s">
        <v>674</v>
      </c>
      <c r="G45" s="25" t="s">
        <v>828</v>
      </c>
      <c r="H45" s="29">
        <v>10</v>
      </c>
      <c r="I45" s="29">
        <v>1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4.3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9.5" customHeight="1">
      <c r="B46" s="24">
        <v>36</v>
      </c>
      <c r="C46" s="25" t="s">
        <v>3557</v>
      </c>
      <c r="D46" s="26" t="s">
        <v>428</v>
      </c>
      <c r="E46" s="27" t="s">
        <v>203</v>
      </c>
      <c r="F46" s="25" t="s">
        <v>1415</v>
      </c>
      <c r="G46" s="25" t="s">
        <v>376</v>
      </c>
      <c r="H46" s="29">
        <v>10</v>
      </c>
      <c r="I46" s="29">
        <v>1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4.3</v>
      </c>
      <c r="R46" s="33" t="str">
        <f t="shared" si="3"/>
        <v>D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9.5" customHeight="1">
      <c r="B47" s="24">
        <v>37</v>
      </c>
      <c r="C47" s="25" t="s">
        <v>3558</v>
      </c>
      <c r="D47" s="26" t="s">
        <v>2875</v>
      </c>
      <c r="E47" s="27" t="s">
        <v>208</v>
      </c>
      <c r="F47" s="25" t="s">
        <v>1160</v>
      </c>
      <c r="G47" s="25" t="s">
        <v>105</v>
      </c>
      <c r="H47" s="29">
        <v>10</v>
      </c>
      <c r="I47" s="29">
        <v>5</v>
      </c>
      <c r="J47" s="29" t="s">
        <v>27</v>
      </c>
      <c r="K47" s="29" t="s">
        <v>27</v>
      </c>
      <c r="L47" s="36"/>
      <c r="M47" s="36"/>
      <c r="N47" s="36"/>
      <c r="O47" s="36"/>
      <c r="P47" s="175">
        <v>5</v>
      </c>
      <c r="Q47" s="32">
        <f t="shared" si="0"/>
        <v>6</v>
      </c>
      <c r="R47" s="33" t="str">
        <f t="shared" si="3"/>
        <v>C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9.5" customHeight="1">
      <c r="B48" s="24">
        <v>38</v>
      </c>
      <c r="C48" s="25" t="s">
        <v>3559</v>
      </c>
      <c r="D48" s="26" t="s">
        <v>81</v>
      </c>
      <c r="E48" s="27" t="s">
        <v>208</v>
      </c>
      <c r="F48" s="25" t="s">
        <v>99</v>
      </c>
      <c r="G48" s="25" t="s">
        <v>143</v>
      </c>
      <c r="H48" s="29">
        <v>10</v>
      </c>
      <c r="I48" s="29">
        <v>1</v>
      </c>
      <c r="J48" s="29" t="s">
        <v>27</v>
      </c>
      <c r="K48" s="29" t="s">
        <v>27</v>
      </c>
      <c r="L48" s="36"/>
      <c r="M48" s="36"/>
      <c r="N48" s="36"/>
      <c r="O48" s="36"/>
      <c r="P48" s="175">
        <v>3</v>
      </c>
      <c r="Q48" s="32">
        <f t="shared" si="0"/>
        <v>3.8</v>
      </c>
      <c r="R48" s="33" t="str">
        <f t="shared" si="3"/>
        <v>F</v>
      </c>
      <c r="S48" s="34" t="str">
        <f t="shared" si="1"/>
        <v>Kém</v>
      </c>
      <c r="T48" s="35" t="str">
        <f t="shared" si="4"/>
        <v/>
      </c>
      <c r="U48" s="3"/>
      <c r="V48" s="101" t="str">
        <f t="shared" si="2"/>
        <v>Học lại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9.5" customHeight="1">
      <c r="B49" s="24">
        <v>39</v>
      </c>
      <c r="C49" s="25" t="s">
        <v>3560</v>
      </c>
      <c r="D49" s="26" t="s">
        <v>365</v>
      </c>
      <c r="E49" s="27" t="s">
        <v>211</v>
      </c>
      <c r="F49" s="25" t="s">
        <v>2300</v>
      </c>
      <c r="G49" s="25" t="s">
        <v>1532</v>
      </c>
      <c r="H49" s="29">
        <v>10</v>
      </c>
      <c r="I49" s="29">
        <v>1</v>
      </c>
      <c r="J49" s="29" t="s">
        <v>27</v>
      </c>
      <c r="K49" s="29" t="s">
        <v>27</v>
      </c>
      <c r="L49" s="36"/>
      <c r="M49" s="36"/>
      <c r="N49" s="36"/>
      <c r="O49" s="36"/>
      <c r="P49" s="175">
        <v>7</v>
      </c>
      <c r="Q49" s="32">
        <f t="shared" si="0"/>
        <v>5.8</v>
      </c>
      <c r="R49" s="33" t="str">
        <f t="shared" si="3"/>
        <v>C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9.5" customHeight="1">
      <c r="B50" s="24">
        <v>40</v>
      </c>
      <c r="C50" s="25" t="s">
        <v>3561</v>
      </c>
      <c r="D50" s="26" t="s">
        <v>3562</v>
      </c>
      <c r="E50" s="27" t="s">
        <v>2380</v>
      </c>
      <c r="F50" s="25" t="s">
        <v>1158</v>
      </c>
      <c r="G50" s="25" t="s">
        <v>1047</v>
      </c>
      <c r="H50" s="29">
        <v>10</v>
      </c>
      <c r="I50" s="29">
        <v>9</v>
      </c>
      <c r="J50" s="29" t="s">
        <v>27</v>
      </c>
      <c r="K50" s="29" t="s">
        <v>27</v>
      </c>
      <c r="L50" s="36"/>
      <c r="M50" s="36"/>
      <c r="N50" s="36"/>
      <c r="O50" s="36"/>
      <c r="P50" s="175">
        <v>8</v>
      </c>
      <c r="Q50" s="32">
        <f t="shared" si="0"/>
        <v>8.6999999999999993</v>
      </c>
      <c r="R50" s="33" t="str">
        <f t="shared" si="3"/>
        <v>A</v>
      </c>
      <c r="S50" s="34" t="str">
        <f t="shared" si="1"/>
        <v>Giỏi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9.5" customHeight="1">
      <c r="B51" s="24">
        <v>41</v>
      </c>
      <c r="C51" s="25" t="s">
        <v>3563</v>
      </c>
      <c r="D51" s="26" t="s">
        <v>2745</v>
      </c>
      <c r="E51" s="27" t="s">
        <v>2041</v>
      </c>
      <c r="F51" s="25" t="s">
        <v>2071</v>
      </c>
      <c r="G51" s="25" t="s">
        <v>191</v>
      </c>
      <c r="H51" s="29">
        <v>10</v>
      </c>
      <c r="I51" s="29">
        <v>1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4.3</v>
      </c>
      <c r="R51" s="33" t="str">
        <f t="shared" si="3"/>
        <v>D</v>
      </c>
      <c r="S51" s="34" t="str">
        <f t="shared" si="1"/>
        <v>Trung bình yếu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9.5" customHeight="1">
      <c r="B52" s="24">
        <v>42</v>
      </c>
      <c r="C52" s="25" t="s">
        <v>3564</v>
      </c>
      <c r="D52" s="26" t="s">
        <v>1413</v>
      </c>
      <c r="E52" s="27" t="s">
        <v>228</v>
      </c>
      <c r="F52" s="25" t="s">
        <v>2765</v>
      </c>
      <c r="G52" s="25" t="s">
        <v>828</v>
      </c>
      <c r="H52" s="29">
        <v>10</v>
      </c>
      <c r="I52" s="29">
        <v>1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3.8</v>
      </c>
      <c r="R52" s="33" t="str">
        <f t="shared" si="3"/>
        <v>F</v>
      </c>
      <c r="S52" s="34" t="str">
        <f t="shared" si="1"/>
        <v>Kém</v>
      </c>
      <c r="T52" s="35" t="str">
        <f t="shared" si="4"/>
        <v/>
      </c>
      <c r="U52" s="3"/>
      <c r="V52" s="101" t="str">
        <f t="shared" si="2"/>
        <v>Học lại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9.5" customHeight="1">
      <c r="B53" s="24">
        <v>43</v>
      </c>
      <c r="C53" s="25" t="s">
        <v>3565</v>
      </c>
      <c r="D53" s="26" t="s">
        <v>609</v>
      </c>
      <c r="E53" s="27" t="s">
        <v>232</v>
      </c>
      <c r="F53" s="25" t="s">
        <v>606</v>
      </c>
      <c r="G53" s="25" t="s">
        <v>1532</v>
      </c>
      <c r="H53" s="29">
        <v>10</v>
      </c>
      <c r="I53" s="29">
        <v>9</v>
      </c>
      <c r="J53" s="29" t="s">
        <v>27</v>
      </c>
      <c r="K53" s="29" t="s">
        <v>27</v>
      </c>
      <c r="L53" s="36"/>
      <c r="M53" s="36"/>
      <c r="N53" s="36"/>
      <c r="O53" s="36"/>
      <c r="P53" s="175">
        <v>3</v>
      </c>
      <c r="Q53" s="32">
        <f t="shared" si="0"/>
        <v>6.2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9.5" customHeight="1">
      <c r="B54" s="24">
        <v>44</v>
      </c>
      <c r="C54" s="25" t="s">
        <v>3566</v>
      </c>
      <c r="D54" s="26" t="s">
        <v>1754</v>
      </c>
      <c r="E54" s="27" t="s">
        <v>232</v>
      </c>
      <c r="F54" s="25" t="s">
        <v>886</v>
      </c>
      <c r="G54" s="25" t="s">
        <v>1532</v>
      </c>
      <c r="H54" s="29">
        <v>10</v>
      </c>
      <c r="I54" s="29">
        <v>8</v>
      </c>
      <c r="J54" s="29" t="s">
        <v>27</v>
      </c>
      <c r="K54" s="29" t="s">
        <v>27</v>
      </c>
      <c r="L54" s="36"/>
      <c r="M54" s="36"/>
      <c r="N54" s="36"/>
      <c r="O54" s="36"/>
      <c r="P54" s="175">
        <v>7</v>
      </c>
      <c r="Q54" s="32">
        <f t="shared" si="0"/>
        <v>7.9</v>
      </c>
      <c r="R54" s="33" t="str">
        <f t="shared" si="3"/>
        <v>B</v>
      </c>
      <c r="S54" s="34" t="str">
        <f t="shared" si="1"/>
        <v>Khá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9.5" customHeight="1">
      <c r="B55" s="24">
        <v>45</v>
      </c>
      <c r="C55" s="25" t="s">
        <v>3567</v>
      </c>
      <c r="D55" s="26" t="s">
        <v>3568</v>
      </c>
      <c r="E55" s="27" t="s">
        <v>232</v>
      </c>
      <c r="F55" s="25" t="s">
        <v>704</v>
      </c>
      <c r="G55" s="25" t="s">
        <v>1182</v>
      </c>
      <c r="H55" s="29">
        <v>10</v>
      </c>
      <c r="I55" s="29">
        <v>4</v>
      </c>
      <c r="J55" s="29" t="s">
        <v>27</v>
      </c>
      <c r="K55" s="29" t="s">
        <v>27</v>
      </c>
      <c r="L55" s="36"/>
      <c r="M55" s="36"/>
      <c r="N55" s="36"/>
      <c r="O55" s="36"/>
      <c r="P55" s="175">
        <v>6</v>
      </c>
      <c r="Q55" s="32">
        <f t="shared" si="0"/>
        <v>6.2</v>
      </c>
      <c r="R55" s="33" t="str">
        <f t="shared" si="3"/>
        <v>C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9.5" customHeight="1">
      <c r="B56" s="24">
        <v>46</v>
      </c>
      <c r="C56" s="25" t="s">
        <v>3569</v>
      </c>
      <c r="D56" s="26" t="s">
        <v>3570</v>
      </c>
      <c r="E56" s="27" t="s">
        <v>464</v>
      </c>
      <c r="F56" s="25" t="s">
        <v>977</v>
      </c>
      <c r="G56" s="25" t="s">
        <v>124</v>
      </c>
      <c r="H56" s="29">
        <v>10</v>
      </c>
      <c r="I56" s="29">
        <v>2</v>
      </c>
      <c r="J56" s="29" t="s">
        <v>27</v>
      </c>
      <c r="K56" s="29" t="s">
        <v>27</v>
      </c>
      <c r="L56" s="36"/>
      <c r="M56" s="36"/>
      <c r="N56" s="36"/>
      <c r="O56" s="36"/>
      <c r="P56" s="175">
        <v>4</v>
      </c>
      <c r="Q56" s="32">
        <f t="shared" si="0"/>
        <v>4.5999999999999996</v>
      </c>
      <c r="R56" s="33" t="str">
        <f t="shared" si="3"/>
        <v>D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9.5" customHeight="1">
      <c r="B57" s="24">
        <v>47</v>
      </c>
      <c r="C57" s="25" t="s">
        <v>3571</v>
      </c>
      <c r="D57" s="26" t="s">
        <v>3572</v>
      </c>
      <c r="E57" s="27" t="s">
        <v>683</v>
      </c>
      <c r="F57" s="25" t="s">
        <v>749</v>
      </c>
      <c r="G57" s="25" t="s">
        <v>297</v>
      </c>
      <c r="H57" s="29">
        <v>10</v>
      </c>
      <c r="I57" s="29">
        <v>7</v>
      </c>
      <c r="J57" s="29" t="s">
        <v>27</v>
      </c>
      <c r="K57" s="29" t="s">
        <v>27</v>
      </c>
      <c r="L57" s="36"/>
      <c r="M57" s="36"/>
      <c r="N57" s="36"/>
      <c r="O57" s="36"/>
      <c r="P57" s="175">
        <v>4</v>
      </c>
      <c r="Q57" s="32">
        <f t="shared" si="0"/>
        <v>6.1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9.5" customHeight="1">
      <c r="B58" s="24">
        <v>48</v>
      </c>
      <c r="C58" s="25" t="s">
        <v>3573</v>
      </c>
      <c r="D58" s="26" t="s">
        <v>381</v>
      </c>
      <c r="E58" s="27" t="s">
        <v>1324</v>
      </c>
      <c r="F58" s="25" t="s">
        <v>292</v>
      </c>
      <c r="G58" s="25" t="s">
        <v>594</v>
      </c>
      <c r="H58" s="29">
        <v>10</v>
      </c>
      <c r="I58" s="29">
        <v>1</v>
      </c>
      <c r="J58" s="29" t="s">
        <v>27</v>
      </c>
      <c r="K58" s="29" t="s">
        <v>27</v>
      </c>
      <c r="L58" s="36"/>
      <c r="M58" s="36"/>
      <c r="N58" s="36"/>
      <c r="O58" s="36"/>
      <c r="P58" s="175">
        <v>3</v>
      </c>
      <c r="Q58" s="32">
        <f t="shared" si="0"/>
        <v>3.8</v>
      </c>
      <c r="R58" s="33" t="str">
        <f t="shared" si="3"/>
        <v>F</v>
      </c>
      <c r="S58" s="34" t="str">
        <f t="shared" si="1"/>
        <v>Kém</v>
      </c>
      <c r="T58" s="35" t="str">
        <f t="shared" si="4"/>
        <v/>
      </c>
      <c r="U58" s="3"/>
      <c r="V58" s="101" t="str">
        <f t="shared" si="2"/>
        <v>Học lại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9.5" customHeight="1">
      <c r="B59" s="24">
        <v>49</v>
      </c>
      <c r="C59" s="25" t="s">
        <v>3574</v>
      </c>
      <c r="D59" s="26" t="s">
        <v>2883</v>
      </c>
      <c r="E59" s="27" t="s">
        <v>1438</v>
      </c>
      <c r="F59" s="25" t="s">
        <v>1507</v>
      </c>
      <c r="G59" s="25" t="s">
        <v>1182</v>
      </c>
      <c r="H59" s="29">
        <v>10</v>
      </c>
      <c r="I59" s="29">
        <v>7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6.6</v>
      </c>
      <c r="R59" s="33" t="str">
        <f t="shared" si="3"/>
        <v>C+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9.5" customHeight="1">
      <c r="B60" s="24">
        <v>50</v>
      </c>
      <c r="C60" s="25" t="s">
        <v>3575</v>
      </c>
      <c r="D60" s="26" t="s">
        <v>1918</v>
      </c>
      <c r="E60" s="27" t="s">
        <v>1438</v>
      </c>
      <c r="F60" s="25" t="s">
        <v>606</v>
      </c>
      <c r="G60" s="25" t="s">
        <v>1532</v>
      </c>
      <c r="H60" s="29">
        <v>10</v>
      </c>
      <c r="I60" s="29">
        <v>8</v>
      </c>
      <c r="J60" s="29" t="s">
        <v>27</v>
      </c>
      <c r="K60" s="29" t="s">
        <v>27</v>
      </c>
      <c r="L60" s="36"/>
      <c r="M60" s="36"/>
      <c r="N60" s="36"/>
      <c r="O60" s="36"/>
      <c r="P60" s="175">
        <v>5</v>
      </c>
      <c r="Q60" s="32">
        <f t="shared" si="0"/>
        <v>6.9</v>
      </c>
      <c r="R60" s="33" t="str">
        <f t="shared" si="3"/>
        <v>C+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9.5" customHeight="1">
      <c r="B61" s="24">
        <v>51</v>
      </c>
      <c r="C61" s="25" t="s">
        <v>3576</v>
      </c>
      <c r="D61" s="26" t="s">
        <v>494</v>
      </c>
      <c r="E61" s="27" t="s">
        <v>266</v>
      </c>
      <c r="F61" s="25" t="s">
        <v>1039</v>
      </c>
      <c r="G61" s="25" t="s">
        <v>1532</v>
      </c>
      <c r="H61" s="29">
        <v>10</v>
      </c>
      <c r="I61" s="29">
        <v>8</v>
      </c>
      <c r="J61" s="29" t="s">
        <v>27</v>
      </c>
      <c r="K61" s="29" t="s">
        <v>27</v>
      </c>
      <c r="L61" s="36"/>
      <c r="M61" s="36"/>
      <c r="N61" s="36"/>
      <c r="O61" s="36"/>
      <c r="P61" s="175">
        <v>6</v>
      </c>
      <c r="Q61" s="32">
        <f t="shared" si="0"/>
        <v>7.4</v>
      </c>
      <c r="R61" s="33" t="str">
        <f t="shared" si="3"/>
        <v>B</v>
      </c>
      <c r="S61" s="34" t="str">
        <f t="shared" si="1"/>
        <v>Khá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9.5" customHeight="1">
      <c r="B62" s="24">
        <v>52</v>
      </c>
      <c r="C62" s="25" t="s">
        <v>3577</v>
      </c>
      <c r="D62" s="26" t="s">
        <v>1706</v>
      </c>
      <c r="E62" s="27" t="s">
        <v>483</v>
      </c>
      <c r="F62" s="25" t="s">
        <v>674</v>
      </c>
      <c r="G62" s="25" t="s">
        <v>237</v>
      </c>
      <c r="H62" s="29">
        <v>10</v>
      </c>
      <c r="I62" s="29">
        <v>5</v>
      </c>
      <c r="J62" s="29" t="s">
        <v>27</v>
      </c>
      <c r="K62" s="29" t="s">
        <v>27</v>
      </c>
      <c r="L62" s="36"/>
      <c r="M62" s="36"/>
      <c r="N62" s="36"/>
      <c r="O62" s="36"/>
      <c r="P62" s="175">
        <v>4</v>
      </c>
      <c r="Q62" s="32">
        <f t="shared" si="0"/>
        <v>5.5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9.5" customHeight="1">
      <c r="B63" s="24">
        <v>53</v>
      </c>
      <c r="C63" s="25" t="s">
        <v>3578</v>
      </c>
      <c r="D63" s="26" t="s">
        <v>428</v>
      </c>
      <c r="E63" s="27" t="s">
        <v>491</v>
      </c>
      <c r="F63" s="25" t="s">
        <v>694</v>
      </c>
      <c r="G63" s="25" t="s">
        <v>828</v>
      </c>
      <c r="H63" s="29">
        <v>10</v>
      </c>
      <c r="I63" s="29">
        <v>1</v>
      </c>
      <c r="J63" s="29" t="s">
        <v>27</v>
      </c>
      <c r="K63" s="29" t="s">
        <v>27</v>
      </c>
      <c r="L63" s="36"/>
      <c r="M63" s="36"/>
      <c r="N63" s="36"/>
      <c r="O63" s="36"/>
      <c r="P63" s="175">
        <v>4</v>
      </c>
      <c r="Q63" s="32">
        <f t="shared" si="0"/>
        <v>4.3</v>
      </c>
      <c r="R63" s="33" t="str">
        <f t="shared" si="3"/>
        <v>D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9.5" customHeight="1">
      <c r="B64" s="24">
        <v>54</v>
      </c>
      <c r="C64" s="25" t="s">
        <v>3579</v>
      </c>
      <c r="D64" s="26" t="s">
        <v>3580</v>
      </c>
      <c r="E64" s="27" t="s">
        <v>860</v>
      </c>
      <c r="F64" s="25" t="s">
        <v>436</v>
      </c>
      <c r="G64" s="25" t="s">
        <v>1532</v>
      </c>
      <c r="H64" s="29">
        <v>9</v>
      </c>
      <c r="I64" s="29">
        <v>4</v>
      </c>
      <c r="J64" s="29" t="s">
        <v>27</v>
      </c>
      <c r="K64" s="29" t="s">
        <v>27</v>
      </c>
      <c r="L64" s="36"/>
      <c r="M64" s="36"/>
      <c r="N64" s="36"/>
      <c r="O64" s="36"/>
      <c r="P64" s="175">
        <v>6</v>
      </c>
      <c r="Q64" s="32">
        <f t="shared" si="0"/>
        <v>6</v>
      </c>
      <c r="R64" s="33" t="str">
        <f t="shared" si="3"/>
        <v>C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9.5" customHeight="1">
      <c r="B65" s="24">
        <v>55</v>
      </c>
      <c r="C65" s="25" t="s">
        <v>3581</v>
      </c>
      <c r="D65" s="26" t="s">
        <v>3582</v>
      </c>
      <c r="E65" s="27" t="s">
        <v>2624</v>
      </c>
      <c r="F65" s="25" t="s">
        <v>1262</v>
      </c>
      <c r="G65" s="25" t="s">
        <v>143</v>
      </c>
      <c r="H65" s="29">
        <v>10</v>
      </c>
      <c r="I65" s="29">
        <v>6</v>
      </c>
      <c r="J65" s="29" t="s">
        <v>27</v>
      </c>
      <c r="K65" s="29" t="s">
        <v>27</v>
      </c>
      <c r="L65" s="36"/>
      <c r="M65" s="36"/>
      <c r="N65" s="36"/>
      <c r="O65" s="36"/>
      <c r="P65" s="175">
        <v>6</v>
      </c>
      <c r="Q65" s="32">
        <f t="shared" si="0"/>
        <v>6.8</v>
      </c>
      <c r="R65" s="33" t="str">
        <f t="shared" si="3"/>
        <v>C+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9.5" customHeight="1">
      <c r="B66" s="24">
        <v>56</v>
      </c>
      <c r="C66" s="25" t="s">
        <v>3583</v>
      </c>
      <c r="D66" s="26" t="s">
        <v>822</v>
      </c>
      <c r="E66" s="27" t="s">
        <v>3584</v>
      </c>
      <c r="F66" s="25" t="s">
        <v>3585</v>
      </c>
      <c r="G66" s="25" t="s">
        <v>1532</v>
      </c>
      <c r="H66" s="29">
        <v>10</v>
      </c>
      <c r="I66" s="29">
        <v>1</v>
      </c>
      <c r="J66" s="29" t="s">
        <v>27</v>
      </c>
      <c r="K66" s="29" t="s">
        <v>27</v>
      </c>
      <c r="L66" s="36"/>
      <c r="M66" s="36"/>
      <c r="N66" s="36"/>
      <c r="O66" s="36"/>
      <c r="P66" s="175">
        <v>4</v>
      </c>
      <c r="Q66" s="32">
        <f t="shared" si="0"/>
        <v>4.3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9.5" customHeight="1">
      <c r="B67" s="24">
        <v>57</v>
      </c>
      <c r="C67" s="25" t="s">
        <v>3586</v>
      </c>
      <c r="D67" s="26" t="s">
        <v>2138</v>
      </c>
      <c r="E67" s="27" t="s">
        <v>295</v>
      </c>
      <c r="F67" s="25" t="s">
        <v>861</v>
      </c>
      <c r="G67" s="25" t="s">
        <v>1047</v>
      </c>
      <c r="H67" s="29">
        <v>10</v>
      </c>
      <c r="I67" s="29">
        <v>8</v>
      </c>
      <c r="J67" s="29" t="s">
        <v>27</v>
      </c>
      <c r="K67" s="29" t="s">
        <v>27</v>
      </c>
      <c r="L67" s="36"/>
      <c r="M67" s="36"/>
      <c r="N67" s="36"/>
      <c r="O67" s="36"/>
      <c r="P67" s="175">
        <v>4</v>
      </c>
      <c r="Q67" s="32">
        <f t="shared" si="0"/>
        <v>6.4</v>
      </c>
      <c r="R67" s="33" t="str">
        <f t="shared" si="3"/>
        <v>C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9.5" customHeight="1">
      <c r="B68" s="24">
        <v>58</v>
      </c>
      <c r="C68" s="25" t="s">
        <v>3587</v>
      </c>
      <c r="D68" s="26" t="s">
        <v>3588</v>
      </c>
      <c r="E68" s="27" t="s">
        <v>304</v>
      </c>
      <c r="F68" s="25" t="s">
        <v>551</v>
      </c>
      <c r="G68" s="25" t="s">
        <v>1532</v>
      </c>
      <c r="H68" s="29">
        <v>10</v>
      </c>
      <c r="I68" s="29">
        <v>5</v>
      </c>
      <c r="J68" s="29" t="s">
        <v>27</v>
      </c>
      <c r="K68" s="29" t="s">
        <v>27</v>
      </c>
      <c r="L68" s="36"/>
      <c r="M68" s="36"/>
      <c r="N68" s="36"/>
      <c r="O68" s="36"/>
      <c r="P68" s="175">
        <v>4</v>
      </c>
      <c r="Q68" s="32">
        <f t="shared" si="0"/>
        <v>5.5</v>
      </c>
      <c r="R68" s="33" t="str">
        <f t="shared" si="3"/>
        <v>C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9.5" customHeight="1">
      <c r="B69" s="24">
        <v>59</v>
      </c>
      <c r="C69" s="25" t="s">
        <v>3589</v>
      </c>
      <c r="D69" s="26" t="s">
        <v>169</v>
      </c>
      <c r="E69" s="27" t="s">
        <v>2527</v>
      </c>
      <c r="F69" s="25" t="s">
        <v>338</v>
      </c>
      <c r="G69" s="25" t="s">
        <v>376</v>
      </c>
      <c r="H69" s="29">
        <v>10</v>
      </c>
      <c r="I69" s="29">
        <v>1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4.3</v>
      </c>
      <c r="R69" s="33" t="str">
        <f t="shared" si="3"/>
        <v>D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9.5" customHeight="1">
      <c r="B70" s="24">
        <v>60</v>
      </c>
      <c r="C70" s="25" t="s">
        <v>3590</v>
      </c>
      <c r="D70" s="26" t="s">
        <v>419</v>
      </c>
      <c r="E70" s="27" t="s">
        <v>321</v>
      </c>
      <c r="F70" s="25" t="s">
        <v>94</v>
      </c>
      <c r="G70" s="25" t="s">
        <v>115</v>
      </c>
      <c r="H70" s="29">
        <v>10</v>
      </c>
      <c r="I70" s="29">
        <v>2</v>
      </c>
      <c r="J70" s="29" t="s">
        <v>27</v>
      </c>
      <c r="K70" s="29" t="s">
        <v>27</v>
      </c>
      <c r="L70" s="36"/>
      <c r="M70" s="36"/>
      <c r="N70" s="36"/>
      <c r="O70" s="36"/>
      <c r="P70" s="175">
        <v>7</v>
      </c>
      <c r="Q70" s="32">
        <f t="shared" si="0"/>
        <v>6.1</v>
      </c>
      <c r="R70" s="33" t="str">
        <f t="shared" si="3"/>
        <v>C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9.5" customHeight="1">
      <c r="B71" s="24">
        <v>61</v>
      </c>
      <c r="C71" s="25" t="s">
        <v>3591</v>
      </c>
      <c r="D71" s="26" t="s">
        <v>785</v>
      </c>
      <c r="E71" s="27" t="s">
        <v>3292</v>
      </c>
      <c r="F71" s="25" t="s">
        <v>556</v>
      </c>
      <c r="G71" s="25" t="s">
        <v>1532</v>
      </c>
      <c r="H71" s="29">
        <v>10</v>
      </c>
      <c r="I71" s="29">
        <v>7</v>
      </c>
      <c r="J71" s="29" t="s">
        <v>27</v>
      </c>
      <c r="K71" s="29" t="s">
        <v>27</v>
      </c>
      <c r="L71" s="36"/>
      <c r="M71" s="36"/>
      <c r="N71" s="36"/>
      <c r="O71" s="36"/>
      <c r="P71" s="175">
        <v>8</v>
      </c>
      <c r="Q71" s="32">
        <f t="shared" si="0"/>
        <v>8.1</v>
      </c>
      <c r="R71" s="33" t="str">
        <f t="shared" si="3"/>
        <v>B+</v>
      </c>
      <c r="S71" s="34" t="str">
        <f t="shared" si="1"/>
        <v>Khá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9.5" customHeight="1">
      <c r="B72" s="24">
        <v>62</v>
      </c>
      <c r="C72" s="25" t="s">
        <v>3592</v>
      </c>
      <c r="D72" s="26" t="s">
        <v>806</v>
      </c>
      <c r="E72" s="27" t="s">
        <v>515</v>
      </c>
      <c r="F72" s="25" t="s">
        <v>1249</v>
      </c>
      <c r="G72" s="25" t="s">
        <v>828</v>
      </c>
      <c r="H72" s="29">
        <v>10</v>
      </c>
      <c r="I72" s="29">
        <v>7</v>
      </c>
      <c r="J72" s="29" t="s">
        <v>27</v>
      </c>
      <c r="K72" s="29" t="s">
        <v>27</v>
      </c>
      <c r="L72" s="36"/>
      <c r="M72" s="36"/>
      <c r="N72" s="36"/>
      <c r="O72" s="36"/>
      <c r="P72" s="175">
        <v>8</v>
      </c>
      <c r="Q72" s="32">
        <f t="shared" si="0"/>
        <v>8.1</v>
      </c>
      <c r="R72" s="33" t="str">
        <f t="shared" si="3"/>
        <v>B+</v>
      </c>
      <c r="S72" s="34" t="str">
        <f t="shared" si="1"/>
        <v>Khá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9.5" customHeight="1">
      <c r="B73" s="24">
        <v>63</v>
      </c>
      <c r="C73" s="25" t="s">
        <v>3593</v>
      </c>
      <c r="D73" s="26" t="s">
        <v>214</v>
      </c>
      <c r="E73" s="27" t="s">
        <v>529</v>
      </c>
      <c r="F73" s="25" t="s">
        <v>3089</v>
      </c>
      <c r="G73" s="25" t="s">
        <v>1532</v>
      </c>
      <c r="H73" s="29">
        <v>10</v>
      </c>
      <c r="I73" s="29">
        <v>7</v>
      </c>
      <c r="J73" s="29" t="s">
        <v>27</v>
      </c>
      <c r="K73" s="29" t="s">
        <v>27</v>
      </c>
      <c r="L73" s="36"/>
      <c r="M73" s="36"/>
      <c r="N73" s="36"/>
      <c r="O73" s="36"/>
      <c r="P73" s="175">
        <v>3</v>
      </c>
      <c r="Q73" s="32">
        <f t="shared" si="0"/>
        <v>5.6</v>
      </c>
      <c r="R73" s="33" t="str">
        <f t="shared" si="3"/>
        <v>C</v>
      </c>
      <c r="S73" s="34" t="str">
        <f t="shared" si="1"/>
        <v>Trung bình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9.5" customHeight="1">
      <c r="B74" s="24">
        <v>64</v>
      </c>
      <c r="C74" s="25" t="s">
        <v>3594</v>
      </c>
      <c r="D74" s="26" t="s">
        <v>454</v>
      </c>
      <c r="E74" s="27" t="s">
        <v>2098</v>
      </c>
      <c r="F74" s="25" t="s">
        <v>3595</v>
      </c>
      <c r="G74" s="25" t="s">
        <v>105</v>
      </c>
      <c r="H74" s="29">
        <v>10</v>
      </c>
      <c r="I74" s="29">
        <v>9</v>
      </c>
      <c r="J74" s="29" t="s">
        <v>27</v>
      </c>
      <c r="K74" s="29" t="s">
        <v>27</v>
      </c>
      <c r="L74" s="36"/>
      <c r="M74" s="36"/>
      <c r="N74" s="36"/>
      <c r="O74" s="36"/>
      <c r="P74" s="175">
        <v>5</v>
      </c>
      <c r="Q74" s="32">
        <f t="shared" si="0"/>
        <v>7.2</v>
      </c>
      <c r="R74" s="33" t="str">
        <f t="shared" si="3"/>
        <v>B</v>
      </c>
      <c r="S74" s="34" t="str">
        <f t="shared" si="1"/>
        <v>Khá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9.5" customHeight="1">
      <c r="B75" s="24">
        <v>65</v>
      </c>
      <c r="C75" s="25" t="s">
        <v>3596</v>
      </c>
      <c r="D75" s="26" t="s">
        <v>848</v>
      </c>
      <c r="E75" s="27" t="s">
        <v>1497</v>
      </c>
      <c r="F75" s="25" t="s">
        <v>790</v>
      </c>
      <c r="G75" s="25" t="s">
        <v>167</v>
      </c>
      <c r="H75" s="29">
        <v>10</v>
      </c>
      <c r="I75" s="29">
        <v>8</v>
      </c>
      <c r="J75" s="29" t="s">
        <v>27</v>
      </c>
      <c r="K75" s="29" t="s">
        <v>27</v>
      </c>
      <c r="L75" s="36"/>
      <c r="M75" s="36"/>
      <c r="N75" s="36"/>
      <c r="O75" s="36"/>
      <c r="P75" s="175">
        <v>4</v>
      </c>
      <c r="Q75" s="32">
        <f t="shared" ref="Q75:Q138" si="5">ROUND(SUMPRODUCT(H75:P75,$H$10:$P$10)/100,1)</f>
        <v>6.4</v>
      </c>
      <c r="R75" s="33" t="str">
        <f t="shared" si="3"/>
        <v>C</v>
      </c>
      <c r="S75" s="34" t="str">
        <f t="shared" si="1"/>
        <v>Trung bình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 hidden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148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60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5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85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047" priority="2" operator="greaterThan">
      <formula>10</formula>
    </cfRule>
  </conditionalFormatting>
  <conditionalFormatting sqref="C1:C1048576">
    <cfRule type="duplicateValues" dxfId="2046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62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4773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43610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38" t="s">
        <v>50</v>
      </c>
      <c r="N9" s="138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03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85</v>
      </c>
      <c r="AG9" s="81">
        <f>+$AF$9/$Y$9</f>
        <v>0.56666666666666665</v>
      </c>
      <c r="AH9" s="82">
        <f>COUNTIF($V$10:$V$219,"Học lại")</f>
        <v>5</v>
      </c>
      <c r="AI9" s="81">
        <f>+$AH$9/$Y$9</f>
        <v>3.3333333333333333E-2</v>
      </c>
      <c r="AJ9" s="73">
        <f>COUNTIF($V$11:$V$219,"Đạt")</f>
        <v>60</v>
      </c>
      <c r="AK9" s="80">
        <f>+$AJ$9/$Y$9</f>
        <v>0.4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4252</v>
      </c>
      <c r="D11" s="17" t="s">
        <v>4253</v>
      </c>
      <c r="E11" s="18" t="s">
        <v>73</v>
      </c>
      <c r="F11" s="16" t="s">
        <v>2019</v>
      </c>
      <c r="G11" s="16" t="s">
        <v>124</v>
      </c>
      <c r="H11" s="19">
        <v>10</v>
      </c>
      <c r="I11" s="19">
        <v>7</v>
      </c>
      <c r="J11" s="19" t="s">
        <v>27</v>
      </c>
      <c r="K11" s="19" t="s">
        <v>27</v>
      </c>
      <c r="L11" s="20"/>
      <c r="M11" s="20"/>
      <c r="N11" s="20"/>
      <c r="O11" s="20"/>
      <c r="P11" s="174">
        <v>8</v>
      </c>
      <c r="Q11" s="21">
        <f t="shared" ref="Q11:Q74" si="0">ROUND(SUMPRODUCT(H11:P11,$H$10:$P$10)/100,1)</f>
        <v>8.1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B+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Khá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4254</v>
      </c>
      <c r="D12" s="26" t="s">
        <v>4255</v>
      </c>
      <c r="E12" s="27" t="s">
        <v>73</v>
      </c>
      <c r="F12" s="25" t="s">
        <v>181</v>
      </c>
      <c r="G12" s="25" t="s">
        <v>512</v>
      </c>
      <c r="H12" s="29">
        <v>10</v>
      </c>
      <c r="I12" s="29">
        <v>9</v>
      </c>
      <c r="J12" s="29" t="s">
        <v>27</v>
      </c>
      <c r="K12" s="29" t="s">
        <v>27</v>
      </c>
      <c r="L12" s="30"/>
      <c r="M12" s="30"/>
      <c r="N12" s="30"/>
      <c r="O12" s="30"/>
      <c r="P12" s="175">
        <v>9</v>
      </c>
      <c r="Q12" s="32">
        <f t="shared" si="0"/>
        <v>9.1999999999999993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A+</v>
      </c>
      <c r="S12" s="34" t="str">
        <f t="shared" si="1"/>
        <v>Giỏi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4256</v>
      </c>
      <c r="D13" s="26" t="s">
        <v>165</v>
      </c>
      <c r="E13" s="27" t="s">
        <v>73</v>
      </c>
      <c r="F13" s="25" t="s">
        <v>216</v>
      </c>
      <c r="G13" s="25" t="s">
        <v>1182</v>
      </c>
      <c r="H13" s="29">
        <v>10</v>
      </c>
      <c r="I13" s="29">
        <v>8</v>
      </c>
      <c r="J13" s="29" t="s">
        <v>27</v>
      </c>
      <c r="K13" s="29" t="s">
        <v>27</v>
      </c>
      <c r="L13" s="36"/>
      <c r="M13" s="36"/>
      <c r="N13" s="36"/>
      <c r="O13" s="36"/>
      <c r="P13" s="175">
        <v>5</v>
      </c>
      <c r="Q13" s="32">
        <f t="shared" si="0"/>
        <v>6.9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C+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37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4257</v>
      </c>
      <c r="D14" s="26" t="s">
        <v>568</v>
      </c>
      <c r="E14" s="27" t="s">
        <v>73</v>
      </c>
      <c r="F14" s="25" t="s">
        <v>1769</v>
      </c>
      <c r="G14" s="25" t="s">
        <v>79</v>
      </c>
      <c r="H14" s="29">
        <v>10</v>
      </c>
      <c r="I14" s="29">
        <v>10</v>
      </c>
      <c r="J14" s="29" t="s">
        <v>27</v>
      </c>
      <c r="K14" s="29" t="s">
        <v>27</v>
      </c>
      <c r="L14" s="36"/>
      <c r="M14" s="36"/>
      <c r="N14" s="36"/>
      <c r="O14" s="36"/>
      <c r="P14" s="175">
        <v>5</v>
      </c>
      <c r="Q14" s="32">
        <f t="shared" si="0"/>
        <v>7.5</v>
      </c>
      <c r="R14" s="33" t="str">
        <f t="shared" si="3"/>
        <v>B</v>
      </c>
      <c r="S14" s="34" t="str">
        <f t="shared" si="1"/>
        <v>Khá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4258</v>
      </c>
      <c r="D15" s="26" t="s">
        <v>2483</v>
      </c>
      <c r="E15" s="27" t="s">
        <v>103</v>
      </c>
      <c r="F15" s="25" t="s">
        <v>743</v>
      </c>
      <c r="G15" s="25" t="s">
        <v>143</v>
      </c>
      <c r="H15" s="29">
        <v>10</v>
      </c>
      <c r="I15" s="29">
        <v>9</v>
      </c>
      <c r="J15" s="29" t="s">
        <v>27</v>
      </c>
      <c r="K15" s="29" t="s">
        <v>27</v>
      </c>
      <c r="L15" s="36"/>
      <c r="M15" s="36"/>
      <c r="N15" s="36"/>
      <c r="O15" s="36"/>
      <c r="P15" s="175">
        <v>3</v>
      </c>
      <c r="Q15" s="32">
        <f t="shared" si="0"/>
        <v>6.2</v>
      </c>
      <c r="R15" s="33" t="str">
        <f t="shared" si="3"/>
        <v>C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4259</v>
      </c>
      <c r="D16" s="26" t="s">
        <v>4260</v>
      </c>
      <c r="E16" s="27" t="s">
        <v>4261</v>
      </c>
      <c r="F16" s="25" t="s">
        <v>569</v>
      </c>
      <c r="G16" s="25" t="s">
        <v>1182</v>
      </c>
      <c r="H16" s="29">
        <v>10</v>
      </c>
      <c r="I16" s="29">
        <v>9</v>
      </c>
      <c r="J16" s="29" t="s">
        <v>27</v>
      </c>
      <c r="K16" s="29" t="s">
        <v>27</v>
      </c>
      <c r="L16" s="36"/>
      <c r="M16" s="36"/>
      <c r="N16" s="36"/>
      <c r="O16" s="36"/>
      <c r="P16" s="175">
        <v>5</v>
      </c>
      <c r="Q16" s="32">
        <f t="shared" si="0"/>
        <v>7.2</v>
      </c>
      <c r="R16" s="33" t="str">
        <f t="shared" si="3"/>
        <v>B</v>
      </c>
      <c r="S16" s="34" t="str">
        <f t="shared" si="1"/>
        <v>Khá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4262</v>
      </c>
      <c r="D17" s="26" t="s">
        <v>1336</v>
      </c>
      <c r="E17" s="27" t="s">
        <v>555</v>
      </c>
      <c r="F17" s="25" t="s">
        <v>2240</v>
      </c>
      <c r="G17" s="25" t="s">
        <v>1182</v>
      </c>
      <c r="H17" s="29">
        <v>10</v>
      </c>
      <c r="I17" s="29">
        <v>8</v>
      </c>
      <c r="J17" s="29" t="s">
        <v>27</v>
      </c>
      <c r="K17" s="29" t="s">
        <v>27</v>
      </c>
      <c r="L17" s="36"/>
      <c r="M17" s="36"/>
      <c r="N17" s="36"/>
      <c r="O17" s="36"/>
      <c r="P17" s="175">
        <v>6</v>
      </c>
      <c r="Q17" s="32">
        <f t="shared" si="0"/>
        <v>7.4</v>
      </c>
      <c r="R17" s="33" t="str">
        <f t="shared" si="3"/>
        <v>B</v>
      </c>
      <c r="S17" s="34" t="str">
        <f t="shared" si="1"/>
        <v>Khá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4263</v>
      </c>
      <c r="D18" s="26" t="s">
        <v>4264</v>
      </c>
      <c r="E18" s="27" t="s">
        <v>948</v>
      </c>
      <c r="F18" s="25" t="s">
        <v>1130</v>
      </c>
      <c r="G18" s="25" t="s">
        <v>1182</v>
      </c>
      <c r="H18" s="29">
        <v>10</v>
      </c>
      <c r="I18" s="29">
        <v>6</v>
      </c>
      <c r="J18" s="29" t="s">
        <v>27</v>
      </c>
      <c r="K18" s="29" t="s">
        <v>27</v>
      </c>
      <c r="L18" s="36"/>
      <c r="M18" s="36"/>
      <c r="N18" s="36"/>
      <c r="O18" s="36"/>
      <c r="P18" s="175">
        <v>5</v>
      </c>
      <c r="Q18" s="32">
        <f t="shared" si="0"/>
        <v>6.3</v>
      </c>
      <c r="R18" s="33" t="str">
        <f t="shared" si="3"/>
        <v>C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4265</v>
      </c>
      <c r="D19" s="26" t="s">
        <v>1261</v>
      </c>
      <c r="E19" s="27" t="s">
        <v>948</v>
      </c>
      <c r="F19" s="25" t="s">
        <v>252</v>
      </c>
      <c r="G19" s="25" t="s">
        <v>357</v>
      </c>
      <c r="H19" s="29">
        <v>10</v>
      </c>
      <c r="I19" s="29">
        <v>4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5.2</v>
      </c>
      <c r="R19" s="33" t="str">
        <f t="shared" si="3"/>
        <v>D+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4266</v>
      </c>
      <c r="D20" s="26" t="s">
        <v>303</v>
      </c>
      <c r="E20" s="27" t="s">
        <v>3969</v>
      </c>
      <c r="F20" s="25" t="s">
        <v>985</v>
      </c>
      <c r="G20" s="25" t="s">
        <v>95</v>
      </c>
      <c r="H20" s="29">
        <v>10</v>
      </c>
      <c r="I20" s="29">
        <v>7</v>
      </c>
      <c r="J20" s="29" t="s">
        <v>27</v>
      </c>
      <c r="K20" s="29" t="s">
        <v>27</v>
      </c>
      <c r="L20" s="36"/>
      <c r="M20" s="36"/>
      <c r="N20" s="36"/>
      <c r="O20" s="36"/>
      <c r="P20" s="175">
        <v>3</v>
      </c>
      <c r="Q20" s="32">
        <f t="shared" si="0"/>
        <v>5.6</v>
      </c>
      <c r="R20" s="33" t="str">
        <f t="shared" si="3"/>
        <v>C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4267</v>
      </c>
      <c r="D21" s="26" t="s">
        <v>2349</v>
      </c>
      <c r="E21" s="27" t="s">
        <v>406</v>
      </c>
      <c r="F21" s="25" t="s">
        <v>2757</v>
      </c>
      <c r="G21" s="25" t="s">
        <v>143</v>
      </c>
      <c r="H21" s="29">
        <v>10</v>
      </c>
      <c r="I21" s="29">
        <v>9</v>
      </c>
      <c r="J21" s="29" t="s">
        <v>27</v>
      </c>
      <c r="K21" s="29" t="s">
        <v>27</v>
      </c>
      <c r="L21" s="36"/>
      <c r="M21" s="36"/>
      <c r="N21" s="36"/>
      <c r="O21" s="36"/>
      <c r="P21" s="175">
        <v>5</v>
      </c>
      <c r="Q21" s="32">
        <f t="shared" si="0"/>
        <v>7.2</v>
      </c>
      <c r="R21" s="33" t="str">
        <f t="shared" si="3"/>
        <v>B</v>
      </c>
      <c r="S21" s="34" t="str">
        <f t="shared" si="1"/>
        <v>Khá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4268</v>
      </c>
      <c r="D22" s="26" t="s">
        <v>3950</v>
      </c>
      <c r="E22" s="27" t="s">
        <v>406</v>
      </c>
      <c r="F22" s="25" t="s">
        <v>109</v>
      </c>
      <c r="G22" s="25" t="s">
        <v>357</v>
      </c>
      <c r="H22" s="29">
        <v>10</v>
      </c>
      <c r="I22" s="29">
        <v>8</v>
      </c>
      <c r="J22" s="29" t="s">
        <v>27</v>
      </c>
      <c r="K22" s="29" t="s">
        <v>27</v>
      </c>
      <c r="L22" s="36"/>
      <c r="M22" s="36"/>
      <c r="N22" s="36"/>
      <c r="O22" s="36"/>
      <c r="P22" s="175">
        <v>3</v>
      </c>
      <c r="Q22" s="32">
        <f t="shared" si="0"/>
        <v>5.9</v>
      </c>
      <c r="R22" s="33" t="str">
        <f t="shared" si="3"/>
        <v>C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4269</v>
      </c>
      <c r="D23" s="26" t="s">
        <v>4270</v>
      </c>
      <c r="E23" s="27" t="s">
        <v>141</v>
      </c>
      <c r="F23" s="25" t="s">
        <v>924</v>
      </c>
      <c r="G23" s="25" t="s">
        <v>357</v>
      </c>
      <c r="H23" s="29">
        <v>10</v>
      </c>
      <c r="I23" s="29">
        <v>6</v>
      </c>
      <c r="J23" s="29" t="s">
        <v>27</v>
      </c>
      <c r="K23" s="29" t="s">
        <v>27</v>
      </c>
      <c r="L23" s="36"/>
      <c r="M23" s="36"/>
      <c r="N23" s="36"/>
      <c r="O23" s="36"/>
      <c r="P23" s="175">
        <v>4</v>
      </c>
      <c r="Q23" s="32">
        <f t="shared" si="0"/>
        <v>5.8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4271</v>
      </c>
      <c r="D24" s="26" t="s">
        <v>435</v>
      </c>
      <c r="E24" s="27" t="s">
        <v>141</v>
      </c>
      <c r="F24" s="25" t="s">
        <v>634</v>
      </c>
      <c r="G24" s="25" t="s">
        <v>1047</v>
      </c>
      <c r="H24" s="29">
        <v>10</v>
      </c>
      <c r="I24" s="29">
        <v>10</v>
      </c>
      <c r="J24" s="29" t="s">
        <v>27</v>
      </c>
      <c r="K24" s="29" t="s">
        <v>27</v>
      </c>
      <c r="L24" s="36"/>
      <c r="M24" s="36"/>
      <c r="N24" s="36"/>
      <c r="O24" s="36"/>
      <c r="P24" s="175">
        <v>7</v>
      </c>
      <c r="Q24" s="32">
        <f t="shared" si="0"/>
        <v>8.5</v>
      </c>
      <c r="R24" s="33" t="str">
        <f t="shared" si="3"/>
        <v>A</v>
      </c>
      <c r="S24" s="34" t="str">
        <f t="shared" si="1"/>
        <v>Giỏi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4272</v>
      </c>
      <c r="D25" s="26" t="s">
        <v>4273</v>
      </c>
      <c r="E25" s="27" t="s">
        <v>146</v>
      </c>
      <c r="F25" s="25" t="s">
        <v>1130</v>
      </c>
      <c r="G25" s="25" t="s">
        <v>1182</v>
      </c>
      <c r="H25" s="29">
        <v>10</v>
      </c>
      <c r="I25" s="29">
        <v>8</v>
      </c>
      <c r="J25" s="29" t="s">
        <v>27</v>
      </c>
      <c r="K25" s="29" t="s">
        <v>27</v>
      </c>
      <c r="L25" s="36"/>
      <c r="M25" s="36"/>
      <c r="N25" s="36"/>
      <c r="O25" s="36"/>
      <c r="P25" s="175">
        <v>4</v>
      </c>
      <c r="Q25" s="32">
        <f t="shared" si="0"/>
        <v>6.4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4274</v>
      </c>
      <c r="D26" s="26" t="s">
        <v>1680</v>
      </c>
      <c r="E26" s="27" t="s">
        <v>1535</v>
      </c>
      <c r="F26" s="25" t="s">
        <v>704</v>
      </c>
      <c r="G26" s="25" t="s">
        <v>167</v>
      </c>
      <c r="H26" s="29">
        <v>10</v>
      </c>
      <c r="I26" s="29">
        <v>7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5.6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4275</v>
      </c>
      <c r="D27" s="26" t="s">
        <v>482</v>
      </c>
      <c r="E27" s="27" t="s">
        <v>2952</v>
      </c>
      <c r="F27" s="25" t="s">
        <v>281</v>
      </c>
      <c r="G27" s="25" t="s">
        <v>105</v>
      </c>
      <c r="H27" s="29">
        <v>10</v>
      </c>
      <c r="I27" s="29">
        <v>8</v>
      </c>
      <c r="J27" s="29" t="s">
        <v>27</v>
      </c>
      <c r="K27" s="29" t="s">
        <v>27</v>
      </c>
      <c r="L27" s="36"/>
      <c r="M27" s="36"/>
      <c r="N27" s="36"/>
      <c r="O27" s="36"/>
      <c r="P27" s="175">
        <v>7</v>
      </c>
      <c r="Q27" s="32">
        <f t="shared" si="0"/>
        <v>7.9</v>
      </c>
      <c r="R27" s="33" t="str">
        <f t="shared" si="3"/>
        <v>B</v>
      </c>
      <c r="S27" s="34" t="str">
        <f t="shared" si="1"/>
        <v>Khá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4276</v>
      </c>
      <c r="D28" s="26" t="s">
        <v>254</v>
      </c>
      <c r="E28" s="27" t="s">
        <v>1913</v>
      </c>
      <c r="F28" s="25" t="s">
        <v>1067</v>
      </c>
      <c r="G28" s="25" t="s">
        <v>282</v>
      </c>
      <c r="H28" s="29">
        <v>10</v>
      </c>
      <c r="I28" s="29">
        <v>7</v>
      </c>
      <c r="J28" s="29" t="s">
        <v>27</v>
      </c>
      <c r="K28" s="29" t="s">
        <v>27</v>
      </c>
      <c r="L28" s="36"/>
      <c r="M28" s="36"/>
      <c r="N28" s="36"/>
      <c r="O28" s="36"/>
      <c r="P28" s="175">
        <v>5</v>
      </c>
      <c r="Q28" s="32">
        <f t="shared" si="0"/>
        <v>6.6</v>
      </c>
      <c r="R28" s="33" t="str">
        <f t="shared" si="3"/>
        <v>C+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4277</v>
      </c>
      <c r="D29" s="26" t="s">
        <v>262</v>
      </c>
      <c r="E29" s="27" t="s">
        <v>198</v>
      </c>
      <c r="F29" s="25" t="s">
        <v>212</v>
      </c>
      <c r="G29" s="25" t="s">
        <v>1047</v>
      </c>
      <c r="H29" s="29">
        <v>10</v>
      </c>
      <c r="I29" s="29">
        <v>5</v>
      </c>
      <c r="J29" s="29" t="s">
        <v>27</v>
      </c>
      <c r="K29" s="29" t="s">
        <v>27</v>
      </c>
      <c r="L29" s="36"/>
      <c r="M29" s="36"/>
      <c r="N29" s="36"/>
      <c r="O29" s="36"/>
      <c r="P29" s="175">
        <v>0</v>
      </c>
      <c r="Q29" s="32">
        <f t="shared" si="0"/>
        <v>3.5</v>
      </c>
      <c r="R29" s="33" t="str">
        <f t="shared" si="3"/>
        <v>F</v>
      </c>
      <c r="S29" s="34" t="str">
        <f t="shared" si="1"/>
        <v>Kém</v>
      </c>
      <c r="T29" s="35" t="str">
        <f t="shared" si="4"/>
        <v/>
      </c>
      <c r="U29" s="3"/>
      <c r="V29" s="101" t="str">
        <f t="shared" si="2"/>
        <v>Học lại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4278</v>
      </c>
      <c r="D30" s="26" t="s">
        <v>3352</v>
      </c>
      <c r="E30" s="27" t="s">
        <v>971</v>
      </c>
      <c r="F30" s="25" t="s">
        <v>1110</v>
      </c>
      <c r="G30" s="25" t="s">
        <v>1182</v>
      </c>
      <c r="H30" s="29">
        <v>10</v>
      </c>
      <c r="I30" s="29">
        <v>6</v>
      </c>
      <c r="J30" s="29" t="s">
        <v>27</v>
      </c>
      <c r="K30" s="29" t="s">
        <v>27</v>
      </c>
      <c r="L30" s="36"/>
      <c r="M30" s="36"/>
      <c r="N30" s="36"/>
      <c r="O30" s="36"/>
      <c r="P30" s="175">
        <v>3</v>
      </c>
      <c r="Q30" s="32">
        <f t="shared" si="0"/>
        <v>5.3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4279</v>
      </c>
      <c r="D31" s="26" t="s">
        <v>1918</v>
      </c>
      <c r="E31" s="27" t="s">
        <v>610</v>
      </c>
      <c r="F31" s="25" t="s">
        <v>2071</v>
      </c>
      <c r="G31" s="25" t="s">
        <v>167</v>
      </c>
      <c r="H31" s="29">
        <v>10</v>
      </c>
      <c r="I31" s="29">
        <v>8</v>
      </c>
      <c r="J31" s="29" t="s">
        <v>27</v>
      </c>
      <c r="K31" s="29" t="s">
        <v>27</v>
      </c>
      <c r="L31" s="36"/>
      <c r="M31" s="36"/>
      <c r="N31" s="36"/>
      <c r="O31" s="36"/>
      <c r="P31" s="175">
        <v>4</v>
      </c>
      <c r="Q31" s="32">
        <f t="shared" si="0"/>
        <v>6.4</v>
      </c>
      <c r="R31" s="33" t="str">
        <f t="shared" si="3"/>
        <v>C</v>
      </c>
      <c r="S31" s="34" t="str">
        <f t="shared" si="1"/>
        <v>Trung bình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4280</v>
      </c>
      <c r="D32" s="26" t="s">
        <v>4281</v>
      </c>
      <c r="E32" s="27" t="s">
        <v>610</v>
      </c>
      <c r="F32" s="25" t="s">
        <v>328</v>
      </c>
      <c r="G32" s="25" t="s">
        <v>143</v>
      </c>
      <c r="H32" s="29">
        <v>10</v>
      </c>
      <c r="I32" s="29">
        <v>8</v>
      </c>
      <c r="J32" s="29" t="s">
        <v>27</v>
      </c>
      <c r="K32" s="29" t="s">
        <v>27</v>
      </c>
      <c r="L32" s="36"/>
      <c r="M32" s="36"/>
      <c r="N32" s="36"/>
      <c r="O32" s="36"/>
      <c r="P32" s="175">
        <v>3</v>
      </c>
      <c r="Q32" s="32">
        <f t="shared" si="0"/>
        <v>5.9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4282</v>
      </c>
      <c r="D33" s="26" t="s">
        <v>4283</v>
      </c>
      <c r="E33" s="27" t="s">
        <v>1296</v>
      </c>
      <c r="F33" s="25" t="s">
        <v>465</v>
      </c>
      <c r="G33" s="25" t="s">
        <v>383</v>
      </c>
      <c r="H33" s="29">
        <v>10</v>
      </c>
      <c r="I33" s="29">
        <v>7</v>
      </c>
      <c r="J33" s="29" t="s">
        <v>27</v>
      </c>
      <c r="K33" s="29" t="s">
        <v>27</v>
      </c>
      <c r="L33" s="36"/>
      <c r="M33" s="36"/>
      <c r="N33" s="36"/>
      <c r="O33" s="36"/>
      <c r="P33" s="175">
        <v>3</v>
      </c>
      <c r="Q33" s="32">
        <f t="shared" si="0"/>
        <v>5.6</v>
      </c>
      <c r="R33" s="33" t="str">
        <f t="shared" si="3"/>
        <v>C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4284</v>
      </c>
      <c r="D34" s="26" t="s">
        <v>1248</v>
      </c>
      <c r="E34" s="27" t="s">
        <v>1296</v>
      </c>
      <c r="F34" s="25" t="s">
        <v>2426</v>
      </c>
      <c r="G34" s="25" t="s">
        <v>1182</v>
      </c>
      <c r="H34" s="29">
        <v>10</v>
      </c>
      <c r="I34" s="29">
        <v>8</v>
      </c>
      <c r="J34" s="29" t="s">
        <v>27</v>
      </c>
      <c r="K34" s="29" t="s">
        <v>27</v>
      </c>
      <c r="L34" s="36"/>
      <c r="M34" s="36"/>
      <c r="N34" s="36"/>
      <c r="O34" s="36"/>
      <c r="P34" s="175" t="s">
        <v>27</v>
      </c>
      <c r="Q34" s="32">
        <f t="shared" si="0"/>
        <v>4.4000000000000004</v>
      </c>
      <c r="R34" s="33" t="str">
        <f t="shared" si="3"/>
        <v>D</v>
      </c>
      <c r="S34" s="34" t="str">
        <f t="shared" si="1"/>
        <v>Trung bình yếu</v>
      </c>
      <c r="T34" s="35" t="s">
        <v>5123</v>
      </c>
      <c r="U34" s="3"/>
      <c r="V34" s="101" t="str">
        <f t="shared" si="2"/>
        <v>Học lại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4285</v>
      </c>
      <c r="D35" s="26" t="s">
        <v>2145</v>
      </c>
      <c r="E35" s="27" t="s">
        <v>1296</v>
      </c>
      <c r="F35" s="25" t="s">
        <v>590</v>
      </c>
      <c r="G35" s="25" t="s">
        <v>1047</v>
      </c>
      <c r="H35" s="29">
        <v>10</v>
      </c>
      <c r="I35" s="29">
        <v>8</v>
      </c>
      <c r="J35" s="29" t="s">
        <v>27</v>
      </c>
      <c r="K35" s="29" t="s">
        <v>27</v>
      </c>
      <c r="L35" s="36"/>
      <c r="M35" s="36"/>
      <c r="N35" s="36"/>
      <c r="O35" s="36"/>
      <c r="P35" s="175">
        <v>6</v>
      </c>
      <c r="Q35" s="32">
        <f t="shared" si="0"/>
        <v>7.4</v>
      </c>
      <c r="R35" s="33" t="str">
        <f t="shared" si="3"/>
        <v>B</v>
      </c>
      <c r="S35" s="34" t="str">
        <f t="shared" si="1"/>
        <v>Khá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4286</v>
      </c>
      <c r="D36" s="26" t="s">
        <v>4287</v>
      </c>
      <c r="E36" s="27" t="s">
        <v>621</v>
      </c>
      <c r="F36" s="25" t="s">
        <v>1566</v>
      </c>
      <c r="G36" s="25" t="s">
        <v>237</v>
      </c>
      <c r="H36" s="29">
        <v>10</v>
      </c>
      <c r="I36" s="29">
        <v>8</v>
      </c>
      <c r="J36" s="29" t="s">
        <v>27</v>
      </c>
      <c r="K36" s="29" t="s">
        <v>27</v>
      </c>
      <c r="L36" s="36"/>
      <c r="M36" s="36"/>
      <c r="N36" s="36"/>
      <c r="O36" s="36"/>
      <c r="P36" s="175">
        <v>5</v>
      </c>
      <c r="Q36" s="32">
        <f t="shared" si="0"/>
        <v>6.9</v>
      </c>
      <c r="R36" s="33" t="str">
        <f t="shared" si="3"/>
        <v>C+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4288</v>
      </c>
      <c r="D37" s="26" t="s">
        <v>4289</v>
      </c>
      <c r="E37" s="27" t="s">
        <v>232</v>
      </c>
      <c r="F37" s="25" t="s">
        <v>1337</v>
      </c>
      <c r="G37" s="25" t="s">
        <v>1182</v>
      </c>
      <c r="H37" s="29">
        <v>10</v>
      </c>
      <c r="I37" s="29">
        <v>10</v>
      </c>
      <c r="J37" s="29" t="s">
        <v>27</v>
      </c>
      <c r="K37" s="29" t="s">
        <v>27</v>
      </c>
      <c r="L37" s="36"/>
      <c r="M37" s="36"/>
      <c r="N37" s="36"/>
      <c r="O37" s="36"/>
      <c r="P37" s="175">
        <v>7</v>
      </c>
      <c r="Q37" s="32">
        <f t="shared" si="0"/>
        <v>8.5</v>
      </c>
      <c r="R37" s="33" t="str">
        <f t="shared" si="3"/>
        <v>A</v>
      </c>
      <c r="S37" s="34" t="str">
        <f t="shared" si="1"/>
        <v>Giỏi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4290</v>
      </c>
      <c r="D38" s="26" t="s">
        <v>4291</v>
      </c>
      <c r="E38" s="27" t="s">
        <v>232</v>
      </c>
      <c r="F38" s="25" t="s">
        <v>1579</v>
      </c>
      <c r="G38" s="25" t="s">
        <v>1182</v>
      </c>
      <c r="H38" s="29">
        <v>10</v>
      </c>
      <c r="I38" s="29">
        <v>10</v>
      </c>
      <c r="J38" s="29" t="s">
        <v>27</v>
      </c>
      <c r="K38" s="29" t="s">
        <v>27</v>
      </c>
      <c r="L38" s="36"/>
      <c r="M38" s="36"/>
      <c r="N38" s="36"/>
      <c r="O38" s="36"/>
      <c r="P38" s="175">
        <v>5</v>
      </c>
      <c r="Q38" s="32">
        <f t="shared" si="0"/>
        <v>7.5</v>
      </c>
      <c r="R38" s="33" t="str">
        <f t="shared" si="3"/>
        <v>B</v>
      </c>
      <c r="S38" s="34" t="str">
        <f t="shared" si="1"/>
        <v>Khá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4292</v>
      </c>
      <c r="D39" s="26" t="s">
        <v>410</v>
      </c>
      <c r="E39" s="27" t="s">
        <v>673</v>
      </c>
      <c r="F39" s="25" t="s">
        <v>1198</v>
      </c>
      <c r="G39" s="25" t="s">
        <v>408</v>
      </c>
      <c r="H39" s="29">
        <v>10</v>
      </c>
      <c r="I39" s="29">
        <v>7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5.6</v>
      </c>
      <c r="R39" s="33" t="str">
        <f t="shared" si="3"/>
        <v>C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4293</v>
      </c>
      <c r="D40" s="26" t="s">
        <v>1043</v>
      </c>
      <c r="E40" s="27" t="s">
        <v>251</v>
      </c>
      <c r="F40" s="25" t="s">
        <v>1751</v>
      </c>
      <c r="G40" s="25" t="s">
        <v>79</v>
      </c>
      <c r="H40" s="29">
        <v>3</v>
      </c>
      <c r="I40" s="29">
        <v>0</v>
      </c>
      <c r="J40" s="29" t="s">
        <v>27</v>
      </c>
      <c r="K40" s="29" t="s">
        <v>27</v>
      </c>
      <c r="L40" s="36"/>
      <c r="M40" s="36"/>
      <c r="N40" s="36"/>
      <c r="O40" s="36"/>
      <c r="P40" s="175" t="s">
        <v>27</v>
      </c>
      <c r="Q40" s="32">
        <f t="shared" si="0"/>
        <v>0.6</v>
      </c>
      <c r="R40" s="33" t="str">
        <f t="shared" si="3"/>
        <v>F</v>
      </c>
      <c r="S40" s="34" t="str">
        <f t="shared" si="1"/>
        <v>Kém</v>
      </c>
      <c r="T40" s="35" t="str">
        <f t="shared" si="4"/>
        <v>Không đủ ĐKDT</v>
      </c>
      <c r="U40" s="3"/>
      <c r="V40" s="101" t="str">
        <f t="shared" si="2"/>
        <v>Học lại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4294</v>
      </c>
      <c r="D41" s="26" t="s">
        <v>1706</v>
      </c>
      <c r="E41" s="27" t="s">
        <v>683</v>
      </c>
      <c r="F41" s="25" t="s">
        <v>1257</v>
      </c>
      <c r="G41" s="25" t="s">
        <v>653</v>
      </c>
      <c r="H41" s="29">
        <v>10</v>
      </c>
      <c r="I41" s="29">
        <v>8</v>
      </c>
      <c r="J41" s="29" t="s">
        <v>27</v>
      </c>
      <c r="K41" s="29" t="s">
        <v>27</v>
      </c>
      <c r="L41" s="36"/>
      <c r="M41" s="36"/>
      <c r="N41" s="36"/>
      <c r="O41" s="36"/>
      <c r="P41" s="175">
        <v>5</v>
      </c>
      <c r="Q41" s="32">
        <f t="shared" si="0"/>
        <v>6.9</v>
      </c>
      <c r="R41" s="33" t="str">
        <f t="shared" si="3"/>
        <v>C+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4295</v>
      </c>
      <c r="D42" s="26" t="s">
        <v>1378</v>
      </c>
      <c r="E42" s="27" t="s">
        <v>683</v>
      </c>
      <c r="F42" s="25" t="s">
        <v>2071</v>
      </c>
      <c r="G42" s="25" t="s">
        <v>408</v>
      </c>
      <c r="H42" s="29">
        <v>10</v>
      </c>
      <c r="I42" s="29">
        <v>10</v>
      </c>
      <c r="J42" s="29" t="s">
        <v>27</v>
      </c>
      <c r="K42" s="29" t="s">
        <v>27</v>
      </c>
      <c r="L42" s="36"/>
      <c r="M42" s="36"/>
      <c r="N42" s="36"/>
      <c r="O42" s="36"/>
      <c r="P42" s="175">
        <v>8</v>
      </c>
      <c r="Q42" s="32">
        <f t="shared" si="0"/>
        <v>9</v>
      </c>
      <c r="R42" s="33" t="str">
        <f t="shared" si="3"/>
        <v>A+</v>
      </c>
      <c r="S42" s="34" t="str">
        <f t="shared" si="1"/>
        <v>Giỏi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4296</v>
      </c>
      <c r="D43" s="26" t="s">
        <v>4297</v>
      </c>
      <c r="E43" s="27" t="s">
        <v>683</v>
      </c>
      <c r="F43" s="25" t="s">
        <v>894</v>
      </c>
      <c r="G43" s="25" t="s">
        <v>1182</v>
      </c>
      <c r="H43" s="29">
        <v>10</v>
      </c>
      <c r="I43" s="29">
        <v>10</v>
      </c>
      <c r="J43" s="29" t="s">
        <v>27</v>
      </c>
      <c r="K43" s="29" t="s">
        <v>27</v>
      </c>
      <c r="L43" s="36"/>
      <c r="M43" s="36"/>
      <c r="N43" s="36"/>
      <c r="O43" s="36"/>
      <c r="P43" s="175">
        <v>9</v>
      </c>
      <c r="Q43" s="32">
        <f t="shared" si="0"/>
        <v>9.5</v>
      </c>
      <c r="R43" s="33" t="str">
        <f t="shared" si="3"/>
        <v>A+</v>
      </c>
      <c r="S43" s="34" t="str">
        <f t="shared" si="1"/>
        <v>Giỏi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4298</v>
      </c>
      <c r="D44" s="26" t="s">
        <v>659</v>
      </c>
      <c r="E44" s="27" t="s">
        <v>683</v>
      </c>
      <c r="F44" s="25" t="s">
        <v>1519</v>
      </c>
      <c r="G44" s="25" t="s">
        <v>158</v>
      </c>
      <c r="H44" s="29">
        <v>10</v>
      </c>
      <c r="I44" s="29">
        <v>10</v>
      </c>
      <c r="J44" s="29" t="s">
        <v>27</v>
      </c>
      <c r="K44" s="29" t="s">
        <v>27</v>
      </c>
      <c r="L44" s="36"/>
      <c r="M44" s="36"/>
      <c r="N44" s="36"/>
      <c r="O44" s="36"/>
      <c r="P44" s="175">
        <v>8</v>
      </c>
      <c r="Q44" s="32">
        <f t="shared" si="0"/>
        <v>9</v>
      </c>
      <c r="R44" s="33" t="str">
        <f t="shared" si="3"/>
        <v>A+</v>
      </c>
      <c r="S44" s="34" t="str">
        <f t="shared" si="1"/>
        <v>Giỏi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4299</v>
      </c>
      <c r="D45" s="26" t="s">
        <v>624</v>
      </c>
      <c r="E45" s="27" t="s">
        <v>683</v>
      </c>
      <c r="F45" s="25" t="s">
        <v>270</v>
      </c>
      <c r="G45" s="25" t="s">
        <v>79</v>
      </c>
      <c r="H45" s="29">
        <v>10</v>
      </c>
      <c r="I45" s="29">
        <v>10</v>
      </c>
      <c r="J45" s="29" t="s">
        <v>27</v>
      </c>
      <c r="K45" s="29" t="s">
        <v>27</v>
      </c>
      <c r="L45" s="36"/>
      <c r="M45" s="36"/>
      <c r="N45" s="36"/>
      <c r="O45" s="36"/>
      <c r="P45" s="175">
        <v>8</v>
      </c>
      <c r="Q45" s="32">
        <f t="shared" si="0"/>
        <v>9</v>
      </c>
      <c r="R45" s="33" t="str">
        <f t="shared" si="3"/>
        <v>A+</v>
      </c>
      <c r="S45" s="34" t="str">
        <f t="shared" si="1"/>
        <v>Giỏi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4300</v>
      </c>
      <c r="D46" s="26" t="s">
        <v>4301</v>
      </c>
      <c r="E46" s="27" t="s">
        <v>683</v>
      </c>
      <c r="F46" s="25" t="s">
        <v>356</v>
      </c>
      <c r="G46" s="25" t="s">
        <v>187</v>
      </c>
      <c r="H46" s="29">
        <v>10</v>
      </c>
      <c r="I46" s="29">
        <v>6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5.8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4302</v>
      </c>
      <c r="D47" s="26" t="s">
        <v>3562</v>
      </c>
      <c r="E47" s="27" t="s">
        <v>255</v>
      </c>
      <c r="F47" s="25" t="s">
        <v>2192</v>
      </c>
      <c r="G47" s="25" t="s">
        <v>512</v>
      </c>
      <c r="H47" s="29">
        <v>10</v>
      </c>
      <c r="I47" s="29">
        <v>5</v>
      </c>
      <c r="J47" s="29" t="s">
        <v>27</v>
      </c>
      <c r="K47" s="29" t="s">
        <v>27</v>
      </c>
      <c r="L47" s="36"/>
      <c r="M47" s="36"/>
      <c r="N47" s="36"/>
      <c r="O47" s="36"/>
      <c r="P47" s="175">
        <v>7</v>
      </c>
      <c r="Q47" s="32">
        <f t="shared" si="0"/>
        <v>7</v>
      </c>
      <c r="R47" s="33" t="str">
        <f t="shared" si="3"/>
        <v>B</v>
      </c>
      <c r="S47" s="34" t="str">
        <f t="shared" si="1"/>
        <v>Khá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4303</v>
      </c>
      <c r="D48" s="26" t="s">
        <v>664</v>
      </c>
      <c r="E48" s="27" t="s">
        <v>4304</v>
      </c>
      <c r="F48" s="25" t="s">
        <v>1356</v>
      </c>
      <c r="G48" s="25" t="s">
        <v>1182</v>
      </c>
      <c r="H48" s="29">
        <v>10</v>
      </c>
      <c r="I48" s="29">
        <v>7</v>
      </c>
      <c r="J48" s="29" t="s">
        <v>27</v>
      </c>
      <c r="K48" s="29" t="s">
        <v>27</v>
      </c>
      <c r="L48" s="36"/>
      <c r="M48" s="36"/>
      <c r="N48" s="36"/>
      <c r="O48" s="36"/>
      <c r="P48" s="175">
        <v>6</v>
      </c>
      <c r="Q48" s="32">
        <f t="shared" si="0"/>
        <v>7.1</v>
      </c>
      <c r="R48" s="33" t="str">
        <f t="shared" si="3"/>
        <v>B</v>
      </c>
      <c r="S48" s="34" t="str">
        <f t="shared" si="1"/>
        <v>Khá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4305</v>
      </c>
      <c r="D49" s="26" t="s">
        <v>2978</v>
      </c>
      <c r="E49" s="27" t="s">
        <v>693</v>
      </c>
      <c r="F49" s="25" t="s">
        <v>326</v>
      </c>
      <c r="G49" s="25" t="s">
        <v>512</v>
      </c>
      <c r="H49" s="29">
        <v>10</v>
      </c>
      <c r="I49" s="29">
        <v>6</v>
      </c>
      <c r="J49" s="29" t="s">
        <v>27</v>
      </c>
      <c r="K49" s="29" t="s">
        <v>27</v>
      </c>
      <c r="L49" s="36"/>
      <c r="M49" s="36"/>
      <c r="N49" s="36"/>
      <c r="O49" s="36"/>
      <c r="P49" s="175">
        <v>5</v>
      </c>
      <c r="Q49" s="32">
        <f t="shared" si="0"/>
        <v>6.3</v>
      </c>
      <c r="R49" s="33" t="str">
        <f t="shared" si="3"/>
        <v>C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4306</v>
      </c>
      <c r="D50" s="26" t="s">
        <v>306</v>
      </c>
      <c r="E50" s="27" t="s">
        <v>693</v>
      </c>
      <c r="F50" s="25" t="s">
        <v>375</v>
      </c>
      <c r="G50" s="25" t="s">
        <v>167</v>
      </c>
      <c r="H50" s="29">
        <v>10</v>
      </c>
      <c r="I50" s="29">
        <v>5</v>
      </c>
      <c r="J50" s="29" t="s">
        <v>27</v>
      </c>
      <c r="K50" s="29" t="s">
        <v>27</v>
      </c>
      <c r="L50" s="36"/>
      <c r="M50" s="36"/>
      <c r="N50" s="36"/>
      <c r="O50" s="36"/>
      <c r="P50" s="175">
        <v>6</v>
      </c>
      <c r="Q50" s="32">
        <f t="shared" si="0"/>
        <v>6.5</v>
      </c>
      <c r="R50" s="33" t="str">
        <f t="shared" si="3"/>
        <v>C+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4307</v>
      </c>
      <c r="D51" s="26" t="s">
        <v>535</v>
      </c>
      <c r="E51" s="27" t="s">
        <v>491</v>
      </c>
      <c r="F51" s="25" t="s">
        <v>2684</v>
      </c>
      <c r="G51" s="25" t="s">
        <v>237</v>
      </c>
      <c r="H51" s="29">
        <v>10</v>
      </c>
      <c r="I51" s="29">
        <v>5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5.5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4308</v>
      </c>
      <c r="D52" s="26" t="s">
        <v>3690</v>
      </c>
      <c r="E52" s="27" t="s">
        <v>701</v>
      </c>
      <c r="F52" s="25" t="s">
        <v>1987</v>
      </c>
      <c r="G52" s="25" t="s">
        <v>945</v>
      </c>
      <c r="H52" s="29">
        <v>10</v>
      </c>
      <c r="I52" s="29">
        <v>8</v>
      </c>
      <c r="J52" s="29" t="s">
        <v>27</v>
      </c>
      <c r="K52" s="29" t="s">
        <v>27</v>
      </c>
      <c r="L52" s="36"/>
      <c r="M52" s="36"/>
      <c r="N52" s="36"/>
      <c r="O52" s="36"/>
      <c r="P52" s="175">
        <v>5</v>
      </c>
      <c r="Q52" s="32">
        <f t="shared" si="0"/>
        <v>6.9</v>
      </c>
      <c r="R52" s="33" t="str">
        <f t="shared" si="3"/>
        <v>C+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4309</v>
      </c>
      <c r="D53" s="26" t="s">
        <v>587</v>
      </c>
      <c r="E53" s="27" t="s">
        <v>295</v>
      </c>
      <c r="F53" s="25" t="s">
        <v>997</v>
      </c>
      <c r="G53" s="25" t="s">
        <v>1047</v>
      </c>
      <c r="H53" s="29">
        <v>10</v>
      </c>
      <c r="I53" s="29">
        <v>9</v>
      </c>
      <c r="J53" s="29" t="s">
        <v>27</v>
      </c>
      <c r="K53" s="29" t="s">
        <v>27</v>
      </c>
      <c r="L53" s="36"/>
      <c r="M53" s="36"/>
      <c r="N53" s="36"/>
      <c r="O53" s="36"/>
      <c r="P53" s="175">
        <v>6</v>
      </c>
      <c r="Q53" s="32">
        <f t="shared" si="0"/>
        <v>7.7</v>
      </c>
      <c r="R53" s="33" t="str">
        <f t="shared" si="3"/>
        <v>B</v>
      </c>
      <c r="S53" s="34" t="str">
        <f t="shared" si="1"/>
        <v>Khá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4310</v>
      </c>
      <c r="D54" s="26" t="s">
        <v>1114</v>
      </c>
      <c r="E54" s="27" t="s">
        <v>2521</v>
      </c>
      <c r="F54" s="25" t="s">
        <v>1407</v>
      </c>
      <c r="G54" s="25" t="s">
        <v>1532</v>
      </c>
      <c r="H54" s="29">
        <v>10</v>
      </c>
      <c r="I54" s="29">
        <v>6</v>
      </c>
      <c r="J54" s="29" t="s">
        <v>27</v>
      </c>
      <c r="K54" s="29" t="s">
        <v>27</v>
      </c>
      <c r="L54" s="36"/>
      <c r="M54" s="36"/>
      <c r="N54" s="36"/>
      <c r="O54" s="36"/>
      <c r="P54" s="175">
        <v>1</v>
      </c>
      <c r="Q54" s="32">
        <f t="shared" si="0"/>
        <v>4.3</v>
      </c>
      <c r="R54" s="33" t="str">
        <f t="shared" si="3"/>
        <v>D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4311</v>
      </c>
      <c r="D55" s="26" t="s">
        <v>1218</v>
      </c>
      <c r="E55" s="27" t="s">
        <v>4312</v>
      </c>
      <c r="F55" s="25" t="s">
        <v>1229</v>
      </c>
      <c r="G55" s="25" t="s">
        <v>143</v>
      </c>
      <c r="H55" s="29">
        <v>10</v>
      </c>
      <c r="I55" s="29">
        <v>8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6.4</v>
      </c>
      <c r="R55" s="33" t="str">
        <f t="shared" si="3"/>
        <v>C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4313</v>
      </c>
      <c r="D56" s="26" t="s">
        <v>262</v>
      </c>
      <c r="E56" s="27" t="s">
        <v>307</v>
      </c>
      <c r="F56" s="25" t="s">
        <v>1512</v>
      </c>
      <c r="G56" s="25" t="s">
        <v>408</v>
      </c>
      <c r="H56" s="29">
        <v>10</v>
      </c>
      <c r="I56" s="29">
        <v>4</v>
      </c>
      <c r="J56" s="29" t="s">
        <v>27</v>
      </c>
      <c r="K56" s="29" t="s">
        <v>27</v>
      </c>
      <c r="L56" s="36"/>
      <c r="M56" s="36"/>
      <c r="N56" s="36"/>
      <c r="O56" s="36"/>
      <c r="P56" s="175">
        <v>3</v>
      </c>
      <c r="Q56" s="32">
        <f t="shared" si="0"/>
        <v>4.7</v>
      </c>
      <c r="R56" s="33" t="str">
        <f t="shared" si="3"/>
        <v>D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4314</v>
      </c>
      <c r="D57" s="26" t="s">
        <v>117</v>
      </c>
      <c r="E57" s="27" t="s">
        <v>321</v>
      </c>
      <c r="F57" s="25" t="s">
        <v>1155</v>
      </c>
      <c r="G57" s="25" t="s">
        <v>187</v>
      </c>
      <c r="H57" s="29">
        <v>10</v>
      </c>
      <c r="I57" s="29">
        <v>4</v>
      </c>
      <c r="J57" s="29" t="s">
        <v>27</v>
      </c>
      <c r="K57" s="29" t="s">
        <v>27</v>
      </c>
      <c r="L57" s="36"/>
      <c r="M57" s="36"/>
      <c r="N57" s="36"/>
      <c r="O57" s="36"/>
      <c r="P57" s="175">
        <v>4</v>
      </c>
      <c r="Q57" s="32">
        <f t="shared" si="0"/>
        <v>5.2</v>
      </c>
      <c r="R57" s="33" t="str">
        <f t="shared" si="3"/>
        <v>D+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4315</v>
      </c>
      <c r="D58" s="26" t="s">
        <v>3155</v>
      </c>
      <c r="E58" s="27" t="s">
        <v>4316</v>
      </c>
      <c r="F58" s="25" t="s">
        <v>615</v>
      </c>
      <c r="G58" s="25" t="s">
        <v>1182</v>
      </c>
      <c r="H58" s="29">
        <v>10</v>
      </c>
      <c r="I58" s="29">
        <v>7</v>
      </c>
      <c r="J58" s="29" t="s">
        <v>27</v>
      </c>
      <c r="K58" s="29" t="s">
        <v>27</v>
      </c>
      <c r="L58" s="36"/>
      <c r="M58" s="36"/>
      <c r="N58" s="36"/>
      <c r="O58" s="36"/>
      <c r="P58" s="175">
        <v>5</v>
      </c>
      <c r="Q58" s="32">
        <f t="shared" si="0"/>
        <v>6.6</v>
      </c>
      <c r="R58" s="33" t="str">
        <f t="shared" si="3"/>
        <v>C+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4317</v>
      </c>
      <c r="D59" s="26" t="s">
        <v>428</v>
      </c>
      <c r="E59" s="27" t="s">
        <v>515</v>
      </c>
      <c r="F59" s="25" t="s">
        <v>353</v>
      </c>
      <c r="G59" s="25" t="s">
        <v>1182</v>
      </c>
      <c r="H59" s="29">
        <v>10</v>
      </c>
      <c r="I59" s="29">
        <v>8</v>
      </c>
      <c r="J59" s="29" t="s">
        <v>27</v>
      </c>
      <c r="K59" s="29" t="s">
        <v>27</v>
      </c>
      <c r="L59" s="36"/>
      <c r="M59" s="36"/>
      <c r="N59" s="36"/>
      <c r="O59" s="36"/>
      <c r="P59" s="175">
        <v>8</v>
      </c>
      <c r="Q59" s="32">
        <f t="shared" si="0"/>
        <v>8.4</v>
      </c>
      <c r="R59" s="33" t="str">
        <f t="shared" si="3"/>
        <v>B+</v>
      </c>
      <c r="S59" s="34" t="str">
        <f t="shared" si="1"/>
        <v>Khá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4318</v>
      </c>
      <c r="D60" s="26" t="s">
        <v>1218</v>
      </c>
      <c r="E60" s="27" t="s">
        <v>3500</v>
      </c>
      <c r="F60" s="25" t="s">
        <v>1067</v>
      </c>
      <c r="G60" s="25" t="s">
        <v>191</v>
      </c>
      <c r="H60" s="29">
        <v>10</v>
      </c>
      <c r="I60" s="29">
        <v>1</v>
      </c>
      <c r="J60" s="29" t="s">
        <v>27</v>
      </c>
      <c r="K60" s="29" t="s">
        <v>27</v>
      </c>
      <c r="L60" s="36"/>
      <c r="M60" s="36"/>
      <c r="N60" s="36"/>
      <c r="O60" s="36"/>
      <c r="P60" s="175">
        <v>4</v>
      </c>
      <c r="Q60" s="32">
        <f t="shared" si="0"/>
        <v>4.3</v>
      </c>
      <c r="R60" s="33" t="str">
        <f t="shared" si="3"/>
        <v>D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4319</v>
      </c>
      <c r="D61" s="26" t="s">
        <v>4320</v>
      </c>
      <c r="E61" s="27" t="s">
        <v>3500</v>
      </c>
      <c r="F61" s="25" t="s">
        <v>420</v>
      </c>
      <c r="G61" s="25" t="s">
        <v>1182</v>
      </c>
      <c r="H61" s="29">
        <v>10</v>
      </c>
      <c r="I61" s="29">
        <v>10</v>
      </c>
      <c r="J61" s="29" t="s">
        <v>27</v>
      </c>
      <c r="K61" s="29" t="s">
        <v>27</v>
      </c>
      <c r="L61" s="36"/>
      <c r="M61" s="36"/>
      <c r="N61" s="36"/>
      <c r="O61" s="36"/>
      <c r="P61" s="175">
        <v>6</v>
      </c>
      <c r="Q61" s="32">
        <f t="shared" si="0"/>
        <v>8</v>
      </c>
      <c r="R61" s="33" t="str">
        <f t="shared" si="3"/>
        <v>B+</v>
      </c>
      <c r="S61" s="34" t="str">
        <f t="shared" si="1"/>
        <v>Khá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4321</v>
      </c>
      <c r="D62" s="26" t="s">
        <v>365</v>
      </c>
      <c r="E62" s="27" t="s">
        <v>522</v>
      </c>
      <c r="F62" s="25" t="s">
        <v>2096</v>
      </c>
      <c r="G62" s="25" t="s">
        <v>187</v>
      </c>
      <c r="H62" s="29">
        <v>10</v>
      </c>
      <c r="I62" s="29">
        <v>5</v>
      </c>
      <c r="J62" s="29" t="s">
        <v>27</v>
      </c>
      <c r="K62" s="29" t="s">
        <v>27</v>
      </c>
      <c r="L62" s="36"/>
      <c r="M62" s="36"/>
      <c r="N62" s="36"/>
      <c r="O62" s="36"/>
      <c r="P62" s="175">
        <v>5</v>
      </c>
      <c r="Q62" s="32">
        <f t="shared" si="0"/>
        <v>6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4322</v>
      </c>
      <c r="D63" s="26" t="s">
        <v>288</v>
      </c>
      <c r="E63" s="27" t="s">
        <v>4323</v>
      </c>
      <c r="F63" s="25" t="s">
        <v>448</v>
      </c>
      <c r="G63" s="25" t="s">
        <v>408</v>
      </c>
      <c r="H63" s="29">
        <v>10</v>
      </c>
      <c r="I63" s="29">
        <v>9</v>
      </c>
      <c r="J63" s="29" t="s">
        <v>27</v>
      </c>
      <c r="K63" s="29" t="s">
        <v>27</v>
      </c>
      <c r="L63" s="36"/>
      <c r="M63" s="36"/>
      <c r="N63" s="36"/>
      <c r="O63" s="36"/>
      <c r="P63" s="175">
        <v>8</v>
      </c>
      <c r="Q63" s="32">
        <f t="shared" si="0"/>
        <v>8.6999999999999993</v>
      </c>
      <c r="R63" s="33" t="str">
        <f t="shared" si="3"/>
        <v>A</v>
      </c>
      <c r="S63" s="34" t="str">
        <f t="shared" si="1"/>
        <v>Giỏi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4324</v>
      </c>
      <c r="D64" s="26" t="s">
        <v>303</v>
      </c>
      <c r="E64" s="27" t="s">
        <v>331</v>
      </c>
      <c r="F64" s="25" t="s">
        <v>3299</v>
      </c>
      <c r="G64" s="25" t="s">
        <v>408</v>
      </c>
      <c r="H64" s="29">
        <v>10</v>
      </c>
      <c r="I64" s="29">
        <v>9</v>
      </c>
      <c r="J64" s="29" t="s">
        <v>27</v>
      </c>
      <c r="K64" s="29" t="s">
        <v>27</v>
      </c>
      <c r="L64" s="36"/>
      <c r="M64" s="36"/>
      <c r="N64" s="36"/>
      <c r="O64" s="36"/>
      <c r="P64" s="175">
        <v>7</v>
      </c>
      <c r="Q64" s="32">
        <f t="shared" si="0"/>
        <v>8.1999999999999993</v>
      </c>
      <c r="R64" s="33" t="str">
        <f t="shared" si="3"/>
        <v>B+</v>
      </c>
      <c r="S64" s="34" t="str">
        <f t="shared" si="1"/>
        <v>Khá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4325</v>
      </c>
      <c r="D65" s="26" t="s">
        <v>1975</v>
      </c>
      <c r="E65" s="27" t="s">
        <v>331</v>
      </c>
      <c r="F65" s="25" t="s">
        <v>802</v>
      </c>
      <c r="G65" s="25" t="s">
        <v>1047</v>
      </c>
      <c r="H65" s="29">
        <v>10</v>
      </c>
      <c r="I65" s="29">
        <v>8</v>
      </c>
      <c r="J65" s="29" t="s">
        <v>27</v>
      </c>
      <c r="K65" s="29" t="s">
        <v>27</v>
      </c>
      <c r="L65" s="36"/>
      <c r="M65" s="36"/>
      <c r="N65" s="36"/>
      <c r="O65" s="36"/>
      <c r="P65" s="175">
        <v>6</v>
      </c>
      <c r="Q65" s="32">
        <f t="shared" si="0"/>
        <v>7.4</v>
      </c>
      <c r="R65" s="33" t="str">
        <f t="shared" si="3"/>
        <v>B</v>
      </c>
      <c r="S65" s="34" t="str">
        <f t="shared" si="1"/>
        <v>Khá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>
      <c r="B66" s="24">
        <v>56</v>
      </c>
      <c r="C66" s="25" t="s">
        <v>4326</v>
      </c>
      <c r="D66" s="26" t="s">
        <v>4327</v>
      </c>
      <c r="E66" s="27" t="s">
        <v>334</v>
      </c>
      <c r="F66" s="25" t="s">
        <v>382</v>
      </c>
      <c r="G66" s="25" t="s">
        <v>594</v>
      </c>
      <c r="H66" s="29">
        <v>10</v>
      </c>
      <c r="I66" s="29">
        <v>1</v>
      </c>
      <c r="J66" s="29" t="s">
        <v>27</v>
      </c>
      <c r="K66" s="29" t="s">
        <v>27</v>
      </c>
      <c r="L66" s="36"/>
      <c r="M66" s="36"/>
      <c r="N66" s="36"/>
      <c r="O66" s="36"/>
      <c r="P66" s="175">
        <v>2</v>
      </c>
      <c r="Q66" s="32">
        <f t="shared" si="0"/>
        <v>3.3</v>
      </c>
      <c r="R66" s="33" t="str">
        <f t="shared" si="3"/>
        <v>F</v>
      </c>
      <c r="S66" s="34" t="str">
        <f t="shared" si="1"/>
        <v>Kém</v>
      </c>
      <c r="T66" s="35" t="str">
        <f t="shared" si="4"/>
        <v/>
      </c>
      <c r="U66" s="3"/>
      <c r="V66" s="101" t="str">
        <f t="shared" si="2"/>
        <v>Học lại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>
      <c r="B67" s="24">
        <v>57</v>
      </c>
      <c r="C67" s="25" t="s">
        <v>4328</v>
      </c>
      <c r="D67" s="26" t="s">
        <v>303</v>
      </c>
      <c r="E67" s="27" t="s">
        <v>334</v>
      </c>
      <c r="F67" s="25" t="s">
        <v>236</v>
      </c>
      <c r="G67" s="25" t="s">
        <v>357</v>
      </c>
      <c r="H67" s="29">
        <v>10</v>
      </c>
      <c r="I67" s="29">
        <v>10</v>
      </c>
      <c r="J67" s="29" t="s">
        <v>27</v>
      </c>
      <c r="K67" s="29" t="s">
        <v>27</v>
      </c>
      <c r="L67" s="36"/>
      <c r="M67" s="36"/>
      <c r="N67" s="36"/>
      <c r="O67" s="36"/>
      <c r="P67" s="175">
        <v>3</v>
      </c>
      <c r="Q67" s="32">
        <f t="shared" si="0"/>
        <v>6.5</v>
      </c>
      <c r="R67" s="33" t="str">
        <f t="shared" si="3"/>
        <v>C+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>
      <c r="B68" s="24">
        <v>58</v>
      </c>
      <c r="C68" s="25" t="s">
        <v>4329</v>
      </c>
      <c r="D68" s="26" t="s">
        <v>1261</v>
      </c>
      <c r="E68" s="27" t="s">
        <v>334</v>
      </c>
      <c r="F68" s="25" t="s">
        <v>426</v>
      </c>
      <c r="G68" s="25" t="s">
        <v>191</v>
      </c>
      <c r="H68" s="29">
        <v>10</v>
      </c>
      <c r="I68" s="29">
        <v>7</v>
      </c>
      <c r="J68" s="29" t="s">
        <v>27</v>
      </c>
      <c r="K68" s="29" t="s">
        <v>27</v>
      </c>
      <c r="L68" s="36"/>
      <c r="M68" s="36"/>
      <c r="N68" s="36"/>
      <c r="O68" s="36"/>
      <c r="P68" s="175">
        <v>6</v>
      </c>
      <c r="Q68" s="32">
        <f t="shared" si="0"/>
        <v>7.1</v>
      </c>
      <c r="R68" s="33" t="str">
        <f t="shared" si="3"/>
        <v>B</v>
      </c>
      <c r="S68" s="34" t="str">
        <f t="shared" si="1"/>
        <v>Khá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>
      <c r="B69" s="24">
        <v>59</v>
      </c>
      <c r="C69" s="25" t="s">
        <v>4330</v>
      </c>
      <c r="D69" s="26" t="s">
        <v>4331</v>
      </c>
      <c r="E69" s="27" t="s">
        <v>334</v>
      </c>
      <c r="F69" s="25" t="s">
        <v>597</v>
      </c>
      <c r="G69" s="25" t="s">
        <v>1182</v>
      </c>
      <c r="H69" s="29">
        <v>10</v>
      </c>
      <c r="I69" s="29">
        <v>10</v>
      </c>
      <c r="J69" s="29" t="s">
        <v>27</v>
      </c>
      <c r="K69" s="29" t="s">
        <v>27</v>
      </c>
      <c r="L69" s="36"/>
      <c r="M69" s="36"/>
      <c r="N69" s="36"/>
      <c r="O69" s="36"/>
      <c r="P69" s="175">
        <v>5</v>
      </c>
      <c r="Q69" s="32">
        <f t="shared" si="0"/>
        <v>7.5</v>
      </c>
      <c r="R69" s="33" t="str">
        <f t="shared" si="3"/>
        <v>B</v>
      </c>
      <c r="S69" s="34" t="str">
        <f t="shared" si="1"/>
        <v>Khá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>
      <c r="B70" s="24">
        <v>60</v>
      </c>
      <c r="C70" s="25" t="s">
        <v>4332</v>
      </c>
      <c r="D70" s="26" t="s">
        <v>855</v>
      </c>
      <c r="E70" s="27" t="s">
        <v>529</v>
      </c>
      <c r="F70" s="25" t="s">
        <v>436</v>
      </c>
      <c r="G70" s="25" t="s">
        <v>372</v>
      </c>
      <c r="H70" s="29">
        <v>10</v>
      </c>
      <c r="I70" s="29">
        <v>6</v>
      </c>
      <c r="J70" s="29" t="s">
        <v>27</v>
      </c>
      <c r="K70" s="29" t="s">
        <v>27</v>
      </c>
      <c r="L70" s="36"/>
      <c r="M70" s="36"/>
      <c r="N70" s="36"/>
      <c r="O70" s="36"/>
      <c r="P70" s="175">
        <v>6</v>
      </c>
      <c r="Q70" s="32">
        <f t="shared" si="0"/>
        <v>6.8</v>
      </c>
      <c r="R70" s="33" t="str">
        <f t="shared" si="3"/>
        <v>C+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>
      <c r="B71" s="24">
        <v>61</v>
      </c>
      <c r="C71" s="25" t="s">
        <v>4333</v>
      </c>
      <c r="D71" s="26" t="s">
        <v>4334</v>
      </c>
      <c r="E71" s="27" t="s">
        <v>755</v>
      </c>
      <c r="F71" s="25" t="s">
        <v>1576</v>
      </c>
      <c r="G71" s="25" t="s">
        <v>1182</v>
      </c>
      <c r="H71" s="29">
        <v>10</v>
      </c>
      <c r="I71" s="29">
        <v>6</v>
      </c>
      <c r="J71" s="29" t="s">
        <v>27</v>
      </c>
      <c r="K71" s="29" t="s">
        <v>27</v>
      </c>
      <c r="L71" s="36"/>
      <c r="M71" s="36"/>
      <c r="N71" s="36"/>
      <c r="O71" s="36"/>
      <c r="P71" s="175">
        <v>6</v>
      </c>
      <c r="Q71" s="32">
        <f t="shared" si="0"/>
        <v>6.8</v>
      </c>
      <c r="R71" s="33" t="str">
        <f t="shared" si="3"/>
        <v>C+</v>
      </c>
      <c r="S71" s="34" t="str">
        <f t="shared" si="1"/>
        <v>Trung bình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>
      <c r="B72" s="24">
        <v>62</v>
      </c>
      <c r="C72" s="25" t="s">
        <v>4335</v>
      </c>
      <c r="D72" s="26" t="s">
        <v>1900</v>
      </c>
      <c r="E72" s="27" t="s">
        <v>1077</v>
      </c>
      <c r="F72" s="25" t="s">
        <v>3089</v>
      </c>
      <c r="G72" s="25" t="s">
        <v>1047</v>
      </c>
      <c r="H72" s="29">
        <v>10</v>
      </c>
      <c r="I72" s="29">
        <v>7</v>
      </c>
      <c r="J72" s="29" t="s">
        <v>27</v>
      </c>
      <c r="K72" s="29" t="s">
        <v>27</v>
      </c>
      <c r="L72" s="36"/>
      <c r="M72" s="36"/>
      <c r="N72" s="36"/>
      <c r="O72" s="36"/>
      <c r="P72" s="175">
        <v>3</v>
      </c>
      <c r="Q72" s="32">
        <f t="shared" si="0"/>
        <v>5.6</v>
      </c>
      <c r="R72" s="33" t="str">
        <f t="shared" si="3"/>
        <v>C</v>
      </c>
      <c r="S72" s="34" t="str">
        <f t="shared" si="1"/>
        <v>Trung bình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>
      <c r="B73" s="24">
        <v>63</v>
      </c>
      <c r="C73" s="25" t="s">
        <v>4336</v>
      </c>
      <c r="D73" s="26" t="s">
        <v>646</v>
      </c>
      <c r="E73" s="27" t="s">
        <v>4337</v>
      </c>
      <c r="F73" s="25" t="s">
        <v>781</v>
      </c>
      <c r="G73" s="25" t="s">
        <v>945</v>
      </c>
      <c r="H73" s="29">
        <v>10</v>
      </c>
      <c r="I73" s="29">
        <v>8</v>
      </c>
      <c r="J73" s="29" t="s">
        <v>27</v>
      </c>
      <c r="K73" s="29" t="s">
        <v>27</v>
      </c>
      <c r="L73" s="36"/>
      <c r="M73" s="36"/>
      <c r="N73" s="36"/>
      <c r="O73" s="36"/>
      <c r="P73" s="175">
        <v>7</v>
      </c>
      <c r="Q73" s="32">
        <f t="shared" si="0"/>
        <v>7.9</v>
      </c>
      <c r="R73" s="33" t="str">
        <f t="shared" si="3"/>
        <v>B</v>
      </c>
      <c r="S73" s="34" t="str">
        <f t="shared" si="1"/>
        <v>Khá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>
      <c r="B74" s="24">
        <v>64</v>
      </c>
      <c r="C74" s="25" t="s">
        <v>4338</v>
      </c>
      <c r="D74" s="26" t="s">
        <v>1780</v>
      </c>
      <c r="E74" s="27" t="s">
        <v>1497</v>
      </c>
      <c r="F74" s="25" t="s">
        <v>1394</v>
      </c>
      <c r="G74" s="25" t="s">
        <v>105</v>
      </c>
      <c r="H74" s="29">
        <v>10</v>
      </c>
      <c r="I74" s="29">
        <v>1</v>
      </c>
      <c r="J74" s="29" t="s">
        <v>27</v>
      </c>
      <c r="K74" s="29" t="s">
        <v>27</v>
      </c>
      <c r="L74" s="36"/>
      <c r="M74" s="36"/>
      <c r="N74" s="36"/>
      <c r="O74" s="36"/>
      <c r="P74" s="175" t="s">
        <v>27</v>
      </c>
      <c r="Q74" s="32">
        <f t="shared" si="0"/>
        <v>2.2999999999999998</v>
      </c>
      <c r="R74" s="33" t="str">
        <f t="shared" si="3"/>
        <v>F</v>
      </c>
      <c r="S74" s="34" t="str">
        <f t="shared" si="1"/>
        <v>Kém</v>
      </c>
      <c r="T74" s="35" t="s">
        <v>5123</v>
      </c>
      <c r="U74" s="3"/>
      <c r="V74" s="101" t="str">
        <f t="shared" si="2"/>
        <v>Học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>
      <c r="B75" s="24">
        <v>65</v>
      </c>
      <c r="C75" s="25" t="s">
        <v>4339</v>
      </c>
      <c r="D75" s="26" t="s">
        <v>4340</v>
      </c>
      <c r="E75" s="27" t="s">
        <v>348</v>
      </c>
      <c r="F75" s="25" t="s">
        <v>1257</v>
      </c>
      <c r="G75" s="25" t="s">
        <v>282</v>
      </c>
      <c r="H75" s="29">
        <v>10</v>
      </c>
      <c r="I75" s="29">
        <v>8</v>
      </c>
      <c r="J75" s="29" t="s">
        <v>27</v>
      </c>
      <c r="K75" s="29" t="s">
        <v>27</v>
      </c>
      <c r="L75" s="36"/>
      <c r="M75" s="36"/>
      <c r="N75" s="36"/>
      <c r="O75" s="36"/>
      <c r="P75" s="175">
        <v>7</v>
      </c>
      <c r="Q75" s="32">
        <f t="shared" ref="Q75:Q138" si="5">ROUND(SUMPRODUCT(H75:P75,$H$10:$P$10)/100,1)</f>
        <v>7.9</v>
      </c>
      <c r="R75" s="33" t="str">
        <f t="shared" si="3"/>
        <v>B</v>
      </c>
      <c r="S75" s="34" t="str">
        <f t="shared" si="1"/>
        <v>Khá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147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60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2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5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85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891" priority="2" operator="greaterThan">
      <formula>10</formula>
    </cfRule>
  </conditionalFormatting>
  <conditionalFormatting sqref="C1:C1048576">
    <cfRule type="duplicateValues" dxfId="2890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41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3190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43604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30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5</v>
      </c>
      <c r="AI9" s="81">
        <f>+$AH$9/$Y$9</f>
        <v>3.3333333333333333E-2</v>
      </c>
      <c r="AJ9" s="73">
        <f>COUNTIF($V$11:$V$219,"Đạt")</f>
        <v>55</v>
      </c>
      <c r="AK9" s="80">
        <f>+$AJ$9/$Y$9</f>
        <v>0.36666666666666664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3597</v>
      </c>
      <c r="D11" s="17" t="s">
        <v>3598</v>
      </c>
      <c r="E11" s="18" t="s">
        <v>73</v>
      </c>
      <c r="F11" s="16" t="s">
        <v>1634</v>
      </c>
      <c r="G11" s="16" t="s">
        <v>1532</v>
      </c>
      <c r="H11" s="19">
        <v>10</v>
      </c>
      <c r="I11" s="19">
        <v>1</v>
      </c>
      <c r="J11" s="19" t="s">
        <v>27</v>
      </c>
      <c r="K11" s="19" t="s">
        <v>27</v>
      </c>
      <c r="L11" s="20"/>
      <c r="M11" s="20"/>
      <c r="N11" s="20"/>
      <c r="O11" s="20"/>
      <c r="P11" s="174">
        <v>6</v>
      </c>
      <c r="Q11" s="21">
        <f t="shared" ref="Q11:Q74" si="0">ROUND(SUMPRODUCT(H11:P11,$H$10:$P$10)/100,1)</f>
        <v>5.3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3599</v>
      </c>
      <c r="D12" s="26" t="s">
        <v>165</v>
      </c>
      <c r="E12" s="27" t="s">
        <v>73</v>
      </c>
      <c r="F12" s="25" t="s">
        <v>790</v>
      </c>
      <c r="G12" s="25" t="s">
        <v>237</v>
      </c>
      <c r="H12" s="29">
        <v>10</v>
      </c>
      <c r="I12" s="29">
        <v>5</v>
      </c>
      <c r="J12" s="29" t="s">
        <v>27</v>
      </c>
      <c r="K12" s="29" t="s">
        <v>27</v>
      </c>
      <c r="L12" s="30"/>
      <c r="M12" s="30"/>
      <c r="N12" s="30"/>
      <c r="O12" s="30"/>
      <c r="P12" s="175">
        <v>3</v>
      </c>
      <c r="Q12" s="32">
        <f t="shared" si="0"/>
        <v>5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D+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3600</v>
      </c>
      <c r="D13" s="26" t="s">
        <v>3601</v>
      </c>
      <c r="E13" s="27" t="s">
        <v>1236</v>
      </c>
      <c r="F13" s="25" t="s">
        <v>1122</v>
      </c>
      <c r="G13" s="25" t="s">
        <v>105</v>
      </c>
      <c r="H13" s="29">
        <v>10</v>
      </c>
      <c r="I13" s="29">
        <v>10</v>
      </c>
      <c r="J13" s="29" t="s">
        <v>27</v>
      </c>
      <c r="K13" s="29" t="s">
        <v>27</v>
      </c>
      <c r="L13" s="36"/>
      <c r="M13" s="36"/>
      <c r="N13" s="36"/>
      <c r="O13" s="36"/>
      <c r="P13" s="175">
        <v>2</v>
      </c>
      <c r="Q13" s="32">
        <f t="shared" si="0"/>
        <v>6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3602</v>
      </c>
      <c r="D14" s="26" t="s">
        <v>664</v>
      </c>
      <c r="E14" s="27" t="s">
        <v>1101</v>
      </c>
      <c r="F14" s="25" t="s">
        <v>2251</v>
      </c>
      <c r="G14" s="25" t="s">
        <v>187</v>
      </c>
      <c r="H14" s="29">
        <v>10</v>
      </c>
      <c r="I14" s="29">
        <v>9</v>
      </c>
      <c r="J14" s="29" t="s">
        <v>27</v>
      </c>
      <c r="K14" s="29" t="s">
        <v>27</v>
      </c>
      <c r="L14" s="36"/>
      <c r="M14" s="36"/>
      <c r="N14" s="36"/>
      <c r="O14" s="36"/>
      <c r="P14" s="175">
        <v>5</v>
      </c>
      <c r="Q14" s="32">
        <f t="shared" si="0"/>
        <v>7.2</v>
      </c>
      <c r="R14" s="33" t="str">
        <f t="shared" si="3"/>
        <v>B</v>
      </c>
      <c r="S14" s="34" t="str">
        <f t="shared" si="1"/>
        <v>Khá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3603</v>
      </c>
      <c r="D15" s="26" t="s">
        <v>303</v>
      </c>
      <c r="E15" s="27" t="s">
        <v>1239</v>
      </c>
      <c r="F15" s="25" t="s">
        <v>1561</v>
      </c>
      <c r="G15" s="25" t="s">
        <v>512</v>
      </c>
      <c r="H15" s="29">
        <v>8</v>
      </c>
      <c r="I15" s="29">
        <v>5</v>
      </c>
      <c r="J15" s="29" t="s">
        <v>27</v>
      </c>
      <c r="K15" s="29" t="s">
        <v>27</v>
      </c>
      <c r="L15" s="36"/>
      <c r="M15" s="36"/>
      <c r="N15" s="36"/>
      <c r="O15" s="36"/>
      <c r="P15" s="175">
        <v>2</v>
      </c>
      <c r="Q15" s="32">
        <f t="shared" si="0"/>
        <v>4.0999999999999996</v>
      </c>
      <c r="R15" s="33" t="str">
        <f t="shared" si="3"/>
        <v>D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3604</v>
      </c>
      <c r="D16" s="26" t="s">
        <v>1112</v>
      </c>
      <c r="E16" s="27" t="s">
        <v>393</v>
      </c>
      <c r="F16" s="25" t="s">
        <v>618</v>
      </c>
      <c r="G16" s="25" t="s">
        <v>585</v>
      </c>
      <c r="H16" s="29">
        <v>10</v>
      </c>
      <c r="I16" s="29">
        <v>7</v>
      </c>
      <c r="J16" s="29" t="s">
        <v>27</v>
      </c>
      <c r="K16" s="29" t="s">
        <v>27</v>
      </c>
      <c r="L16" s="36"/>
      <c r="M16" s="36"/>
      <c r="N16" s="36"/>
      <c r="O16" s="36"/>
      <c r="P16" s="175">
        <v>9</v>
      </c>
      <c r="Q16" s="32">
        <f t="shared" si="0"/>
        <v>8.6</v>
      </c>
      <c r="R16" s="33" t="str">
        <f t="shared" si="3"/>
        <v>A</v>
      </c>
      <c r="S16" s="34" t="str">
        <f t="shared" si="1"/>
        <v>Giỏi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3605</v>
      </c>
      <c r="D17" s="26" t="s">
        <v>473</v>
      </c>
      <c r="E17" s="27" t="s">
        <v>393</v>
      </c>
      <c r="F17" s="25" t="s">
        <v>1262</v>
      </c>
      <c r="G17" s="25" t="s">
        <v>585</v>
      </c>
      <c r="H17" s="29">
        <v>10</v>
      </c>
      <c r="I17" s="29">
        <v>1</v>
      </c>
      <c r="J17" s="29" t="s">
        <v>27</v>
      </c>
      <c r="K17" s="29" t="s">
        <v>27</v>
      </c>
      <c r="L17" s="36"/>
      <c r="M17" s="36"/>
      <c r="N17" s="36"/>
      <c r="O17" s="36"/>
      <c r="P17" s="175">
        <v>5</v>
      </c>
      <c r="Q17" s="32">
        <f t="shared" si="0"/>
        <v>4.8</v>
      </c>
      <c r="R17" s="33" t="str">
        <f t="shared" si="3"/>
        <v>D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3606</v>
      </c>
      <c r="D18" s="26" t="s">
        <v>3607</v>
      </c>
      <c r="E18" s="27" t="s">
        <v>118</v>
      </c>
      <c r="F18" s="25" t="s">
        <v>181</v>
      </c>
      <c r="G18" s="25" t="s">
        <v>1182</v>
      </c>
      <c r="H18" s="29">
        <v>10</v>
      </c>
      <c r="I18" s="29">
        <v>5</v>
      </c>
      <c r="J18" s="29" t="s">
        <v>27</v>
      </c>
      <c r="K18" s="29" t="s">
        <v>27</v>
      </c>
      <c r="L18" s="36"/>
      <c r="M18" s="36"/>
      <c r="N18" s="36"/>
      <c r="O18" s="36"/>
      <c r="P18" s="175">
        <v>3</v>
      </c>
      <c r="Q18" s="32">
        <f t="shared" si="0"/>
        <v>5</v>
      </c>
      <c r="R18" s="33" t="str">
        <f t="shared" si="3"/>
        <v>D+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3608</v>
      </c>
      <c r="D19" s="26" t="s">
        <v>731</v>
      </c>
      <c r="E19" s="27" t="s">
        <v>161</v>
      </c>
      <c r="F19" s="25" t="s">
        <v>1337</v>
      </c>
      <c r="G19" s="25" t="s">
        <v>105</v>
      </c>
      <c r="H19" s="29">
        <v>10</v>
      </c>
      <c r="I19" s="29">
        <v>7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6.1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3609</v>
      </c>
      <c r="D20" s="26" t="s">
        <v>3610</v>
      </c>
      <c r="E20" s="27" t="s">
        <v>189</v>
      </c>
      <c r="F20" s="25" t="s">
        <v>794</v>
      </c>
      <c r="G20" s="25" t="s">
        <v>1182</v>
      </c>
      <c r="H20" s="29">
        <v>10</v>
      </c>
      <c r="I20" s="29">
        <v>7</v>
      </c>
      <c r="J20" s="29" t="s">
        <v>27</v>
      </c>
      <c r="K20" s="29" t="s">
        <v>27</v>
      </c>
      <c r="L20" s="36"/>
      <c r="M20" s="36"/>
      <c r="N20" s="36"/>
      <c r="O20" s="36"/>
      <c r="P20" s="175">
        <v>6</v>
      </c>
      <c r="Q20" s="32">
        <f t="shared" si="0"/>
        <v>7.1</v>
      </c>
      <c r="R20" s="33" t="str">
        <f t="shared" si="3"/>
        <v>B</v>
      </c>
      <c r="S20" s="34" t="str">
        <f t="shared" si="1"/>
        <v>Khá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3611</v>
      </c>
      <c r="D21" s="26" t="s">
        <v>2138</v>
      </c>
      <c r="E21" s="27" t="s">
        <v>189</v>
      </c>
      <c r="F21" s="25" t="s">
        <v>716</v>
      </c>
      <c r="G21" s="25" t="s">
        <v>115</v>
      </c>
      <c r="H21" s="29">
        <v>10</v>
      </c>
      <c r="I21" s="29">
        <v>8</v>
      </c>
      <c r="J21" s="29" t="s">
        <v>27</v>
      </c>
      <c r="K21" s="29" t="s">
        <v>27</v>
      </c>
      <c r="L21" s="36"/>
      <c r="M21" s="36"/>
      <c r="N21" s="36"/>
      <c r="O21" s="36"/>
      <c r="P21" s="175">
        <v>6</v>
      </c>
      <c r="Q21" s="32">
        <f t="shared" si="0"/>
        <v>7.4</v>
      </c>
      <c r="R21" s="33" t="str">
        <f t="shared" si="3"/>
        <v>B</v>
      </c>
      <c r="S21" s="34" t="str">
        <f t="shared" si="1"/>
        <v>Khá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3612</v>
      </c>
      <c r="D22" s="26" t="s">
        <v>3613</v>
      </c>
      <c r="E22" s="27" t="s">
        <v>189</v>
      </c>
      <c r="F22" s="25" t="s">
        <v>2765</v>
      </c>
      <c r="G22" s="25" t="s">
        <v>143</v>
      </c>
      <c r="H22" s="29">
        <v>10</v>
      </c>
      <c r="I22" s="29">
        <v>10</v>
      </c>
      <c r="J22" s="29" t="s">
        <v>27</v>
      </c>
      <c r="K22" s="29" t="s">
        <v>27</v>
      </c>
      <c r="L22" s="36"/>
      <c r="M22" s="36"/>
      <c r="N22" s="36"/>
      <c r="O22" s="36"/>
      <c r="P22" s="175"/>
      <c r="Q22" s="32">
        <f t="shared" si="0"/>
        <v>5</v>
      </c>
      <c r="R22" s="33" t="str">
        <f t="shared" si="3"/>
        <v>D+</v>
      </c>
      <c r="S22" s="34" t="str">
        <f t="shared" si="1"/>
        <v>Trung bình yếu</v>
      </c>
      <c r="T22" s="35" t="s">
        <v>5123</v>
      </c>
      <c r="U22" s="3"/>
      <c r="V22" s="101" t="str">
        <f t="shared" si="2"/>
        <v>Học lại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3614</v>
      </c>
      <c r="D23" s="26" t="s">
        <v>3615</v>
      </c>
      <c r="E23" s="27" t="s">
        <v>198</v>
      </c>
      <c r="F23" s="25" t="s">
        <v>99</v>
      </c>
      <c r="G23" s="25" t="s">
        <v>1182</v>
      </c>
      <c r="H23" s="29">
        <v>10</v>
      </c>
      <c r="I23" s="29">
        <v>9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7.2</v>
      </c>
      <c r="R23" s="33" t="str">
        <f t="shared" si="3"/>
        <v>B</v>
      </c>
      <c r="S23" s="34" t="str">
        <f t="shared" si="1"/>
        <v>Khá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3616</v>
      </c>
      <c r="D24" s="26" t="s">
        <v>2093</v>
      </c>
      <c r="E24" s="27" t="s">
        <v>443</v>
      </c>
      <c r="F24" s="25" t="s">
        <v>157</v>
      </c>
      <c r="G24" s="25" t="s">
        <v>105</v>
      </c>
      <c r="H24" s="29">
        <v>3</v>
      </c>
      <c r="I24" s="29">
        <v>0</v>
      </c>
      <c r="J24" s="29" t="s">
        <v>27</v>
      </c>
      <c r="K24" s="29" t="s">
        <v>27</v>
      </c>
      <c r="L24" s="36"/>
      <c r="M24" s="36"/>
      <c r="N24" s="36"/>
      <c r="O24" s="36"/>
      <c r="P24" s="175" t="s">
        <v>27</v>
      </c>
      <c r="Q24" s="32">
        <f t="shared" si="0"/>
        <v>0.6</v>
      </c>
      <c r="R24" s="33" t="str">
        <f t="shared" si="3"/>
        <v>F</v>
      </c>
      <c r="S24" s="34" t="str">
        <f t="shared" si="1"/>
        <v>Kém</v>
      </c>
      <c r="T24" s="35" t="str">
        <f t="shared" si="4"/>
        <v>Không đủ ĐKDT</v>
      </c>
      <c r="U24" s="3"/>
      <c r="V24" s="101" t="str">
        <f t="shared" si="2"/>
        <v>Học lại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3617</v>
      </c>
      <c r="D25" s="26" t="s">
        <v>3618</v>
      </c>
      <c r="E25" s="27" t="s">
        <v>1296</v>
      </c>
      <c r="F25" s="25" t="s">
        <v>924</v>
      </c>
      <c r="G25" s="25" t="s">
        <v>1047</v>
      </c>
      <c r="H25" s="29">
        <v>10</v>
      </c>
      <c r="I25" s="29">
        <v>10</v>
      </c>
      <c r="J25" s="29" t="s">
        <v>27</v>
      </c>
      <c r="K25" s="29" t="s">
        <v>27</v>
      </c>
      <c r="L25" s="36"/>
      <c r="M25" s="36"/>
      <c r="N25" s="36"/>
      <c r="O25" s="36"/>
      <c r="P25" s="175">
        <v>6</v>
      </c>
      <c r="Q25" s="32">
        <f t="shared" si="0"/>
        <v>8</v>
      </c>
      <c r="R25" s="33" t="str">
        <f t="shared" si="3"/>
        <v>B+</v>
      </c>
      <c r="S25" s="34" t="str">
        <f t="shared" si="1"/>
        <v>Khá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3619</v>
      </c>
      <c r="D26" s="26" t="s">
        <v>1728</v>
      </c>
      <c r="E26" s="27" t="s">
        <v>1296</v>
      </c>
      <c r="F26" s="25" t="s">
        <v>1531</v>
      </c>
      <c r="G26" s="25" t="s">
        <v>408</v>
      </c>
      <c r="H26" s="29">
        <v>10</v>
      </c>
      <c r="I26" s="29">
        <v>9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6.2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3620</v>
      </c>
      <c r="D27" s="26" t="s">
        <v>193</v>
      </c>
      <c r="E27" s="27" t="s">
        <v>3621</v>
      </c>
      <c r="F27" s="25" t="s">
        <v>292</v>
      </c>
      <c r="G27" s="25" t="s">
        <v>408</v>
      </c>
      <c r="H27" s="29">
        <v>9</v>
      </c>
      <c r="I27" s="29">
        <v>4</v>
      </c>
      <c r="J27" s="29" t="s">
        <v>27</v>
      </c>
      <c r="K27" s="29" t="s">
        <v>27</v>
      </c>
      <c r="L27" s="36"/>
      <c r="M27" s="36"/>
      <c r="N27" s="36"/>
      <c r="O27" s="36"/>
      <c r="P27" s="175">
        <v>6</v>
      </c>
      <c r="Q27" s="32">
        <f t="shared" si="0"/>
        <v>6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3622</v>
      </c>
      <c r="D28" s="26" t="s">
        <v>3623</v>
      </c>
      <c r="E28" s="27" t="s">
        <v>208</v>
      </c>
      <c r="F28" s="25" t="s">
        <v>833</v>
      </c>
      <c r="G28" s="25" t="s">
        <v>79</v>
      </c>
      <c r="H28" s="29">
        <v>10</v>
      </c>
      <c r="I28" s="29">
        <v>3</v>
      </c>
      <c r="J28" s="29" t="s">
        <v>27</v>
      </c>
      <c r="K28" s="29" t="s">
        <v>27</v>
      </c>
      <c r="L28" s="36"/>
      <c r="M28" s="36"/>
      <c r="N28" s="36"/>
      <c r="O28" s="36"/>
      <c r="P28" s="175">
        <v>4</v>
      </c>
      <c r="Q28" s="32">
        <f t="shared" si="0"/>
        <v>4.9000000000000004</v>
      </c>
      <c r="R28" s="33" t="str">
        <f t="shared" si="3"/>
        <v>D</v>
      </c>
      <c r="S28" s="34" t="str">
        <f t="shared" si="1"/>
        <v>Trung bình yếu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3624</v>
      </c>
      <c r="D29" s="26" t="s">
        <v>3625</v>
      </c>
      <c r="E29" s="27" t="s">
        <v>208</v>
      </c>
      <c r="F29" s="25" t="s">
        <v>500</v>
      </c>
      <c r="G29" s="25" t="s">
        <v>1182</v>
      </c>
      <c r="H29" s="29">
        <v>10</v>
      </c>
      <c r="I29" s="29">
        <v>7</v>
      </c>
      <c r="J29" s="29" t="s">
        <v>27</v>
      </c>
      <c r="K29" s="29" t="s">
        <v>27</v>
      </c>
      <c r="L29" s="36"/>
      <c r="M29" s="36"/>
      <c r="N29" s="36"/>
      <c r="O29" s="36"/>
      <c r="P29" s="175">
        <v>7</v>
      </c>
      <c r="Q29" s="32">
        <f t="shared" si="0"/>
        <v>7.6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3626</v>
      </c>
      <c r="D30" s="26" t="s">
        <v>3627</v>
      </c>
      <c r="E30" s="27" t="s">
        <v>208</v>
      </c>
      <c r="F30" s="25" t="s">
        <v>813</v>
      </c>
      <c r="G30" s="25" t="s">
        <v>408</v>
      </c>
      <c r="H30" s="29">
        <v>10</v>
      </c>
      <c r="I30" s="29">
        <v>9</v>
      </c>
      <c r="J30" s="29" t="s">
        <v>27</v>
      </c>
      <c r="K30" s="29" t="s">
        <v>27</v>
      </c>
      <c r="L30" s="36"/>
      <c r="M30" s="36"/>
      <c r="N30" s="36"/>
      <c r="O30" s="36"/>
      <c r="P30" s="175">
        <v>6</v>
      </c>
      <c r="Q30" s="32">
        <f t="shared" si="0"/>
        <v>7.7</v>
      </c>
      <c r="R30" s="33" t="str">
        <f t="shared" si="3"/>
        <v>B</v>
      </c>
      <c r="S30" s="34" t="str">
        <f t="shared" si="1"/>
        <v>Khá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3628</v>
      </c>
      <c r="D31" s="26" t="s">
        <v>3629</v>
      </c>
      <c r="E31" s="27" t="s">
        <v>3630</v>
      </c>
      <c r="F31" s="25" t="s">
        <v>611</v>
      </c>
      <c r="G31" s="25" t="s">
        <v>357</v>
      </c>
      <c r="H31" s="29">
        <v>10</v>
      </c>
      <c r="I31" s="29">
        <v>7</v>
      </c>
      <c r="J31" s="29" t="s">
        <v>27</v>
      </c>
      <c r="K31" s="29" t="s">
        <v>27</v>
      </c>
      <c r="L31" s="36"/>
      <c r="M31" s="36"/>
      <c r="N31" s="36"/>
      <c r="O31" s="36"/>
      <c r="P31" s="175">
        <v>7</v>
      </c>
      <c r="Q31" s="32">
        <f t="shared" si="0"/>
        <v>7.6</v>
      </c>
      <c r="R31" s="33" t="str">
        <f t="shared" si="3"/>
        <v>B</v>
      </c>
      <c r="S31" s="34" t="str">
        <f t="shared" si="1"/>
        <v>Khá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3631</v>
      </c>
      <c r="D32" s="26" t="s">
        <v>1336</v>
      </c>
      <c r="E32" s="27" t="s">
        <v>215</v>
      </c>
      <c r="F32" s="25" t="s">
        <v>440</v>
      </c>
      <c r="G32" s="25" t="s">
        <v>1047</v>
      </c>
      <c r="H32" s="29">
        <v>10</v>
      </c>
      <c r="I32" s="29">
        <v>6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5.8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3632</v>
      </c>
      <c r="D33" s="26" t="s">
        <v>1650</v>
      </c>
      <c r="E33" s="27" t="s">
        <v>621</v>
      </c>
      <c r="F33" s="25" t="s">
        <v>874</v>
      </c>
      <c r="G33" s="25" t="s">
        <v>653</v>
      </c>
      <c r="H33" s="29">
        <v>10</v>
      </c>
      <c r="I33" s="29">
        <v>3</v>
      </c>
      <c r="J33" s="29" t="s">
        <v>27</v>
      </c>
      <c r="K33" s="29" t="s">
        <v>27</v>
      </c>
      <c r="L33" s="36"/>
      <c r="M33" s="36"/>
      <c r="N33" s="36"/>
      <c r="O33" s="36"/>
      <c r="P33" s="175">
        <v>3</v>
      </c>
      <c r="Q33" s="32">
        <f t="shared" si="0"/>
        <v>4.4000000000000004</v>
      </c>
      <c r="R33" s="33" t="str">
        <f t="shared" si="3"/>
        <v>D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3633</v>
      </c>
      <c r="D34" s="26" t="s">
        <v>3634</v>
      </c>
      <c r="E34" s="27" t="s">
        <v>451</v>
      </c>
      <c r="F34" s="25" t="s">
        <v>1283</v>
      </c>
      <c r="G34" s="25" t="s">
        <v>1047</v>
      </c>
      <c r="H34" s="29">
        <v>10</v>
      </c>
      <c r="I34" s="29">
        <v>4</v>
      </c>
      <c r="J34" s="29" t="s">
        <v>27</v>
      </c>
      <c r="K34" s="29" t="s">
        <v>27</v>
      </c>
      <c r="L34" s="36"/>
      <c r="M34" s="36"/>
      <c r="N34" s="36"/>
      <c r="O34" s="36"/>
      <c r="P34" s="175">
        <v>5</v>
      </c>
      <c r="Q34" s="32">
        <f t="shared" si="0"/>
        <v>5.7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3635</v>
      </c>
      <c r="D35" s="26" t="s">
        <v>3636</v>
      </c>
      <c r="E35" s="27" t="s">
        <v>2380</v>
      </c>
      <c r="F35" s="25" t="s">
        <v>338</v>
      </c>
      <c r="G35" s="25" t="s">
        <v>1532</v>
      </c>
      <c r="H35" s="29">
        <v>7</v>
      </c>
      <c r="I35" s="29">
        <v>7</v>
      </c>
      <c r="J35" s="29" t="s">
        <v>27</v>
      </c>
      <c r="K35" s="29" t="s">
        <v>27</v>
      </c>
      <c r="L35" s="36"/>
      <c r="M35" s="36"/>
      <c r="N35" s="36"/>
      <c r="O35" s="36"/>
      <c r="P35" s="175">
        <v>4</v>
      </c>
      <c r="Q35" s="32">
        <f t="shared" si="0"/>
        <v>5.5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3637</v>
      </c>
      <c r="D36" s="26" t="s">
        <v>1464</v>
      </c>
      <c r="E36" s="27" t="s">
        <v>2380</v>
      </c>
      <c r="F36" s="25" t="s">
        <v>436</v>
      </c>
      <c r="G36" s="25" t="s">
        <v>1182</v>
      </c>
      <c r="H36" s="29">
        <v>10</v>
      </c>
      <c r="I36" s="29">
        <v>6</v>
      </c>
      <c r="J36" s="29" t="s">
        <v>27</v>
      </c>
      <c r="K36" s="29" t="s">
        <v>27</v>
      </c>
      <c r="L36" s="36"/>
      <c r="M36" s="36"/>
      <c r="N36" s="36"/>
      <c r="O36" s="36"/>
      <c r="P36" s="175">
        <v>3</v>
      </c>
      <c r="Q36" s="32">
        <f t="shared" si="0"/>
        <v>5.3</v>
      </c>
      <c r="R36" s="33" t="str">
        <f t="shared" si="3"/>
        <v>D+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3638</v>
      </c>
      <c r="D37" s="26" t="s">
        <v>3639</v>
      </c>
      <c r="E37" s="27" t="s">
        <v>228</v>
      </c>
      <c r="F37" s="25" t="s">
        <v>965</v>
      </c>
      <c r="G37" s="25" t="s">
        <v>357</v>
      </c>
      <c r="H37" s="29">
        <v>10</v>
      </c>
      <c r="I37" s="29">
        <v>6</v>
      </c>
      <c r="J37" s="29" t="s">
        <v>27</v>
      </c>
      <c r="K37" s="29" t="s">
        <v>27</v>
      </c>
      <c r="L37" s="36"/>
      <c r="M37" s="36"/>
      <c r="N37" s="36"/>
      <c r="O37" s="36"/>
      <c r="P37" s="175">
        <v>3</v>
      </c>
      <c r="Q37" s="32">
        <f t="shared" si="0"/>
        <v>5.3</v>
      </c>
      <c r="R37" s="33" t="str">
        <f t="shared" si="3"/>
        <v>D+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3640</v>
      </c>
      <c r="D38" s="26" t="s">
        <v>497</v>
      </c>
      <c r="E38" s="27" t="s">
        <v>232</v>
      </c>
      <c r="F38" s="25" t="s">
        <v>366</v>
      </c>
      <c r="G38" s="25" t="s">
        <v>585</v>
      </c>
      <c r="H38" s="29">
        <v>10</v>
      </c>
      <c r="I38" s="29">
        <v>8</v>
      </c>
      <c r="J38" s="29" t="s">
        <v>27</v>
      </c>
      <c r="K38" s="29" t="s">
        <v>27</v>
      </c>
      <c r="L38" s="36"/>
      <c r="M38" s="36"/>
      <c r="N38" s="36"/>
      <c r="O38" s="36"/>
      <c r="P38" s="175">
        <v>2</v>
      </c>
      <c r="Q38" s="32">
        <f t="shared" si="0"/>
        <v>5.4</v>
      </c>
      <c r="R38" s="33" t="str">
        <f t="shared" si="3"/>
        <v>D+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3641</v>
      </c>
      <c r="D39" s="26" t="s">
        <v>682</v>
      </c>
      <c r="E39" s="27" t="s">
        <v>232</v>
      </c>
      <c r="F39" s="25" t="s">
        <v>778</v>
      </c>
      <c r="G39" s="25" t="s">
        <v>1047</v>
      </c>
      <c r="H39" s="29">
        <v>10</v>
      </c>
      <c r="I39" s="29">
        <v>6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5.3</v>
      </c>
      <c r="R39" s="33" t="str">
        <f t="shared" si="3"/>
        <v>D+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3642</v>
      </c>
      <c r="D40" s="26" t="s">
        <v>126</v>
      </c>
      <c r="E40" s="27" t="s">
        <v>232</v>
      </c>
      <c r="F40" s="25" t="s">
        <v>640</v>
      </c>
      <c r="G40" s="25" t="s">
        <v>1182</v>
      </c>
      <c r="H40" s="29">
        <v>10</v>
      </c>
      <c r="I40" s="29">
        <v>8</v>
      </c>
      <c r="J40" s="29" t="s">
        <v>27</v>
      </c>
      <c r="K40" s="29" t="s">
        <v>27</v>
      </c>
      <c r="L40" s="36"/>
      <c r="M40" s="36"/>
      <c r="N40" s="36"/>
      <c r="O40" s="36"/>
      <c r="P40" s="175">
        <v>6</v>
      </c>
      <c r="Q40" s="32">
        <f t="shared" si="0"/>
        <v>7.4</v>
      </c>
      <c r="R40" s="33" t="str">
        <f t="shared" si="3"/>
        <v>B</v>
      </c>
      <c r="S40" s="34" t="str">
        <f t="shared" si="1"/>
        <v>Khá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3643</v>
      </c>
      <c r="D41" s="26" t="s">
        <v>3644</v>
      </c>
      <c r="E41" s="27" t="s">
        <v>1432</v>
      </c>
      <c r="F41" s="25" t="s">
        <v>1027</v>
      </c>
      <c r="G41" s="25" t="s">
        <v>357</v>
      </c>
      <c r="H41" s="29">
        <v>10</v>
      </c>
      <c r="I41" s="29">
        <v>4</v>
      </c>
      <c r="J41" s="29" t="s">
        <v>27</v>
      </c>
      <c r="K41" s="29" t="s">
        <v>27</v>
      </c>
      <c r="L41" s="36"/>
      <c r="M41" s="36"/>
      <c r="N41" s="36"/>
      <c r="O41" s="36"/>
      <c r="P41" s="175">
        <v>4</v>
      </c>
      <c r="Q41" s="32">
        <f t="shared" si="0"/>
        <v>5.2</v>
      </c>
      <c r="R41" s="33" t="str">
        <f t="shared" si="3"/>
        <v>D+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3645</v>
      </c>
      <c r="D42" s="26" t="s">
        <v>3646</v>
      </c>
      <c r="E42" s="27" t="s">
        <v>251</v>
      </c>
      <c r="F42" s="25" t="s">
        <v>2541</v>
      </c>
      <c r="G42" s="25" t="s">
        <v>585</v>
      </c>
      <c r="H42" s="29">
        <v>10</v>
      </c>
      <c r="I42" s="29">
        <v>9</v>
      </c>
      <c r="J42" s="29" t="s">
        <v>27</v>
      </c>
      <c r="K42" s="29" t="s">
        <v>27</v>
      </c>
      <c r="L42" s="36"/>
      <c r="M42" s="36"/>
      <c r="N42" s="36"/>
      <c r="O42" s="36"/>
      <c r="P42" s="175">
        <v>7</v>
      </c>
      <c r="Q42" s="32">
        <f t="shared" si="0"/>
        <v>8.1999999999999993</v>
      </c>
      <c r="R42" s="33" t="str">
        <f t="shared" si="3"/>
        <v>B+</v>
      </c>
      <c r="S42" s="34" t="str">
        <f t="shared" si="1"/>
        <v>Khá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3647</v>
      </c>
      <c r="D43" s="26" t="s">
        <v>3648</v>
      </c>
      <c r="E43" s="27" t="s">
        <v>251</v>
      </c>
      <c r="F43" s="25" t="s">
        <v>1262</v>
      </c>
      <c r="G43" s="25" t="s">
        <v>1182</v>
      </c>
      <c r="H43" s="29">
        <v>10</v>
      </c>
      <c r="I43" s="29">
        <v>10</v>
      </c>
      <c r="J43" s="29" t="s">
        <v>27</v>
      </c>
      <c r="K43" s="29" t="s">
        <v>27</v>
      </c>
      <c r="L43" s="36"/>
      <c r="M43" s="36"/>
      <c r="N43" s="36"/>
      <c r="O43" s="36"/>
      <c r="P43" s="175" t="s">
        <v>27</v>
      </c>
      <c r="Q43" s="32">
        <f t="shared" si="0"/>
        <v>5</v>
      </c>
      <c r="R43" s="33" t="str">
        <f t="shared" si="3"/>
        <v>D+</v>
      </c>
      <c r="S43" s="34" t="str">
        <f t="shared" si="1"/>
        <v>Trung bình yếu</v>
      </c>
      <c r="T43" s="35" t="s">
        <v>5123</v>
      </c>
      <c r="U43" s="3"/>
      <c r="V43" s="101" t="str">
        <f t="shared" si="2"/>
        <v>Học lại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3649</v>
      </c>
      <c r="D44" s="26" t="s">
        <v>2483</v>
      </c>
      <c r="E44" s="27" t="s">
        <v>251</v>
      </c>
      <c r="F44" s="25" t="s">
        <v>1132</v>
      </c>
      <c r="G44" s="25" t="s">
        <v>1532</v>
      </c>
      <c r="H44" s="29">
        <v>10</v>
      </c>
      <c r="I44" s="29">
        <v>9</v>
      </c>
      <c r="J44" s="29" t="s">
        <v>27</v>
      </c>
      <c r="K44" s="29" t="s">
        <v>27</v>
      </c>
      <c r="L44" s="36"/>
      <c r="M44" s="36"/>
      <c r="N44" s="36"/>
      <c r="O44" s="36"/>
      <c r="P44" s="175">
        <v>6</v>
      </c>
      <c r="Q44" s="32">
        <f t="shared" si="0"/>
        <v>7.7</v>
      </c>
      <c r="R44" s="33" t="str">
        <f t="shared" si="3"/>
        <v>B</v>
      </c>
      <c r="S44" s="34" t="str">
        <f t="shared" si="1"/>
        <v>Khá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3650</v>
      </c>
      <c r="D45" s="26" t="s">
        <v>3651</v>
      </c>
      <c r="E45" s="27" t="s">
        <v>677</v>
      </c>
      <c r="F45" s="25" t="s">
        <v>524</v>
      </c>
      <c r="G45" s="25" t="s">
        <v>512</v>
      </c>
      <c r="H45" s="29">
        <v>10</v>
      </c>
      <c r="I45" s="29">
        <v>3</v>
      </c>
      <c r="J45" s="29" t="s">
        <v>27</v>
      </c>
      <c r="K45" s="29" t="s">
        <v>27</v>
      </c>
      <c r="L45" s="36"/>
      <c r="M45" s="36"/>
      <c r="N45" s="36"/>
      <c r="O45" s="36"/>
      <c r="P45" s="175">
        <v>6</v>
      </c>
      <c r="Q45" s="32">
        <f t="shared" si="0"/>
        <v>5.9</v>
      </c>
      <c r="R45" s="33" t="str">
        <f t="shared" si="3"/>
        <v>C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3652</v>
      </c>
      <c r="D46" s="26" t="s">
        <v>3653</v>
      </c>
      <c r="E46" s="27" t="s">
        <v>693</v>
      </c>
      <c r="F46" s="25" t="s">
        <v>1836</v>
      </c>
      <c r="G46" s="25" t="s">
        <v>282</v>
      </c>
      <c r="H46" s="29">
        <v>10</v>
      </c>
      <c r="I46" s="29">
        <v>4</v>
      </c>
      <c r="J46" s="29" t="s">
        <v>27</v>
      </c>
      <c r="K46" s="29" t="s">
        <v>27</v>
      </c>
      <c r="L46" s="36"/>
      <c r="M46" s="36"/>
      <c r="N46" s="36"/>
      <c r="O46" s="36"/>
      <c r="P46" s="175">
        <v>3</v>
      </c>
      <c r="Q46" s="32">
        <f t="shared" si="0"/>
        <v>4.7</v>
      </c>
      <c r="R46" s="33" t="str">
        <f t="shared" si="3"/>
        <v>D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3654</v>
      </c>
      <c r="D47" s="26" t="s">
        <v>994</v>
      </c>
      <c r="E47" s="27" t="s">
        <v>693</v>
      </c>
      <c r="F47" s="25" t="s">
        <v>606</v>
      </c>
      <c r="G47" s="25" t="s">
        <v>237</v>
      </c>
      <c r="H47" s="29">
        <v>3</v>
      </c>
      <c r="I47" s="29">
        <v>0</v>
      </c>
      <c r="J47" s="29" t="s">
        <v>27</v>
      </c>
      <c r="K47" s="29" t="s">
        <v>27</v>
      </c>
      <c r="L47" s="36"/>
      <c r="M47" s="36"/>
      <c r="N47" s="36"/>
      <c r="O47" s="36"/>
      <c r="P47" s="175" t="s">
        <v>27</v>
      </c>
      <c r="Q47" s="32">
        <f t="shared" si="0"/>
        <v>0.6</v>
      </c>
      <c r="R47" s="33" t="str">
        <f t="shared" si="3"/>
        <v>F</v>
      </c>
      <c r="S47" s="34" t="str">
        <f t="shared" si="1"/>
        <v>Kém</v>
      </c>
      <c r="T47" s="35" t="str">
        <f t="shared" si="4"/>
        <v>Không đủ ĐKDT</v>
      </c>
      <c r="U47" s="3"/>
      <c r="V47" s="101" t="str">
        <f t="shared" si="2"/>
        <v>Học lại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3655</v>
      </c>
      <c r="D48" s="26" t="s">
        <v>3634</v>
      </c>
      <c r="E48" s="27" t="s">
        <v>1438</v>
      </c>
      <c r="F48" s="25" t="s">
        <v>181</v>
      </c>
      <c r="G48" s="25" t="s">
        <v>1047</v>
      </c>
      <c r="H48" s="29">
        <v>10</v>
      </c>
      <c r="I48" s="29">
        <v>9</v>
      </c>
      <c r="J48" s="29" t="s">
        <v>27</v>
      </c>
      <c r="K48" s="29" t="s">
        <v>27</v>
      </c>
      <c r="L48" s="36"/>
      <c r="M48" s="36"/>
      <c r="N48" s="36"/>
      <c r="O48" s="36"/>
      <c r="P48" s="175">
        <v>8</v>
      </c>
      <c r="Q48" s="32">
        <f t="shared" si="0"/>
        <v>8.6999999999999993</v>
      </c>
      <c r="R48" s="33" t="str">
        <f t="shared" si="3"/>
        <v>A</v>
      </c>
      <c r="S48" s="34" t="str">
        <f t="shared" si="1"/>
        <v>Giỏi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3656</v>
      </c>
      <c r="D49" s="26" t="s">
        <v>1261</v>
      </c>
      <c r="E49" s="27" t="s">
        <v>266</v>
      </c>
      <c r="F49" s="25" t="s">
        <v>468</v>
      </c>
      <c r="G49" s="25" t="s">
        <v>105</v>
      </c>
      <c r="H49" s="29">
        <v>10</v>
      </c>
      <c r="I49" s="29">
        <v>9</v>
      </c>
      <c r="J49" s="29" t="s">
        <v>27</v>
      </c>
      <c r="K49" s="29" t="s">
        <v>27</v>
      </c>
      <c r="L49" s="36"/>
      <c r="M49" s="36"/>
      <c r="N49" s="36"/>
      <c r="O49" s="36"/>
      <c r="P49" s="175">
        <v>2</v>
      </c>
      <c r="Q49" s="32">
        <f t="shared" si="0"/>
        <v>5.7</v>
      </c>
      <c r="R49" s="33" t="str">
        <f t="shared" si="3"/>
        <v>C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3657</v>
      </c>
      <c r="D50" s="26" t="s">
        <v>2389</v>
      </c>
      <c r="E50" s="27" t="s">
        <v>276</v>
      </c>
      <c r="F50" s="25" t="s">
        <v>263</v>
      </c>
      <c r="G50" s="25" t="s">
        <v>1182</v>
      </c>
      <c r="H50" s="29">
        <v>10</v>
      </c>
      <c r="I50" s="29">
        <v>8</v>
      </c>
      <c r="J50" s="29" t="s">
        <v>27</v>
      </c>
      <c r="K50" s="29" t="s">
        <v>27</v>
      </c>
      <c r="L50" s="36"/>
      <c r="M50" s="36"/>
      <c r="N50" s="36"/>
      <c r="O50" s="36"/>
      <c r="P50" s="175">
        <v>4</v>
      </c>
      <c r="Q50" s="32">
        <f t="shared" si="0"/>
        <v>6.4</v>
      </c>
      <c r="R50" s="33" t="str">
        <f t="shared" si="3"/>
        <v>C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3658</v>
      </c>
      <c r="D51" s="26" t="s">
        <v>3659</v>
      </c>
      <c r="E51" s="27" t="s">
        <v>276</v>
      </c>
      <c r="F51" s="25" t="s">
        <v>1844</v>
      </c>
      <c r="G51" s="25" t="s">
        <v>191</v>
      </c>
      <c r="H51" s="29">
        <v>10</v>
      </c>
      <c r="I51" s="29">
        <v>8</v>
      </c>
      <c r="J51" s="29" t="s">
        <v>27</v>
      </c>
      <c r="K51" s="29" t="s">
        <v>27</v>
      </c>
      <c r="L51" s="36"/>
      <c r="M51" s="36"/>
      <c r="N51" s="36"/>
      <c r="O51" s="36"/>
      <c r="P51" s="175">
        <v>5</v>
      </c>
      <c r="Q51" s="32">
        <f t="shared" si="0"/>
        <v>6.9</v>
      </c>
      <c r="R51" s="33" t="str">
        <f t="shared" si="3"/>
        <v>C+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3660</v>
      </c>
      <c r="D52" s="26" t="s">
        <v>3661</v>
      </c>
      <c r="E52" s="27" t="s">
        <v>280</v>
      </c>
      <c r="F52" s="25" t="s">
        <v>865</v>
      </c>
      <c r="G52" s="25" t="s">
        <v>653</v>
      </c>
      <c r="H52" s="29">
        <v>10</v>
      </c>
      <c r="I52" s="29">
        <v>4</v>
      </c>
      <c r="J52" s="29" t="s">
        <v>27</v>
      </c>
      <c r="K52" s="29" t="s">
        <v>27</v>
      </c>
      <c r="L52" s="36"/>
      <c r="M52" s="36"/>
      <c r="N52" s="36"/>
      <c r="O52" s="36"/>
      <c r="P52" s="175">
        <v>2</v>
      </c>
      <c r="Q52" s="32">
        <f t="shared" si="0"/>
        <v>4.2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3662</v>
      </c>
      <c r="D53" s="26" t="s">
        <v>1538</v>
      </c>
      <c r="E53" s="27" t="s">
        <v>701</v>
      </c>
      <c r="F53" s="25" t="s">
        <v>153</v>
      </c>
      <c r="G53" s="25" t="s">
        <v>1532</v>
      </c>
      <c r="H53" s="29">
        <v>10</v>
      </c>
      <c r="I53" s="29">
        <v>9</v>
      </c>
      <c r="J53" s="29" t="s">
        <v>27</v>
      </c>
      <c r="K53" s="29" t="s">
        <v>27</v>
      </c>
      <c r="L53" s="36"/>
      <c r="M53" s="36"/>
      <c r="N53" s="36"/>
      <c r="O53" s="36"/>
      <c r="P53" s="175">
        <v>9</v>
      </c>
      <c r="Q53" s="32">
        <f t="shared" si="0"/>
        <v>9.1999999999999993</v>
      </c>
      <c r="R53" s="33" t="str">
        <f t="shared" si="3"/>
        <v>A+</v>
      </c>
      <c r="S53" s="34" t="str">
        <f t="shared" si="1"/>
        <v>Giỏi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3663</v>
      </c>
      <c r="D54" s="26" t="s">
        <v>126</v>
      </c>
      <c r="E54" s="27" t="s">
        <v>701</v>
      </c>
      <c r="F54" s="25" t="s">
        <v>3466</v>
      </c>
      <c r="G54" s="25" t="s">
        <v>187</v>
      </c>
      <c r="H54" s="29">
        <v>10</v>
      </c>
      <c r="I54" s="29">
        <v>9</v>
      </c>
      <c r="J54" s="29" t="s">
        <v>27</v>
      </c>
      <c r="K54" s="29" t="s">
        <v>27</v>
      </c>
      <c r="L54" s="36"/>
      <c r="M54" s="36"/>
      <c r="N54" s="36"/>
      <c r="O54" s="36"/>
      <c r="P54" s="175">
        <v>5</v>
      </c>
      <c r="Q54" s="32">
        <f t="shared" si="0"/>
        <v>7.2</v>
      </c>
      <c r="R54" s="33" t="str">
        <f t="shared" si="3"/>
        <v>B</v>
      </c>
      <c r="S54" s="34" t="str">
        <f t="shared" si="1"/>
        <v>Khá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3664</v>
      </c>
      <c r="D55" s="26" t="s">
        <v>3665</v>
      </c>
      <c r="E55" s="27" t="s">
        <v>495</v>
      </c>
      <c r="F55" s="25" t="s">
        <v>2553</v>
      </c>
      <c r="G55" s="25" t="s">
        <v>95</v>
      </c>
      <c r="H55" s="29">
        <v>10</v>
      </c>
      <c r="I55" s="29">
        <v>7</v>
      </c>
      <c r="J55" s="29" t="s">
        <v>27</v>
      </c>
      <c r="K55" s="29" t="s">
        <v>27</v>
      </c>
      <c r="L55" s="36"/>
      <c r="M55" s="36"/>
      <c r="N55" s="36"/>
      <c r="O55" s="36"/>
      <c r="P55" s="175">
        <v>5</v>
      </c>
      <c r="Q55" s="32">
        <f t="shared" si="0"/>
        <v>6.6</v>
      </c>
      <c r="R55" s="33" t="str">
        <f t="shared" si="3"/>
        <v>C+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3666</v>
      </c>
      <c r="D56" s="26" t="s">
        <v>3667</v>
      </c>
      <c r="E56" s="27" t="s">
        <v>1456</v>
      </c>
      <c r="F56" s="25" t="s">
        <v>764</v>
      </c>
      <c r="G56" s="25" t="s">
        <v>594</v>
      </c>
      <c r="H56" s="29">
        <v>10</v>
      </c>
      <c r="I56" s="29">
        <v>9</v>
      </c>
      <c r="J56" s="29" t="s">
        <v>27</v>
      </c>
      <c r="K56" s="29" t="s">
        <v>27</v>
      </c>
      <c r="L56" s="36"/>
      <c r="M56" s="36"/>
      <c r="N56" s="36"/>
      <c r="O56" s="36"/>
      <c r="P56" s="175">
        <v>5</v>
      </c>
      <c r="Q56" s="32">
        <f t="shared" si="0"/>
        <v>7.2</v>
      </c>
      <c r="R56" s="33" t="str">
        <f t="shared" si="3"/>
        <v>B</v>
      </c>
      <c r="S56" s="34" t="str">
        <f t="shared" si="1"/>
        <v>Khá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3668</v>
      </c>
      <c r="D57" s="26" t="s">
        <v>3669</v>
      </c>
      <c r="E57" s="27" t="s">
        <v>295</v>
      </c>
      <c r="F57" s="25" t="s">
        <v>797</v>
      </c>
      <c r="G57" s="25" t="s">
        <v>105</v>
      </c>
      <c r="H57" s="29">
        <v>10</v>
      </c>
      <c r="I57" s="29">
        <v>10</v>
      </c>
      <c r="J57" s="29" t="s">
        <v>27</v>
      </c>
      <c r="K57" s="29" t="s">
        <v>27</v>
      </c>
      <c r="L57" s="36"/>
      <c r="M57" s="36"/>
      <c r="N57" s="36"/>
      <c r="O57" s="36"/>
      <c r="P57" s="175">
        <v>5</v>
      </c>
      <c r="Q57" s="32">
        <f t="shared" si="0"/>
        <v>7.5</v>
      </c>
      <c r="R57" s="33" t="str">
        <f t="shared" si="3"/>
        <v>B</v>
      </c>
      <c r="S57" s="34" t="str">
        <f t="shared" si="1"/>
        <v>Khá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3670</v>
      </c>
      <c r="D58" s="26" t="s">
        <v>3607</v>
      </c>
      <c r="E58" s="27" t="s">
        <v>295</v>
      </c>
      <c r="F58" s="25" t="s">
        <v>476</v>
      </c>
      <c r="G58" s="25" t="s">
        <v>83</v>
      </c>
      <c r="H58" s="29">
        <v>10</v>
      </c>
      <c r="I58" s="29">
        <v>7</v>
      </c>
      <c r="J58" s="29" t="s">
        <v>27</v>
      </c>
      <c r="K58" s="29" t="s">
        <v>27</v>
      </c>
      <c r="L58" s="36"/>
      <c r="M58" s="36"/>
      <c r="N58" s="36"/>
      <c r="O58" s="36"/>
      <c r="P58" s="175">
        <v>4</v>
      </c>
      <c r="Q58" s="32">
        <f t="shared" si="0"/>
        <v>6.1</v>
      </c>
      <c r="R58" s="33" t="str">
        <f t="shared" si="3"/>
        <v>C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3671</v>
      </c>
      <c r="D59" s="26" t="s">
        <v>1475</v>
      </c>
      <c r="E59" s="27" t="s">
        <v>307</v>
      </c>
      <c r="F59" s="25" t="s">
        <v>366</v>
      </c>
      <c r="G59" s="25" t="s">
        <v>1182</v>
      </c>
      <c r="H59" s="29">
        <v>10</v>
      </c>
      <c r="I59" s="29">
        <v>9</v>
      </c>
      <c r="J59" s="29" t="s">
        <v>27</v>
      </c>
      <c r="K59" s="29" t="s">
        <v>27</v>
      </c>
      <c r="L59" s="36"/>
      <c r="M59" s="36"/>
      <c r="N59" s="36"/>
      <c r="O59" s="36"/>
      <c r="P59" s="175">
        <v>3</v>
      </c>
      <c r="Q59" s="32">
        <f t="shared" si="0"/>
        <v>6.2</v>
      </c>
      <c r="R59" s="33" t="str">
        <f t="shared" si="3"/>
        <v>C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3672</v>
      </c>
      <c r="D60" s="26" t="s">
        <v>715</v>
      </c>
      <c r="E60" s="27" t="s">
        <v>311</v>
      </c>
      <c r="F60" s="25" t="s">
        <v>338</v>
      </c>
      <c r="G60" s="25" t="s">
        <v>424</v>
      </c>
      <c r="H60" s="29">
        <v>10</v>
      </c>
      <c r="I60" s="29">
        <v>10</v>
      </c>
      <c r="J60" s="29" t="s">
        <v>27</v>
      </c>
      <c r="K60" s="29" t="s">
        <v>27</v>
      </c>
      <c r="L60" s="36"/>
      <c r="M60" s="36"/>
      <c r="N60" s="36"/>
      <c r="O60" s="36"/>
      <c r="P60" s="175">
        <v>5</v>
      </c>
      <c r="Q60" s="32">
        <f t="shared" si="0"/>
        <v>7.5</v>
      </c>
      <c r="R60" s="33" t="str">
        <f t="shared" si="3"/>
        <v>B</v>
      </c>
      <c r="S60" s="34" t="str">
        <f t="shared" si="1"/>
        <v>Khá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3673</v>
      </c>
      <c r="D61" s="26" t="s">
        <v>646</v>
      </c>
      <c r="E61" s="27" t="s">
        <v>3674</v>
      </c>
      <c r="F61" s="25" t="s">
        <v>2192</v>
      </c>
      <c r="G61" s="25" t="s">
        <v>1182</v>
      </c>
      <c r="H61" s="29">
        <v>10</v>
      </c>
      <c r="I61" s="29">
        <v>4</v>
      </c>
      <c r="J61" s="29" t="s">
        <v>27</v>
      </c>
      <c r="K61" s="29" t="s">
        <v>27</v>
      </c>
      <c r="L61" s="36"/>
      <c r="M61" s="36"/>
      <c r="N61" s="36"/>
      <c r="O61" s="36"/>
      <c r="P61" s="175">
        <v>3</v>
      </c>
      <c r="Q61" s="32">
        <f t="shared" si="0"/>
        <v>4.7</v>
      </c>
      <c r="R61" s="33" t="str">
        <f t="shared" si="3"/>
        <v>D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3675</v>
      </c>
      <c r="D62" s="26" t="s">
        <v>3676</v>
      </c>
      <c r="E62" s="27" t="s">
        <v>1479</v>
      </c>
      <c r="F62" s="25" t="s">
        <v>972</v>
      </c>
      <c r="G62" s="25" t="s">
        <v>585</v>
      </c>
      <c r="H62" s="29">
        <v>10</v>
      </c>
      <c r="I62" s="29">
        <v>1</v>
      </c>
      <c r="J62" s="29" t="s">
        <v>27</v>
      </c>
      <c r="K62" s="29" t="s">
        <v>27</v>
      </c>
      <c r="L62" s="36"/>
      <c r="M62" s="36"/>
      <c r="N62" s="36"/>
      <c r="O62" s="36"/>
      <c r="P62" s="175">
        <v>5</v>
      </c>
      <c r="Q62" s="32">
        <f t="shared" si="0"/>
        <v>4.8</v>
      </c>
      <c r="R62" s="33" t="str">
        <f t="shared" si="3"/>
        <v>D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3677</v>
      </c>
      <c r="D63" s="26" t="s">
        <v>288</v>
      </c>
      <c r="E63" s="27" t="s">
        <v>1479</v>
      </c>
      <c r="F63" s="25" t="s">
        <v>137</v>
      </c>
      <c r="G63" s="25" t="s">
        <v>79</v>
      </c>
      <c r="H63" s="29">
        <v>10</v>
      </c>
      <c r="I63" s="29">
        <v>7</v>
      </c>
      <c r="J63" s="29" t="s">
        <v>27</v>
      </c>
      <c r="K63" s="29" t="s">
        <v>27</v>
      </c>
      <c r="L63" s="36"/>
      <c r="M63" s="36"/>
      <c r="N63" s="36"/>
      <c r="O63" s="36"/>
      <c r="P63" s="175">
        <v>5</v>
      </c>
      <c r="Q63" s="32">
        <f t="shared" si="0"/>
        <v>6.6</v>
      </c>
      <c r="R63" s="33" t="str">
        <f t="shared" si="3"/>
        <v>C+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3678</v>
      </c>
      <c r="D64" s="26" t="s">
        <v>1422</v>
      </c>
      <c r="E64" s="27" t="s">
        <v>318</v>
      </c>
      <c r="F64" s="25" t="s">
        <v>1270</v>
      </c>
      <c r="G64" s="25" t="s">
        <v>1182</v>
      </c>
      <c r="H64" s="29">
        <v>10</v>
      </c>
      <c r="I64" s="29">
        <v>10</v>
      </c>
      <c r="J64" s="29" t="s">
        <v>27</v>
      </c>
      <c r="K64" s="29" t="s">
        <v>27</v>
      </c>
      <c r="L64" s="36"/>
      <c r="M64" s="36"/>
      <c r="N64" s="36"/>
      <c r="O64" s="36"/>
      <c r="P64" s="175">
        <v>2</v>
      </c>
      <c r="Q64" s="32">
        <f t="shared" si="0"/>
        <v>6</v>
      </c>
      <c r="R64" s="33" t="str">
        <f t="shared" si="3"/>
        <v>C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3679</v>
      </c>
      <c r="D65" s="26" t="s">
        <v>176</v>
      </c>
      <c r="E65" s="27" t="s">
        <v>510</v>
      </c>
      <c r="F65" s="25" t="s">
        <v>86</v>
      </c>
      <c r="G65" s="25" t="s">
        <v>585</v>
      </c>
      <c r="H65" s="29">
        <v>10</v>
      </c>
      <c r="I65" s="29">
        <v>1</v>
      </c>
      <c r="J65" s="29" t="s">
        <v>27</v>
      </c>
      <c r="K65" s="29" t="s">
        <v>27</v>
      </c>
      <c r="L65" s="36"/>
      <c r="M65" s="36"/>
      <c r="N65" s="36"/>
      <c r="O65" s="36"/>
      <c r="P65" s="175">
        <v>6</v>
      </c>
      <c r="Q65" s="32">
        <f t="shared" si="0"/>
        <v>5.3</v>
      </c>
      <c r="R65" s="33" t="str">
        <f t="shared" si="3"/>
        <v>D+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3680</v>
      </c>
      <c r="D66" s="26" t="s">
        <v>2764</v>
      </c>
      <c r="E66" s="27" t="s">
        <v>1866</v>
      </c>
      <c r="F66" s="25" t="s">
        <v>802</v>
      </c>
      <c r="G66" s="25" t="s">
        <v>383</v>
      </c>
      <c r="H66" s="29">
        <v>10</v>
      </c>
      <c r="I66" s="29">
        <v>1</v>
      </c>
      <c r="J66" s="29" t="s">
        <v>27</v>
      </c>
      <c r="K66" s="29" t="s">
        <v>27</v>
      </c>
      <c r="L66" s="36"/>
      <c r="M66" s="36"/>
      <c r="N66" s="36"/>
      <c r="O66" s="36"/>
      <c r="P66" s="175">
        <v>2</v>
      </c>
      <c r="Q66" s="32">
        <f t="shared" si="0"/>
        <v>3.3</v>
      </c>
      <c r="R66" s="33" t="str">
        <f t="shared" si="3"/>
        <v>F</v>
      </c>
      <c r="S66" s="34" t="str">
        <f t="shared" si="1"/>
        <v>Kém</v>
      </c>
      <c r="T66" s="35" t="str">
        <f t="shared" si="4"/>
        <v/>
      </c>
      <c r="U66" s="3"/>
      <c r="V66" s="101" t="str">
        <f t="shared" si="2"/>
        <v>Học lại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3681</v>
      </c>
      <c r="D67" s="26" t="s">
        <v>303</v>
      </c>
      <c r="E67" s="27" t="s">
        <v>334</v>
      </c>
      <c r="F67" s="25" t="s">
        <v>1739</v>
      </c>
      <c r="G67" s="25" t="s">
        <v>143</v>
      </c>
      <c r="H67" s="29">
        <v>10</v>
      </c>
      <c r="I67" s="29">
        <v>6</v>
      </c>
      <c r="J67" s="29" t="s">
        <v>27</v>
      </c>
      <c r="K67" s="29" t="s">
        <v>27</v>
      </c>
      <c r="L67" s="36"/>
      <c r="M67" s="36"/>
      <c r="N67" s="36"/>
      <c r="O67" s="36"/>
      <c r="P67" s="175">
        <v>6</v>
      </c>
      <c r="Q67" s="32">
        <f t="shared" si="0"/>
        <v>6.8</v>
      </c>
      <c r="R67" s="33" t="str">
        <f t="shared" si="3"/>
        <v>C+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3682</v>
      </c>
      <c r="D68" s="26" t="s">
        <v>3080</v>
      </c>
      <c r="E68" s="27" t="s">
        <v>529</v>
      </c>
      <c r="F68" s="25" t="s">
        <v>1096</v>
      </c>
      <c r="G68" s="25" t="s">
        <v>105</v>
      </c>
      <c r="H68" s="29">
        <v>10</v>
      </c>
      <c r="I68" s="29">
        <v>10</v>
      </c>
      <c r="J68" s="29" t="s">
        <v>27</v>
      </c>
      <c r="K68" s="29" t="s">
        <v>27</v>
      </c>
      <c r="L68" s="36"/>
      <c r="M68" s="36"/>
      <c r="N68" s="36"/>
      <c r="O68" s="36"/>
      <c r="P68" s="175">
        <v>5</v>
      </c>
      <c r="Q68" s="32">
        <f t="shared" si="0"/>
        <v>7.5</v>
      </c>
      <c r="R68" s="33" t="str">
        <f t="shared" si="3"/>
        <v>B</v>
      </c>
      <c r="S68" s="34" t="str">
        <f t="shared" si="1"/>
        <v>Khá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3683</v>
      </c>
      <c r="D69" s="26" t="s">
        <v>1979</v>
      </c>
      <c r="E69" s="27" t="s">
        <v>1349</v>
      </c>
      <c r="F69" s="25" t="s">
        <v>2189</v>
      </c>
      <c r="G69" s="25" t="s">
        <v>79</v>
      </c>
      <c r="H69" s="29">
        <v>10</v>
      </c>
      <c r="I69" s="29">
        <v>7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6.1</v>
      </c>
      <c r="R69" s="33" t="str">
        <f t="shared" si="3"/>
        <v>C</v>
      </c>
      <c r="S69" s="34" t="str">
        <f t="shared" si="1"/>
        <v>Trung bình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3684</v>
      </c>
      <c r="D70" s="26" t="s">
        <v>3685</v>
      </c>
      <c r="E70" s="27" t="s">
        <v>348</v>
      </c>
      <c r="F70" s="25" t="s">
        <v>603</v>
      </c>
      <c r="G70" s="25" t="s">
        <v>282</v>
      </c>
      <c r="H70" s="29">
        <v>10</v>
      </c>
      <c r="I70" s="29">
        <v>1</v>
      </c>
      <c r="J70" s="29" t="s">
        <v>27</v>
      </c>
      <c r="K70" s="29" t="s">
        <v>27</v>
      </c>
      <c r="L70" s="36"/>
      <c r="M70" s="36"/>
      <c r="N70" s="36"/>
      <c r="O70" s="36"/>
      <c r="P70" s="175">
        <v>6</v>
      </c>
      <c r="Q70" s="32">
        <f t="shared" si="0"/>
        <v>5.3</v>
      </c>
      <c r="R70" s="33" t="str">
        <f t="shared" si="3"/>
        <v>D+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" hidden="1" customHeight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 hidden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146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55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2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5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045" priority="2" operator="greaterThan">
      <formula>10</formula>
    </cfRule>
  </conditionalFormatting>
  <conditionalFormatting sqref="C1:C1048576">
    <cfRule type="duplicateValues" dxfId="2044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74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3191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43604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31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80</v>
      </c>
      <c r="AG9" s="81">
        <f>+$AF$9/$Y$9</f>
        <v>0.53333333333333333</v>
      </c>
      <c r="AH9" s="82">
        <f>COUNTIF($V$10:$V$219,"Học lại")</f>
        <v>10</v>
      </c>
      <c r="AI9" s="81">
        <f>+$AH$9/$Y$9</f>
        <v>6.6666666666666666E-2</v>
      </c>
      <c r="AJ9" s="73">
        <f>COUNTIF($V$11:$V$219,"Đạt")</f>
        <v>60</v>
      </c>
      <c r="AK9" s="80">
        <f>+$AJ$9/$Y$9</f>
        <v>0.4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3686</v>
      </c>
      <c r="D11" s="17" t="s">
        <v>2322</v>
      </c>
      <c r="E11" s="18" t="s">
        <v>73</v>
      </c>
      <c r="F11" s="16" t="s">
        <v>804</v>
      </c>
      <c r="G11" s="16" t="s">
        <v>187</v>
      </c>
      <c r="H11" s="19">
        <v>10</v>
      </c>
      <c r="I11" s="19">
        <v>9</v>
      </c>
      <c r="J11" s="19" t="s">
        <v>27</v>
      </c>
      <c r="K11" s="19" t="s">
        <v>27</v>
      </c>
      <c r="L11" s="20"/>
      <c r="M11" s="20"/>
      <c r="N11" s="20"/>
      <c r="O11" s="20"/>
      <c r="P11" s="174">
        <v>6</v>
      </c>
      <c r="Q11" s="21">
        <f t="shared" ref="Q11:Q74" si="0">ROUND(SUMPRODUCT(H11:P11,$H$10:$P$10)/100,1)</f>
        <v>7.7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B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Khá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3687</v>
      </c>
      <c r="D12" s="26" t="s">
        <v>3688</v>
      </c>
      <c r="E12" s="27" t="s">
        <v>73</v>
      </c>
      <c r="F12" s="25" t="s">
        <v>2684</v>
      </c>
      <c r="G12" s="25" t="s">
        <v>187</v>
      </c>
      <c r="H12" s="29">
        <v>10</v>
      </c>
      <c r="I12" s="29">
        <v>8</v>
      </c>
      <c r="J12" s="29" t="s">
        <v>27</v>
      </c>
      <c r="K12" s="29" t="s">
        <v>27</v>
      </c>
      <c r="L12" s="30"/>
      <c r="M12" s="30"/>
      <c r="N12" s="30"/>
      <c r="O12" s="30"/>
      <c r="P12" s="175">
        <v>7</v>
      </c>
      <c r="Q12" s="32">
        <f t="shared" si="0"/>
        <v>7.9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B</v>
      </c>
      <c r="S12" s="34" t="str">
        <f t="shared" si="1"/>
        <v>Khá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3689</v>
      </c>
      <c r="D13" s="26" t="s">
        <v>3690</v>
      </c>
      <c r="E13" s="27" t="s">
        <v>73</v>
      </c>
      <c r="F13" s="25" t="s">
        <v>674</v>
      </c>
      <c r="G13" s="25" t="s">
        <v>1047</v>
      </c>
      <c r="H13" s="29">
        <v>10</v>
      </c>
      <c r="I13" s="29">
        <v>5</v>
      </c>
      <c r="J13" s="29" t="s">
        <v>27</v>
      </c>
      <c r="K13" s="29" t="s">
        <v>27</v>
      </c>
      <c r="L13" s="36"/>
      <c r="M13" s="36"/>
      <c r="N13" s="36"/>
      <c r="O13" s="36"/>
      <c r="P13" s="175">
        <v>5</v>
      </c>
      <c r="Q13" s="32">
        <f t="shared" si="0"/>
        <v>6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3691</v>
      </c>
      <c r="D14" s="26" t="s">
        <v>3499</v>
      </c>
      <c r="E14" s="27" t="s">
        <v>73</v>
      </c>
      <c r="F14" s="25" t="s">
        <v>2000</v>
      </c>
      <c r="G14" s="25" t="s">
        <v>1532</v>
      </c>
      <c r="H14" s="29">
        <v>10</v>
      </c>
      <c r="I14" s="29">
        <v>6</v>
      </c>
      <c r="J14" s="29" t="s">
        <v>27</v>
      </c>
      <c r="K14" s="29" t="s">
        <v>27</v>
      </c>
      <c r="L14" s="36"/>
      <c r="M14" s="36"/>
      <c r="N14" s="36"/>
      <c r="O14" s="36"/>
      <c r="P14" s="175">
        <v>3</v>
      </c>
      <c r="Q14" s="32">
        <f t="shared" si="0"/>
        <v>5.3</v>
      </c>
      <c r="R14" s="33" t="str">
        <f t="shared" si="3"/>
        <v>D+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3692</v>
      </c>
      <c r="D15" s="26" t="s">
        <v>3693</v>
      </c>
      <c r="E15" s="27" t="s">
        <v>73</v>
      </c>
      <c r="F15" s="25" t="s">
        <v>1297</v>
      </c>
      <c r="G15" s="25" t="s">
        <v>1047</v>
      </c>
      <c r="H15" s="29">
        <v>6</v>
      </c>
      <c r="I15" s="29">
        <v>0</v>
      </c>
      <c r="J15" s="29" t="s">
        <v>27</v>
      </c>
      <c r="K15" s="29" t="s">
        <v>27</v>
      </c>
      <c r="L15" s="36"/>
      <c r="M15" s="36"/>
      <c r="N15" s="36"/>
      <c r="O15" s="36"/>
      <c r="P15" s="175" t="s">
        <v>27</v>
      </c>
      <c r="Q15" s="32">
        <f t="shared" si="0"/>
        <v>1.2</v>
      </c>
      <c r="R15" s="33" t="str">
        <f t="shared" si="3"/>
        <v>F</v>
      </c>
      <c r="S15" s="34" t="str">
        <f t="shared" si="1"/>
        <v>Kém</v>
      </c>
      <c r="T15" s="35" t="str">
        <f t="shared" si="4"/>
        <v>Không đủ ĐKDT</v>
      </c>
      <c r="U15" s="3"/>
      <c r="V15" s="101" t="str">
        <f t="shared" si="2"/>
        <v>Học lại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3694</v>
      </c>
      <c r="D16" s="26" t="s">
        <v>3695</v>
      </c>
      <c r="E16" s="27" t="s">
        <v>3696</v>
      </c>
      <c r="F16" s="25" t="s">
        <v>3697</v>
      </c>
      <c r="G16" s="25" t="s">
        <v>3698</v>
      </c>
      <c r="H16" s="29">
        <v>5</v>
      </c>
      <c r="I16" s="29">
        <v>0</v>
      </c>
      <c r="J16" s="29" t="s">
        <v>27</v>
      </c>
      <c r="K16" s="29" t="s">
        <v>27</v>
      </c>
      <c r="L16" s="36"/>
      <c r="M16" s="36"/>
      <c r="N16" s="36"/>
      <c r="O16" s="36"/>
      <c r="P16" s="175" t="s">
        <v>27</v>
      </c>
      <c r="Q16" s="32">
        <f t="shared" si="0"/>
        <v>1</v>
      </c>
      <c r="R16" s="33" t="str">
        <f t="shared" si="3"/>
        <v>F</v>
      </c>
      <c r="S16" s="34" t="str">
        <f t="shared" si="1"/>
        <v>Kém</v>
      </c>
      <c r="T16" s="35" t="str">
        <f t="shared" si="4"/>
        <v>Không đủ ĐKDT</v>
      </c>
      <c r="U16" s="3"/>
      <c r="V16" s="101" t="str">
        <f t="shared" si="2"/>
        <v>Học lại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3699</v>
      </c>
      <c r="D17" s="26" t="s">
        <v>254</v>
      </c>
      <c r="E17" s="27" t="s">
        <v>3700</v>
      </c>
      <c r="F17" s="25" t="s">
        <v>1867</v>
      </c>
      <c r="G17" s="25" t="s">
        <v>75</v>
      </c>
      <c r="H17" s="29">
        <v>10</v>
      </c>
      <c r="I17" s="29">
        <v>4</v>
      </c>
      <c r="J17" s="29" t="s">
        <v>27</v>
      </c>
      <c r="K17" s="29" t="s">
        <v>27</v>
      </c>
      <c r="L17" s="36"/>
      <c r="M17" s="36"/>
      <c r="N17" s="36"/>
      <c r="O17" s="36"/>
      <c r="P17" s="175">
        <v>4</v>
      </c>
      <c r="Q17" s="32">
        <f t="shared" si="0"/>
        <v>5.2</v>
      </c>
      <c r="R17" s="33" t="str">
        <f t="shared" si="3"/>
        <v>D+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3701</v>
      </c>
      <c r="D18" s="26" t="s">
        <v>1863</v>
      </c>
      <c r="E18" s="27" t="s">
        <v>1239</v>
      </c>
      <c r="F18" s="25" t="s">
        <v>417</v>
      </c>
      <c r="G18" s="25" t="s">
        <v>79</v>
      </c>
      <c r="H18" s="29">
        <v>8</v>
      </c>
      <c r="I18" s="29">
        <v>1</v>
      </c>
      <c r="J18" s="29" t="s">
        <v>27</v>
      </c>
      <c r="K18" s="29" t="s">
        <v>27</v>
      </c>
      <c r="L18" s="36"/>
      <c r="M18" s="36"/>
      <c r="N18" s="36"/>
      <c r="O18" s="36"/>
      <c r="P18" s="175">
        <v>3</v>
      </c>
      <c r="Q18" s="32">
        <f t="shared" si="0"/>
        <v>3.4</v>
      </c>
      <c r="R18" s="33" t="str">
        <f t="shared" si="3"/>
        <v>F</v>
      </c>
      <c r="S18" s="34" t="str">
        <f t="shared" si="1"/>
        <v>Kém</v>
      </c>
      <c r="T18" s="35" t="str">
        <f t="shared" si="4"/>
        <v/>
      </c>
      <c r="U18" s="3"/>
      <c r="V18" s="101" t="str">
        <f t="shared" si="2"/>
        <v>Học lại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3702</v>
      </c>
      <c r="D19" s="26" t="s">
        <v>454</v>
      </c>
      <c r="E19" s="27" t="s">
        <v>398</v>
      </c>
      <c r="F19" s="25" t="s">
        <v>670</v>
      </c>
      <c r="G19" s="25" t="s">
        <v>376</v>
      </c>
      <c r="H19" s="29">
        <v>7</v>
      </c>
      <c r="I19" s="29">
        <v>5</v>
      </c>
      <c r="J19" s="29" t="s">
        <v>27</v>
      </c>
      <c r="K19" s="29" t="s">
        <v>27</v>
      </c>
      <c r="L19" s="36"/>
      <c r="M19" s="36"/>
      <c r="N19" s="36"/>
      <c r="O19" s="36"/>
      <c r="P19" s="175" t="s">
        <v>27</v>
      </c>
      <c r="Q19" s="32">
        <f t="shared" si="0"/>
        <v>2.9</v>
      </c>
      <c r="R19" s="33" t="str">
        <f t="shared" si="3"/>
        <v>F</v>
      </c>
      <c r="S19" s="34" t="str">
        <f t="shared" si="1"/>
        <v>Kém</v>
      </c>
      <c r="T19" s="35" t="s">
        <v>5123</v>
      </c>
      <c r="U19" s="3"/>
      <c r="V19" s="101" t="str">
        <f t="shared" si="2"/>
        <v>Học lại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3703</v>
      </c>
      <c r="D20" s="26" t="s">
        <v>3704</v>
      </c>
      <c r="E20" s="27" t="s">
        <v>398</v>
      </c>
      <c r="F20" s="25" t="s">
        <v>894</v>
      </c>
      <c r="G20" s="25" t="s">
        <v>182</v>
      </c>
      <c r="H20" s="29">
        <v>3</v>
      </c>
      <c r="I20" s="29">
        <v>0</v>
      </c>
      <c r="J20" s="29" t="s">
        <v>27</v>
      </c>
      <c r="K20" s="29" t="s">
        <v>27</v>
      </c>
      <c r="L20" s="36"/>
      <c r="M20" s="36"/>
      <c r="N20" s="36"/>
      <c r="O20" s="36"/>
      <c r="P20" s="175" t="s">
        <v>27</v>
      </c>
      <c r="Q20" s="32">
        <f t="shared" si="0"/>
        <v>0.6</v>
      </c>
      <c r="R20" s="33" t="str">
        <f t="shared" si="3"/>
        <v>F</v>
      </c>
      <c r="S20" s="34" t="str">
        <f t="shared" si="1"/>
        <v>Kém</v>
      </c>
      <c r="T20" s="35" t="str">
        <f t="shared" si="4"/>
        <v>Không đủ ĐKDT</v>
      </c>
      <c r="U20" s="3"/>
      <c r="V20" s="101" t="str">
        <f t="shared" si="2"/>
        <v>Học lại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3705</v>
      </c>
      <c r="D21" s="26" t="s">
        <v>2875</v>
      </c>
      <c r="E21" s="27" t="s">
        <v>118</v>
      </c>
      <c r="F21" s="25" t="s">
        <v>480</v>
      </c>
      <c r="G21" s="25" t="s">
        <v>585</v>
      </c>
      <c r="H21" s="29">
        <v>7</v>
      </c>
      <c r="I21" s="29">
        <v>5</v>
      </c>
      <c r="J21" s="29" t="s">
        <v>27</v>
      </c>
      <c r="K21" s="29" t="s">
        <v>27</v>
      </c>
      <c r="L21" s="36"/>
      <c r="M21" s="36"/>
      <c r="N21" s="36"/>
      <c r="O21" s="36"/>
      <c r="P21" s="175">
        <v>8</v>
      </c>
      <c r="Q21" s="32">
        <f t="shared" si="0"/>
        <v>6.9</v>
      </c>
      <c r="R21" s="33" t="str">
        <f t="shared" si="3"/>
        <v>C+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3706</v>
      </c>
      <c r="D22" s="26" t="s">
        <v>1945</v>
      </c>
      <c r="E22" s="27" t="s">
        <v>136</v>
      </c>
      <c r="F22" s="25" t="s">
        <v>2071</v>
      </c>
      <c r="G22" s="25" t="s">
        <v>105</v>
      </c>
      <c r="H22" s="29">
        <v>8</v>
      </c>
      <c r="I22" s="29">
        <v>7</v>
      </c>
      <c r="J22" s="29" t="s">
        <v>27</v>
      </c>
      <c r="K22" s="29" t="s">
        <v>27</v>
      </c>
      <c r="L22" s="36"/>
      <c r="M22" s="36"/>
      <c r="N22" s="36"/>
      <c r="O22" s="36"/>
      <c r="P22" s="175">
        <v>2</v>
      </c>
      <c r="Q22" s="32">
        <f t="shared" si="0"/>
        <v>4.7</v>
      </c>
      <c r="R22" s="33" t="str">
        <f t="shared" si="3"/>
        <v>D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3707</v>
      </c>
      <c r="D23" s="26" t="s">
        <v>3708</v>
      </c>
      <c r="E23" s="27" t="s">
        <v>141</v>
      </c>
      <c r="F23" s="25" t="s">
        <v>1773</v>
      </c>
      <c r="G23" s="25" t="s">
        <v>115</v>
      </c>
      <c r="H23" s="29">
        <v>10</v>
      </c>
      <c r="I23" s="29">
        <v>6</v>
      </c>
      <c r="J23" s="29" t="s">
        <v>27</v>
      </c>
      <c r="K23" s="29" t="s">
        <v>27</v>
      </c>
      <c r="L23" s="36"/>
      <c r="M23" s="36"/>
      <c r="N23" s="36"/>
      <c r="O23" s="36"/>
      <c r="P23" s="175">
        <v>3</v>
      </c>
      <c r="Q23" s="32">
        <f t="shared" si="0"/>
        <v>5.3</v>
      </c>
      <c r="R23" s="33" t="str">
        <f t="shared" si="3"/>
        <v>D+</v>
      </c>
      <c r="S23" s="34" t="str">
        <f t="shared" si="1"/>
        <v>Trung bình yếu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3709</v>
      </c>
      <c r="D24" s="26" t="s">
        <v>2745</v>
      </c>
      <c r="E24" s="27" t="s">
        <v>146</v>
      </c>
      <c r="F24" s="25" t="s">
        <v>3710</v>
      </c>
      <c r="G24" s="25" t="s">
        <v>1402</v>
      </c>
      <c r="H24" s="29">
        <v>10</v>
      </c>
      <c r="I24" s="29">
        <v>1</v>
      </c>
      <c r="J24" s="29" t="s">
        <v>27</v>
      </c>
      <c r="K24" s="29" t="s">
        <v>27</v>
      </c>
      <c r="L24" s="36"/>
      <c r="M24" s="36"/>
      <c r="N24" s="36"/>
      <c r="O24" s="36"/>
      <c r="P24" s="175">
        <v>3</v>
      </c>
      <c r="Q24" s="32">
        <f t="shared" si="0"/>
        <v>3.8</v>
      </c>
      <c r="R24" s="33" t="str">
        <f t="shared" si="3"/>
        <v>F</v>
      </c>
      <c r="S24" s="34" t="str">
        <f t="shared" si="1"/>
        <v>Kém</v>
      </c>
      <c r="T24" s="35" t="str">
        <f t="shared" si="4"/>
        <v/>
      </c>
      <c r="U24" s="3"/>
      <c r="V24" s="101" t="str">
        <f t="shared" si="2"/>
        <v>Học lại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3711</v>
      </c>
      <c r="D25" s="26" t="s">
        <v>2093</v>
      </c>
      <c r="E25" s="27" t="s">
        <v>180</v>
      </c>
      <c r="F25" s="25" t="s">
        <v>1188</v>
      </c>
      <c r="G25" s="25" t="s">
        <v>91</v>
      </c>
      <c r="H25" s="29">
        <v>10</v>
      </c>
      <c r="I25" s="29">
        <v>5</v>
      </c>
      <c r="J25" s="29" t="s">
        <v>27</v>
      </c>
      <c r="K25" s="29" t="s">
        <v>27</v>
      </c>
      <c r="L25" s="36"/>
      <c r="M25" s="36"/>
      <c r="N25" s="36"/>
      <c r="O25" s="36"/>
      <c r="P25" s="175">
        <v>3</v>
      </c>
      <c r="Q25" s="32">
        <f t="shared" si="0"/>
        <v>5</v>
      </c>
      <c r="R25" s="33" t="str">
        <f t="shared" si="3"/>
        <v>D+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3712</v>
      </c>
      <c r="D26" s="26" t="s">
        <v>2605</v>
      </c>
      <c r="E26" s="27" t="s">
        <v>1541</v>
      </c>
      <c r="F26" s="25" t="s">
        <v>1751</v>
      </c>
      <c r="G26" s="25" t="s">
        <v>79</v>
      </c>
      <c r="H26" s="29">
        <v>10</v>
      </c>
      <c r="I26" s="29">
        <v>9</v>
      </c>
      <c r="J26" s="29" t="s">
        <v>27</v>
      </c>
      <c r="K26" s="29" t="s">
        <v>27</v>
      </c>
      <c r="L26" s="36"/>
      <c r="M26" s="36"/>
      <c r="N26" s="36"/>
      <c r="O26" s="36"/>
      <c r="P26" s="175">
        <v>8</v>
      </c>
      <c r="Q26" s="32">
        <f t="shared" si="0"/>
        <v>8.6999999999999993</v>
      </c>
      <c r="R26" s="33" t="str">
        <f t="shared" si="3"/>
        <v>A</v>
      </c>
      <c r="S26" s="34" t="str">
        <f t="shared" si="1"/>
        <v>Giỏi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3713</v>
      </c>
      <c r="D27" s="26" t="s">
        <v>3714</v>
      </c>
      <c r="E27" s="27" t="s">
        <v>443</v>
      </c>
      <c r="F27" s="25" t="s">
        <v>1418</v>
      </c>
      <c r="G27" s="25" t="s">
        <v>1182</v>
      </c>
      <c r="H27" s="29">
        <v>10</v>
      </c>
      <c r="I27" s="29">
        <v>8</v>
      </c>
      <c r="J27" s="29" t="s">
        <v>27</v>
      </c>
      <c r="K27" s="29" t="s">
        <v>27</v>
      </c>
      <c r="L27" s="36"/>
      <c r="M27" s="36"/>
      <c r="N27" s="36"/>
      <c r="O27" s="36"/>
      <c r="P27" s="175">
        <v>9</v>
      </c>
      <c r="Q27" s="32">
        <f t="shared" si="0"/>
        <v>8.9</v>
      </c>
      <c r="R27" s="33" t="str">
        <f t="shared" si="3"/>
        <v>A</v>
      </c>
      <c r="S27" s="34" t="str">
        <f t="shared" si="1"/>
        <v>Giỏi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3715</v>
      </c>
      <c r="D28" s="26" t="s">
        <v>3607</v>
      </c>
      <c r="E28" s="27" t="s">
        <v>443</v>
      </c>
      <c r="F28" s="25" t="s">
        <v>716</v>
      </c>
      <c r="G28" s="25" t="s">
        <v>79</v>
      </c>
      <c r="H28" s="29">
        <v>8</v>
      </c>
      <c r="I28" s="29">
        <v>3</v>
      </c>
      <c r="J28" s="29" t="s">
        <v>27</v>
      </c>
      <c r="K28" s="29" t="s">
        <v>27</v>
      </c>
      <c r="L28" s="36"/>
      <c r="M28" s="36"/>
      <c r="N28" s="36"/>
      <c r="O28" s="36"/>
      <c r="P28" s="175">
        <v>4</v>
      </c>
      <c r="Q28" s="32">
        <f t="shared" si="0"/>
        <v>4.5</v>
      </c>
      <c r="R28" s="33" t="str">
        <f t="shared" si="3"/>
        <v>D</v>
      </c>
      <c r="S28" s="34" t="str">
        <f t="shared" si="1"/>
        <v>Trung bình yếu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3716</v>
      </c>
      <c r="D29" s="26" t="s">
        <v>785</v>
      </c>
      <c r="E29" s="27" t="s">
        <v>610</v>
      </c>
      <c r="F29" s="25" t="s">
        <v>476</v>
      </c>
      <c r="G29" s="25" t="s">
        <v>191</v>
      </c>
      <c r="H29" s="29">
        <v>10</v>
      </c>
      <c r="I29" s="29">
        <v>10</v>
      </c>
      <c r="J29" s="29" t="s">
        <v>27</v>
      </c>
      <c r="K29" s="29" t="s">
        <v>27</v>
      </c>
      <c r="L29" s="36"/>
      <c r="M29" s="36"/>
      <c r="N29" s="36"/>
      <c r="O29" s="36"/>
      <c r="P29" s="175">
        <v>4</v>
      </c>
      <c r="Q29" s="32">
        <f t="shared" si="0"/>
        <v>7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3717</v>
      </c>
      <c r="D30" s="26" t="s">
        <v>1197</v>
      </c>
      <c r="E30" s="27" t="s">
        <v>610</v>
      </c>
      <c r="F30" s="25" t="s">
        <v>177</v>
      </c>
      <c r="G30" s="25" t="s">
        <v>79</v>
      </c>
      <c r="H30" s="29">
        <v>10</v>
      </c>
      <c r="I30" s="29">
        <v>8</v>
      </c>
      <c r="J30" s="29" t="s">
        <v>27</v>
      </c>
      <c r="K30" s="29" t="s">
        <v>27</v>
      </c>
      <c r="L30" s="36"/>
      <c r="M30" s="36"/>
      <c r="N30" s="36"/>
      <c r="O30" s="36"/>
      <c r="P30" s="175">
        <v>4</v>
      </c>
      <c r="Q30" s="32">
        <f t="shared" si="0"/>
        <v>6.4</v>
      </c>
      <c r="R30" s="33" t="str">
        <f t="shared" si="3"/>
        <v>C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3718</v>
      </c>
      <c r="D31" s="26" t="s">
        <v>3719</v>
      </c>
      <c r="E31" s="27" t="s">
        <v>1296</v>
      </c>
      <c r="F31" s="25" t="s">
        <v>857</v>
      </c>
      <c r="G31" s="25" t="s">
        <v>83</v>
      </c>
      <c r="H31" s="29">
        <v>10</v>
      </c>
      <c r="I31" s="29">
        <v>6</v>
      </c>
      <c r="J31" s="29" t="s">
        <v>27</v>
      </c>
      <c r="K31" s="29" t="s">
        <v>27</v>
      </c>
      <c r="L31" s="36"/>
      <c r="M31" s="36"/>
      <c r="N31" s="36"/>
      <c r="O31" s="36"/>
      <c r="P31" s="175">
        <v>7</v>
      </c>
      <c r="Q31" s="32">
        <f t="shared" si="0"/>
        <v>7.3</v>
      </c>
      <c r="R31" s="33" t="str">
        <f t="shared" si="3"/>
        <v>B</v>
      </c>
      <c r="S31" s="34" t="str">
        <f t="shared" si="1"/>
        <v>Khá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3720</v>
      </c>
      <c r="D32" s="26" t="s">
        <v>1218</v>
      </c>
      <c r="E32" s="27" t="s">
        <v>629</v>
      </c>
      <c r="F32" s="25" t="s">
        <v>3299</v>
      </c>
      <c r="G32" s="25" t="s">
        <v>83</v>
      </c>
      <c r="H32" s="29">
        <v>10</v>
      </c>
      <c r="I32" s="29">
        <v>6</v>
      </c>
      <c r="J32" s="29" t="s">
        <v>27</v>
      </c>
      <c r="K32" s="29" t="s">
        <v>27</v>
      </c>
      <c r="L32" s="36"/>
      <c r="M32" s="36"/>
      <c r="N32" s="36"/>
      <c r="O32" s="36"/>
      <c r="P32" s="175">
        <v>5</v>
      </c>
      <c r="Q32" s="32">
        <f t="shared" si="0"/>
        <v>6.3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3721</v>
      </c>
      <c r="D33" s="26" t="s">
        <v>822</v>
      </c>
      <c r="E33" s="27" t="s">
        <v>2034</v>
      </c>
      <c r="F33" s="25" t="s">
        <v>433</v>
      </c>
      <c r="G33" s="25" t="s">
        <v>1532</v>
      </c>
      <c r="H33" s="29">
        <v>10</v>
      </c>
      <c r="I33" s="29">
        <v>2</v>
      </c>
      <c r="J33" s="29" t="s">
        <v>27</v>
      </c>
      <c r="K33" s="29" t="s">
        <v>27</v>
      </c>
      <c r="L33" s="36"/>
      <c r="M33" s="36"/>
      <c r="N33" s="36"/>
      <c r="O33" s="36"/>
      <c r="P33" s="175">
        <v>3</v>
      </c>
      <c r="Q33" s="32">
        <f t="shared" si="0"/>
        <v>4.0999999999999996</v>
      </c>
      <c r="R33" s="33" t="str">
        <f t="shared" si="3"/>
        <v>D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3722</v>
      </c>
      <c r="D34" s="26" t="s">
        <v>288</v>
      </c>
      <c r="E34" s="27" t="s">
        <v>451</v>
      </c>
      <c r="F34" s="25" t="s">
        <v>1559</v>
      </c>
      <c r="G34" s="25" t="s">
        <v>1047</v>
      </c>
      <c r="H34" s="29">
        <v>10</v>
      </c>
      <c r="I34" s="29">
        <v>9</v>
      </c>
      <c r="J34" s="29" t="s">
        <v>27</v>
      </c>
      <c r="K34" s="29" t="s">
        <v>27</v>
      </c>
      <c r="L34" s="36"/>
      <c r="M34" s="36"/>
      <c r="N34" s="36"/>
      <c r="O34" s="36"/>
      <c r="P34" s="175">
        <v>5</v>
      </c>
      <c r="Q34" s="32">
        <f t="shared" si="0"/>
        <v>7.2</v>
      </c>
      <c r="R34" s="33" t="str">
        <f t="shared" si="3"/>
        <v>B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3723</v>
      </c>
      <c r="D35" s="26" t="s">
        <v>3724</v>
      </c>
      <c r="E35" s="27" t="s">
        <v>451</v>
      </c>
      <c r="F35" s="25" t="s">
        <v>170</v>
      </c>
      <c r="G35" s="25" t="s">
        <v>79</v>
      </c>
      <c r="H35" s="29">
        <v>10</v>
      </c>
      <c r="I35" s="29">
        <v>9</v>
      </c>
      <c r="J35" s="29" t="s">
        <v>27</v>
      </c>
      <c r="K35" s="29" t="s">
        <v>27</v>
      </c>
      <c r="L35" s="36"/>
      <c r="M35" s="36"/>
      <c r="N35" s="36"/>
      <c r="O35" s="36"/>
      <c r="P35" s="175">
        <v>6</v>
      </c>
      <c r="Q35" s="32">
        <f t="shared" si="0"/>
        <v>7.7</v>
      </c>
      <c r="R35" s="33" t="str">
        <f t="shared" si="3"/>
        <v>B</v>
      </c>
      <c r="S35" s="34" t="str">
        <f t="shared" si="1"/>
        <v>Khá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3725</v>
      </c>
      <c r="D36" s="26" t="s">
        <v>2486</v>
      </c>
      <c r="E36" s="27" t="s">
        <v>451</v>
      </c>
      <c r="F36" s="25" t="s">
        <v>890</v>
      </c>
      <c r="G36" s="25" t="s">
        <v>105</v>
      </c>
      <c r="H36" s="29">
        <v>10</v>
      </c>
      <c r="I36" s="29">
        <v>6</v>
      </c>
      <c r="J36" s="29" t="s">
        <v>27</v>
      </c>
      <c r="K36" s="29" t="s">
        <v>27</v>
      </c>
      <c r="L36" s="36"/>
      <c r="M36" s="36"/>
      <c r="N36" s="36"/>
      <c r="O36" s="36"/>
      <c r="P36" s="175">
        <v>3</v>
      </c>
      <c r="Q36" s="32">
        <f t="shared" si="0"/>
        <v>5.3</v>
      </c>
      <c r="R36" s="33" t="str">
        <f t="shared" si="3"/>
        <v>D+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3726</v>
      </c>
      <c r="D37" s="26" t="s">
        <v>2669</v>
      </c>
      <c r="E37" s="27" t="s">
        <v>228</v>
      </c>
      <c r="F37" s="25" t="s">
        <v>252</v>
      </c>
      <c r="G37" s="25" t="s">
        <v>79</v>
      </c>
      <c r="H37" s="29">
        <v>10</v>
      </c>
      <c r="I37" s="29">
        <v>3</v>
      </c>
      <c r="J37" s="29" t="s">
        <v>27</v>
      </c>
      <c r="K37" s="29" t="s">
        <v>27</v>
      </c>
      <c r="L37" s="36"/>
      <c r="M37" s="36"/>
      <c r="N37" s="36"/>
      <c r="O37" s="36"/>
      <c r="P37" s="175">
        <v>5</v>
      </c>
      <c r="Q37" s="32">
        <f t="shared" si="0"/>
        <v>5.4</v>
      </c>
      <c r="R37" s="33" t="str">
        <f t="shared" si="3"/>
        <v>D+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3727</v>
      </c>
      <c r="D38" s="26" t="s">
        <v>306</v>
      </c>
      <c r="E38" s="27" t="s">
        <v>228</v>
      </c>
      <c r="F38" s="25" t="s">
        <v>417</v>
      </c>
      <c r="G38" s="25" t="s">
        <v>376</v>
      </c>
      <c r="H38" s="29">
        <v>10</v>
      </c>
      <c r="I38" s="29">
        <v>8</v>
      </c>
      <c r="J38" s="29" t="s">
        <v>27</v>
      </c>
      <c r="K38" s="29" t="s">
        <v>27</v>
      </c>
      <c r="L38" s="36"/>
      <c r="M38" s="36"/>
      <c r="N38" s="36"/>
      <c r="O38" s="36"/>
      <c r="P38" s="175">
        <v>3</v>
      </c>
      <c r="Q38" s="32">
        <f t="shared" si="0"/>
        <v>5.9</v>
      </c>
      <c r="R38" s="33" t="str">
        <f t="shared" si="3"/>
        <v>C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3728</v>
      </c>
      <c r="D39" s="26" t="s">
        <v>1650</v>
      </c>
      <c r="E39" s="27" t="s">
        <v>232</v>
      </c>
      <c r="F39" s="25" t="s">
        <v>865</v>
      </c>
      <c r="G39" s="25" t="s">
        <v>357</v>
      </c>
      <c r="H39" s="29">
        <v>10</v>
      </c>
      <c r="I39" s="29">
        <v>6</v>
      </c>
      <c r="J39" s="29" t="s">
        <v>27</v>
      </c>
      <c r="K39" s="29" t="s">
        <v>27</v>
      </c>
      <c r="L39" s="36"/>
      <c r="M39" s="36"/>
      <c r="N39" s="36"/>
      <c r="O39" s="36"/>
      <c r="P39" s="175">
        <v>5</v>
      </c>
      <c r="Q39" s="32">
        <f t="shared" si="0"/>
        <v>6.3</v>
      </c>
      <c r="R39" s="33" t="str">
        <f t="shared" si="3"/>
        <v>C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3729</v>
      </c>
      <c r="D40" s="26" t="s">
        <v>457</v>
      </c>
      <c r="E40" s="27" t="s">
        <v>232</v>
      </c>
      <c r="F40" s="25" t="s">
        <v>104</v>
      </c>
      <c r="G40" s="25" t="s">
        <v>105</v>
      </c>
      <c r="H40" s="29">
        <v>10</v>
      </c>
      <c r="I40" s="29">
        <v>8</v>
      </c>
      <c r="J40" s="29" t="s">
        <v>27</v>
      </c>
      <c r="K40" s="29" t="s">
        <v>27</v>
      </c>
      <c r="L40" s="36"/>
      <c r="M40" s="36"/>
      <c r="N40" s="36"/>
      <c r="O40" s="36"/>
      <c r="P40" s="175">
        <v>5</v>
      </c>
      <c r="Q40" s="32">
        <f t="shared" si="0"/>
        <v>6.9</v>
      </c>
      <c r="R40" s="33" t="str">
        <f t="shared" si="3"/>
        <v>C+</v>
      </c>
      <c r="S40" s="34" t="str">
        <f t="shared" si="1"/>
        <v>Trung bình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3730</v>
      </c>
      <c r="D41" s="26" t="s">
        <v>3731</v>
      </c>
      <c r="E41" s="27" t="s">
        <v>232</v>
      </c>
      <c r="F41" s="25" t="s">
        <v>1651</v>
      </c>
      <c r="G41" s="25" t="s">
        <v>105</v>
      </c>
      <c r="H41" s="29">
        <v>10</v>
      </c>
      <c r="I41" s="29">
        <v>6</v>
      </c>
      <c r="J41" s="29" t="s">
        <v>27</v>
      </c>
      <c r="K41" s="29" t="s">
        <v>27</v>
      </c>
      <c r="L41" s="36"/>
      <c r="M41" s="36"/>
      <c r="N41" s="36"/>
      <c r="O41" s="36"/>
      <c r="P41" s="175">
        <v>5</v>
      </c>
      <c r="Q41" s="32">
        <f t="shared" si="0"/>
        <v>6.3</v>
      </c>
      <c r="R41" s="33" t="str">
        <f t="shared" si="3"/>
        <v>C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3732</v>
      </c>
      <c r="D42" s="26" t="s">
        <v>3733</v>
      </c>
      <c r="E42" s="27" t="s">
        <v>1428</v>
      </c>
      <c r="F42" s="25" t="s">
        <v>1010</v>
      </c>
      <c r="G42" s="25" t="s">
        <v>653</v>
      </c>
      <c r="H42" s="29">
        <v>10</v>
      </c>
      <c r="I42" s="29">
        <v>8</v>
      </c>
      <c r="J42" s="29" t="s">
        <v>27</v>
      </c>
      <c r="K42" s="29" t="s">
        <v>27</v>
      </c>
      <c r="L42" s="36"/>
      <c r="M42" s="36"/>
      <c r="N42" s="36"/>
      <c r="O42" s="36"/>
      <c r="P42" s="175">
        <v>6</v>
      </c>
      <c r="Q42" s="32">
        <f t="shared" si="0"/>
        <v>7.4</v>
      </c>
      <c r="R42" s="33" t="str">
        <f t="shared" si="3"/>
        <v>B</v>
      </c>
      <c r="S42" s="34" t="str">
        <f t="shared" si="1"/>
        <v>Khá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3734</v>
      </c>
      <c r="D43" s="26" t="s">
        <v>131</v>
      </c>
      <c r="E43" s="27" t="s">
        <v>1006</v>
      </c>
      <c r="F43" s="25" t="s">
        <v>1589</v>
      </c>
      <c r="G43" s="25" t="s">
        <v>105</v>
      </c>
      <c r="H43" s="29">
        <v>8</v>
      </c>
      <c r="I43" s="29">
        <v>5</v>
      </c>
      <c r="J43" s="29" t="s">
        <v>27</v>
      </c>
      <c r="K43" s="29" t="s">
        <v>27</v>
      </c>
      <c r="L43" s="36"/>
      <c r="M43" s="36"/>
      <c r="N43" s="36"/>
      <c r="O43" s="36"/>
      <c r="P43" s="175">
        <v>1</v>
      </c>
      <c r="Q43" s="32">
        <f t="shared" si="0"/>
        <v>3.6</v>
      </c>
      <c r="R43" s="33" t="str">
        <f t="shared" si="3"/>
        <v>F</v>
      </c>
      <c r="S43" s="34" t="str">
        <f t="shared" si="1"/>
        <v>Kém</v>
      </c>
      <c r="T43" s="35" t="str">
        <f t="shared" si="4"/>
        <v/>
      </c>
      <c r="U43" s="3"/>
      <c r="V43" s="101" t="str">
        <f t="shared" si="2"/>
        <v>Học lại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3735</v>
      </c>
      <c r="D44" s="26" t="s">
        <v>535</v>
      </c>
      <c r="E44" s="27" t="s">
        <v>1006</v>
      </c>
      <c r="F44" s="25" t="s">
        <v>790</v>
      </c>
      <c r="G44" s="25" t="s">
        <v>372</v>
      </c>
      <c r="H44" s="29">
        <v>10</v>
      </c>
      <c r="I44" s="29">
        <v>6</v>
      </c>
      <c r="J44" s="29" t="s">
        <v>27</v>
      </c>
      <c r="K44" s="29" t="s">
        <v>27</v>
      </c>
      <c r="L44" s="36"/>
      <c r="M44" s="36"/>
      <c r="N44" s="36"/>
      <c r="O44" s="36"/>
      <c r="P44" s="175">
        <v>1</v>
      </c>
      <c r="Q44" s="32">
        <f t="shared" si="0"/>
        <v>4.3</v>
      </c>
      <c r="R44" s="33" t="str">
        <f t="shared" si="3"/>
        <v>D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3736</v>
      </c>
      <c r="D45" s="26" t="s">
        <v>2745</v>
      </c>
      <c r="E45" s="27" t="s">
        <v>1432</v>
      </c>
      <c r="F45" s="25" t="s">
        <v>1739</v>
      </c>
      <c r="G45" s="25" t="s">
        <v>594</v>
      </c>
      <c r="H45" s="29">
        <v>9</v>
      </c>
      <c r="I45" s="29">
        <v>1</v>
      </c>
      <c r="J45" s="29" t="s">
        <v>27</v>
      </c>
      <c r="K45" s="29" t="s">
        <v>27</v>
      </c>
      <c r="L45" s="36"/>
      <c r="M45" s="36"/>
      <c r="N45" s="36"/>
      <c r="O45" s="36"/>
      <c r="P45" s="175">
        <v>6</v>
      </c>
      <c r="Q45" s="32">
        <f t="shared" si="0"/>
        <v>5.0999999999999996</v>
      </c>
      <c r="R45" s="33" t="str">
        <f t="shared" si="3"/>
        <v>D+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3737</v>
      </c>
      <c r="D46" s="26" t="s">
        <v>994</v>
      </c>
      <c r="E46" s="27" t="s">
        <v>251</v>
      </c>
      <c r="F46" s="25" t="s">
        <v>1155</v>
      </c>
      <c r="G46" s="25" t="s">
        <v>585</v>
      </c>
      <c r="H46" s="29">
        <v>10</v>
      </c>
      <c r="I46" s="29">
        <v>9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6.7</v>
      </c>
      <c r="R46" s="33" t="str">
        <f t="shared" si="3"/>
        <v>C+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3738</v>
      </c>
      <c r="D47" s="26" t="s">
        <v>1103</v>
      </c>
      <c r="E47" s="27" t="s">
        <v>683</v>
      </c>
      <c r="F47" s="25" t="s">
        <v>764</v>
      </c>
      <c r="G47" s="25" t="s">
        <v>585</v>
      </c>
      <c r="H47" s="29">
        <v>10</v>
      </c>
      <c r="I47" s="29">
        <v>6</v>
      </c>
      <c r="J47" s="29" t="s">
        <v>27</v>
      </c>
      <c r="K47" s="29" t="s">
        <v>27</v>
      </c>
      <c r="L47" s="36"/>
      <c r="M47" s="36"/>
      <c r="N47" s="36"/>
      <c r="O47" s="36"/>
      <c r="P47" s="175">
        <v>3</v>
      </c>
      <c r="Q47" s="32">
        <f t="shared" si="0"/>
        <v>5.3</v>
      </c>
      <c r="R47" s="33" t="str">
        <f t="shared" si="3"/>
        <v>D+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3739</v>
      </c>
      <c r="D48" s="26" t="s">
        <v>1165</v>
      </c>
      <c r="E48" s="27" t="s">
        <v>683</v>
      </c>
      <c r="F48" s="25" t="s">
        <v>977</v>
      </c>
      <c r="G48" s="25" t="s">
        <v>357</v>
      </c>
      <c r="H48" s="29">
        <v>9</v>
      </c>
      <c r="I48" s="29">
        <v>6</v>
      </c>
      <c r="J48" s="29" t="s">
        <v>27</v>
      </c>
      <c r="K48" s="29" t="s">
        <v>27</v>
      </c>
      <c r="L48" s="36"/>
      <c r="M48" s="36"/>
      <c r="N48" s="36"/>
      <c r="O48" s="36"/>
      <c r="P48" s="175">
        <v>3</v>
      </c>
      <c r="Q48" s="32">
        <f t="shared" si="0"/>
        <v>5.0999999999999996</v>
      </c>
      <c r="R48" s="33" t="str">
        <f t="shared" si="3"/>
        <v>D+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3740</v>
      </c>
      <c r="D49" s="26" t="s">
        <v>1321</v>
      </c>
      <c r="E49" s="27" t="s">
        <v>683</v>
      </c>
      <c r="F49" s="25" t="s">
        <v>1158</v>
      </c>
      <c r="G49" s="25" t="s">
        <v>105</v>
      </c>
      <c r="H49" s="29">
        <v>9</v>
      </c>
      <c r="I49" s="29">
        <v>9</v>
      </c>
      <c r="J49" s="29" t="s">
        <v>27</v>
      </c>
      <c r="K49" s="29" t="s">
        <v>27</v>
      </c>
      <c r="L49" s="36"/>
      <c r="M49" s="36"/>
      <c r="N49" s="36"/>
      <c r="O49" s="36"/>
      <c r="P49" s="175">
        <v>8</v>
      </c>
      <c r="Q49" s="32">
        <f t="shared" si="0"/>
        <v>8.5</v>
      </c>
      <c r="R49" s="33" t="str">
        <f t="shared" si="3"/>
        <v>A</v>
      </c>
      <c r="S49" s="34" t="str">
        <f t="shared" si="1"/>
        <v>Giỏi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3741</v>
      </c>
      <c r="D50" s="26" t="s">
        <v>3742</v>
      </c>
      <c r="E50" s="27" t="s">
        <v>2510</v>
      </c>
      <c r="F50" s="25" t="s">
        <v>319</v>
      </c>
      <c r="G50" s="25" t="s">
        <v>79</v>
      </c>
      <c r="H50" s="29">
        <v>10</v>
      </c>
      <c r="I50" s="29">
        <v>8</v>
      </c>
      <c r="J50" s="29" t="s">
        <v>27</v>
      </c>
      <c r="K50" s="29" t="s">
        <v>27</v>
      </c>
      <c r="L50" s="36"/>
      <c r="M50" s="36"/>
      <c r="N50" s="36"/>
      <c r="O50" s="36"/>
      <c r="P50" s="175">
        <v>5</v>
      </c>
      <c r="Q50" s="32">
        <f t="shared" si="0"/>
        <v>6.9</v>
      </c>
      <c r="R50" s="33" t="str">
        <f t="shared" si="3"/>
        <v>C+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3743</v>
      </c>
      <c r="D51" s="26" t="s">
        <v>288</v>
      </c>
      <c r="E51" s="27" t="s">
        <v>2510</v>
      </c>
      <c r="F51" s="25" t="s">
        <v>590</v>
      </c>
      <c r="G51" s="25" t="s">
        <v>282</v>
      </c>
      <c r="H51" s="29">
        <v>10</v>
      </c>
      <c r="I51" s="29">
        <v>7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6.1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3744</v>
      </c>
      <c r="D52" s="26" t="s">
        <v>2247</v>
      </c>
      <c r="E52" s="27" t="s">
        <v>479</v>
      </c>
      <c r="F52" s="25" t="s">
        <v>1559</v>
      </c>
      <c r="G52" s="25" t="s">
        <v>585</v>
      </c>
      <c r="H52" s="29">
        <v>10</v>
      </c>
      <c r="I52" s="29">
        <v>5</v>
      </c>
      <c r="J52" s="29" t="s">
        <v>27</v>
      </c>
      <c r="K52" s="29" t="s">
        <v>27</v>
      </c>
      <c r="L52" s="36"/>
      <c r="M52" s="36"/>
      <c r="N52" s="36"/>
      <c r="O52" s="36"/>
      <c r="P52" s="175">
        <v>7</v>
      </c>
      <c r="Q52" s="32">
        <f t="shared" si="0"/>
        <v>7</v>
      </c>
      <c r="R52" s="33" t="str">
        <f t="shared" si="3"/>
        <v>B</v>
      </c>
      <c r="S52" s="34" t="str">
        <f t="shared" si="1"/>
        <v>Khá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3745</v>
      </c>
      <c r="D53" s="26" t="s">
        <v>3746</v>
      </c>
      <c r="E53" s="27" t="s">
        <v>3747</v>
      </c>
      <c r="F53" s="25" t="s">
        <v>104</v>
      </c>
      <c r="G53" s="25" t="s">
        <v>594</v>
      </c>
      <c r="H53" s="29">
        <v>10</v>
      </c>
      <c r="I53" s="29">
        <v>5</v>
      </c>
      <c r="J53" s="29" t="s">
        <v>27</v>
      </c>
      <c r="K53" s="29" t="s">
        <v>27</v>
      </c>
      <c r="L53" s="36"/>
      <c r="M53" s="36"/>
      <c r="N53" s="36"/>
      <c r="O53" s="36"/>
      <c r="P53" s="175">
        <v>6</v>
      </c>
      <c r="Q53" s="32">
        <f t="shared" si="0"/>
        <v>6.5</v>
      </c>
      <c r="R53" s="33" t="str">
        <f t="shared" si="3"/>
        <v>C+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3748</v>
      </c>
      <c r="D54" s="26" t="s">
        <v>3749</v>
      </c>
      <c r="E54" s="27" t="s">
        <v>495</v>
      </c>
      <c r="F54" s="25" t="s">
        <v>1651</v>
      </c>
      <c r="G54" s="25" t="s">
        <v>1047</v>
      </c>
      <c r="H54" s="29">
        <v>10</v>
      </c>
      <c r="I54" s="29">
        <v>7</v>
      </c>
      <c r="J54" s="29" t="s">
        <v>27</v>
      </c>
      <c r="K54" s="29" t="s">
        <v>27</v>
      </c>
      <c r="L54" s="36"/>
      <c r="M54" s="36"/>
      <c r="N54" s="36"/>
      <c r="O54" s="36"/>
      <c r="P54" s="175">
        <v>5</v>
      </c>
      <c r="Q54" s="32">
        <f t="shared" si="0"/>
        <v>6.6</v>
      </c>
      <c r="R54" s="33" t="str">
        <f t="shared" si="3"/>
        <v>C+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3750</v>
      </c>
      <c r="D55" s="26" t="s">
        <v>490</v>
      </c>
      <c r="E55" s="27" t="s">
        <v>3372</v>
      </c>
      <c r="F55" s="25" t="s">
        <v>1220</v>
      </c>
      <c r="G55" s="25" t="s">
        <v>75</v>
      </c>
      <c r="H55" s="29">
        <v>10</v>
      </c>
      <c r="I55" s="29">
        <v>1</v>
      </c>
      <c r="J55" s="29" t="s">
        <v>27</v>
      </c>
      <c r="K55" s="29" t="s">
        <v>27</v>
      </c>
      <c r="L55" s="36"/>
      <c r="M55" s="36"/>
      <c r="N55" s="36"/>
      <c r="O55" s="36"/>
      <c r="P55" s="175">
        <v>3</v>
      </c>
      <c r="Q55" s="32">
        <f t="shared" si="0"/>
        <v>3.8</v>
      </c>
      <c r="R55" s="33" t="str">
        <f t="shared" si="3"/>
        <v>F</v>
      </c>
      <c r="S55" s="34" t="str">
        <f t="shared" si="1"/>
        <v>Kém</v>
      </c>
      <c r="T55" s="35" t="str">
        <f t="shared" si="4"/>
        <v/>
      </c>
      <c r="U55" s="3"/>
      <c r="V55" s="101" t="str">
        <f t="shared" si="2"/>
        <v>Học lại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3751</v>
      </c>
      <c r="D56" s="26" t="s">
        <v>2253</v>
      </c>
      <c r="E56" s="27" t="s">
        <v>285</v>
      </c>
      <c r="F56" s="25" t="s">
        <v>2684</v>
      </c>
      <c r="G56" s="25" t="s">
        <v>357</v>
      </c>
      <c r="H56" s="29">
        <v>9</v>
      </c>
      <c r="I56" s="29">
        <v>5</v>
      </c>
      <c r="J56" s="29" t="s">
        <v>27</v>
      </c>
      <c r="K56" s="29" t="s">
        <v>27</v>
      </c>
      <c r="L56" s="36"/>
      <c r="M56" s="36"/>
      <c r="N56" s="36"/>
      <c r="O56" s="36"/>
      <c r="P56" s="175">
        <v>5</v>
      </c>
      <c r="Q56" s="32">
        <f t="shared" si="0"/>
        <v>5.8</v>
      </c>
      <c r="R56" s="33" t="str">
        <f t="shared" si="3"/>
        <v>C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3752</v>
      </c>
      <c r="D57" s="26" t="s">
        <v>1464</v>
      </c>
      <c r="E57" s="27" t="s">
        <v>295</v>
      </c>
      <c r="F57" s="25" t="s">
        <v>912</v>
      </c>
      <c r="G57" s="25" t="s">
        <v>187</v>
      </c>
      <c r="H57" s="29">
        <v>10</v>
      </c>
      <c r="I57" s="29">
        <v>10</v>
      </c>
      <c r="J57" s="29" t="s">
        <v>27</v>
      </c>
      <c r="K57" s="29" t="s">
        <v>27</v>
      </c>
      <c r="L57" s="36"/>
      <c r="M57" s="36"/>
      <c r="N57" s="36"/>
      <c r="O57" s="36"/>
      <c r="P57" s="175">
        <v>7</v>
      </c>
      <c r="Q57" s="32">
        <f t="shared" si="0"/>
        <v>8.5</v>
      </c>
      <c r="R57" s="33" t="str">
        <f t="shared" si="3"/>
        <v>A</v>
      </c>
      <c r="S57" s="34" t="str">
        <f t="shared" si="1"/>
        <v>Giỏi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3753</v>
      </c>
      <c r="D58" s="26" t="s">
        <v>179</v>
      </c>
      <c r="E58" s="27" t="s">
        <v>307</v>
      </c>
      <c r="F58" s="25" t="s">
        <v>764</v>
      </c>
      <c r="G58" s="25" t="s">
        <v>191</v>
      </c>
      <c r="H58" s="29">
        <v>10</v>
      </c>
      <c r="I58" s="29">
        <v>1</v>
      </c>
      <c r="J58" s="29" t="s">
        <v>27</v>
      </c>
      <c r="K58" s="29" t="s">
        <v>27</v>
      </c>
      <c r="L58" s="36"/>
      <c r="M58" s="36"/>
      <c r="N58" s="36"/>
      <c r="O58" s="36"/>
      <c r="P58" s="175">
        <v>5</v>
      </c>
      <c r="Q58" s="32">
        <f t="shared" si="0"/>
        <v>4.8</v>
      </c>
      <c r="R58" s="33" t="str">
        <f t="shared" si="3"/>
        <v>D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3754</v>
      </c>
      <c r="D59" s="26" t="s">
        <v>1124</v>
      </c>
      <c r="E59" s="27" t="s">
        <v>307</v>
      </c>
      <c r="F59" s="25" t="s">
        <v>1155</v>
      </c>
      <c r="G59" s="25" t="s">
        <v>167</v>
      </c>
      <c r="H59" s="29">
        <v>10</v>
      </c>
      <c r="I59" s="29">
        <v>6</v>
      </c>
      <c r="J59" s="29" t="s">
        <v>27</v>
      </c>
      <c r="K59" s="29" t="s">
        <v>27</v>
      </c>
      <c r="L59" s="36"/>
      <c r="M59" s="36"/>
      <c r="N59" s="36"/>
      <c r="O59" s="36"/>
      <c r="P59" s="175">
        <v>4</v>
      </c>
      <c r="Q59" s="32">
        <f t="shared" si="0"/>
        <v>5.8</v>
      </c>
      <c r="R59" s="33" t="str">
        <f t="shared" si="3"/>
        <v>C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3755</v>
      </c>
      <c r="D60" s="26" t="s">
        <v>3756</v>
      </c>
      <c r="E60" s="27" t="s">
        <v>311</v>
      </c>
      <c r="F60" s="25" t="s">
        <v>170</v>
      </c>
      <c r="G60" s="25" t="s">
        <v>357</v>
      </c>
      <c r="H60" s="29">
        <v>10</v>
      </c>
      <c r="I60" s="29">
        <v>7</v>
      </c>
      <c r="J60" s="29" t="s">
        <v>27</v>
      </c>
      <c r="K60" s="29" t="s">
        <v>27</v>
      </c>
      <c r="L60" s="36"/>
      <c r="M60" s="36"/>
      <c r="N60" s="36"/>
      <c r="O60" s="36"/>
      <c r="P60" s="175">
        <v>3</v>
      </c>
      <c r="Q60" s="32">
        <f t="shared" si="0"/>
        <v>5.6</v>
      </c>
      <c r="R60" s="33" t="str">
        <f t="shared" si="3"/>
        <v>C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3757</v>
      </c>
      <c r="D61" s="26" t="s">
        <v>3758</v>
      </c>
      <c r="E61" s="27" t="s">
        <v>879</v>
      </c>
      <c r="F61" s="25" t="s">
        <v>1337</v>
      </c>
      <c r="G61" s="25" t="s">
        <v>585</v>
      </c>
      <c r="H61" s="29">
        <v>10</v>
      </c>
      <c r="I61" s="29">
        <v>1</v>
      </c>
      <c r="J61" s="29" t="s">
        <v>27</v>
      </c>
      <c r="K61" s="29" t="s">
        <v>27</v>
      </c>
      <c r="L61" s="36"/>
      <c r="M61" s="36"/>
      <c r="N61" s="36"/>
      <c r="O61" s="36"/>
      <c r="P61" s="175">
        <v>7</v>
      </c>
      <c r="Q61" s="32">
        <f t="shared" si="0"/>
        <v>5.8</v>
      </c>
      <c r="R61" s="33" t="str">
        <f t="shared" si="3"/>
        <v>C</v>
      </c>
      <c r="S61" s="34" t="str">
        <f t="shared" si="1"/>
        <v>Trung bình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3759</v>
      </c>
      <c r="D62" s="26" t="s">
        <v>428</v>
      </c>
      <c r="E62" s="27" t="s">
        <v>2527</v>
      </c>
      <c r="F62" s="25" t="s">
        <v>1589</v>
      </c>
      <c r="G62" s="25" t="s">
        <v>585</v>
      </c>
      <c r="H62" s="29">
        <v>10</v>
      </c>
      <c r="I62" s="29">
        <v>1</v>
      </c>
      <c r="J62" s="29" t="s">
        <v>27</v>
      </c>
      <c r="K62" s="29" t="s">
        <v>27</v>
      </c>
      <c r="L62" s="36"/>
      <c r="M62" s="36"/>
      <c r="N62" s="36"/>
      <c r="O62" s="36"/>
      <c r="P62" s="175">
        <v>5</v>
      </c>
      <c r="Q62" s="32">
        <f t="shared" si="0"/>
        <v>4.8</v>
      </c>
      <c r="R62" s="33" t="str">
        <f t="shared" si="3"/>
        <v>D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3760</v>
      </c>
      <c r="D63" s="26" t="s">
        <v>1034</v>
      </c>
      <c r="E63" s="27" t="s">
        <v>1193</v>
      </c>
      <c r="F63" s="25" t="s">
        <v>813</v>
      </c>
      <c r="G63" s="25" t="s">
        <v>930</v>
      </c>
      <c r="H63" s="29">
        <v>10</v>
      </c>
      <c r="I63" s="29">
        <v>1</v>
      </c>
      <c r="J63" s="29" t="s">
        <v>27</v>
      </c>
      <c r="K63" s="29" t="s">
        <v>27</v>
      </c>
      <c r="L63" s="36"/>
      <c r="M63" s="36"/>
      <c r="N63" s="36"/>
      <c r="O63" s="36"/>
      <c r="P63" s="175">
        <v>7</v>
      </c>
      <c r="Q63" s="32">
        <f t="shared" si="0"/>
        <v>5.8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3761</v>
      </c>
      <c r="D64" s="26" t="s">
        <v>3762</v>
      </c>
      <c r="E64" s="27" t="s">
        <v>325</v>
      </c>
      <c r="F64" s="25" t="s">
        <v>476</v>
      </c>
      <c r="G64" s="25" t="s">
        <v>158</v>
      </c>
      <c r="H64" s="29">
        <v>10</v>
      </c>
      <c r="I64" s="29">
        <v>3</v>
      </c>
      <c r="J64" s="29" t="s">
        <v>27</v>
      </c>
      <c r="K64" s="29" t="s">
        <v>27</v>
      </c>
      <c r="L64" s="36"/>
      <c r="M64" s="36"/>
      <c r="N64" s="36"/>
      <c r="O64" s="36"/>
      <c r="P64" s="175">
        <v>5</v>
      </c>
      <c r="Q64" s="32">
        <f t="shared" si="0"/>
        <v>5.4</v>
      </c>
      <c r="R64" s="33" t="str">
        <f t="shared" si="3"/>
        <v>D+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3763</v>
      </c>
      <c r="D65" s="26" t="s">
        <v>3764</v>
      </c>
      <c r="E65" s="27" t="s">
        <v>885</v>
      </c>
      <c r="F65" s="25" t="s">
        <v>634</v>
      </c>
      <c r="G65" s="25" t="s">
        <v>1047</v>
      </c>
      <c r="H65" s="29">
        <v>10</v>
      </c>
      <c r="I65" s="29">
        <v>5</v>
      </c>
      <c r="J65" s="29" t="s">
        <v>27</v>
      </c>
      <c r="K65" s="29" t="s">
        <v>27</v>
      </c>
      <c r="L65" s="36"/>
      <c r="M65" s="36"/>
      <c r="N65" s="36"/>
      <c r="O65" s="36"/>
      <c r="P65" s="175">
        <v>6</v>
      </c>
      <c r="Q65" s="32">
        <f t="shared" si="0"/>
        <v>6.5</v>
      </c>
      <c r="R65" s="33" t="str">
        <f t="shared" si="3"/>
        <v>C+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3765</v>
      </c>
      <c r="D66" s="26" t="s">
        <v>822</v>
      </c>
      <c r="E66" s="27" t="s">
        <v>885</v>
      </c>
      <c r="F66" s="25" t="s">
        <v>1742</v>
      </c>
      <c r="G66" s="25" t="s">
        <v>187</v>
      </c>
      <c r="H66" s="29">
        <v>9</v>
      </c>
      <c r="I66" s="29">
        <v>7</v>
      </c>
      <c r="J66" s="29" t="s">
        <v>27</v>
      </c>
      <c r="K66" s="29" t="s">
        <v>27</v>
      </c>
      <c r="L66" s="36"/>
      <c r="M66" s="36"/>
      <c r="N66" s="36"/>
      <c r="O66" s="36"/>
      <c r="P66" s="175">
        <v>6</v>
      </c>
      <c r="Q66" s="32">
        <f t="shared" si="0"/>
        <v>6.9</v>
      </c>
      <c r="R66" s="33" t="str">
        <f t="shared" si="3"/>
        <v>C+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3766</v>
      </c>
      <c r="D67" s="26" t="s">
        <v>258</v>
      </c>
      <c r="E67" s="27" t="s">
        <v>3767</v>
      </c>
      <c r="F67" s="25" t="s">
        <v>137</v>
      </c>
      <c r="G67" s="25" t="s">
        <v>408</v>
      </c>
      <c r="H67" s="29">
        <v>10</v>
      </c>
      <c r="I67" s="29">
        <v>3</v>
      </c>
      <c r="J67" s="29" t="s">
        <v>27</v>
      </c>
      <c r="K67" s="29" t="s">
        <v>27</v>
      </c>
      <c r="L67" s="36"/>
      <c r="M67" s="36"/>
      <c r="N67" s="36"/>
      <c r="O67" s="36"/>
      <c r="P67" s="175">
        <v>3</v>
      </c>
      <c r="Q67" s="32">
        <f t="shared" si="0"/>
        <v>4.4000000000000004</v>
      </c>
      <c r="R67" s="33" t="str">
        <f t="shared" si="3"/>
        <v>D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3768</v>
      </c>
      <c r="D68" s="26" t="s">
        <v>3769</v>
      </c>
      <c r="E68" s="27" t="s">
        <v>515</v>
      </c>
      <c r="F68" s="25" t="s">
        <v>2331</v>
      </c>
      <c r="G68" s="25" t="s">
        <v>120</v>
      </c>
      <c r="H68" s="29">
        <v>8</v>
      </c>
      <c r="I68" s="29">
        <v>1</v>
      </c>
      <c r="J68" s="29" t="s">
        <v>27</v>
      </c>
      <c r="K68" s="29" t="s">
        <v>27</v>
      </c>
      <c r="L68" s="36"/>
      <c r="M68" s="36"/>
      <c r="N68" s="36"/>
      <c r="O68" s="36"/>
      <c r="P68" s="175">
        <v>3</v>
      </c>
      <c r="Q68" s="32">
        <f t="shared" si="0"/>
        <v>3.4</v>
      </c>
      <c r="R68" s="33" t="str">
        <f t="shared" si="3"/>
        <v>F</v>
      </c>
      <c r="S68" s="34" t="str">
        <f t="shared" si="1"/>
        <v>Kém</v>
      </c>
      <c r="T68" s="35" t="str">
        <f t="shared" si="4"/>
        <v/>
      </c>
      <c r="U68" s="3"/>
      <c r="V68" s="101" t="str">
        <f t="shared" si="2"/>
        <v>Học lại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3770</v>
      </c>
      <c r="D69" s="26" t="s">
        <v>3429</v>
      </c>
      <c r="E69" s="27" t="s">
        <v>515</v>
      </c>
      <c r="F69" s="25" t="s">
        <v>1216</v>
      </c>
      <c r="G69" s="25" t="s">
        <v>75</v>
      </c>
      <c r="H69" s="29">
        <v>10</v>
      </c>
      <c r="I69" s="29">
        <v>1</v>
      </c>
      <c r="J69" s="29" t="s">
        <v>27</v>
      </c>
      <c r="K69" s="29" t="s">
        <v>27</v>
      </c>
      <c r="L69" s="36"/>
      <c r="M69" s="36"/>
      <c r="N69" s="36"/>
      <c r="O69" s="36"/>
      <c r="P69" s="175">
        <v>5</v>
      </c>
      <c r="Q69" s="32">
        <f t="shared" si="0"/>
        <v>4.8</v>
      </c>
      <c r="R69" s="33" t="str">
        <f t="shared" si="3"/>
        <v>D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3771</v>
      </c>
      <c r="D70" s="26" t="s">
        <v>306</v>
      </c>
      <c r="E70" s="27" t="s">
        <v>3500</v>
      </c>
      <c r="F70" s="25" t="s">
        <v>277</v>
      </c>
      <c r="G70" s="25" t="s">
        <v>129</v>
      </c>
      <c r="H70" s="29">
        <v>10</v>
      </c>
      <c r="I70" s="29">
        <v>5</v>
      </c>
      <c r="J70" s="29" t="s">
        <v>27</v>
      </c>
      <c r="K70" s="29" t="s">
        <v>27</v>
      </c>
      <c r="L70" s="36"/>
      <c r="M70" s="36"/>
      <c r="N70" s="36"/>
      <c r="O70" s="36"/>
      <c r="P70" s="175">
        <v>4</v>
      </c>
      <c r="Q70" s="32">
        <f t="shared" si="0"/>
        <v>5.5</v>
      </c>
      <c r="R70" s="33" t="str">
        <f t="shared" si="3"/>
        <v>C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customHeight="1">
      <c r="B71" s="24">
        <v>61</v>
      </c>
      <c r="C71" s="25" t="s">
        <v>3772</v>
      </c>
      <c r="D71" s="26" t="s">
        <v>3773</v>
      </c>
      <c r="E71" s="27" t="s">
        <v>331</v>
      </c>
      <c r="F71" s="25" t="s">
        <v>1742</v>
      </c>
      <c r="G71" s="25" t="s">
        <v>594</v>
      </c>
      <c r="H71" s="29">
        <v>10</v>
      </c>
      <c r="I71" s="29">
        <v>5</v>
      </c>
      <c r="J71" s="29" t="s">
        <v>27</v>
      </c>
      <c r="K71" s="29" t="s">
        <v>27</v>
      </c>
      <c r="L71" s="36"/>
      <c r="M71" s="36"/>
      <c r="N71" s="36"/>
      <c r="O71" s="36"/>
      <c r="P71" s="175">
        <v>1</v>
      </c>
      <c r="Q71" s="32">
        <f t="shared" si="0"/>
        <v>4</v>
      </c>
      <c r="R71" s="33" t="str">
        <f t="shared" si="3"/>
        <v>D</v>
      </c>
      <c r="S71" s="34" t="str">
        <f t="shared" si="1"/>
        <v>Trung bình yếu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customHeight="1">
      <c r="B72" s="24">
        <v>62</v>
      </c>
      <c r="C72" s="25" t="s">
        <v>3774</v>
      </c>
      <c r="D72" s="26" t="s">
        <v>3775</v>
      </c>
      <c r="E72" s="27" t="s">
        <v>334</v>
      </c>
      <c r="F72" s="25" t="s">
        <v>1209</v>
      </c>
      <c r="G72" s="25" t="s">
        <v>79</v>
      </c>
      <c r="H72" s="29">
        <v>7</v>
      </c>
      <c r="I72" s="29">
        <v>9</v>
      </c>
      <c r="J72" s="29" t="s">
        <v>27</v>
      </c>
      <c r="K72" s="29" t="s">
        <v>27</v>
      </c>
      <c r="L72" s="36"/>
      <c r="M72" s="36"/>
      <c r="N72" s="36"/>
      <c r="O72" s="36"/>
      <c r="P72" s="175">
        <v>8</v>
      </c>
      <c r="Q72" s="32">
        <f t="shared" si="0"/>
        <v>8.1</v>
      </c>
      <c r="R72" s="33" t="str">
        <f t="shared" si="3"/>
        <v>B+</v>
      </c>
      <c r="S72" s="34" t="str">
        <f t="shared" si="1"/>
        <v>Khá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customHeight="1">
      <c r="B73" s="24">
        <v>63</v>
      </c>
      <c r="C73" s="25" t="s">
        <v>3776</v>
      </c>
      <c r="D73" s="26" t="s">
        <v>303</v>
      </c>
      <c r="E73" s="27" t="s">
        <v>334</v>
      </c>
      <c r="F73" s="25" t="s">
        <v>488</v>
      </c>
      <c r="G73" s="25" t="s">
        <v>158</v>
      </c>
      <c r="H73" s="29">
        <v>10</v>
      </c>
      <c r="I73" s="29">
        <v>4</v>
      </c>
      <c r="J73" s="29" t="s">
        <v>27</v>
      </c>
      <c r="K73" s="29" t="s">
        <v>27</v>
      </c>
      <c r="L73" s="36"/>
      <c r="M73" s="36"/>
      <c r="N73" s="36"/>
      <c r="O73" s="36"/>
      <c r="P73" s="175">
        <v>2</v>
      </c>
      <c r="Q73" s="32">
        <f t="shared" si="0"/>
        <v>4.2</v>
      </c>
      <c r="R73" s="33" t="str">
        <f t="shared" si="3"/>
        <v>D</v>
      </c>
      <c r="S73" s="34" t="str">
        <f t="shared" si="1"/>
        <v>Trung bình yếu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customHeight="1">
      <c r="B74" s="24">
        <v>64</v>
      </c>
      <c r="C74" s="25" t="s">
        <v>3777</v>
      </c>
      <c r="D74" s="26" t="s">
        <v>3778</v>
      </c>
      <c r="E74" s="27" t="s">
        <v>753</v>
      </c>
      <c r="F74" s="25" t="s">
        <v>882</v>
      </c>
      <c r="G74" s="25" t="s">
        <v>75</v>
      </c>
      <c r="H74" s="29">
        <v>10</v>
      </c>
      <c r="I74" s="29">
        <v>5</v>
      </c>
      <c r="J74" s="29" t="s">
        <v>27</v>
      </c>
      <c r="K74" s="29" t="s">
        <v>27</v>
      </c>
      <c r="L74" s="36"/>
      <c r="M74" s="36"/>
      <c r="N74" s="36"/>
      <c r="O74" s="36"/>
      <c r="P74" s="175">
        <v>5</v>
      </c>
      <c r="Q74" s="32">
        <f t="shared" si="0"/>
        <v>6</v>
      </c>
      <c r="R74" s="33" t="str">
        <f t="shared" si="3"/>
        <v>C</v>
      </c>
      <c r="S74" s="34" t="str">
        <f t="shared" si="1"/>
        <v>Trung bình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customHeight="1">
      <c r="B75" s="24">
        <v>65</v>
      </c>
      <c r="C75" s="25" t="s">
        <v>3779</v>
      </c>
      <c r="D75" s="26" t="s">
        <v>3780</v>
      </c>
      <c r="E75" s="27" t="s">
        <v>1077</v>
      </c>
      <c r="F75" s="25" t="s">
        <v>921</v>
      </c>
      <c r="G75" s="25" t="s">
        <v>115</v>
      </c>
      <c r="H75" s="29">
        <v>3</v>
      </c>
      <c r="I75" s="29">
        <v>0</v>
      </c>
      <c r="J75" s="29" t="s">
        <v>27</v>
      </c>
      <c r="K75" s="29" t="s">
        <v>27</v>
      </c>
      <c r="L75" s="36"/>
      <c r="M75" s="36"/>
      <c r="N75" s="36"/>
      <c r="O75" s="36"/>
      <c r="P75" s="175" t="s">
        <v>27</v>
      </c>
      <c r="Q75" s="32">
        <f t="shared" ref="Q75:Q138" si="5">ROUND(SUMPRODUCT(H75:P75,$H$10:$P$10)/100,1)</f>
        <v>0.6</v>
      </c>
      <c r="R75" s="33" t="str">
        <f t="shared" si="3"/>
        <v>F</v>
      </c>
      <c r="S75" s="34" t="str">
        <f t="shared" si="1"/>
        <v>Kém</v>
      </c>
      <c r="T75" s="35" t="str">
        <f t="shared" si="4"/>
        <v>Không đủ ĐKDT</v>
      </c>
      <c r="U75" s="3"/>
      <c r="V75" s="101" t="str">
        <f t="shared" si="2"/>
        <v>Học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customHeight="1">
      <c r="B76" s="24">
        <v>66</v>
      </c>
      <c r="C76" s="25" t="s">
        <v>3781</v>
      </c>
      <c r="D76" s="26" t="s">
        <v>3782</v>
      </c>
      <c r="E76" s="27" t="s">
        <v>1077</v>
      </c>
      <c r="F76" s="25" t="s">
        <v>1253</v>
      </c>
      <c r="G76" s="25" t="s">
        <v>357</v>
      </c>
      <c r="H76" s="29">
        <v>10</v>
      </c>
      <c r="I76" s="29">
        <v>8</v>
      </c>
      <c r="J76" s="29" t="s">
        <v>27</v>
      </c>
      <c r="K76" s="29" t="s">
        <v>27</v>
      </c>
      <c r="L76" s="36"/>
      <c r="M76" s="36"/>
      <c r="N76" s="36"/>
      <c r="O76" s="36"/>
      <c r="P76" s="175">
        <v>7</v>
      </c>
      <c r="Q76" s="32">
        <f t="shared" si="5"/>
        <v>7.9</v>
      </c>
      <c r="R76" s="33" t="str">
        <f t="shared" si="3"/>
        <v>B</v>
      </c>
      <c r="S76" s="34" t="str">
        <f t="shared" si="1"/>
        <v>Khá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customHeight="1">
      <c r="B77" s="24">
        <v>67</v>
      </c>
      <c r="C77" s="25" t="s">
        <v>3783</v>
      </c>
      <c r="D77" s="26" t="s">
        <v>1103</v>
      </c>
      <c r="E77" s="27" t="s">
        <v>1077</v>
      </c>
      <c r="F77" s="25" t="s">
        <v>732</v>
      </c>
      <c r="G77" s="25" t="s">
        <v>585</v>
      </c>
      <c r="H77" s="29">
        <v>10</v>
      </c>
      <c r="I77" s="29">
        <v>8</v>
      </c>
      <c r="J77" s="29" t="s">
        <v>27</v>
      </c>
      <c r="K77" s="29" t="s">
        <v>27</v>
      </c>
      <c r="L77" s="36"/>
      <c r="M77" s="36"/>
      <c r="N77" s="36"/>
      <c r="O77" s="36"/>
      <c r="P77" s="175">
        <v>2</v>
      </c>
      <c r="Q77" s="32">
        <f t="shared" si="5"/>
        <v>5.4</v>
      </c>
      <c r="R77" s="33" t="str">
        <f t="shared" si="3"/>
        <v>D+</v>
      </c>
      <c r="S77" s="34" t="str">
        <f t="shared" si="1"/>
        <v>Trung bình yếu</v>
      </c>
      <c r="T77" s="35" t="str">
        <f t="shared" si="4"/>
        <v/>
      </c>
      <c r="U77" s="3"/>
      <c r="V77" s="101" t="str">
        <f t="shared" si="6"/>
        <v>Đạt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customHeight="1">
      <c r="B78" s="24">
        <v>68</v>
      </c>
      <c r="C78" s="25" t="s">
        <v>3784</v>
      </c>
      <c r="D78" s="26" t="s">
        <v>3785</v>
      </c>
      <c r="E78" s="27" t="s">
        <v>536</v>
      </c>
      <c r="F78" s="25" t="s">
        <v>2649</v>
      </c>
      <c r="G78" s="25" t="s">
        <v>585</v>
      </c>
      <c r="H78" s="29">
        <v>10</v>
      </c>
      <c r="I78" s="29">
        <v>8</v>
      </c>
      <c r="J78" s="29" t="s">
        <v>27</v>
      </c>
      <c r="K78" s="29" t="s">
        <v>27</v>
      </c>
      <c r="L78" s="36"/>
      <c r="M78" s="36"/>
      <c r="N78" s="36"/>
      <c r="O78" s="36"/>
      <c r="P78" s="175">
        <v>8</v>
      </c>
      <c r="Q78" s="32">
        <f t="shared" si="5"/>
        <v>8.4</v>
      </c>
      <c r="R78" s="33" t="str">
        <f t="shared" si="3"/>
        <v>B+</v>
      </c>
      <c r="S78" s="34" t="str">
        <f t="shared" si="1"/>
        <v>Khá</v>
      </c>
      <c r="T78" s="35" t="str">
        <f t="shared" si="4"/>
        <v/>
      </c>
      <c r="U78" s="3"/>
      <c r="V78" s="101" t="str">
        <f t="shared" si="6"/>
        <v>Đạt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customHeight="1">
      <c r="B79" s="24">
        <v>69</v>
      </c>
      <c r="C79" s="25" t="s">
        <v>3786</v>
      </c>
      <c r="D79" s="26" t="s">
        <v>1114</v>
      </c>
      <c r="E79" s="27" t="s">
        <v>536</v>
      </c>
      <c r="F79" s="25" t="s">
        <v>492</v>
      </c>
      <c r="G79" s="25" t="s">
        <v>115</v>
      </c>
      <c r="H79" s="29">
        <v>9</v>
      </c>
      <c r="I79" s="29">
        <v>9</v>
      </c>
      <c r="J79" s="29" t="s">
        <v>27</v>
      </c>
      <c r="K79" s="29" t="s">
        <v>27</v>
      </c>
      <c r="L79" s="36"/>
      <c r="M79" s="36"/>
      <c r="N79" s="36"/>
      <c r="O79" s="36"/>
      <c r="P79" s="175">
        <v>5</v>
      </c>
      <c r="Q79" s="32">
        <f t="shared" si="5"/>
        <v>7</v>
      </c>
      <c r="R79" s="33" t="str">
        <f t="shared" si="3"/>
        <v>B</v>
      </c>
      <c r="S79" s="34" t="str">
        <f t="shared" si="1"/>
        <v>Khá</v>
      </c>
      <c r="T79" s="35" t="str">
        <f t="shared" si="4"/>
        <v/>
      </c>
      <c r="U79" s="3"/>
      <c r="V79" s="101" t="str">
        <f t="shared" si="6"/>
        <v>Đạt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customHeight="1">
      <c r="B80" s="24">
        <v>70</v>
      </c>
      <c r="C80" s="25" t="s">
        <v>3082</v>
      </c>
      <c r="D80" s="26" t="s">
        <v>1364</v>
      </c>
      <c r="E80" s="27" t="s">
        <v>860</v>
      </c>
      <c r="F80" s="28">
        <v>36541</v>
      </c>
      <c r="G80" s="25"/>
      <c r="H80" s="29">
        <v>10</v>
      </c>
      <c r="I80" s="29">
        <v>10</v>
      </c>
      <c r="J80" s="29" t="s">
        <v>27</v>
      </c>
      <c r="K80" s="29" t="s">
        <v>27</v>
      </c>
      <c r="L80" s="36"/>
      <c r="M80" s="36"/>
      <c r="N80" s="36"/>
      <c r="O80" s="36"/>
      <c r="P80" s="175" t="s">
        <v>27</v>
      </c>
      <c r="Q80" s="32">
        <f t="shared" si="5"/>
        <v>5</v>
      </c>
      <c r="R80" s="33" t="str">
        <f t="shared" si="3"/>
        <v>D+</v>
      </c>
      <c r="S80" s="34" t="str">
        <f t="shared" si="1"/>
        <v>Trung bình yếu</v>
      </c>
      <c r="T80" s="35" t="s">
        <v>5123</v>
      </c>
      <c r="U80" s="3"/>
      <c r="V80" s="101" t="str">
        <f t="shared" si="6"/>
        <v>Đạt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180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 hidden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144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60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2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10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t="21" hidden="1" customHeight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043" priority="2" operator="greaterThan">
      <formula>10</formula>
    </cfRule>
  </conditionalFormatting>
  <conditionalFormatting sqref="C1:C1048576">
    <cfRule type="duplicateValues" dxfId="204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47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3192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43604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32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4</v>
      </c>
      <c r="AI9" s="81">
        <f>+$AH$9/$Y$9</f>
        <v>2.6666666666666668E-2</v>
      </c>
      <c r="AJ9" s="73">
        <f>COUNTIF($V$11:$V$219,"Đạt")</f>
        <v>56</v>
      </c>
      <c r="AK9" s="80">
        <f>+$AJ$9/$Y$9</f>
        <v>0.37333333333333335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21" customHeight="1">
      <c r="B11" s="15">
        <v>1</v>
      </c>
      <c r="C11" s="16" t="s">
        <v>3787</v>
      </c>
      <c r="D11" s="17" t="s">
        <v>1255</v>
      </c>
      <c r="E11" s="18" t="s">
        <v>1219</v>
      </c>
      <c r="F11" s="16" t="s">
        <v>1233</v>
      </c>
      <c r="G11" s="16" t="s">
        <v>1182</v>
      </c>
      <c r="H11" s="19">
        <v>10</v>
      </c>
      <c r="I11" s="19">
        <v>9</v>
      </c>
      <c r="J11" s="19" t="s">
        <v>27</v>
      </c>
      <c r="K11" s="19" t="s">
        <v>27</v>
      </c>
      <c r="L11" s="20"/>
      <c r="M11" s="20"/>
      <c r="N11" s="20"/>
      <c r="O11" s="20"/>
      <c r="P11" s="174">
        <v>6</v>
      </c>
      <c r="Q11" s="21">
        <f t="shared" ref="Q11:Q74" si="0">ROUND(SUMPRODUCT(H11:P11,$H$10:$P$10)/100,1)</f>
        <v>7.7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B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Khá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21" customHeight="1">
      <c r="B12" s="24">
        <v>2</v>
      </c>
      <c r="C12" s="25" t="s">
        <v>3788</v>
      </c>
      <c r="D12" s="26" t="s">
        <v>720</v>
      </c>
      <c r="E12" s="27" t="s">
        <v>1219</v>
      </c>
      <c r="F12" s="25" t="s">
        <v>74</v>
      </c>
      <c r="G12" s="25" t="s">
        <v>408</v>
      </c>
      <c r="H12" s="29">
        <v>8</v>
      </c>
      <c r="I12" s="29">
        <v>6</v>
      </c>
      <c r="J12" s="29" t="s">
        <v>27</v>
      </c>
      <c r="K12" s="29" t="s">
        <v>27</v>
      </c>
      <c r="L12" s="30"/>
      <c r="M12" s="30"/>
      <c r="N12" s="30"/>
      <c r="O12" s="30"/>
      <c r="P12" s="175">
        <v>1</v>
      </c>
      <c r="Q12" s="32">
        <f t="shared" si="0"/>
        <v>3.9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F</v>
      </c>
      <c r="S12" s="34" t="str">
        <f t="shared" si="1"/>
        <v>Kém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Học lại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21" customHeight="1">
      <c r="B13" s="24">
        <v>3</v>
      </c>
      <c r="C13" s="25" t="s">
        <v>3789</v>
      </c>
      <c r="D13" s="26" t="s">
        <v>3790</v>
      </c>
      <c r="E13" s="27" t="s">
        <v>73</v>
      </c>
      <c r="F13" s="25" t="s">
        <v>3027</v>
      </c>
      <c r="G13" s="25" t="s">
        <v>323</v>
      </c>
      <c r="H13" s="29">
        <v>10</v>
      </c>
      <c r="I13" s="29">
        <v>7</v>
      </c>
      <c r="J13" s="29" t="s">
        <v>27</v>
      </c>
      <c r="K13" s="29" t="s">
        <v>27</v>
      </c>
      <c r="L13" s="36"/>
      <c r="M13" s="36"/>
      <c r="N13" s="36"/>
      <c r="O13" s="36"/>
      <c r="P13" s="175">
        <v>9</v>
      </c>
      <c r="Q13" s="32">
        <f t="shared" si="0"/>
        <v>8.6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A</v>
      </c>
      <c r="S13" s="34" t="str">
        <f t="shared" si="1"/>
        <v>Giỏi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21" customHeight="1">
      <c r="B14" s="24">
        <v>4</v>
      </c>
      <c r="C14" s="25" t="s">
        <v>3791</v>
      </c>
      <c r="D14" s="26" t="s">
        <v>3792</v>
      </c>
      <c r="E14" s="27" t="s">
        <v>1365</v>
      </c>
      <c r="F14" s="25" t="s">
        <v>797</v>
      </c>
      <c r="G14" s="25" t="s">
        <v>83</v>
      </c>
      <c r="H14" s="29">
        <v>6</v>
      </c>
      <c r="I14" s="29">
        <v>6</v>
      </c>
      <c r="J14" s="29" t="s">
        <v>27</v>
      </c>
      <c r="K14" s="29" t="s">
        <v>27</v>
      </c>
      <c r="L14" s="36"/>
      <c r="M14" s="36"/>
      <c r="N14" s="36"/>
      <c r="O14" s="36"/>
      <c r="P14" s="175">
        <v>4</v>
      </c>
      <c r="Q14" s="32">
        <f t="shared" si="0"/>
        <v>5</v>
      </c>
      <c r="R14" s="33" t="str">
        <f t="shared" si="3"/>
        <v>D+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21" customHeight="1">
      <c r="B15" s="24">
        <v>5</v>
      </c>
      <c r="C15" s="25" t="s">
        <v>3793</v>
      </c>
      <c r="D15" s="26" t="s">
        <v>89</v>
      </c>
      <c r="E15" s="27" t="s">
        <v>108</v>
      </c>
      <c r="F15" s="25" t="s">
        <v>1512</v>
      </c>
      <c r="G15" s="25" t="s">
        <v>205</v>
      </c>
      <c r="H15" s="29">
        <v>10</v>
      </c>
      <c r="I15" s="29">
        <v>1</v>
      </c>
      <c r="J15" s="29" t="s">
        <v>27</v>
      </c>
      <c r="K15" s="29" t="s">
        <v>27</v>
      </c>
      <c r="L15" s="36"/>
      <c r="M15" s="36"/>
      <c r="N15" s="36"/>
      <c r="O15" s="36"/>
      <c r="P15" s="175">
        <v>7</v>
      </c>
      <c r="Q15" s="32">
        <f t="shared" si="0"/>
        <v>5.8</v>
      </c>
      <c r="R15" s="33" t="str">
        <f t="shared" si="3"/>
        <v>C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21" customHeight="1">
      <c r="B16" s="24">
        <v>6</v>
      </c>
      <c r="C16" s="25" t="s">
        <v>3794</v>
      </c>
      <c r="D16" s="26" t="s">
        <v>288</v>
      </c>
      <c r="E16" s="27" t="s">
        <v>3026</v>
      </c>
      <c r="F16" s="25" t="s">
        <v>3795</v>
      </c>
      <c r="G16" s="25" t="s">
        <v>1532</v>
      </c>
      <c r="H16" s="29">
        <v>7</v>
      </c>
      <c r="I16" s="29">
        <v>10</v>
      </c>
      <c r="J16" s="29" t="s">
        <v>27</v>
      </c>
      <c r="K16" s="29" t="s">
        <v>27</v>
      </c>
      <c r="L16" s="36"/>
      <c r="M16" s="36"/>
      <c r="N16" s="36"/>
      <c r="O16" s="36"/>
      <c r="P16" s="175">
        <v>7</v>
      </c>
      <c r="Q16" s="32">
        <f t="shared" si="0"/>
        <v>7.9</v>
      </c>
      <c r="R16" s="33" t="str">
        <f t="shared" si="3"/>
        <v>B</v>
      </c>
      <c r="S16" s="34" t="str">
        <f t="shared" si="1"/>
        <v>Khá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21" customHeight="1">
      <c r="B17" s="24">
        <v>7</v>
      </c>
      <c r="C17" s="25" t="s">
        <v>3796</v>
      </c>
      <c r="D17" s="26" t="s">
        <v>3797</v>
      </c>
      <c r="E17" s="27" t="s">
        <v>3798</v>
      </c>
      <c r="F17" s="25" t="s">
        <v>407</v>
      </c>
      <c r="G17" s="25" t="s">
        <v>191</v>
      </c>
      <c r="H17" s="29">
        <v>10</v>
      </c>
      <c r="I17" s="29">
        <v>8</v>
      </c>
      <c r="J17" s="29" t="s">
        <v>27</v>
      </c>
      <c r="K17" s="29" t="s">
        <v>27</v>
      </c>
      <c r="L17" s="36"/>
      <c r="M17" s="36"/>
      <c r="N17" s="36"/>
      <c r="O17" s="36"/>
      <c r="P17" s="175">
        <v>2</v>
      </c>
      <c r="Q17" s="32">
        <f t="shared" si="0"/>
        <v>5.4</v>
      </c>
      <c r="R17" s="33" t="str">
        <f t="shared" si="3"/>
        <v>D+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21" customHeight="1">
      <c r="B18" s="24">
        <v>8</v>
      </c>
      <c r="C18" s="25" t="s">
        <v>3799</v>
      </c>
      <c r="D18" s="26" t="s">
        <v>3800</v>
      </c>
      <c r="E18" s="27" t="s">
        <v>398</v>
      </c>
      <c r="F18" s="25" t="s">
        <v>2192</v>
      </c>
      <c r="G18" s="25" t="s">
        <v>1047</v>
      </c>
      <c r="H18" s="29">
        <v>10</v>
      </c>
      <c r="I18" s="29">
        <v>9</v>
      </c>
      <c r="J18" s="29" t="s">
        <v>27</v>
      </c>
      <c r="K18" s="29" t="s">
        <v>27</v>
      </c>
      <c r="L18" s="36"/>
      <c r="M18" s="36"/>
      <c r="N18" s="36"/>
      <c r="O18" s="36"/>
      <c r="P18" s="175">
        <v>4</v>
      </c>
      <c r="Q18" s="32">
        <f t="shared" si="0"/>
        <v>6.7</v>
      </c>
      <c r="R18" s="33" t="str">
        <f t="shared" si="3"/>
        <v>C+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21" customHeight="1">
      <c r="B19" s="24">
        <v>9</v>
      </c>
      <c r="C19" s="25" t="s">
        <v>3801</v>
      </c>
      <c r="D19" s="26" t="s">
        <v>1997</v>
      </c>
      <c r="E19" s="27" t="s">
        <v>398</v>
      </c>
      <c r="F19" s="25" t="s">
        <v>426</v>
      </c>
      <c r="G19" s="25" t="s">
        <v>79</v>
      </c>
      <c r="H19" s="29">
        <v>10</v>
      </c>
      <c r="I19" s="29">
        <v>10</v>
      </c>
      <c r="J19" s="29" t="s">
        <v>27</v>
      </c>
      <c r="K19" s="29" t="s">
        <v>27</v>
      </c>
      <c r="L19" s="36"/>
      <c r="M19" s="36"/>
      <c r="N19" s="36"/>
      <c r="O19" s="36"/>
      <c r="P19" s="175">
        <v>5</v>
      </c>
      <c r="Q19" s="32">
        <f t="shared" si="0"/>
        <v>7.5</v>
      </c>
      <c r="R19" s="33" t="str">
        <f t="shared" si="3"/>
        <v>B</v>
      </c>
      <c r="S19" s="34" t="str">
        <f t="shared" si="1"/>
        <v>Khá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21" customHeight="1">
      <c r="B20" s="24">
        <v>10</v>
      </c>
      <c r="C20" s="25" t="s">
        <v>3802</v>
      </c>
      <c r="D20" s="26" t="s">
        <v>3803</v>
      </c>
      <c r="E20" s="27" t="s">
        <v>118</v>
      </c>
      <c r="F20" s="25" t="s">
        <v>790</v>
      </c>
      <c r="G20" s="25" t="s">
        <v>512</v>
      </c>
      <c r="H20" s="29">
        <v>3</v>
      </c>
      <c r="I20" s="29">
        <v>0</v>
      </c>
      <c r="J20" s="29" t="s">
        <v>27</v>
      </c>
      <c r="K20" s="29" t="s">
        <v>27</v>
      </c>
      <c r="L20" s="36"/>
      <c r="M20" s="36"/>
      <c r="N20" s="36"/>
      <c r="O20" s="36"/>
      <c r="P20" s="175" t="s">
        <v>27</v>
      </c>
      <c r="Q20" s="32">
        <f t="shared" si="0"/>
        <v>0.6</v>
      </c>
      <c r="R20" s="33" t="str">
        <f t="shared" si="3"/>
        <v>F</v>
      </c>
      <c r="S20" s="34" t="str">
        <f t="shared" si="1"/>
        <v>Kém</v>
      </c>
      <c r="T20" s="35" t="str">
        <f t="shared" si="4"/>
        <v>Không đủ ĐKDT</v>
      </c>
      <c r="U20" s="3"/>
      <c r="V20" s="101" t="str">
        <f t="shared" si="2"/>
        <v>Học lại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21" customHeight="1">
      <c r="B21" s="24">
        <v>11</v>
      </c>
      <c r="C21" s="25" t="s">
        <v>3804</v>
      </c>
      <c r="D21" s="26" t="s">
        <v>3805</v>
      </c>
      <c r="E21" s="27" t="s">
        <v>3806</v>
      </c>
      <c r="F21" s="25" t="s">
        <v>426</v>
      </c>
      <c r="G21" s="25" t="s">
        <v>187</v>
      </c>
      <c r="H21" s="29">
        <v>10</v>
      </c>
      <c r="I21" s="29">
        <v>7</v>
      </c>
      <c r="J21" s="29" t="s">
        <v>27</v>
      </c>
      <c r="K21" s="29" t="s">
        <v>27</v>
      </c>
      <c r="L21" s="36"/>
      <c r="M21" s="36"/>
      <c r="N21" s="36"/>
      <c r="O21" s="36"/>
      <c r="P21" s="175">
        <v>9</v>
      </c>
      <c r="Q21" s="32">
        <f t="shared" si="0"/>
        <v>8.6</v>
      </c>
      <c r="R21" s="33" t="str">
        <f t="shared" si="3"/>
        <v>A</v>
      </c>
      <c r="S21" s="34" t="str">
        <f t="shared" si="1"/>
        <v>Giỏi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21" customHeight="1">
      <c r="B22" s="24">
        <v>12</v>
      </c>
      <c r="C22" s="25" t="s">
        <v>3807</v>
      </c>
      <c r="D22" s="26" t="s">
        <v>2724</v>
      </c>
      <c r="E22" s="27" t="s">
        <v>3418</v>
      </c>
      <c r="F22" s="25" t="s">
        <v>811</v>
      </c>
      <c r="G22" s="25" t="s">
        <v>79</v>
      </c>
      <c r="H22" s="29">
        <v>10</v>
      </c>
      <c r="I22" s="29">
        <v>6</v>
      </c>
      <c r="J22" s="29" t="s">
        <v>27</v>
      </c>
      <c r="K22" s="29" t="s">
        <v>27</v>
      </c>
      <c r="L22" s="36"/>
      <c r="M22" s="36"/>
      <c r="N22" s="36"/>
      <c r="O22" s="36"/>
      <c r="P22" s="175">
        <v>4</v>
      </c>
      <c r="Q22" s="32">
        <f t="shared" si="0"/>
        <v>5.8</v>
      </c>
      <c r="R22" s="33" t="str">
        <f t="shared" si="3"/>
        <v>C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21" customHeight="1">
      <c r="B23" s="24">
        <v>13</v>
      </c>
      <c r="C23" s="25" t="s">
        <v>3808</v>
      </c>
      <c r="D23" s="26" t="s">
        <v>1261</v>
      </c>
      <c r="E23" s="27" t="s">
        <v>406</v>
      </c>
      <c r="F23" s="25" t="s">
        <v>256</v>
      </c>
      <c r="G23" s="25" t="s">
        <v>408</v>
      </c>
      <c r="H23" s="29">
        <v>10</v>
      </c>
      <c r="I23" s="29">
        <v>4</v>
      </c>
      <c r="J23" s="29" t="s">
        <v>27</v>
      </c>
      <c r="K23" s="29" t="s">
        <v>27</v>
      </c>
      <c r="L23" s="36"/>
      <c r="M23" s="36"/>
      <c r="N23" s="36"/>
      <c r="O23" s="36"/>
      <c r="P23" s="175">
        <v>4</v>
      </c>
      <c r="Q23" s="32">
        <f t="shared" si="0"/>
        <v>5.2</v>
      </c>
      <c r="R23" s="33" t="str">
        <f t="shared" si="3"/>
        <v>D+</v>
      </c>
      <c r="S23" s="34" t="str">
        <f t="shared" si="1"/>
        <v>Trung bình yếu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21" customHeight="1">
      <c r="B24" s="24">
        <v>14</v>
      </c>
      <c r="C24" s="25" t="s">
        <v>3809</v>
      </c>
      <c r="D24" s="26" t="s">
        <v>2375</v>
      </c>
      <c r="E24" s="27" t="s">
        <v>406</v>
      </c>
      <c r="F24" s="25" t="s">
        <v>944</v>
      </c>
      <c r="G24" s="25" t="s">
        <v>79</v>
      </c>
      <c r="H24" s="29">
        <v>10</v>
      </c>
      <c r="I24" s="29">
        <v>10</v>
      </c>
      <c r="J24" s="29" t="s">
        <v>27</v>
      </c>
      <c r="K24" s="29" t="s">
        <v>27</v>
      </c>
      <c r="L24" s="36"/>
      <c r="M24" s="36"/>
      <c r="N24" s="36"/>
      <c r="O24" s="36"/>
      <c r="P24" s="175">
        <v>5</v>
      </c>
      <c r="Q24" s="32">
        <f t="shared" si="0"/>
        <v>7.5</v>
      </c>
      <c r="R24" s="33" t="str">
        <f t="shared" si="3"/>
        <v>B</v>
      </c>
      <c r="S24" s="34" t="str">
        <f t="shared" si="1"/>
        <v>Khá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21" customHeight="1">
      <c r="B25" s="24">
        <v>15</v>
      </c>
      <c r="C25" s="25" t="s">
        <v>3810</v>
      </c>
      <c r="D25" s="26" t="s">
        <v>81</v>
      </c>
      <c r="E25" s="27" t="s">
        <v>565</v>
      </c>
      <c r="F25" s="25" t="s">
        <v>1823</v>
      </c>
      <c r="G25" s="25" t="s">
        <v>424</v>
      </c>
      <c r="H25" s="29">
        <v>10</v>
      </c>
      <c r="I25" s="29">
        <v>10</v>
      </c>
      <c r="J25" s="29" t="s">
        <v>27</v>
      </c>
      <c r="K25" s="29" t="s">
        <v>27</v>
      </c>
      <c r="L25" s="36"/>
      <c r="M25" s="36"/>
      <c r="N25" s="36"/>
      <c r="O25" s="36"/>
      <c r="P25" s="175">
        <v>6</v>
      </c>
      <c r="Q25" s="32">
        <f t="shared" si="0"/>
        <v>8</v>
      </c>
      <c r="R25" s="33" t="str">
        <f t="shared" si="3"/>
        <v>B+</v>
      </c>
      <c r="S25" s="34" t="str">
        <f t="shared" si="1"/>
        <v>Khá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21" customHeight="1">
      <c r="B26" s="24">
        <v>16</v>
      </c>
      <c r="C26" s="25" t="s">
        <v>3811</v>
      </c>
      <c r="D26" s="26" t="s">
        <v>410</v>
      </c>
      <c r="E26" s="27" t="s">
        <v>141</v>
      </c>
      <c r="F26" s="25" t="s">
        <v>420</v>
      </c>
      <c r="G26" s="25" t="s">
        <v>79</v>
      </c>
      <c r="H26" s="29">
        <v>10</v>
      </c>
      <c r="I26" s="29">
        <v>10</v>
      </c>
      <c r="J26" s="29" t="s">
        <v>27</v>
      </c>
      <c r="K26" s="29" t="s">
        <v>27</v>
      </c>
      <c r="L26" s="36"/>
      <c r="M26" s="36"/>
      <c r="N26" s="36"/>
      <c r="O26" s="36"/>
      <c r="P26" s="175">
        <v>5</v>
      </c>
      <c r="Q26" s="32">
        <f t="shared" si="0"/>
        <v>7.5</v>
      </c>
      <c r="R26" s="33" t="str">
        <f t="shared" si="3"/>
        <v>B</v>
      </c>
      <c r="S26" s="34" t="str">
        <f t="shared" si="1"/>
        <v>Khá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21" customHeight="1">
      <c r="B27" s="24">
        <v>17</v>
      </c>
      <c r="C27" s="25" t="s">
        <v>3812</v>
      </c>
      <c r="D27" s="26" t="s">
        <v>77</v>
      </c>
      <c r="E27" s="27" t="s">
        <v>146</v>
      </c>
      <c r="F27" s="25" t="s">
        <v>572</v>
      </c>
      <c r="G27" s="25" t="s">
        <v>79</v>
      </c>
      <c r="H27" s="29">
        <v>10</v>
      </c>
      <c r="I27" s="29">
        <v>8</v>
      </c>
      <c r="J27" s="29" t="s">
        <v>27</v>
      </c>
      <c r="K27" s="29" t="s">
        <v>27</v>
      </c>
      <c r="L27" s="36"/>
      <c r="M27" s="36"/>
      <c r="N27" s="36"/>
      <c r="O27" s="36"/>
      <c r="P27" s="175">
        <v>4</v>
      </c>
      <c r="Q27" s="32">
        <f t="shared" si="0"/>
        <v>6.4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21" customHeight="1">
      <c r="B28" s="24">
        <v>18</v>
      </c>
      <c r="C28" s="25" t="s">
        <v>3813</v>
      </c>
      <c r="D28" s="26" t="s">
        <v>3814</v>
      </c>
      <c r="E28" s="27" t="s">
        <v>149</v>
      </c>
      <c r="F28" s="25" t="s">
        <v>2684</v>
      </c>
      <c r="G28" s="25" t="s">
        <v>115</v>
      </c>
      <c r="H28" s="29">
        <v>3</v>
      </c>
      <c r="I28" s="29">
        <v>0</v>
      </c>
      <c r="J28" s="29" t="s">
        <v>27</v>
      </c>
      <c r="K28" s="29" t="s">
        <v>27</v>
      </c>
      <c r="L28" s="36"/>
      <c r="M28" s="36"/>
      <c r="N28" s="36"/>
      <c r="O28" s="36"/>
      <c r="P28" s="175" t="s">
        <v>27</v>
      </c>
      <c r="Q28" s="32">
        <f t="shared" si="0"/>
        <v>0.6</v>
      </c>
      <c r="R28" s="33" t="str">
        <f t="shared" si="3"/>
        <v>F</v>
      </c>
      <c r="S28" s="34" t="str">
        <f t="shared" si="1"/>
        <v>Kém</v>
      </c>
      <c r="T28" s="35" t="str">
        <f t="shared" si="4"/>
        <v>Không đủ ĐKDT</v>
      </c>
      <c r="U28" s="3"/>
      <c r="V28" s="101" t="str">
        <f t="shared" si="2"/>
        <v>Học lại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21" customHeight="1">
      <c r="B29" s="24">
        <v>19</v>
      </c>
      <c r="C29" s="25" t="s">
        <v>3815</v>
      </c>
      <c r="D29" s="26" t="s">
        <v>596</v>
      </c>
      <c r="E29" s="27" t="s">
        <v>161</v>
      </c>
      <c r="F29" s="25" t="s">
        <v>944</v>
      </c>
      <c r="G29" s="25" t="s">
        <v>585</v>
      </c>
      <c r="H29" s="29">
        <v>10</v>
      </c>
      <c r="I29" s="29">
        <v>10</v>
      </c>
      <c r="J29" s="29" t="s">
        <v>27</v>
      </c>
      <c r="K29" s="29" t="s">
        <v>27</v>
      </c>
      <c r="L29" s="36"/>
      <c r="M29" s="36"/>
      <c r="N29" s="36"/>
      <c r="O29" s="36"/>
      <c r="P29" s="175">
        <v>7</v>
      </c>
      <c r="Q29" s="32">
        <f t="shared" si="0"/>
        <v>8.5</v>
      </c>
      <c r="R29" s="33" t="str">
        <f t="shared" si="3"/>
        <v>A</v>
      </c>
      <c r="S29" s="34" t="str">
        <f t="shared" si="1"/>
        <v>Giỏi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21" customHeight="1">
      <c r="B30" s="24">
        <v>20</v>
      </c>
      <c r="C30" s="25" t="s">
        <v>3816</v>
      </c>
      <c r="D30" s="26" t="s">
        <v>3607</v>
      </c>
      <c r="E30" s="27" t="s">
        <v>185</v>
      </c>
      <c r="F30" s="25" t="s">
        <v>1561</v>
      </c>
      <c r="G30" s="25" t="s">
        <v>1182</v>
      </c>
      <c r="H30" s="29">
        <v>10</v>
      </c>
      <c r="I30" s="29">
        <v>10</v>
      </c>
      <c r="J30" s="29" t="s">
        <v>27</v>
      </c>
      <c r="K30" s="29" t="s">
        <v>27</v>
      </c>
      <c r="L30" s="36"/>
      <c r="M30" s="36"/>
      <c r="N30" s="36"/>
      <c r="O30" s="36"/>
      <c r="P30" s="175">
        <v>7</v>
      </c>
      <c r="Q30" s="32">
        <f t="shared" si="0"/>
        <v>8.5</v>
      </c>
      <c r="R30" s="33" t="str">
        <f t="shared" si="3"/>
        <v>A</v>
      </c>
      <c r="S30" s="34" t="str">
        <f t="shared" si="1"/>
        <v>Giỏi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21" customHeight="1">
      <c r="B31" s="24">
        <v>21</v>
      </c>
      <c r="C31" s="25" t="s">
        <v>3817</v>
      </c>
      <c r="D31" s="26" t="s">
        <v>624</v>
      </c>
      <c r="E31" s="27" t="s">
        <v>189</v>
      </c>
      <c r="F31" s="25" t="s">
        <v>674</v>
      </c>
      <c r="G31" s="25" t="s">
        <v>1182</v>
      </c>
      <c r="H31" s="29">
        <v>10</v>
      </c>
      <c r="I31" s="29">
        <v>4</v>
      </c>
      <c r="J31" s="29" t="s">
        <v>27</v>
      </c>
      <c r="K31" s="29" t="s">
        <v>27</v>
      </c>
      <c r="L31" s="36"/>
      <c r="M31" s="36"/>
      <c r="N31" s="36"/>
      <c r="O31" s="36"/>
      <c r="P31" s="175">
        <v>4</v>
      </c>
      <c r="Q31" s="32">
        <f t="shared" si="0"/>
        <v>5.2</v>
      </c>
      <c r="R31" s="33" t="str">
        <f t="shared" si="3"/>
        <v>D+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21" customHeight="1">
      <c r="B32" s="24">
        <v>22</v>
      </c>
      <c r="C32" s="25" t="s">
        <v>3818</v>
      </c>
      <c r="D32" s="26" t="s">
        <v>262</v>
      </c>
      <c r="E32" s="27" t="s">
        <v>189</v>
      </c>
      <c r="F32" s="25" t="s">
        <v>1148</v>
      </c>
      <c r="G32" s="25" t="s">
        <v>350</v>
      </c>
      <c r="H32" s="29">
        <v>9</v>
      </c>
      <c r="I32" s="29">
        <v>6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5.6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21" customHeight="1">
      <c r="B33" s="24">
        <v>23</v>
      </c>
      <c r="C33" s="25" t="s">
        <v>3819</v>
      </c>
      <c r="D33" s="26" t="s">
        <v>288</v>
      </c>
      <c r="E33" s="27" t="s">
        <v>189</v>
      </c>
      <c r="F33" s="25" t="s">
        <v>433</v>
      </c>
      <c r="G33" s="25" t="s">
        <v>105</v>
      </c>
      <c r="H33" s="29">
        <v>10</v>
      </c>
      <c r="I33" s="29">
        <v>10</v>
      </c>
      <c r="J33" s="29" t="s">
        <v>27</v>
      </c>
      <c r="K33" s="29" t="s">
        <v>27</v>
      </c>
      <c r="L33" s="36"/>
      <c r="M33" s="36"/>
      <c r="N33" s="36"/>
      <c r="O33" s="36"/>
      <c r="P33" s="175">
        <v>7</v>
      </c>
      <c r="Q33" s="32">
        <f t="shared" si="0"/>
        <v>8.5</v>
      </c>
      <c r="R33" s="33" t="str">
        <f t="shared" si="3"/>
        <v>A</v>
      </c>
      <c r="S33" s="34" t="str">
        <f t="shared" si="1"/>
        <v>Giỏi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21" customHeight="1">
      <c r="B34" s="24">
        <v>24</v>
      </c>
      <c r="C34" s="25" t="s">
        <v>3820</v>
      </c>
      <c r="D34" s="26" t="s">
        <v>3098</v>
      </c>
      <c r="E34" s="27" t="s">
        <v>443</v>
      </c>
      <c r="F34" s="25" t="s">
        <v>2541</v>
      </c>
      <c r="G34" s="25" t="s">
        <v>167</v>
      </c>
      <c r="H34" s="29">
        <v>9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5</v>
      </c>
      <c r="Q34" s="32">
        <f t="shared" si="0"/>
        <v>6.4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21" customHeight="1">
      <c r="B35" s="24">
        <v>25</v>
      </c>
      <c r="C35" s="25" t="s">
        <v>3821</v>
      </c>
      <c r="D35" s="26" t="s">
        <v>2664</v>
      </c>
      <c r="E35" s="27" t="s">
        <v>443</v>
      </c>
      <c r="F35" s="25" t="s">
        <v>212</v>
      </c>
      <c r="G35" s="25" t="s">
        <v>350</v>
      </c>
      <c r="H35" s="29">
        <v>10</v>
      </c>
      <c r="I35" s="29">
        <v>8</v>
      </c>
      <c r="J35" s="29" t="s">
        <v>27</v>
      </c>
      <c r="K35" s="29" t="s">
        <v>27</v>
      </c>
      <c r="L35" s="36"/>
      <c r="M35" s="36"/>
      <c r="N35" s="36"/>
      <c r="O35" s="36"/>
      <c r="P35" s="175">
        <v>6</v>
      </c>
      <c r="Q35" s="32">
        <f t="shared" si="0"/>
        <v>7.4</v>
      </c>
      <c r="R35" s="33" t="str">
        <f t="shared" si="3"/>
        <v>B</v>
      </c>
      <c r="S35" s="34" t="str">
        <f t="shared" si="1"/>
        <v>Khá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21" customHeight="1">
      <c r="B36" s="24">
        <v>26</v>
      </c>
      <c r="C36" s="25" t="s">
        <v>3822</v>
      </c>
      <c r="D36" s="26" t="s">
        <v>3823</v>
      </c>
      <c r="E36" s="27" t="s">
        <v>3824</v>
      </c>
      <c r="F36" s="25" t="s">
        <v>1739</v>
      </c>
      <c r="G36" s="25" t="s">
        <v>930</v>
      </c>
      <c r="H36" s="29">
        <v>10</v>
      </c>
      <c r="I36" s="29">
        <v>5</v>
      </c>
      <c r="J36" s="29" t="s">
        <v>27</v>
      </c>
      <c r="K36" s="29" t="s">
        <v>27</v>
      </c>
      <c r="L36" s="36"/>
      <c r="M36" s="36"/>
      <c r="N36" s="36"/>
      <c r="O36" s="36"/>
      <c r="P36" s="175">
        <v>7</v>
      </c>
      <c r="Q36" s="32">
        <f t="shared" si="0"/>
        <v>7</v>
      </c>
      <c r="R36" s="33" t="str">
        <f t="shared" si="3"/>
        <v>B</v>
      </c>
      <c r="S36" s="34" t="str">
        <f t="shared" si="1"/>
        <v>Khá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21" customHeight="1">
      <c r="B37" s="24">
        <v>27</v>
      </c>
      <c r="C37" s="25" t="s">
        <v>3825</v>
      </c>
      <c r="D37" s="26" t="s">
        <v>77</v>
      </c>
      <c r="E37" s="27" t="s">
        <v>610</v>
      </c>
      <c r="F37" s="25" t="s">
        <v>86</v>
      </c>
      <c r="G37" s="25" t="s">
        <v>187</v>
      </c>
      <c r="H37" s="29">
        <v>10</v>
      </c>
      <c r="I37" s="29">
        <v>4</v>
      </c>
      <c r="J37" s="29" t="s">
        <v>27</v>
      </c>
      <c r="K37" s="29" t="s">
        <v>27</v>
      </c>
      <c r="L37" s="36"/>
      <c r="M37" s="36"/>
      <c r="N37" s="36"/>
      <c r="O37" s="36"/>
      <c r="P37" s="175">
        <v>4</v>
      </c>
      <c r="Q37" s="32">
        <f t="shared" si="0"/>
        <v>5.2</v>
      </c>
      <c r="R37" s="33" t="str">
        <f t="shared" si="3"/>
        <v>D+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21" customHeight="1">
      <c r="B38" s="24">
        <v>28</v>
      </c>
      <c r="C38" s="25" t="s">
        <v>3826</v>
      </c>
      <c r="D38" s="26" t="s">
        <v>3827</v>
      </c>
      <c r="E38" s="27" t="s">
        <v>1296</v>
      </c>
      <c r="F38" s="25" t="s">
        <v>277</v>
      </c>
      <c r="G38" s="25" t="s">
        <v>1182</v>
      </c>
      <c r="H38" s="29">
        <v>5</v>
      </c>
      <c r="I38" s="29">
        <v>1</v>
      </c>
      <c r="J38" s="29" t="s">
        <v>27</v>
      </c>
      <c r="K38" s="29" t="s">
        <v>27</v>
      </c>
      <c r="L38" s="36"/>
      <c r="M38" s="36"/>
      <c r="N38" s="36"/>
      <c r="O38" s="36"/>
      <c r="P38" s="175" t="s">
        <v>27</v>
      </c>
      <c r="Q38" s="32">
        <f t="shared" si="0"/>
        <v>1.3</v>
      </c>
      <c r="R38" s="33" t="str">
        <f t="shared" si="3"/>
        <v>F</v>
      </c>
      <c r="S38" s="34" t="str">
        <f t="shared" si="1"/>
        <v>Kém</v>
      </c>
      <c r="T38" s="35" t="s">
        <v>5123</v>
      </c>
      <c r="U38" s="3"/>
      <c r="V38" s="101" t="str">
        <f t="shared" si="2"/>
        <v>Học lại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21" customHeight="1">
      <c r="B39" s="24">
        <v>29</v>
      </c>
      <c r="C39" s="25" t="s">
        <v>3828</v>
      </c>
      <c r="D39" s="26" t="s">
        <v>3829</v>
      </c>
      <c r="E39" s="27" t="s">
        <v>621</v>
      </c>
      <c r="F39" s="25" t="s">
        <v>761</v>
      </c>
      <c r="G39" s="25" t="s">
        <v>1182</v>
      </c>
      <c r="H39" s="29">
        <v>10</v>
      </c>
      <c r="I39" s="29">
        <v>7</v>
      </c>
      <c r="J39" s="29" t="s">
        <v>27</v>
      </c>
      <c r="K39" s="29" t="s">
        <v>27</v>
      </c>
      <c r="L39" s="36"/>
      <c r="M39" s="36"/>
      <c r="N39" s="36"/>
      <c r="O39" s="36"/>
      <c r="P39" s="175">
        <v>6</v>
      </c>
      <c r="Q39" s="32">
        <f t="shared" si="0"/>
        <v>7.1</v>
      </c>
      <c r="R39" s="33" t="str">
        <f t="shared" si="3"/>
        <v>B</v>
      </c>
      <c r="S39" s="34" t="str">
        <f t="shared" si="1"/>
        <v>Khá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21" customHeight="1">
      <c r="B40" s="24">
        <v>30</v>
      </c>
      <c r="C40" s="25" t="s">
        <v>3830</v>
      </c>
      <c r="D40" s="26" t="s">
        <v>155</v>
      </c>
      <c r="E40" s="27" t="s">
        <v>621</v>
      </c>
      <c r="F40" s="25" t="s">
        <v>2553</v>
      </c>
      <c r="G40" s="25" t="s">
        <v>79</v>
      </c>
      <c r="H40" s="29">
        <v>7</v>
      </c>
      <c r="I40" s="29">
        <v>5</v>
      </c>
      <c r="J40" s="29" t="s">
        <v>27</v>
      </c>
      <c r="K40" s="29" t="s">
        <v>27</v>
      </c>
      <c r="L40" s="36"/>
      <c r="M40" s="36"/>
      <c r="N40" s="36"/>
      <c r="O40" s="36"/>
      <c r="P40" s="175">
        <v>3</v>
      </c>
      <c r="Q40" s="32">
        <f t="shared" si="0"/>
        <v>4.4000000000000004</v>
      </c>
      <c r="R40" s="33" t="str">
        <f t="shared" si="3"/>
        <v>D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21" customHeight="1">
      <c r="B41" s="24">
        <v>31</v>
      </c>
      <c r="C41" s="25" t="s">
        <v>3831</v>
      </c>
      <c r="D41" s="26" t="s">
        <v>994</v>
      </c>
      <c r="E41" s="27" t="s">
        <v>228</v>
      </c>
      <c r="F41" s="25" t="s">
        <v>1836</v>
      </c>
      <c r="G41" s="25" t="s">
        <v>383</v>
      </c>
      <c r="H41" s="29">
        <v>9</v>
      </c>
      <c r="I41" s="29">
        <v>7</v>
      </c>
      <c r="J41" s="29" t="s">
        <v>27</v>
      </c>
      <c r="K41" s="29" t="s">
        <v>27</v>
      </c>
      <c r="L41" s="36"/>
      <c r="M41" s="36"/>
      <c r="N41" s="36"/>
      <c r="O41" s="36"/>
      <c r="P41" s="175">
        <v>6</v>
      </c>
      <c r="Q41" s="32">
        <f t="shared" si="0"/>
        <v>6.9</v>
      </c>
      <c r="R41" s="33" t="str">
        <f t="shared" si="3"/>
        <v>C+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21" customHeight="1">
      <c r="B42" s="24">
        <v>32</v>
      </c>
      <c r="C42" s="25" t="s">
        <v>3832</v>
      </c>
      <c r="D42" s="26" t="s">
        <v>368</v>
      </c>
      <c r="E42" s="27" t="s">
        <v>232</v>
      </c>
      <c r="F42" s="25" t="s">
        <v>2192</v>
      </c>
      <c r="G42" s="25" t="s">
        <v>79</v>
      </c>
      <c r="H42" s="29">
        <v>10</v>
      </c>
      <c r="I42" s="29">
        <v>10</v>
      </c>
      <c r="J42" s="29" t="s">
        <v>27</v>
      </c>
      <c r="K42" s="29" t="s">
        <v>27</v>
      </c>
      <c r="L42" s="36"/>
      <c r="M42" s="36"/>
      <c r="N42" s="36"/>
      <c r="O42" s="36"/>
      <c r="P42" s="175">
        <v>5</v>
      </c>
      <c r="Q42" s="32">
        <f t="shared" si="0"/>
        <v>7.5</v>
      </c>
      <c r="R42" s="33" t="str">
        <f t="shared" si="3"/>
        <v>B</v>
      </c>
      <c r="S42" s="34" t="str">
        <f t="shared" si="1"/>
        <v>Khá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21" customHeight="1">
      <c r="B43" s="24">
        <v>33</v>
      </c>
      <c r="C43" s="25" t="s">
        <v>3833</v>
      </c>
      <c r="D43" s="26" t="s">
        <v>3834</v>
      </c>
      <c r="E43" s="27" t="s">
        <v>232</v>
      </c>
      <c r="F43" s="25" t="s">
        <v>1035</v>
      </c>
      <c r="G43" s="25" t="s">
        <v>79</v>
      </c>
      <c r="H43" s="29">
        <v>10</v>
      </c>
      <c r="I43" s="29">
        <v>9</v>
      </c>
      <c r="J43" s="29" t="s">
        <v>27</v>
      </c>
      <c r="K43" s="29" t="s">
        <v>27</v>
      </c>
      <c r="L43" s="36"/>
      <c r="M43" s="36"/>
      <c r="N43" s="36"/>
      <c r="O43" s="36"/>
      <c r="P43" s="175">
        <v>9</v>
      </c>
      <c r="Q43" s="32">
        <f t="shared" si="0"/>
        <v>9.1999999999999993</v>
      </c>
      <c r="R43" s="33" t="str">
        <f t="shared" si="3"/>
        <v>A+</v>
      </c>
      <c r="S43" s="34" t="str">
        <f t="shared" si="1"/>
        <v>Giỏi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21" customHeight="1">
      <c r="B44" s="24">
        <v>34</v>
      </c>
      <c r="C44" s="25" t="s">
        <v>3835</v>
      </c>
      <c r="D44" s="26" t="s">
        <v>1238</v>
      </c>
      <c r="E44" s="27" t="s">
        <v>232</v>
      </c>
      <c r="F44" s="25" t="s">
        <v>2192</v>
      </c>
      <c r="G44" s="25" t="s">
        <v>187</v>
      </c>
      <c r="H44" s="29">
        <v>10</v>
      </c>
      <c r="I44" s="29">
        <v>10</v>
      </c>
      <c r="J44" s="29" t="s">
        <v>27</v>
      </c>
      <c r="K44" s="29" t="s">
        <v>27</v>
      </c>
      <c r="L44" s="36"/>
      <c r="M44" s="36"/>
      <c r="N44" s="36"/>
      <c r="O44" s="36"/>
      <c r="P44" s="175">
        <v>3</v>
      </c>
      <c r="Q44" s="32">
        <f t="shared" si="0"/>
        <v>6.5</v>
      </c>
      <c r="R44" s="33" t="str">
        <f t="shared" si="3"/>
        <v>C+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21" customHeight="1">
      <c r="B45" s="24">
        <v>35</v>
      </c>
      <c r="C45" s="25" t="s">
        <v>3836</v>
      </c>
      <c r="D45" s="26" t="s">
        <v>1312</v>
      </c>
      <c r="E45" s="27" t="s">
        <v>232</v>
      </c>
      <c r="F45" s="25" t="s">
        <v>1204</v>
      </c>
      <c r="G45" s="25" t="s">
        <v>129</v>
      </c>
      <c r="H45" s="29">
        <v>10</v>
      </c>
      <c r="I45" s="29">
        <v>4</v>
      </c>
      <c r="J45" s="29" t="s">
        <v>27</v>
      </c>
      <c r="K45" s="29" t="s">
        <v>27</v>
      </c>
      <c r="L45" s="36"/>
      <c r="M45" s="36"/>
      <c r="N45" s="36"/>
      <c r="O45" s="36"/>
      <c r="P45" s="175">
        <v>6</v>
      </c>
      <c r="Q45" s="32">
        <f t="shared" si="0"/>
        <v>6.2</v>
      </c>
      <c r="R45" s="33" t="str">
        <f t="shared" si="3"/>
        <v>C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21" customHeight="1">
      <c r="B46" s="24">
        <v>36</v>
      </c>
      <c r="C46" s="25" t="s">
        <v>3837</v>
      </c>
      <c r="D46" s="26" t="s">
        <v>3838</v>
      </c>
      <c r="E46" s="27" t="s">
        <v>251</v>
      </c>
      <c r="F46" s="25" t="s">
        <v>815</v>
      </c>
      <c r="G46" s="25" t="s">
        <v>653</v>
      </c>
      <c r="H46" s="29">
        <v>10</v>
      </c>
      <c r="I46" s="29">
        <v>4</v>
      </c>
      <c r="J46" s="29" t="s">
        <v>27</v>
      </c>
      <c r="K46" s="29" t="s">
        <v>27</v>
      </c>
      <c r="L46" s="36"/>
      <c r="M46" s="36"/>
      <c r="N46" s="36"/>
      <c r="O46" s="36"/>
      <c r="P46" s="175">
        <v>6</v>
      </c>
      <c r="Q46" s="32">
        <f t="shared" si="0"/>
        <v>6.2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21" customHeight="1">
      <c r="B47" s="24">
        <v>37</v>
      </c>
      <c r="C47" s="25" t="s">
        <v>3839</v>
      </c>
      <c r="D47" s="26" t="s">
        <v>1114</v>
      </c>
      <c r="E47" s="27" t="s">
        <v>683</v>
      </c>
      <c r="F47" s="25" t="s">
        <v>379</v>
      </c>
      <c r="G47" s="25" t="s">
        <v>79</v>
      </c>
      <c r="H47" s="29">
        <v>7</v>
      </c>
      <c r="I47" s="29">
        <v>7</v>
      </c>
      <c r="J47" s="29" t="s">
        <v>27</v>
      </c>
      <c r="K47" s="29" t="s">
        <v>27</v>
      </c>
      <c r="L47" s="36"/>
      <c r="M47" s="36"/>
      <c r="N47" s="36"/>
      <c r="O47" s="36"/>
      <c r="P47" s="175">
        <v>6</v>
      </c>
      <c r="Q47" s="32">
        <f t="shared" si="0"/>
        <v>6.5</v>
      </c>
      <c r="R47" s="33" t="str">
        <f t="shared" si="3"/>
        <v>C+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21" customHeight="1">
      <c r="B48" s="24">
        <v>38</v>
      </c>
      <c r="C48" s="25" t="s">
        <v>3840</v>
      </c>
      <c r="D48" s="26" t="s">
        <v>3841</v>
      </c>
      <c r="E48" s="27" t="s">
        <v>683</v>
      </c>
      <c r="F48" s="25" t="s">
        <v>551</v>
      </c>
      <c r="G48" s="25" t="s">
        <v>1532</v>
      </c>
      <c r="H48" s="29">
        <v>8</v>
      </c>
      <c r="I48" s="29">
        <v>10</v>
      </c>
      <c r="J48" s="29" t="s">
        <v>27</v>
      </c>
      <c r="K48" s="29" t="s">
        <v>27</v>
      </c>
      <c r="L48" s="36"/>
      <c r="M48" s="36"/>
      <c r="N48" s="36"/>
      <c r="O48" s="36"/>
      <c r="P48" s="175">
        <v>6</v>
      </c>
      <c r="Q48" s="32">
        <f t="shared" si="0"/>
        <v>7.6</v>
      </c>
      <c r="R48" s="33" t="str">
        <f t="shared" si="3"/>
        <v>B</v>
      </c>
      <c r="S48" s="34" t="str">
        <f t="shared" si="1"/>
        <v>Khá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21" customHeight="1">
      <c r="B49" s="24">
        <v>39</v>
      </c>
      <c r="C49" s="25" t="s">
        <v>3842</v>
      </c>
      <c r="D49" s="26" t="s">
        <v>93</v>
      </c>
      <c r="E49" s="27" t="s">
        <v>1585</v>
      </c>
      <c r="F49" s="25" t="s">
        <v>527</v>
      </c>
      <c r="G49" s="25" t="s">
        <v>79</v>
      </c>
      <c r="H49" s="29">
        <v>10</v>
      </c>
      <c r="I49" s="29">
        <v>5</v>
      </c>
      <c r="J49" s="29" t="s">
        <v>27</v>
      </c>
      <c r="K49" s="29" t="s">
        <v>27</v>
      </c>
      <c r="L49" s="36"/>
      <c r="M49" s="36"/>
      <c r="N49" s="36"/>
      <c r="O49" s="36"/>
      <c r="P49" s="175">
        <v>6</v>
      </c>
      <c r="Q49" s="32">
        <f t="shared" si="0"/>
        <v>6.5</v>
      </c>
      <c r="R49" s="33" t="str">
        <f t="shared" si="3"/>
        <v>C+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21" customHeight="1">
      <c r="B50" s="24">
        <v>40</v>
      </c>
      <c r="C50" s="25" t="s">
        <v>3843</v>
      </c>
      <c r="D50" s="26" t="s">
        <v>1255</v>
      </c>
      <c r="E50" s="27" t="s">
        <v>2894</v>
      </c>
      <c r="F50" s="25" t="s">
        <v>749</v>
      </c>
      <c r="G50" s="25" t="s">
        <v>1182</v>
      </c>
      <c r="H50" s="29">
        <v>10</v>
      </c>
      <c r="I50" s="29">
        <v>5</v>
      </c>
      <c r="J50" s="29" t="s">
        <v>27</v>
      </c>
      <c r="K50" s="29" t="s">
        <v>27</v>
      </c>
      <c r="L50" s="36"/>
      <c r="M50" s="36"/>
      <c r="N50" s="36"/>
      <c r="O50" s="36"/>
      <c r="P50" s="175">
        <v>3</v>
      </c>
      <c r="Q50" s="32">
        <f t="shared" si="0"/>
        <v>5</v>
      </c>
      <c r="R50" s="33" t="str">
        <f t="shared" si="3"/>
        <v>D+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21" customHeight="1">
      <c r="B51" s="24">
        <v>41</v>
      </c>
      <c r="C51" s="25" t="s">
        <v>3844</v>
      </c>
      <c r="D51" s="26" t="s">
        <v>214</v>
      </c>
      <c r="E51" s="27" t="s">
        <v>276</v>
      </c>
      <c r="F51" s="25" t="s">
        <v>576</v>
      </c>
      <c r="G51" s="25" t="s">
        <v>79</v>
      </c>
      <c r="H51" s="29">
        <v>9</v>
      </c>
      <c r="I51" s="29">
        <v>8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6.2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21" customHeight="1">
      <c r="B52" s="24">
        <v>42</v>
      </c>
      <c r="C52" s="25" t="s">
        <v>3845</v>
      </c>
      <c r="D52" s="26" t="s">
        <v>624</v>
      </c>
      <c r="E52" s="27" t="s">
        <v>487</v>
      </c>
      <c r="F52" s="25" t="s">
        <v>133</v>
      </c>
      <c r="G52" s="25" t="s">
        <v>1182</v>
      </c>
      <c r="H52" s="29">
        <v>10</v>
      </c>
      <c r="I52" s="29">
        <v>9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6.2</v>
      </c>
      <c r="R52" s="33" t="str">
        <f t="shared" si="3"/>
        <v>C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21" customHeight="1">
      <c r="B53" s="24">
        <v>43</v>
      </c>
      <c r="C53" s="25" t="s">
        <v>3846</v>
      </c>
      <c r="D53" s="26" t="s">
        <v>2004</v>
      </c>
      <c r="E53" s="27" t="s">
        <v>701</v>
      </c>
      <c r="F53" s="25" t="s">
        <v>260</v>
      </c>
      <c r="G53" s="25" t="s">
        <v>115</v>
      </c>
      <c r="H53" s="29">
        <v>8</v>
      </c>
      <c r="I53" s="29">
        <v>7</v>
      </c>
      <c r="J53" s="29" t="s">
        <v>27</v>
      </c>
      <c r="K53" s="29" t="s">
        <v>27</v>
      </c>
      <c r="L53" s="36"/>
      <c r="M53" s="36"/>
      <c r="N53" s="36"/>
      <c r="O53" s="36"/>
      <c r="P53" s="175">
        <v>5</v>
      </c>
      <c r="Q53" s="32">
        <f t="shared" si="0"/>
        <v>6.2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21" customHeight="1">
      <c r="B54" s="24">
        <v>44</v>
      </c>
      <c r="C54" s="25" t="s">
        <v>3847</v>
      </c>
      <c r="D54" s="26" t="s">
        <v>3848</v>
      </c>
      <c r="E54" s="27" t="s">
        <v>495</v>
      </c>
      <c r="F54" s="25" t="s">
        <v>1289</v>
      </c>
      <c r="G54" s="25" t="s">
        <v>91</v>
      </c>
      <c r="H54" s="29">
        <v>10</v>
      </c>
      <c r="I54" s="29">
        <v>9</v>
      </c>
      <c r="J54" s="29" t="s">
        <v>27</v>
      </c>
      <c r="K54" s="29" t="s">
        <v>27</v>
      </c>
      <c r="L54" s="36"/>
      <c r="M54" s="36"/>
      <c r="N54" s="36"/>
      <c r="O54" s="36"/>
      <c r="P54" s="175">
        <v>3</v>
      </c>
      <c r="Q54" s="32">
        <f t="shared" si="0"/>
        <v>6.2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21" customHeight="1">
      <c r="B55" s="24">
        <v>45</v>
      </c>
      <c r="C55" s="25" t="s">
        <v>3849</v>
      </c>
      <c r="D55" s="26" t="s">
        <v>3756</v>
      </c>
      <c r="E55" s="27" t="s">
        <v>495</v>
      </c>
      <c r="F55" s="25" t="s">
        <v>1186</v>
      </c>
      <c r="G55" s="25" t="s">
        <v>191</v>
      </c>
      <c r="H55" s="29">
        <v>10</v>
      </c>
      <c r="I55" s="29">
        <v>7</v>
      </c>
      <c r="J55" s="29" t="s">
        <v>27</v>
      </c>
      <c r="K55" s="29" t="s">
        <v>27</v>
      </c>
      <c r="L55" s="36"/>
      <c r="M55" s="36"/>
      <c r="N55" s="36"/>
      <c r="O55" s="36"/>
      <c r="P55" s="175">
        <v>6</v>
      </c>
      <c r="Q55" s="32">
        <f t="shared" si="0"/>
        <v>7.1</v>
      </c>
      <c r="R55" s="33" t="str">
        <f t="shared" si="3"/>
        <v>B</v>
      </c>
      <c r="S55" s="34" t="str">
        <f t="shared" si="1"/>
        <v>Khá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21" customHeight="1">
      <c r="B56" s="24">
        <v>46</v>
      </c>
      <c r="C56" s="25" t="s">
        <v>3850</v>
      </c>
      <c r="D56" s="26" t="s">
        <v>994</v>
      </c>
      <c r="E56" s="27" t="s">
        <v>2710</v>
      </c>
      <c r="F56" s="25" t="s">
        <v>540</v>
      </c>
      <c r="G56" s="25" t="s">
        <v>1182</v>
      </c>
      <c r="H56" s="29">
        <v>8</v>
      </c>
      <c r="I56" s="29">
        <v>7</v>
      </c>
      <c r="J56" s="29" t="s">
        <v>27</v>
      </c>
      <c r="K56" s="29" t="s">
        <v>27</v>
      </c>
      <c r="L56" s="36"/>
      <c r="M56" s="36"/>
      <c r="N56" s="36"/>
      <c r="O56" s="36"/>
      <c r="P56" s="175">
        <v>8</v>
      </c>
      <c r="Q56" s="32">
        <f t="shared" si="0"/>
        <v>7.7</v>
      </c>
      <c r="R56" s="33" t="str">
        <f t="shared" si="3"/>
        <v>B</v>
      </c>
      <c r="S56" s="34" t="str">
        <f t="shared" si="1"/>
        <v>Khá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21" customHeight="1">
      <c r="B57" s="24">
        <v>47</v>
      </c>
      <c r="C57" s="25" t="s">
        <v>3851</v>
      </c>
      <c r="D57" s="26" t="s">
        <v>303</v>
      </c>
      <c r="E57" s="27" t="s">
        <v>2521</v>
      </c>
      <c r="F57" s="25" t="s">
        <v>652</v>
      </c>
      <c r="G57" s="25" t="s">
        <v>191</v>
      </c>
      <c r="H57" s="29">
        <v>10</v>
      </c>
      <c r="I57" s="29">
        <v>10</v>
      </c>
      <c r="J57" s="29" t="s">
        <v>27</v>
      </c>
      <c r="K57" s="29" t="s">
        <v>27</v>
      </c>
      <c r="L57" s="36"/>
      <c r="M57" s="36"/>
      <c r="N57" s="36"/>
      <c r="O57" s="36"/>
      <c r="P57" s="175">
        <v>7</v>
      </c>
      <c r="Q57" s="32">
        <f t="shared" si="0"/>
        <v>8.5</v>
      </c>
      <c r="R57" s="33" t="str">
        <f t="shared" si="3"/>
        <v>A</v>
      </c>
      <c r="S57" s="34" t="str">
        <f t="shared" si="1"/>
        <v>Giỏi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21" customHeight="1">
      <c r="B58" s="24">
        <v>48</v>
      </c>
      <c r="C58" s="25" t="s">
        <v>3852</v>
      </c>
      <c r="D58" s="26" t="s">
        <v>1870</v>
      </c>
      <c r="E58" s="27" t="s">
        <v>304</v>
      </c>
      <c r="F58" s="25" t="s">
        <v>1035</v>
      </c>
      <c r="G58" s="25" t="s">
        <v>187</v>
      </c>
      <c r="H58" s="29">
        <v>8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3</v>
      </c>
      <c r="Q58" s="32">
        <f t="shared" si="0"/>
        <v>4.3</v>
      </c>
      <c r="R58" s="33" t="str">
        <f t="shared" si="3"/>
        <v>D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21" customHeight="1">
      <c r="B59" s="24">
        <v>49</v>
      </c>
      <c r="C59" s="25" t="s">
        <v>3853</v>
      </c>
      <c r="D59" s="26" t="s">
        <v>254</v>
      </c>
      <c r="E59" s="27" t="s">
        <v>1724</v>
      </c>
      <c r="F59" s="25" t="s">
        <v>2013</v>
      </c>
      <c r="G59" s="25" t="s">
        <v>557</v>
      </c>
      <c r="H59" s="29">
        <v>10</v>
      </c>
      <c r="I59" s="29">
        <v>5</v>
      </c>
      <c r="J59" s="29" t="s">
        <v>27</v>
      </c>
      <c r="K59" s="29" t="s">
        <v>27</v>
      </c>
      <c r="L59" s="36"/>
      <c r="M59" s="36"/>
      <c r="N59" s="36"/>
      <c r="O59" s="36"/>
      <c r="P59" s="175">
        <v>8</v>
      </c>
      <c r="Q59" s="32">
        <f t="shared" si="0"/>
        <v>7.5</v>
      </c>
      <c r="R59" s="33" t="str">
        <f t="shared" si="3"/>
        <v>B</v>
      </c>
      <c r="S59" s="34" t="str">
        <f t="shared" si="1"/>
        <v>Khá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21" customHeight="1">
      <c r="B60" s="24">
        <v>50</v>
      </c>
      <c r="C60" s="25" t="s">
        <v>3854</v>
      </c>
      <c r="D60" s="26" t="s">
        <v>3855</v>
      </c>
      <c r="E60" s="27" t="s">
        <v>3856</v>
      </c>
      <c r="F60" s="25" t="s">
        <v>670</v>
      </c>
      <c r="G60" s="25" t="s">
        <v>138</v>
      </c>
      <c r="H60" s="29">
        <v>10</v>
      </c>
      <c r="I60" s="29">
        <v>1</v>
      </c>
      <c r="J60" s="29" t="s">
        <v>27</v>
      </c>
      <c r="K60" s="29" t="s">
        <v>27</v>
      </c>
      <c r="L60" s="36"/>
      <c r="M60" s="36"/>
      <c r="N60" s="36"/>
      <c r="O60" s="36"/>
      <c r="P60" s="175">
        <v>6</v>
      </c>
      <c r="Q60" s="32">
        <f t="shared" si="0"/>
        <v>5.3</v>
      </c>
      <c r="R60" s="33" t="str">
        <f t="shared" si="3"/>
        <v>D+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21" customHeight="1">
      <c r="B61" s="24">
        <v>51</v>
      </c>
      <c r="C61" s="25" t="s">
        <v>3857</v>
      </c>
      <c r="D61" s="26" t="s">
        <v>288</v>
      </c>
      <c r="E61" s="27" t="s">
        <v>506</v>
      </c>
      <c r="F61" s="25" t="s">
        <v>394</v>
      </c>
      <c r="G61" s="25" t="s">
        <v>79</v>
      </c>
      <c r="H61" s="29">
        <v>10</v>
      </c>
      <c r="I61" s="29">
        <v>9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7.2</v>
      </c>
      <c r="R61" s="33" t="str">
        <f t="shared" si="3"/>
        <v>B</v>
      </c>
      <c r="S61" s="34" t="str">
        <f t="shared" si="1"/>
        <v>Khá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21" customHeight="1">
      <c r="B62" s="24">
        <v>52</v>
      </c>
      <c r="C62" s="25" t="s">
        <v>3858</v>
      </c>
      <c r="D62" s="26" t="s">
        <v>3859</v>
      </c>
      <c r="E62" s="27" t="s">
        <v>885</v>
      </c>
      <c r="F62" s="25" t="s">
        <v>3860</v>
      </c>
      <c r="G62" s="25" t="s">
        <v>653</v>
      </c>
      <c r="H62" s="29">
        <v>10</v>
      </c>
      <c r="I62" s="29">
        <v>6</v>
      </c>
      <c r="J62" s="29" t="s">
        <v>27</v>
      </c>
      <c r="K62" s="29" t="s">
        <v>27</v>
      </c>
      <c r="L62" s="36"/>
      <c r="M62" s="36"/>
      <c r="N62" s="36"/>
      <c r="O62" s="36"/>
      <c r="P62" s="175">
        <v>7</v>
      </c>
      <c r="Q62" s="32">
        <f t="shared" si="0"/>
        <v>7.3</v>
      </c>
      <c r="R62" s="33" t="str">
        <f t="shared" si="3"/>
        <v>B</v>
      </c>
      <c r="S62" s="34" t="str">
        <f t="shared" si="1"/>
        <v>Khá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21" customHeight="1">
      <c r="B63" s="24">
        <v>53</v>
      </c>
      <c r="C63" s="25" t="s">
        <v>3861</v>
      </c>
      <c r="D63" s="26" t="s">
        <v>3862</v>
      </c>
      <c r="E63" s="27" t="s">
        <v>3863</v>
      </c>
      <c r="F63" s="25" t="s">
        <v>353</v>
      </c>
      <c r="G63" s="25" t="s">
        <v>191</v>
      </c>
      <c r="H63" s="29">
        <v>9</v>
      </c>
      <c r="I63" s="29">
        <v>5</v>
      </c>
      <c r="J63" s="29" t="s">
        <v>27</v>
      </c>
      <c r="K63" s="29" t="s">
        <v>27</v>
      </c>
      <c r="L63" s="36"/>
      <c r="M63" s="36"/>
      <c r="N63" s="36"/>
      <c r="O63" s="36"/>
      <c r="P63" s="175">
        <v>5</v>
      </c>
      <c r="Q63" s="32">
        <f t="shared" si="0"/>
        <v>5.8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21" customHeight="1">
      <c r="B64" s="24">
        <v>54</v>
      </c>
      <c r="C64" s="25" t="s">
        <v>3864</v>
      </c>
      <c r="D64" s="26" t="s">
        <v>1475</v>
      </c>
      <c r="E64" s="27" t="s">
        <v>893</v>
      </c>
      <c r="F64" s="25" t="s">
        <v>995</v>
      </c>
      <c r="G64" s="25" t="s">
        <v>115</v>
      </c>
      <c r="H64" s="29">
        <v>8</v>
      </c>
      <c r="I64" s="29">
        <v>5</v>
      </c>
      <c r="J64" s="29" t="s">
        <v>27</v>
      </c>
      <c r="K64" s="29" t="s">
        <v>27</v>
      </c>
      <c r="L64" s="36"/>
      <c r="M64" s="36"/>
      <c r="N64" s="36"/>
      <c r="O64" s="36"/>
      <c r="P64" s="175">
        <v>3</v>
      </c>
      <c r="Q64" s="32">
        <f t="shared" si="0"/>
        <v>4.5999999999999996</v>
      </c>
      <c r="R64" s="33" t="str">
        <f t="shared" si="3"/>
        <v>D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21" customHeight="1">
      <c r="B65" s="24">
        <v>55</v>
      </c>
      <c r="C65" s="25" t="s">
        <v>3865</v>
      </c>
      <c r="D65" s="26" t="s">
        <v>2145</v>
      </c>
      <c r="E65" s="27" t="s">
        <v>3292</v>
      </c>
      <c r="F65" s="25" t="s">
        <v>2553</v>
      </c>
      <c r="G65" s="25" t="s">
        <v>129</v>
      </c>
      <c r="H65" s="29">
        <v>10</v>
      </c>
      <c r="I65" s="29">
        <v>9</v>
      </c>
      <c r="J65" s="29" t="s">
        <v>27</v>
      </c>
      <c r="K65" s="29" t="s">
        <v>27</v>
      </c>
      <c r="L65" s="36"/>
      <c r="M65" s="36"/>
      <c r="N65" s="36"/>
      <c r="O65" s="36"/>
      <c r="P65" s="175">
        <v>7</v>
      </c>
      <c r="Q65" s="32">
        <f t="shared" si="0"/>
        <v>8.1999999999999993</v>
      </c>
      <c r="R65" s="33" t="str">
        <f t="shared" si="3"/>
        <v>B+</v>
      </c>
      <c r="S65" s="34" t="str">
        <f t="shared" si="1"/>
        <v>Khá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21" customHeight="1">
      <c r="B66" s="24">
        <v>56</v>
      </c>
      <c r="C66" s="25" t="s">
        <v>3866</v>
      </c>
      <c r="D66" s="26" t="s">
        <v>3867</v>
      </c>
      <c r="E66" s="27" t="s">
        <v>904</v>
      </c>
      <c r="F66" s="25" t="s">
        <v>800</v>
      </c>
      <c r="G66" s="25" t="s">
        <v>357</v>
      </c>
      <c r="H66" s="29">
        <v>10</v>
      </c>
      <c r="I66" s="29">
        <v>9</v>
      </c>
      <c r="J66" s="29" t="s">
        <v>27</v>
      </c>
      <c r="K66" s="29" t="s">
        <v>27</v>
      </c>
      <c r="L66" s="36"/>
      <c r="M66" s="36"/>
      <c r="N66" s="36"/>
      <c r="O66" s="36"/>
      <c r="P66" s="175">
        <v>1</v>
      </c>
      <c r="Q66" s="32">
        <f t="shared" si="0"/>
        <v>5.2</v>
      </c>
      <c r="R66" s="33" t="str">
        <f t="shared" si="3"/>
        <v>D+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21" customHeight="1">
      <c r="B67" s="24">
        <v>57</v>
      </c>
      <c r="C67" s="25" t="s">
        <v>3868</v>
      </c>
      <c r="D67" s="26" t="s">
        <v>3869</v>
      </c>
      <c r="E67" s="27" t="s">
        <v>904</v>
      </c>
      <c r="F67" s="25" t="s">
        <v>319</v>
      </c>
      <c r="G67" s="25" t="s">
        <v>167</v>
      </c>
      <c r="H67" s="29">
        <v>10</v>
      </c>
      <c r="I67" s="29">
        <v>9</v>
      </c>
      <c r="J67" s="29" t="s">
        <v>27</v>
      </c>
      <c r="K67" s="29" t="s">
        <v>27</v>
      </c>
      <c r="L67" s="36"/>
      <c r="M67" s="36"/>
      <c r="N67" s="36"/>
      <c r="O67" s="36"/>
      <c r="P67" s="175">
        <v>7</v>
      </c>
      <c r="Q67" s="32">
        <f t="shared" si="0"/>
        <v>8.1999999999999993</v>
      </c>
      <c r="R67" s="33" t="str">
        <f t="shared" si="3"/>
        <v>B+</v>
      </c>
      <c r="S67" s="34" t="str">
        <f t="shared" si="1"/>
        <v>Khá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21" customHeight="1">
      <c r="B68" s="24">
        <v>58</v>
      </c>
      <c r="C68" s="25" t="s">
        <v>3870</v>
      </c>
      <c r="D68" s="26" t="s">
        <v>3871</v>
      </c>
      <c r="E68" s="27" t="s">
        <v>334</v>
      </c>
      <c r="F68" s="25" t="s">
        <v>459</v>
      </c>
      <c r="G68" s="25" t="s">
        <v>158</v>
      </c>
      <c r="H68" s="29">
        <v>10</v>
      </c>
      <c r="I68" s="29">
        <v>6</v>
      </c>
      <c r="J68" s="29" t="s">
        <v>27</v>
      </c>
      <c r="K68" s="29" t="s">
        <v>27</v>
      </c>
      <c r="L68" s="36"/>
      <c r="M68" s="36"/>
      <c r="N68" s="36"/>
      <c r="O68" s="36"/>
      <c r="P68" s="175">
        <v>5</v>
      </c>
      <c r="Q68" s="32">
        <f t="shared" si="0"/>
        <v>6.3</v>
      </c>
      <c r="R68" s="33" t="str">
        <f t="shared" si="3"/>
        <v>C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21" customHeight="1">
      <c r="B69" s="24">
        <v>59</v>
      </c>
      <c r="C69" s="25" t="s">
        <v>3872</v>
      </c>
      <c r="D69" s="26" t="s">
        <v>254</v>
      </c>
      <c r="E69" s="27" t="s">
        <v>755</v>
      </c>
      <c r="F69" s="25" t="s">
        <v>758</v>
      </c>
      <c r="G69" s="25" t="s">
        <v>200</v>
      </c>
      <c r="H69" s="29">
        <v>10</v>
      </c>
      <c r="I69" s="29">
        <v>1</v>
      </c>
      <c r="J69" s="29" t="s">
        <v>27</v>
      </c>
      <c r="K69" s="29" t="s">
        <v>27</v>
      </c>
      <c r="L69" s="36"/>
      <c r="M69" s="36"/>
      <c r="N69" s="36"/>
      <c r="O69" s="36"/>
      <c r="P69" s="175">
        <v>6</v>
      </c>
      <c r="Q69" s="32">
        <f t="shared" si="0"/>
        <v>5.3</v>
      </c>
      <c r="R69" s="33" t="str">
        <f t="shared" si="3"/>
        <v>D+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21" customHeight="1">
      <c r="B70" s="24">
        <v>60</v>
      </c>
      <c r="C70" s="25" t="s">
        <v>3873</v>
      </c>
      <c r="D70" s="26" t="s">
        <v>3270</v>
      </c>
      <c r="E70" s="27" t="s">
        <v>1497</v>
      </c>
      <c r="F70" s="25" t="s">
        <v>678</v>
      </c>
      <c r="G70" s="25" t="s">
        <v>1047</v>
      </c>
      <c r="H70" s="29">
        <v>10</v>
      </c>
      <c r="I70" s="29">
        <v>5</v>
      </c>
      <c r="J70" s="29" t="s">
        <v>27</v>
      </c>
      <c r="K70" s="29" t="s">
        <v>27</v>
      </c>
      <c r="L70" s="36"/>
      <c r="M70" s="36"/>
      <c r="N70" s="36"/>
      <c r="O70" s="36"/>
      <c r="P70" s="175">
        <v>5</v>
      </c>
      <c r="Q70" s="32">
        <f t="shared" si="0"/>
        <v>6</v>
      </c>
      <c r="R70" s="33" t="str">
        <f t="shared" si="3"/>
        <v>C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 hidden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147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56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1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4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041" priority="2" operator="greaterThan">
      <formula>10</formula>
    </cfRule>
  </conditionalFormatting>
  <conditionalFormatting sqref="C1:C1048576">
    <cfRule type="duplicateValues" dxfId="2040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65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3.125" style="1" bestFit="1" customWidth="1"/>
    <col min="5" max="5" width="8.5" style="1" customWidth="1"/>
    <col min="6" max="6" width="9.375" style="1" hidden="1" customWidth="1"/>
    <col min="7" max="7" width="13.37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2427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43597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33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84</v>
      </c>
      <c r="AG9" s="81">
        <f>+$AF$9/$Y$9</f>
        <v>0.56000000000000005</v>
      </c>
      <c r="AH9" s="82">
        <f>COUNTIF($V$10:$V$219,"Học lại")</f>
        <v>11</v>
      </c>
      <c r="AI9" s="81">
        <f>+$AH$9/$Y$9</f>
        <v>7.3333333333333334E-2</v>
      </c>
      <c r="AJ9" s="73">
        <f>COUNTIF($V$11:$V$219,"Đạt")</f>
        <v>55</v>
      </c>
      <c r="AK9" s="80">
        <f>+$AJ$9/$Y$9</f>
        <v>0.36666666666666664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1508</v>
      </c>
      <c r="D11" s="17" t="s">
        <v>1509</v>
      </c>
      <c r="E11" s="18" t="s">
        <v>73</v>
      </c>
      <c r="F11" s="16" t="s">
        <v>630</v>
      </c>
      <c r="G11" s="16" t="s">
        <v>83</v>
      </c>
      <c r="H11" s="19">
        <v>7</v>
      </c>
      <c r="I11" s="19">
        <v>6</v>
      </c>
      <c r="J11" s="19" t="s">
        <v>27</v>
      </c>
      <c r="K11" s="19" t="s">
        <v>27</v>
      </c>
      <c r="L11" s="20"/>
      <c r="M11" s="20"/>
      <c r="N11" s="20"/>
      <c r="O11" s="20"/>
      <c r="P11" s="174">
        <v>4</v>
      </c>
      <c r="Q11" s="21">
        <f t="shared" ref="Q11:Q74" si="0">ROUND(SUMPRODUCT(H11:P11,$H$10:$P$10)/100,1)</f>
        <v>5.2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1510</v>
      </c>
      <c r="D12" s="26" t="s">
        <v>1511</v>
      </c>
      <c r="E12" s="27" t="s">
        <v>73</v>
      </c>
      <c r="F12" s="25" t="s">
        <v>1512</v>
      </c>
      <c r="G12" s="25" t="s">
        <v>282</v>
      </c>
      <c r="H12" s="29">
        <v>10</v>
      </c>
      <c r="I12" s="29">
        <v>5</v>
      </c>
      <c r="J12" s="29" t="s">
        <v>27</v>
      </c>
      <c r="K12" s="29" t="s">
        <v>27</v>
      </c>
      <c r="L12" s="30"/>
      <c r="M12" s="30"/>
      <c r="N12" s="30"/>
      <c r="O12" s="30"/>
      <c r="P12" s="175">
        <v>5</v>
      </c>
      <c r="Q12" s="32">
        <f t="shared" si="0"/>
        <v>6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1513</v>
      </c>
      <c r="D13" s="26" t="s">
        <v>1514</v>
      </c>
      <c r="E13" s="27" t="s">
        <v>73</v>
      </c>
      <c r="F13" s="25" t="s">
        <v>846</v>
      </c>
      <c r="G13" s="25" t="s">
        <v>828</v>
      </c>
      <c r="H13" s="29">
        <v>10</v>
      </c>
      <c r="I13" s="29">
        <v>6</v>
      </c>
      <c r="J13" s="29" t="s">
        <v>27</v>
      </c>
      <c r="K13" s="29" t="s">
        <v>27</v>
      </c>
      <c r="L13" s="36"/>
      <c r="M13" s="36"/>
      <c r="N13" s="36"/>
      <c r="O13" s="36"/>
      <c r="P13" s="175">
        <v>2</v>
      </c>
      <c r="Q13" s="32">
        <f t="shared" si="0"/>
        <v>4.8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1515</v>
      </c>
      <c r="D14" s="26" t="s">
        <v>1516</v>
      </c>
      <c r="E14" s="27" t="s">
        <v>73</v>
      </c>
      <c r="F14" s="25" t="s">
        <v>459</v>
      </c>
      <c r="G14" s="25" t="s">
        <v>110</v>
      </c>
      <c r="H14" s="29">
        <v>3</v>
      </c>
      <c r="I14" s="29">
        <v>0</v>
      </c>
      <c r="J14" s="29" t="s">
        <v>27</v>
      </c>
      <c r="K14" s="29" t="s">
        <v>27</v>
      </c>
      <c r="L14" s="36"/>
      <c r="M14" s="36"/>
      <c r="N14" s="36"/>
      <c r="O14" s="36"/>
      <c r="P14" s="175" t="s">
        <v>27</v>
      </c>
      <c r="Q14" s="32">
        <f t="shared" si="0"/>
        <v>0.6</v>
      </c>
      <c r="R14" s="33" t="str">
        <f t="shared" si="3"/>
        <v>F</v>
      </c>
      <c r="S14" s="34" t="str">
        <f t="shared" si="1"/>
        <v>Kém</v>
      </c>
      <c r="T14" s="35" t="str">
        <f t="shared" si="4"/>
        <v>Không đủ ĐKDT</v>
      </c>
      <c r="U14" s="3"/>
      <c r="V14" s="101" t="str">
        <f t="shared" si="2"/>
        <v>Học lại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1517</v>
      </c>
      <c r="D15" s="26" t="s">
        <v>1518</v>
      </c>
      <c r="E15" s="27" t="s">
        <v>1365</v>
      </c>
      <c r="F15" s="25" t="s">
        <v>1519</v>
      </c>
      <c r="G15" s="25" t="s">
        <v>357</v>
      </c>
      <c r="H15" s="29">
        <v>9</v>
      </c>
      <c r="I15" s="29">
        <v>8</v>
      </c>
      <c r="J15" s="29" t="s">
        <v>27</v>
      </c>
      <c r="K15" s="29" t="s">
        <v>27</v>
      </c>
      <c r="L15" s="36"/>
      <c r="M15" s="36"/>
      <c r="N15" s="36"/>
      <c r="O15" s="36"/>
      <c r="P15" s="175">
        <v>5</v>
      </c>
      <c r="Q15" s="32">
        <f t="shared" si="0"/>
        <v>6.7</v>
      </c>
      <c r="R15" s="33" t="str">
        <f t="shared" si="3"/>
        <v>C+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1520</v>
      </c>
      <c r="D16" s="26" t="s">
        <v>1197</v>
      </c>
      <c r="E16" s="27" t="s">
        <v>1521</v>
      </c>
      <c r="F16" s="25" t="s">
        <v>749</v>
      </c>
      <c r="G16" s="25" t="s">
        <v>357</v>
      </c>
      <c r="H16" s="29">
        <v>9</v>
      </c>
      <c r="I16" s="29">
        <v>6</v>
      </c>
      <c r="J16" s="29" t="s">
        <v>27</v>
      </c>
      <c r="K16" s="29" t="s">
        <v>27</v>
      </c>
      <c r="L16" s="36"/>
      <c r="M16" s="36"/>
      <c r="N16" s="36"/>
      <c r="O16" s="36"/>
      <c r="P16" s="175">
        <v>6</v>
      </c>
      <c r="Q16" s="32">
        <f t="shared" si="0"/>
        <v>6.6</v>
      </c>
      <c r="R16" s="33" t="str">
        <f t="shared" si="3"/>
        <v>C+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1522</v>
      </c>
      <c r="D17" s="26" t="s">
        <v>1523</v>
      </c>
      <c r="E17" s="27" t="s">
        <v>398</v>
      </c>
      <c r="F17" s="25" t="s">
        <v>360</v>
      </c>
      <c r="G17" s="25" t="s">
        <v>408</v>
      </c>
      <c r="H17" s="29">
        <v>8</v>
      </c>
      <c r="I17" s="29">
        <v>9</v>
      </c>
      <c r="J17" s="29" t="s">
        <v>27</v>
      </c>
      <c r="K17" s="29" t="s">
        <v>27</v>
      </c>
      <c r="L17" s="36"/>
      <c r="M17" s="36"/>
      <c r="N17" s="36"/>
      <c r="O17" s="36"/>
      <c r="P17" s="175">
        <v>5</v>
      </c>
      <c r="Q17" s="32">
        <f t="shared" si="0"/>
        <v>6.8</v>
      </c>
      <c r="R17" s="33" t="str">
        <f t="shared" si="3"/>
        <v>C+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1524</v>
      </c>
      <c r="D18" s="26" t="s">
        <v>1525</v>
      </c>
      <c r="E18" s="27" t="s">
        <v>948</v>
      </c>
      <c r="F18" s="25" t="s">
        <v>640</v>
      </c>
      <c r="G18" s="25" t="s">
        <v>191</v>
      </c>
      <c r="H18" s="29">
        <v>8</v>
      </c>
      <c r="I18" s="29">
        <v>1</v>
      </c>
      <c r="J18" s="29" t="s">
        <v>27</v>
      </c>
      <c r="K18" s="29" t="s">
        <v>27</v>
      </c>
      <c r="L18" s="36"/>
      <c r="M18" s="36"/>
      <c r="N18" s="36"/>
      <c r="O18" s="36"/>
      <c r="P18" s="175">
        <v>1</v>
      </c>
      <c r="Q18" s="32">
        <f t="shared" si="0"/>
        <v>2.4</v>
      </c>
      <c r="R18" s="33" t="str">
        <f t="shared" si="3"/>
        <v>F</v>
      </c>
      <c r="S18" s="34" t="str">
        <f t="shared" si="1"/>
        <v>Kém</v>
      </c>
      <c r="T18" s="35" t="str">
        <f t="shared" si="4"/>
        <v/>
      </c>
      <c r="U18" s="3"/>
      <c r="V18" s="101" t="str">
        <f t="shared" si="2"/>
        <v>Học lại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1526</v>
      </c>
      <c r="D19" s="26" t="s">
        <v>1527</v>
      </c>
      <c r="E19" s="27" t="s">
        <v>406</v>
      </c>
      <c r="F19" s="25" t="s">
        <v>498</v>
      </c>
      <c r="G19" s="25" t="s">
        <v>167</v>
      </c>
      <c r="H19" s="29">
        <v>10</v>
      </c>
      <c r="I19" s="29">
        <v>8</v>
      </c>
      <c r="J19" s="29" t="s">
        <v>27</v>
      </c>
      <c r="K19" s="29" t="s">
        <v>27</v>
      </c>
      <c r="L19" s="36"/>
      <c r="M19" s="36"/>
      <c r="N19" s="36"/>
      <c r="O19" s="36"/>
      <c r="P19" s="175">
        <v>3</v>
      </c>
      <c r="Q19" s="32">
        <f t="shared" si="0"/>
        <v>5.9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1528</v>
      </c>
      <c r="D20" s="26" t="s">
        <v>785</v>
      </c>
      <c r="E20" s="27" t="s">
        <v>406</v>
      </c>
      <c r="F20" s="25" t="s">
        <v>1039</v>
      </c>
      <c r="G20" s="25" t="s">
        <v>129</v>
      </c>
      <c r="H20" s="29">
        <v>8</v>
      </c>
      <c r="I20" s="29">
        <v>9</v>
      </c>
      <c r="J20" s="29" t="s">
        <v>27</v>
      </c>
      <c r="K20" s="29" t="s">
        <v>27</v>
      </c>
      <c r="L20" s="36"/>
      <c r="M20" s="36"/>
      <c r="N20" s="36"/>
      <c r="O20" s="36"/>
      <c r="P20" s="175">
        <v>7</v>
      </c>
      <c r="Q20" s="32">
        <f t="shared" si="0"/>
        <v>7.8</v>
      </c>
      <c r="R20" s="33" t="str">
        <f t="shared" si="3"/>
        <v>B</v>
      </c>
      <c r="S20" s="34" t="str">
        <f t="shared" si="1"/>
        <v>Khá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1529</v>
      </c>
      <c r="D21" s="26" t="s">
        <v>785</v>
      </c>
      <c r="E21" s="27" t="s">
        <v>1530</v>
      </c>
      <c r="F21" s="25" t="s">
        <v>1531</v>
      </c>
      <c r="G21" s="25" t="s">
        <v>1532</v>
      </c>
      <c r="H21" s="29">
        <v>9</v>
      </c>
      <c r="I21" s="29">
        <v>5</v>
      </c>
      <c r="J21" s="29" t="s">
        <v>27</v>
      </c>
      <c r="K21" s="29" t="s">
        <v>27</v>
      </c>
      <c r="L21" s="36"/>
      <c r="M21" s="36"/>
      <c r="N21" s="36"/>
      <c r="O21" s="36"/>
      <c r="P21" s="175">
        <v>2</v>
      </c>
      <c r="Q21" s="32">
        <f t="shared" si="0"/>
        <v>4.3</v>
      </c>
      <c r="R21" s="33" t="str">
        <f t="shared" si="3"/>
        <v>D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1533</v>
      </c>
      <c r="D22" s="26" t="s">
        <v>1534</v>
      </c>
      <c r="E22" s="27" t="s">
        <v>1535</v>
      </c>
      <c r="F22" s="25" t="s">
        <v>1507</v>
      </c>
      <c r="G22" s="25" t="s">
        <v>187</v>
      </c>
      <c r="H22" s="29">
        <v>9</v>
      </c>
      <c r="I22" s="29">
        <v>6</v>
      </c>
      <c r="J22" s="29" t="s">
        <v>27</v>
      </c>
      <c r="K22" s="29" t="s">
        <v>27</v>
      </c>
      <c r="L22" s="36"/>
      <c r="M22" s="36"/>
      <c r="N22" s="36"/>
      <c r="O22" s="36"/>
      <c r="P22" s="175">
        <v>3</v>
      </c>
      <c r="Q22" s="32">
        <f t="shared" si="0"/>
        <v>5.0999999999999996</v>
      </c>
      <c r="R22" s="33" t="str">
        <f t="shared" si="3"/>
        <v>D+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1536</v>
      </c>
      <c r="D23" s="26" t="s">
        <v>288</v>
      </c>
      <c r="E23" s="27" t="s">
        <v>189</v>
      </c>
      <c r="F23" s="25" t="s">
        <v>694</v>
      </c>
      <c r="G23" s="25" t="s">
        <v>557</v>
      </c>
      <c r="H23" s="29">
        <v>10</v>
      </c>
      <c r="I23" s="29">
        <v>10</v>
      </c>
      <c r="J23" s="29" t="s">
        <v>27</v>
      </c>
      <c r="K23" s="29" t="s">
        <v>27</v>
      </c>
      <c r="L23" s="36"/>
      <c r="M23" s="36"/>
      <c r="N23" s="36"/>
      <c r="O23" s="36"/>
      <c r="P23" s="175">
        <v>4</v>
      </c>
      <c r="Q23" s="32">
        <f t="shared" si="0"/>
        <v>7</v>
      </c>
      <c r="R23" s="33" t="str">
        <f t="shared" si="3"/>
        <v>B</v>
      </c>
      <c r="S23" s="34" t="str">
        <f t="shared" si="1"/>
        <v>Khá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1537</v>
      </c>
      <c r="D24" s="26" t="s">
        <v>1538</v>
      </c>
      <c r="E24" s="27" t="s">
        <v>189</v>
      </c>
      <c r="F24" s="25" t="s">
        <v>1175</v>
      </c>
      <c r="G24" s="25" t="s">
        <v>187</v>
      </c>
      <c r="H24" s="29">
        <v>10</v>
      </c>
      <c r="I24" s="29">
        <v>8</v>
      </c>
      <c r="J24" s="29" t="s">
        <v>27</v>
      </c>
      <c r="K24" s="29" t="s">
        <v>27</v>
      </c>
      <c r="L24" s="36"/>
      <c r="M24" s="36"/>
      <c r="N24" s="36"/>
      <c r="O24" s="36"/>
      <c r="P24" s="175">
        <v>8</v>
      </c>
      <c r="Q24" s="32">
        <f t="shared" si="0"/>
        <v>8.4</v>
      </c>
      <c r="R24" s="33" t="str">
        <f t="shared" si="3"/>
        <v>B+</v>
      </c>
      <c r="S24" s="34" t="str">
        <f t="shared" si="1"/>
        <v>Khá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1539</v>
      </c>
      <c r="D25" s="26" t="s">
        <v>1540</v>
      </c>
      <c r="E25" s="27" t="s">
        <v>1541</v>
      </c>
      <c r="F25" s="25" t="s">
        <v>248</v>
      </c>
      <c r="G25" s="25" t="s">
        <v>357</v>
      </c>
      <c r="H25" s="29">
        <v>10</v>
      </c>
      <c r="I25" s="29">
        <v>10</v>
      </c>
      <c r="J25" s="29" t="s">
        <v>27</v>
      </c>
      <c r="K25" s="29" t="s">
        <v>27</v>
      </c>
      <c r="L25" s="36"/>
      <c r="M25" s="36"/>
      <c r="N25" s="36"/>
      <c r="O25" s="36"/>
      <c r="P25" s="175" t="s">
        <v>27</v>
      </c>
      <c r="Q25" s="32">
        <f t="shared" si="0"/>
        <v>5</v>
      </c>
      <c r="R25" s="33" t="str">
        <f t="shared" si="3"/>
        <v>D+</v>
      </c>
      <c r="S25" s="34" t="str">
        <f t="shared" si="1"/>
        <v>Trung bình yếu</v>
      </c>
      <c r="T25" s="35" t="s">
        <v>5123</v>
      </c>
      <c r="U25" s="3"/>
      <c r="V25" s="101" t="str">
        <f t="shared" si="2"/>
        <v>Học lại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1542</v>
      </c>
      <c r="D26" s="26" t="s">
        <v>1543</v>
      </c>
      <c r="E26" s="27" t="s">
        <v>443</v>
      </c>
      <c r="F26" s="25" t="s">
        <v>267</v>
      </c>
      <c r="G26" s="25" t="s">
        <v>1544</v>
      </c>
      <c r="H26" s="29">
        <v>10</v>
      </c>
      <c r="I26" s="29">
        <v>7</v>
      </c>
      <c r="J26" s="29" t="s">
        <v>27</v>
      </c>
      <c r="K26" s="29" t="s">
        <v>27</v>
      </c>
      <c r="L26" s="36"/>
      <c r="M26" s="36"/>
      <c r="N26" s="36"/>
      <c r="O26" s="36"/>
      <c r="P26" s="175" t="s">
        <v>27</v>
      </c>
      <c r="Q26" s="32">
        <f t="shared" si="0"/>
        <v>4.0999999999999996</v>
      </c>
      <c r="R26" s="33" t="str">
        <f t="shared" si="3"/>
        <v>D</v>
      </c>
      <c r="S26" s="34" t="str">
        <f t="shared" si="1"/>
        <v>Trung bình yếu</v>
      </c>
      <c r="T26" s="35" t="s">
        <v>5123</v>
      </c>
      <c r="U26" s="3"/>
      <c r="V26" s="101" t="str">
        <f t="shared" si="2"/>
        <v>Học lại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1545</v>
      </c>
      <c r="D27" s="26" t="s">
        <v>1546</v>
      </c>
      <c r="E27" s="27" t="s">
        <v>1547</v>
      </c>
      <c r="F27" s="25" t="s">
        <v>1262</v>
      </c>
      <c r="G27" s="25" t="s">
        <v>350</v>
      </c>
      <c r="H27" s="29">
        <v>3</v>
      </c>
      <c r="I27" s="29">
        <v>0</v>
      </c>
      <c r="J27" s="29" t="s">
        <v>27</v>
      </c>
      <c r="K27" s="29" t="s">
        <v>27</v>
      </c>
      <c r="L27" s="36"/>
      <c r="M27" s="36"/>
      <c r="N27" s="36"/>
      <c r="O27" s="36"/>
      <c r="P27" s="175" t="s">
        <v>27</v>
      </c>
      <c r="Q27" s="32">
        <f t="shared" si="0"/>
        <v>0.6</v>
      </c>
      <c r="R27" s="33" t="str">
        <f t="shared" si="3"/>
        <v>F</v>
      </c>
      <c r="S27" s="34" t="str">
        <f t="shared" si="1"/>
        <v>Kém</v>
      </c>
      <c r="T27" s="35" t="str">
        <f t="shared" si="4"/>
        <v>Không đủ ĐKDT</v>
      </c>
      <c r="U27" s="3"/>
      <c r="V27" s="101" t="str">
        <f t="shared" si="2"/>
        <v>Học lại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1548</v>
      </c>
      <c r="D28" s="26" t="s">
        <v>275</v>
      </c>
      <c r="E28" s="27" t="s">
        <v>610</v>
      </c>
      <c r="F28" s="25" t="s">
        <v>865</v>
      </c>
      <c r="G28" s="25" t="s">
        <v>653</v>
      </c>
      <c r="H28" s="29">
        <v>3</v>
      </c>
      <c r="I28" s="29">
        <v>0</v>
      </c>
      <c r="J28" s="29" t="s">
        <v>27</v>
      </c>
      <c r="K28" s="29" t="s">
        <v>27</v>
      </c>
      <c r="L28" s="36"/>
      <c r="M28" s="36"/>
      <c r="N28" s="36"/>
      <c r="O28" s="36"/>
      <c r="P28" s="175" t="s">
        <v>27</v>
      </c>
      <c r="Q28" s="32">
        <f t="shared" si="0"/>
        <v>0.6</v>
      </c>
      <c r="R28" s="33" t="str">
        <f t="shared" si="3"/>
        <v>F</v>
      </c>
      <c r="S28" s="34" t="str">
        <f t="shared" si="1"/>
        <v>Kém</v>
      </c>
      <c r="T28" s="35" t="str">
        <f t="shared" si="4"/>
        <v>Không đủ ĐKDT</v>
      </c>
      <c r="U28" s="3"/>
      <c r="V28" s="101" t="str">
        <f t="shared" si="2"/>
        <v>Học lại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1549</v>
      </c>
      <c r="D29" s="26" t="s">
        <v>288</v>
      </c>
      <c r="E29" s="27" t="s">
        <v>610</v>
      </c>
      <c r="F29" s="25" t="s">
        <v>1259</v>
      </c>
      <c r="G29" s="25" t="s">
        <v>357</v>
      </c>
      <c r="H29" s="29">
        <v>10</v>
      </c>
      <c r="I29" s="29">
        <v>5</v>
      </c>
      <c r="J29" s="29" t="s">
        <v>27</v>
      </c>
      <c r="K29" s="29" t="s">
        <v>27</v>
      </c>
      <c r="L29" s="36"/>
      <c r="M29" s="36"/>
      <c r="N29" s="36"/>
      <c r="O29" s="36"/>
      <c r="P29" s="175">
        <v>5</v>
      </c>
      <c r="Q29" s="32">
        <f t="shared" si="0"/>
        <v>6</v>
      </c>
      <c r="R29" s="33" t="str">
        <f t="shared" si="3"/>
        <v>C</v>
      </c>
      <c r="S29" s="34" t="str">
        <f t="shared" si="1"/>
        <v>Trung bình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1550</v>
      </c>
      <c r="D30" s="26" t="s">
        <v>385</v>
      </c>
      <c r="E30" s="27" t="s">
        <v>1296</v>
      </c>
      <c r="F30" s="25" t="s">
        <v>857</v>
      </c>
      <c r="G30" s="25" t="s">
        <v>357</v>
      </c>
      <c r="H30" s="29">
        <v>10</v>
      </c>
      <c r="I30" s="29">
        <v>9</v>
      </c>
      <c r="J30" s="29" t="s">
        <v>27</v>
      </c>
      <c r="K30" s="29" t="s">
        <v>27</v>
      </c>
      <c r="L30" s="36"/>
      <c r="M30" s="36"/>
      <c r="N30" s="36"/>
      <c r="O30" s="36"/>
      <c r="P30" s="175">
        <v>6</v>
      </c>
      <c r="Q30" s="32">
        <f t="shared" si="0"/>
        <v>7.7</v>
      </c>
      <c r="R30" s="33" t="str">
        <f t="shared" si="3"/>
        <v>B</v>
      </c>
      <c r="S30" s="34" t="str">
        <f t="shared" si="1"/>
        <v>Khá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1551</v>
      </c>
      <c r="D31" s="26" t="s">
        <v>1552</v>
      </c>
      <c r="E31" s="27" t="s">
        <v>211</v>
      </c>
      <c r="F31" s="25" t="s">
        <v>1553</v>
      </c>
      <c r="G31" s="25" t="s">
        <v>376</v>
      </c>
      <c r="H31" s="29">
        <v>10</v>
      </c>
      <c r="I31" s="29">
        <v>1</v>
      </c>
      <c r="J31" s="29" t="s">
        <v>27</v>
      </c>
      <c r="K31" s="29" t="s">
        <v>27</v>
      </c>
      <c r="L31" s="36"/>
      <c r="M31" s="36"/>
      <c r="N31" s="36"/>
      <c r="O31" s="36"/>
      <c r="P31" s="175">
        <v>4</v>
      </c>
      <c r="Q31" s="32">
        <f t="shared" si="0"/>
        <v>4.3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1554</v>
      </c>
      <c r="D32" s="26" t="s">
        <v>77</v>
      </c>
      <c r="E32" s="27" t="s">
        <v>1555</v>
      </c>
      <c r="F32" s="25" t="s">
        <v>590</v>
      </c>
      <c r="G32" s="25" t="s">
        <v>357</v>
      </c>
      <c r="H32" s="29">
        <v>10</v>
      </c>
      <c r="I32" s="29">
        <v>8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6.4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1556</v>
      </c>
      <c r="D33" s="26" t="s">
        <v>262</v>
      </c>
      <c r="E33" s="27" t="s">
        <v>451</v>
      </c>
      <c r="F33" s="25" t="s">
        <v>678</v>
      </c>
      <c r="G33" s="25" t="s">
        <v>282</v>
      </c>
      <c r="H33" s="29">
        <v>10</v>
      </c>
      <c r="I33" s="29">
        <v>10</v>
      </c>
      <c r="J33" s="29" t="s">
        <v>27</v>
      </c>
      <c r="K33" s="29" t="s">
        <v>27</v>
      </c>
      <c r="L33" s="36"/>
      <c r="M33" s="36"/>
      <c r="N33" s="36"/>
      <c r="O33" s="36"/>
      <c r="P33" s="175">
        <v>9</v>
      </c>
      <c r="Q33" s="32">
        <f t="shared" si="0"/>
        <v>9.5</v>
      </c>
      <c r="R33" s="33" t="str">
        <f t="shared" si="3"/>
        <v>A+</v>
      </c>
      <c r="S33" s="34" t="str">
        <f t="shared" si="1"/>
        <v>Giỏi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1557</v>
      </c>
      <c r="D34" s="26" t="s">
        <v>1558</v>
      </c>
      <c r="E34" s="27" t="s">
        <v>228</v>
      </c>
      <c r="F34" s="25" t="s">
        <v>1559</v>
      </c>
      <c r="G34" s="25" t="s">
        <v>350</v>
      </c>
      <c r="H34" s="29">
        <v>10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 t="s">
        <v>27</v>
      </c>
      <c r="Q34" s="32">
        <f t="shared" si="0"/>
        <v>4.0999999999999996</v>
      </c>
      <c r="R34" s="33" t="str">
        <f t="shared" si="3"/>
        <v>D</v>
      </c>
      <c r="S34" s="34" t="str">
        <f t="shared" si="1"/>
        <v>Trung bình yếu</v>
      </c>
      <c r="T34" s="35" t="s">
        <v>5123</v>
      </c>
      <c r="U34" s="3"/>
      <c r="V34" s="101" t="str">
        <f t="shared" si="2"/>
        <v>Học lại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1560</v>
      </c>
      <c r="D35" s="26" t="s">
        <v>581</v>
      </c>
      <c r="E35" s="27" t="s">
        <v>228</v>
      </c>
      <c r="F35" s="25" t="s">
        <v>1561</v>
      </c>
      <c r="G35" s="25" t="s">
        <v>75</v>
      </c>
      <c r="H35" s="29">
        <v>10</v>
      </c>
      <c r="I35" s="29">
        <v>1</v>
      </c>
      <c r="J35" s="29" t="s">
        <v>27</v>
      </c>
      <c r="K35" s="29" t="s">
        <v>27</v>
      </c>
      <c r="L35" s="36"/>
      <c r="M35" s="36"/>
      <c r="N35" s="36"/>
      <c r="O35" s="36"/>
      <c r="P35" s="175">
        <v>8</v>
      </c>
      <c r="Q35" s="32">
        <f t="shared" si="0"/>
        <v>6.3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1562</v>
      </c>
      <c r="D36" s="26" t="s">
        <v>1112</v>
      </c>
      <c r="E36" s="27" t="s">
        <v>228</v>
      </c>
      <c r="F36" s="25" t="s">
        <v>1563</v>
      </c>
      <c r="G36" s="25" t="s">
        <v>110</v>
      </c>
      <c r="H36" s="29">
        <v>10</v>
      </c>
      <c r="I36" s="29">
        <v>7</v>
      </c>
      <c r="J36" s="29" t="s">
        <v>27</v>
      </c>
      <c r="K36" s="29" t="s">
        <v>27</v>
      </c>
      <c r="L36" s="36"/>
      <c r="M36" s="36"/>
      <c r="N36" s="36"/>
      <c r="O36" s="36"/>
      <c r="P36" s="175">
        <v>6</v>
      </c>
      <c r="Q36" s="32">
        <f t="shared" si="0"/>
        <v>7.1</v>
      </c>
      <c r="R36" s="33" t="str">
        <f t="shared" si="3"/>
        <v>B</v>
      </c>
      <c r="S36" s="34" t="str">
        <f t="shared" si="1"/>
        <v>Khá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1564</v>
      </c>
      <c r="D37" s="26" t="s">
        <v>1565</v>
      </c>
      <c r="E37" s="27" t="s">
        <v>228</v>
      </c>
      <c r="F37" s="25" t="s">
        <v>1566</v>
      </c>
      <c r="G37" s="25" t="s">
        <v>124</v>
      </c>
      <c r="H37" s="29">
        <v>10</v>
      </c>
      <c r="I37" s="29">
        <v>6</v>
      </c>
      <c r="J37" s="29" t="s">
        <v>27</v>
      </c>
      <c r="K37" s="29" t="s">
        <v>27</v>
      </c>
      <c r="L37" s="36"/>
      <c r="M37" s="36"/>
      <c r="N37" s="36"/>
      <c r="O37" s="36"/>
      <c r="P37" s="175">
        <v>8</v>
      </c>
      <c r="Q37" s="32">
        <f t="shared" si="0"/>
        <v>7.8</v>
      </c>
      <c r="R37" s="33" t="str">
        <f t="shared" si="3"/>
        <v>B</v>
      </c>
      <c r="S37" s="34" t="str">
        <f t="shared" si="1"/>
        <v>Khá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1567</v>
      </c>
      <c r="D38" s="26" t="s">
        <v>682</v>
      </c>
      <c r="E38" s="27" t="s">
        <v>228</v>
      </c>
      <c r="F38" s="25" t="s">
        <v>813</v>
      </c>
      <c r="G38" s="25" t="s">
        <v>191</v>
      </c>
      <c r="H38" s="29">
        <v>10</v>
      </c>
      <c r="I38" s="29">
        <v>7</v>
      </c>
      <c r="J38" s="29" t="s">
        <v>27</v>
      </c>
      <c r="K38" s="29" t="s">
        <v>27</v>
      </c>
      <c r="L38" s="36"/>
      <c r="M38" s="36"/>
      <c r="N38" s="36"/>
      <c r="O38" s="36"/>
      <c r="P38" s="175">
        <v>7</v>
      </c>
      <c r="Q38" s="32">
        <f t="shared" si="0"/>
        <v>7.6</v>
      </c>
      <c r="R38" s="33" t="str">
        <f t="shared" si="3"/>
        <v>B</v>
      </c>
      <c r="S38" s="34" t="str">
        <f t="shared" si="1"/>
        <v>Khá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1568</v>
      </c>
      <c r="D39" s="26" t="s">
        <v>1114</v>
      </c>
      <c r="E39" s="27" t="s">
        <v>232</v>
      </c>
      <c r="F39" s="25" t="s">
        <v>338</v>
      </c>
      <c r="G39" s="25" t="s">
        <v>1182</v>
      </c>
      <c r="H39" s="29">
        <v>10</v>
      </c>
      <c r="I39" s="29">
        <v>9</v>
      </c>
      <c r="J39" s="29" t="s">
        <v>27</v>
      </c>
      <c r="K39" s="29" t="s">
        <v>27</v>
      </c>
      <c r="L39" s="36"/>
      <c r="M39" s="36"/>
      <c r="N39" s="36"/>
      <c r="O39" s="36"/>
      <c r="P39" s="175">
        <v>5</v>
      </c>
      <c r="Q39" s="32">
        <f t="shared" si="0"/>
        <v>7.2</v>
      </c>
      <c r="R39" s="33" t="str">
        <f t="shared" si="3"/>
        <v>B</v>
      </c>
      <c r="S39" s="34" t="str">
        <f t="shared" si="1"/>
        <v>Khá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1569</v>
      </c>
      <c r="D40" s="26" t="s">
        <v>288</v>
      </c>
      <c r="E40" s="27" t="s">
        <v>232</v>
      </c>
      <c r="F40" s="25" t="s">
        <v>804</v>
      </c>
      <c r="G40" s="25" t="s">
        <v>424</v>
      </c>
      <c r="H40" s="29">
        <v>10</v>
      </c>
      <c r="I40" s="29">
        <v>7</v>
      </c>
      <c r="J40" s="29" t="s">
        <v>27</v>
      </c>
      <c r="K40" s="29" t="s">
        <v>27</v>
      </c>
      <c r="L40" s="36"/>
      <c r="M40" s="36"/>
      <c r="N40" s="36"/>
      <c r="O40" s="36"/>
      <c r="P40" s="175">
        <v>2</v>
      </c>
      <c r="Q40" s="32">
        <f t="shared" si="0"/>
        <v>5.0999999999999996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1570</v>
      </c>
      <c r="D41" s="26" t="s">
        <v>1571</v>
      </c>
      <c r="E41" s="27" t="s">
        <v>669</v>
      </c>
      <c r="F41" s="25" t="s">
        <v>857</v>
      </c>
      <c r="G41" s="25" t="s">
        <v>110</v>
      </c>
      <c r="H41" s="29">
        <v>10</v>
      </c>
      <c r="I41" s="29">
        <v>7</v>
      </c>
      <c r="J41" s="29" t="s">
        <v>27</v>
      </c>
      <c r="K41" s="29" t="s">
        <v>27</v>
      </c>
      <c r="L41" s="36"/>
      <c r="M41" s="36"/>
      <c r="N41" s="36"/>
      <c r="O41" s="36"/>
      <c r="P41" s="175">
        <v>8</v>
      </c>
      <c r="Q41" s="32">
        <f t="shared" si="0"/>
        <v>8.1</v>
      </c>
      <c r="R41" s="33" t="str">
        <f t="shared" si="3"/>
        <v>B+</v>
      </c>
      <c r="S41" s="34" t="str">
        <f t="shared" si="1"/>
        <v>Khá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1572</v>
      </c>
      <c r="D42" s="26" t="s">
        <v>1364</v>
      </c>
      <c r="E42" s="27" t="s">
        <v>673</v>
      </c>
      <c r="F42" s="25" t="s">
        <v>1573</v>
      </c>
      <c r="G42" s="25" t="s">
        <v>83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6</v>
      </c>
      <c r="Q42" s="32">
        <f t="shared" si="0"/>
        <v>7.1</v>
      </c>
      <c r="R42" s="33" t="str">
        <f t="shared" si="3"/>
        <v>B</v>
      </c>
      <c r="S42" s="34" t="str">
        <f t="shared" si="1"/>
        <v>Khá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1574</v>
      </c>
      <c r="D43" s="26" t="s">
        <v>685</v>
      </c>
      <c r="E43" s="27" t="s">
        <v>1575</v>
      </c>
      <c r="F43" s="25" t="s">
        <v>1576</v>
      </c>
      <c r="G43" s="25" t="s">
        <v>138</v>
      </c>
      <c r="H43" s="29">
        <v>10</v>
      </c>
      <c r="I43" s="29">
        <v>7</v>
      </c>
      <c r="J43" s="29" t="s">
        <v>27</v>
      </c>
      <c r="K43" s="29" t="s">
        <v>27</v>
      </c>
      <c r="L43" s="36"/>
      <c r="M43" s="36"/>
      <c r="N43" s="36"/>
      <c r="O43" s="36"/>
      <c r="P43" s="175">
        <v>7</v>
      </c>
      <c r="Q43" s="32">
        <f t="shared" si="0"/>
        <v>7.6</v>
      </c>
      <c r="R43" s="33" t="str">
        <f t="shared" si="3"/>
        <v>B</v>
      </c>
      <c r="S43" s="34" t="str">
        <f t="shared" si="1"/>
        <v>Khá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1577</v>
      </c>
      <c r="D44" s="26" t="s">
        <v>93</v>
      </c>
      <c r="E44" s="27" t="s">
        <v>251</v>
      </c>
      <c r="F44" s="25" t="s">
        <v>786</v>
      </c>
      <c r="G44" s="25" t="s">
        <v>234</v>
      </c>
      <c r="H44" s="29">
        <v>10</v>
      </c>
      <c r="I44" s="29">
        <v>2</v>
      </c>
      <c r="J44" s="29" t="s">
        <v>27</v>
      </c>
      <c r="K44" s="29" t="s">
        <v>27</v>
      </c>
      <c r="L44" s="36"/>
      <c r="M44" s="36"/>
      <c r="N44" s="36"/>
      <c r="O44" s="36"/>
      <c r="P44" s="175">
        <v>3</v>
      </c>
      <c r="Q44" s="32">
        <f t="shared" si="0"/>
        <v>4.0999999999999996</v>
      </c>
      <c r="R44" s="33" t="str">
        <f t="shared" si="3"/>
        <v>D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1578</v>
      </c>
      <c r="D45" s="26" t="s">
        <v>1103</v>
      </c>
      <c r="E45" s="27" t="s">
        <v>683</v>
      </c>
      <c r="F45" s="25" t="s">
        <v>1579</v>
      </c>
      <c r="G45" s="25" t="s">
        <v>187</v>
      </c>
      <c r="H45" s="29">
        <v>10</v>
      </c>
      <c r="I45" s="29">
        <v>9</v>
      </c>
      <c r="J45" s="29" t="s">
        <v>27</v>
      </c>
      <c r="K45" s="29" t="s">
        <v>27</v>
      </c>
      <c r="L45" s="36"/>
      <c r="M45" s="36"/>
      <c r="N45" s="36"/>
      <c r="O45" s="36"/>
      <c r="P45" s="175">
        <v>7</v>
      </c>
      <c r="Q45" s="32">
        <f t="shared" si="0"/>
        <v>8.1999999999999993</v>
      </c>
      <c r="R45" s="33" t="str">
        <f t="shared" si="3"/>
        <v>B+</v>
      </c>
      <c r="S45" s="34" t="str">
        <f t="shared" si="1"/>
        <v>Khá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1580</v>
      </c>
      <c r="D46" s="26" t="s">
        <v>89</v>
      </c>
      <c r="E46" s="27" t="s">
        <v>1324</v>
      </c>
      <c r="F46" s="25" t="s">
        <v>1268</v>
      </c>
      <c r="G46" s="25" t="s">
        <v>1047</v>
      </c>
      <c r="H46" s="29">
        <v>9</v>
      </c>
      <c r="I46" s="29">
        <v>2</v>
      </c>
      <c r="J46" s="29" t="s">
        <v>27</v>
      </c>
      <c r="K46" s="29" t="s">
        <v>27</v>
      </c>
      <c r="L46" s="36"/>
      <c r="M46" s="36"/>
      <c r="N46" s="36"/>
      <c r="O46" s="36"/>
      <c r="P46" s="175">
        <v>6</v>
      </c>
      <c r="Q46" s="32">
        <f t="shared" si="0"/>
        <v>5.4</v>
      </c>
      <c r="R46" s="33" t="str">
        <f t="shared" si="3"/>
        <v>D+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1581</v>
      </c>
      <c r="D47" s="26" t="s">
        <v>1582</v>
      </c>
      <c r="E47" s="27" t="s">
        <v>1438</v>
      </c>
      <c r="F47" s="25" t="s">
        <v>440</v>
      </c>
      <c r="G47" s="25" t="s">
        <v>105</v>
      </c>
      <c r="H47" s="29">
        <v>10</v>
      </c>
      <c r="I47" s="29">
        <v>4</v>
      </c>
      <c r="J47" s="29" t="s">
        <v>27</v>
      </c>
      <c r="K47" s="29" t="s">
        <v>27</v>
      </c>
      <c r="L47" s="36"/>
      <c r="M47" s="36"/>
      <c r="N47" s="36"/>
      <c r="O47" s="36"/>
      <c r="P47" s="175">
        <v>3</v>
      </c>
      <c r="Q47" s="32">
        <f t="shared" si="0"/>
        <v>4.7</v>
      </c>
      <c r="R47" s="33" t="str">
        <f t="shared" si="3"/>
        <v>D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1583</v>
      </c>
      <c r="D48" s="26" t="s">
        <v>1584</v>
      </c>
      <c r="E48" s="27" t="s">
        <v>1585</v>
      </c>
      <c r="F48" s="25" t="s">
        <v>989</v>
      </c>
      <c r="G48" s="25" t="s">
        <v>83</v>
      </c>
      <c r="H48" s="29">
        <v>8</v>
      </c>
      <c r="I48" s="29">
        <v>7</v>
      </c>
      <c r="J48" s="29" t="s">
        <v>27</v>
      </c>
      <c r="K48" s="29" t="s">
        <v>27</v>
      </c>
      <c r="L48" s="36"/>
      <c r="M48" s="36"/>
      <c r="N48" s="36"/>
      <c r="O48" s="36"/>
      <c r="P48" s="175">
        <v>7</v>
      </c>
      <c r="Q48" s="32">
        <f t="shared" si="0"/>
        <v>7.2</v>
      </c>
      <c r="R48" s="33" t="str">
        <f t="shared" si="3"/>
        <v>B</v>
      </c>
      <c r="S48" s="34" t="str">
        <f t="shared" si="1"/>
        <v>Khá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1586</v>
      </c>
      <c r="D49" s="26" t="s">
        <v>1587</v>
      </c>
      <c r="E49" s="27" t="s">
        <v>266</v>
      </c>
      <c r="F49" s="25" t="s">
        <v>468</v>
      </c>
      <c r="G49" s="25" t="s">
        <v>187</v>
      </c>
      <c r="H49" s="29">
        <v>10</v>
      </c>
      <c r="I49" s="29">
        <v>10</v>
      </c>
      <c r="J49" s="29" t="s">
        <v>27</v>
      </c>
      <c r="K49" s="29" t="s">
        <v>27</v>
      </c>
      <c r="L49" s="36"/>
      <c r="M49" s="36"/>
      <c r="N49" s="36"/>
      <c r="O49" s="36"/>
      <c r="P49" s="175">
        <v>4</v>
      </c>
      <c r="Q49" s="32">
        <f t="shared" si="0"/>
        <v>7</v>
      </c>
      <c r="R49" s="33" t="str">
        <f t="shared" si="3"/>
        <v>B</v>
      </c>
      <c r="S49" s="34" t="str">
        <f t="shared" si="1"/>
        <v>Khá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1588</v>
      </c>
      <c r="D50" s="26" t="s">
        <v>303</v>
      </c>
      <c r="E50" s="27" t="s">
        <v>276</v>
      </c>
      <c r="F50" s="25" t="s">
        <v>1589</v>
      </c>
      <c r="G50" s="25" t="s">
        <v>143</v>
      </c>
      <c r="H50" s="29">
        <v>10</v>
      </c>
      <c r="I50" s="29">
        <v>4</v>
      </c>
      <c r="J50" s="29" t="s">
        <v>27</v>
      </c>
      <c r="K50" s="29" t="s">
        <v>27</v>
      </c>
      <c r="L50" s="36"/>
      <c r="M50" s="36"/>
      <c r="N50" s="36"/>
      <c r="O50" s="36"/>
      <c r="P50" s="175">
        <v>2</v>
      </c>
      <c r="Q50" s="32">
        <f t="shared" si="0"/>
        <v>4.2</v>
      </c>
      <c r="R50" s="33" t="str">
        <f t="shared" si="3"/>
        <v>D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1590</v>
      </c>
      <c r="D51" s="26" t="s">
        <v>1591</v>
      </c>
      <c r="E51" s="27" t="s">
        <v>701</v>
      </c>
      <c r="F51" s="25" t="s">
        <v>1592</v>
      </c>
      <c r="G51" s="25" t="s">
        <v>357</v>
      </c>
      <c r="H51" s="29">
        <v>9</v>
      </c>
      <c r="I51" s="29">
        <v>5</v>
      </c>
      <c r="J51" s="29" t="s">
        <v>27</v>
      </c>
      <c r="K51" s="29" t="s">
        <v>27</v>
      </c>
      <c r="L51" s="36"/>
      <c r="M51" s="36"/>
      <c r="N51" s="36"/>
      <c r="O51" s="36"/>
      <c r="P51" s="175">
        <v>7</v>
      </c>
      <c r="Q51" s="32">
        <f t="shared" si="0"/>
        <v>6.8</v>
      </c>
      <c r="R51" s="33" t="str">
        <f t="shared" si="3"/>
        <v>C+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1593</v>
      </c>
      <c r="D52" s="26" t="s">
        <v>1594</v>
      </c>
      <c r="E52" s="27" t="s">
        <v>285</v>
      </c>
      <c r="F52" s="25" t="s">
        <v>716</v>
      </c>
      <c r="G52" s="25" t="s">
        <v>79</v>
      </c>
      <c r="H52" s="29">
        <v>8</v>
      </c>
      <c r="I52" s="29">
        <v>6</v>
      </c>
      <c r="J52" s="29" t="s">
        <v>27</v>
      </c>
      <c r="K52" s="29" t="s">
        <v>27</v>
      </c>
      <c r="L52" s="36"/>
      <c r="M52" s="36"/>
      <c r="N52" s="36"/>
      <c r="O52" s="36"/>
      <c r="P52" s="175">
        <v>7</v>
      </c>
      <c r="Q52" s="32">
        <f t="shared" si="0"/>
        <v>6.9</v>
      </c>
      <c r="R52" s="33" t="str">
        <f t="shared" si="3"/>
        <v>C+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1595</v>
      </c>
      <c r="D53" s="26" t="s">
        <v>288</v>
      </c>
      <c r="E53" s="27" t="s">
        <v>295</v>
      </c>
      <c r="F53" s="25" t="s">
        <v>1596</v>
      </c>
      <c r="G53" s="25" t="s">
        <v>357</v>
      </c>
      <c r="H53" s="29">
        <v>9</v>
      </c>
      <c r="I53" s="29">
        <v>7</v>
      </c>
      <c r="J53" s="29" t="s">
        <v>27</v>
      </c>
      <c r="K53" s="29" t="s">
        <v>27</v>
      </c>
      <c r="L53" s="36"/>
      <c r="M53" s="36"/>
      <c r="N53" s="36"/>
      <c r="O53" s="36"/>
      <c r="P53" s="175">
        <v>3</v>
      </c>
      <c r="Q53" s="32">
        <f t="shared" si="0"/>
        <v>5.4</v>
      </c>
      <c r="R53" s="33" t="str">
        <f t="shared" si="3"/>
        <v>D+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1597</v>
      </c>
      <c r="D54" s="26" t="s">
        <v>102</v>
      </c>
      <c r="E54" s="27" t="s">
        <v>295</v>
      </c>
      <c r="F54" s="25" t="s">
        <v>1270</v>
      </c>
      <c r="G54" s="25" t="s">
        <v>237</v>
      </c>
      <c r="H54" s="29">
        <v>7</v>
      </c>
      <c r="I54" s="29">
        <v>4</v>
      </c>
      <c r="J54" s="29" t="s">
        <v>27</v>
      </c>
      <c r="K54" s="29" t="s">
        <v>27</v>
      </c>
      <c r="L54" s="36"/>
      <c r="M54" s="36"/>
      <c r="N54" s="36"/>
      <c r="O54" s="36"/>
      <c r="P54" s="175" t="s">
        <v>27</v>
      </c>
      <c r="Q54" s="32">
        <f t="shared" si="0"/>
        <v>2.6</v>
      </c>
      <c r="R54" s="33" t="str">
        <f t="shared" si="3"/>
        <v>F</v>
      </c>
      <c r="S54" s="34" t="str">
        <f t="shared" si="1"/>
        <v>Kém</v>
      </c>
      <c r="T54" s="35" t="s">
        <v>5123</v>
      </c>
      <c r="U54" s="3"/>
      <c r="V54" s="101" t="str">
        <f t="shared" si="2"/>
        <v>Học lại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1598</v>
      </c>
      <c r="D55" s="26" t="s">
        <v>1599</v>
      </c>
      <c r="E55" s="27" t="s">
        <v>304</v>
      </c>
      <c r="F55" s="25" t="s">
        <v>797</v>
      </c>
      <c r="G55" s="25" t="s">
        <v>424</v>
      </c>
      <c r="H55" s="29">
        <v>10</v>
      </c>
      <c r="I55" s="29">
        <v>3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4.9000000000000004</v>
      </c>
      <c r="R55" s="33" t="str">
        <f t="shared" si="3"/>
        <v>D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1600</v>
      </c>
      <c r="D56" s="26" t="s">
        <v>535</v>
      </c>
      <c r="E56" s="27" t="s">
        <v>307</v>
      </c>
      <c r="F56" s="25" t="s">
        <v>761</v>
      </c>
      <c r="G56" s="25" t="s">
        <v>115</v>
      </c>
      <c r="H56" s="29">
        <v>10</v>
      </c>
      <c r="I56" s="29">
        <v>7</v>
      </c>
      <c r="J56" s="29" t="s">
        <v>27</v>
      </c>
      <c r="K56" s="29" t="s">
        <v>27</v>
      </c>
      <c r="L56" s="36"/>
      <c r="M56" s="36"/>
      <c r="N56" s="36"/>
      <c r="O56" s="36"/>
      <c r="P56" s="175" t="s">
        <v>27</v>
      </c>
      <c r="Q56" s="32">
        <f t="shared" si="0"/>
        <v>4.0999999999999996</v>
      </c>
      <c r="R56" s="33" t="str">
        <f t="shared" si="3"/>
        <v>D</v>
      </c>
      <c r="S56" s="34" t="str">
        <f t="shared" si="1"/>
        <v>Trung bình yếu</v>
      </c>
      <c r="T56" s="35" t="s">
        <v>5123</v>
      </c>
      <c r="U56" s="3"/>
      <c r="V56" s="101" t="str">
        <f t="shared" si="2"/>
        <v>Học lại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1601</v>
      </c>
      <c r="D57" s="26" t="s">
        <v>822</v>
      </c>
      <c r="E57" s="27" t="s">
        <v>1602</v>
      </c>
      <c r="F57" s="25" t="s">
        <v>944</v>
      </c>
      <c r="G57" s="25" t="s">
        <v>350</v>
      </c>
      <c r="H57" s="29">
        <v>9</v>
      </c>
      <c r="I57" s="29">
        <v>8</v>
      </c>
      <c r="J57" s="29" t="s">
        <v>27</v>
      </c>
      <c r="K57" s="29" t="s">
        <v>27</v>
      </c>
      <c r="L57" s="36"/>
      <c r="M57" s="36"/>
      <c r="N57" s="36"/>
      <c r="O57" s="36"/>
      <c r="P57" s="175">
        <v>7</v>
      </c>
      <c r="Q57" s="32">
        <f t="shared" si="0"/>
        <v>7.7</v>
      </c>
      <c r="R57" s="33" t="str">
        <f t="shared" si="3"/>
        <v>B</v>
      </c>
      <c r="S57" s="34" t="str">
        <f t="shared" si="1"/>
        <v>Khá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1603</v>
      </c>
      <c r="D58" s="26" t="s">
        <v>1604</v>
      </c>
      <c r="E58" s="27" t="s">
        <v>311</v>
      </c>
      <c r="F58" s="25" t="s">
        <v>1605</v>
      </c>
      <c r="G58" s="25" t="s">
        <v>110</v>
      </c>
      <c r="H58" s="29">
        <v>10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4</v>
      </c>
      <c r="Q58" s="32">
        <f t="shared" si="0"/>
        <v>5.2</v>
      </c>
      <c r="R58" s="33" t="str">
        <f t="shared" si="3"/>
        <v>D+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1606</v>
      </c>
      <c r="D59" s="26" t="s">
        <v>1607</v>
      </c>
      <c r="E59" s="27" t="s">
        <v>1608</v>
      </c>
      <c r="F59" s="25" t="s">
        <v>965</v>
      </c>
      <c r="G59" s="25" t="s">
        <v>167</v>
      </c>
      <c r="H59" s="29">
        <v>10</v>
      </c>
      <c r="I59" s="29">
        <v>7</v>
      </c>
      <c r="J59" s="29" t="s">
        <v>27</v>
      </c>
      <c r="K59" s="29" t="s">
        <v>27</v>
      </c>
      <c r="L59" s="36"/>
      <c r="M59" s="36"/>
      <c r="N59" s="36"/>
      <c r="O59" s="36"/>
      <c r="P59" s="175">
        <v>7</v>
      </c>
      <c r="Q59" s="32">
        <f t="shared" si="0"/>
        <v>7.6</v>
      </c>
      <c r="R59" s="33" t="str">
        <f t="shared" si="3"/>
        <v>B</v>
      </c>
      <c r="S59" s="34" t="str">
        <f t="shared" si="1"/>
        <v>Khá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1609</v>
      </c>
      <c r="D60" s="26" t="s">
        <v>1610</v>
      </c>
      <c r="E60" s="27" t="s">
        <v>1479</v>
      </c>
      <c r="F60" s="25" t="s">
        <v>186</v>
      </c>
      <c r="G60" s="25" t="s">
        <v>357</v>
      </c>
      <c r="H60" s="29">
        <v>8</v>
      </c>
      <c r="I60" s="29">
        <v>5</v>
      </c>
      <c r="J60" s="29" t="s">
        <v>27</v>
      </c>
      <c r="K60" s="29" t="s">
        <v>27</v>
      </c>
      <c r="L60" s="36"/>
      <c r="M60" s="36"/>
      <c r="N60" s="36"/>
      <c r="O60" s="36"/>
      <c r="P60" s="175">
        <v>7</v>
      </c>
      <c r="Q60" s="32">
        <f t="shared" si="0"/>
        <v>6.6</v>
      </c>
      <c r="R60" s="33" t="str">
        <f t="shared" si="3"/>
        <v>C+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1611</v>
      </c>
      <c r="D61" s="26" t="s">
        <v>1612</v>
      </c>
      <c r="E61" s="27" t="s">
        <v>1479</v>
      </c>
      <c r="F61" s="25" t="s">
        <v>556</v>
      </c>
      <c r="G61" s="25" t="s">
        <v>828</v>
      </c>
      <c r="H61" s="29">
        <v>9</v>
      </c>
      <c r="I61" s="29">
        <v>4</v>
      </c>
      <c r="J61" s="29" t="s">
        <v>27</v>
      </c>
      <c r="K61" s="29" t="s">
        <v>27</v>
      </c>
      <c r="L61" s="36"/>
      <c r="M61" s="36"/>
      <c r="N61" s="36"/>
      <c r="O61" s="36"/>
      <c r="P61" s="175">
        <v>4</v>
      </c>
      <c r="Q61" s="32">
        <f t="shared" si="0"/>
        <v>5</v>
      </c>
      <c r="R61" s="33" t="str">
        <f t="shared" si="3"/>
        <v>D+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1613</v>
      </c>
      <c r="D62" s="26" t="s">
        <v>1614</v>
      </c>
      <c r="E62" s="27" t="s">
        <v>321</v>
      </c>
      <c r="F62" s="25" t="s">
        <v>86</v>
      </c>
      <c r="G62" s="25" t="s">
        <v>110</v>
      </c>
      <c r="H62" s="29">
        <v>10</v>
      </c>
      <c r="I62" s="29">
        <v>2</v>
      </c>
      <c r="J62" s="29" t="s">
        <v>27</v>
      </c>
      <c r="K62" s="29" t="s">
        <v>27</v>
      </c>
      <c r="L62" s="36"/>
      <c r="M62" s="36"/>
      <c r="N62" s="36"/>
      <c r="O62" s="36"/>
      <c r="P62" s="175">
        <v>3</v>
      </c>
      <c r="Q62" s="32">
        <f t="shared" si="0"/>
        <v>4.0999999999999996</v>
      </c>
      <c r="R62" s="33" t="str">
        <f t="shared" si="3"/>
        <v>D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1615</v>
      </c>
      <c r="D63" s="26" t="s">
        <v>1616</v>
      </c>
      <c r="E63" s="27" t="s">
        <v>325</v>
      </c>
      <c r="F63" s="25" t="s">
        <v>170</v>
      </c>
      <c r="G63" s="25" t="s">
        <v>143</v>
      </c>
      <c r="H63" s="29">
        <v>10</v>
      </c>
      <c r="I63" s="29">
        <v>5</v>
      </c>
      <c r="J63" s="29" t="s">
        <v>27</v>
      </c>
      <c r="K63" s="29" t="s">
        <v>27</v>
      </c>
      <c r="L63" s="36"/>
      <c r="M63" s="36"/>
      <c r="N63" s="36"/>
      <c r="O63" s="36"/>
      <c r="P63" s="175">
        <v>4</v>
      </c>
      <c r="Q63" s="32">
        <f t="shared" si="0"/>
        <v>5.5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1617</v>
      </c>
      <c r="D64" s="26" t="s">
        <v>1618</v>
      </c>
      <c r="E64" s="27" t="s">
        <v>1619</v>
      </c>
      <c r="F64" s="25" t="s">
        <v>1110</v>
      </c>
      <c r="G64" s="25" t="s">
        <v>357</v>
      </c>
      <c r="H64" s="29">
        <v>9</v>
      </c>
      <c r="I64" s="29">
        <v>1</v>
      </c>
      <c r="J64" s="29" t="s">
        <v>27</v>
      </c>
      <c r="K64" s="29" t="s">
        <v>27</v>
      </c>
      <c r="L64" s="36"/>
      <c r="M64" s="36"/>
      <c r="N64" s="36"/>
      <c r="O64" s="36"/>
      <c r="P64" s="175">
        <v>3</v>
      </c>
      <c r="Q64" s="32">
        <f t="shared" si="0"/>
        <v>3.6</v>
      </c>
      <c r="R64" s="33" t="str">
        <f t="shared" si="3"/>
        <v>F</v>
      </c>
      <c r="S64" s="34" t="str">
        <f t="shared" si="1"/>
        <v>Kém</v>
      </c>
      <c r="T64" s="35" t="str">
        <f t="shared" si="4"/>
        <v/>
      </c>
      <c r="U64" s="3"/>
      <c r="V64" s="101" t="str">
        <f t="shared" si="2"/>
        <v>Học lại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1620</v>
      </c>
      <c r="D65" s="26" t="s">
        <v>1621</v>
      </c>
      <c r="E65" s="27" t="s">
        <v>885</v>
      </c>
      <c r="F65" s="25" t="s">
        <v>248</v>
      </c>
      <c r="G65" s="25" t="s">
        <v>167</v>
      </c>
      <c r="H65" s="29">
        <v>9</v>
      </c>
      <c r="I65" s="29">
        <v>8</v>
      </c>
      <c r="J65" s="29" t="s">
        <v>27</v>
      </c>
      <c r="K65" s="29" t="s">
        <v>27</v>
      </c>
      <c r="L65" s="36"/>
      <c r="M65" s="36"/>
      <c r="N65" s="36"/>
      <c r="O65" s="36"/>
      <c r="P65" s="175">
        <v>5</v>
      </c>
      <c r="Q65" s="32">
        <f t="shared" si="0"/>
        <v>6.7</v>
      </c>
      <c r="R65" s="33" t="str">
        <f t="shared" si="3"/>
        <v>C+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1622</v>
      </c>
      <c r="D66" s="26" t="s">
        <v>1255</v>
      </c>
      <c r="E66" s="27" t="s">
        <v>885</v>
      </c>
      <c r="F66" s="25" t="s">
        <v>1623</v>
      </c>
      <c r="G66" s="25" t="s">
        <v>424</v>
      </c>
      <c r="H66" s="29">
        <v>8</v>
      </c>
      <c r="I66" s="29">
        <v>7</v>
      </c>
      <c r="J66" s="29" t="s">
        <v>27</v>
      </c>
      <c r="K66" s="29" t="s">
        <v>27</v>
      </c>
      <c r="L66" s="36"/>
      <c r="M66" s="36"/>
      <c r="N66" s="36"/>
      <c r="O66" s="36"/>
      <c r="P66" s="175">
        <v>2</v>
      </c>
      <c r="Q66" s="32">
        <f t="shared" si="0"/>
        <v>4.7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1624</v>
      </c>
      <c r="D67" s="26" t="s">
        <v>664</v>
      </c>
      <c r="E67" s="27" t="s">
        <v>885</v>
      </c>
      <c r="F67" s="28" t="s">
        <v>1625</v>
      </c>
      <c r="G67" s="25" t="s">
        <v>79</v>
      </c>
      <c r="H67" s="29">
        <v>8</v>
      </c>
      <c r="I67" s="29">
        <v>7</v>
      </c>
      <c r="J67" s="29" t="s">
        <v>27</v>
      </c>
      <c r="K67" s="29" t="s">
        <v>27</v>
      </c>
      <c r="L67" s="36"/>
      <c r="M67" s="36"/>
      <c r="N67" s="36"/>
      <c r="O67" s="36"/>
      <c r="P67" s="175">
        <v>6</v>
      </c>
      <c r="Q67" s="32">
        <f t="shared" si="0"/>
        <v>6.7</v>
      </c>
      <c r="R67" s="33" t="str">
        <f t="shared" si="3"/>
        <v>C+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1626</v>
      </c>
      <c r="D68" s="26" t="s">
        <v>1137</v>
      </c>
      <c r="E68" s="27" t="s">
        <v>893</v>
      </c>
      <c r="F68" s="28" t="s">
        <v>1169</v>
      </c>
      <c r="G68" s="25" t="s">
        <v>187</v>
      </c>
      <c r="H68" s="29">
        <v>9</v>
      </c>
      <c r="I68" s="29">
        <v>9</v>
      </c>
      <c r="J68" s="29" t="s">
        <v>27</v>
      </c>
      <c r="K68" s="29" t="s">
        <v>27</v>
      </c>
      <c r="L68" s="36"/>
      <c r="M68" s="36"/>
      <c r="N68" s="36"/>
      <c r="O68" s="36"/>
      <c r="P68" s="175">
        <v>5</v>
      </c>
      <c r="Q68" s="32">
        <f t="shared" si="0"/>
        <v>7</v>
      </c>
      <c r="R68" s="33" t="str">
        <f t="shared" si="3"/>
        <v>B</v>
      </c>
      <c r="S68" s="34" t="str">
        <f t="shared" si="1"/>
        <v>Khá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1627</v>
      </c>
      <c r="D69" s="26" t="s">
        <v>1628</v>
      </c>
      <c r="E69" s="27" t="s">
        <v>515</v>
      </c>
      <c r="F69" s="28" t="s">
        <v>1629</v>
      </c>
      <c r="G69" s="25" t="s">
        <v>323</v>
      </c>
      <c r="H69" s="29">
        <v>10</v>
      </c>
      <c r="I69" s="29">
        <v>1</v>
      </c>
      <c r="J69" s="29" t="s">
        <v>27</v>
      </c>
      <c r="K69" s="29" t="s">
        <v>27</v>
      </c>
      <c r="L69" s="36"/>
      <c r="M69" s="36"/>
      <c r="N69" s="36"/>
      <c r="O69" s="36"/>
      <c r="P69" s="175">
        <v>2</v>
      </c>
      <c r="Q69" s="32">
        <f t="shared" si="0"/>
        <v>3.3</v>
      </c>
      <c r="R69" s="33" t="str">
        <f t="shared" si="3"/>
        <v>F</v>
      </c>
      <c r="S69" s="34" t="str">
        <f t="shared" si="1"/>
        <v>Kém</v>
      </c>
      <c r="T69" s="35" t="str">
        <f t="shared" si="4"/>
        <v/>
      </c>
      <c r="U69" s="3"/>
      <c r="V69" s="101" t="str">
        <f t="shared" si="2"/>
        <v>Học lại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1630</v>
      </c>
      <c r="D70" s="26" t="s">
        <v>246</v>
      </c>
      <c r="E70" s="27" t="s">
        <v>515</v>
      </c>
      <c r="F70" s="28" t="s">
        <v>82</v>
      </c>
      <c r="G70" s="25" t="s">
        <v>105</v>
      </c>
      <c r="H70" s="29">
        <v>10</v>
      </c>
      <c r="I70" s="29">
        <v>1</v>
      </c>
      <c r="J70" s="29" t="s">
        <v>27</v>
      </c>
      <c r="K70" s="29" t="s">
        <v>27</v>
      </c>
      <c r="L70" s="36"/>
      <c r="M70" s="36"/>
      <c r="N70" s="36"/>
      <c r="O70" s="36"/>
      <c r="P70" s="175">
        <v>6</v>
      </c>
      <c r="Q70" s="32">
        <f t="shared" si="0"/>
        <v>5.3</v>
      </c>
      <c r="R70" s="33" t="str">
        <f t="shared" si="3"/>
        <v>D+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customHeight="1">
      <c r="B71" s="24">
        <v>61</v>
      </c>
      <c r="C71" s="25" t="s">
        <v>1631</v>
      </c>
      <c r="D71" s="26" t="s">
        <v>152</v>
      </c>
      <c r="E71" s="27" t="s">
        <v>515</v>
      </c>
      <c r="F71" s="28" t="s">
        <v>1632</v>
      </c>
      <c r="G71" s="25" t="s">
        <v>966</v>
      </c>
      <c r="H71" s="29">
        <v>10</v>
      </c>
      <c r="I71" s="29">
        <v>6</v>
      </c>
      <c r="J71" s="29" t="s">
        <v>27</v>
      </c>
      <c r="K71" s="29" t="s">
        <v>27</v>
      </c>
      <c r="L71" s="36"/>
      <c r="M71" s="36"/>
      <c r="N71" s="36"/>
      <c r="O71" s="36"/>
      <c r="P71" s="175">
        <v>5</v>
      </c>
      <c r="Q71" s="32">
        <f t="shared" si="0"/>
        <v>6.3</v>
      </c>
      <c r="R71" s="33" t="str">
        <f t="shared" si="3"/>
        <v>C</v>
      </c>
      <c r="S71" s="34" t="str">
        <f t="shared" si="1"/>
        <v>Trung bình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customHeight="1">
      <c r="B72" s="24">
        <v>62</v>
      </c>
      <c r="C72" s="25" t="s">
        <v>1633</v>
      </c>
      <c r="D72" s="26" t="s">
        <v>620</v>
      </c>
      <c r="E72" s="27" t="s">
        <v>522</v>
      </c>
      <c r="F72" s="28" t="s">
        <v>1634</v>
      </c>
      <c r="G72" s="25" t="s">
        <v>1532</v>
      </c>
      <c r="H72" s="29">
        <v>9</v>
      </c>
      <c r="I72" s="29">
        <v>7</v>
      </c>
      <c r="J72" s="29" t="s">
        <v>27</v>
      </c>
      <c r="K72" s="29" t="s">
        <v>27</v>
      </c>
      <c r="L72" s="36"/>
      <c r="M72" s="36"/>
      <c r="N72" s="36"/>
      <c r="O72" s="36"/>
      <c r="P72" s="175">
        <v>7</v>
      </c>
      <c r="Q72" s="32">
        <f t="shared" si="0"/>
        <v>7.4</v>
      </c>
      <c r="R72" s="33" t="str">
        <f t="shared" si="3"/>
        <v>B</v>
      </c>
      <c r="S72" s="34" t="str">
        <f t="shared" si="1"/>
        <v>Khá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customHeight="1">
      <c r="B73" s="24">
        <v>63</v>
      </c>
      <c r="C73" s="25" t="s">
        <v>1635</v>
      </c>
      <c r="D73" s="26" t="s">
        <v>1218</v>
      </c>
      <c r="E73" s="27" t="s">
        <v>522</v>
      </c>
      <c r="F73" s="28" t="s">
        <v>375</v>
      </c>
      <c r="G73" s="25" t="s">
        <v>395</v>
      </c>
      <c r="H73" s="29">
        <v>10</v>
      </c>
      <c r="I73" s="29">
        <v>9</v>
      </c>
      <c r="J73" s="29" t="s">
        <v>27</v>
      </c>
      <c r="K73" s="29" t="s">
        <v>27</v>
      </c>
      <c r="L73" s="36"/>
      <c r="M73" s="36"/>
      <c r="N73" s="36"/>
      <c r="O73" s="36"/>
      <c r="P73" s="175">
        <v>4</v>
      </c>
      <c r="Q73" s="32">
        <f t="shared" si="0"/>
        <v>6.7</v>
      </c>
      <c r="R73" s="33" t="str">
        <f t="shared" si="3"/>
        <v>C+</v>
      </c>
      <c r="S73" s="34" t="str">
        <f t="shared" si="1"/>
        <v>Trung bình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customHeight="1">
      <c r="B74" s="24">
        <v>64</v>
      </c>
      <c r="C74" s="25" t="s">
        <v>1636</v>
      </c>
      <c r="D74" s="26" t="s">
        <v>165</v>
      </c>
      <c r="E74" s="27" t="s">
        <v>529</v>
      </c>
      <c r="F74" s="28" t="s">
        <v>551</v>
      </c>
      <c r="G74" s="25" t="s">
        <v>143</v>
      </c>
      <c r="H74" s="29">
        <v>8</v>
      </c>
      <c r="I74" s="29">
        <v>9</v>
      </c>
      <c r="J74" s="29" t="s">
        <v>27</v>
      </c>
      <c r="K74" s="29" t="s">
        <v>27</v>
      </c>
      <c r="L74" s="36"/>
      <c r="M74" s="36"/>
      <c r="N74" s="36"/>
      <c r="O74" s="36"/>
      <c r="P74" s="175">
        <v>2</v>
      </c>
      <c r="Q74" s="32">
        <f t="shared" si="0"/>
        <v>5.3</v>
      </c>
      <c r="R74" s="33" t="str">
        <f t="shared" si="3"/>
        <v>D+</v>
      </c>
      <c r="S74" s="34" t="str">
        <f t="shared" si="1"/>
        <v>Trung bình yếu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customHeight="1">
      <c r="B75" s="24">
        <v>65</v>
      </c>
      <c r="C75" s="25" t="s">
        <v>1637</v>
      </c>
      <c r="D75" s="26" t="s">
        <v>1638</v>
      </c>
      <c r="E75" s="27" t="s">
        <v>529</v>
      </c>
      <c r="F75" s="28" t="s">
        <v>1391</v>
      </c>
      <c r="G75" s="25" t="s">
        <v>357</v>
      </c>
      <c r="H75" s="29">
        <v>9</v>
      </c>
      <c r="I75" s="29">
        <v>5</v>
      </c>
      <c r="J75" s="29" t="s">
        <v>27</v>
      </c>
      <c r="K75" s="29" t="s">
        <v>27</v>
      </c>
      <c r="L75" s="36"/>
      <c r="M75" s="36"/>
      <c r="N75" s="36"/>
      <c r="O75" s="36"/>
      <c r="P75" s="175">
        <v>5</v>
      </c>
      <c r="Q75" s="32">
        <f t="shared" ref="Q75:Q138" si="5">ROUND(SUMPRODUCT(H75:P75,$H$10:$P$10)/100,1)</f>
        <v>5.8</v>
      </c>
      <c r="R75" s="33" t="str">
        <f t="shared" si="3"/>
        <v>C</v>
      </c>
      <c r="S75" s="34" t="str">
        <f t="shared" si="1"/>
        <v>Trung bình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customHeight="1">
      <c r="B76" s="24">
        <v>66</v>
      </c>
      <c r="C76" s="25" t="s">
        <v>1639</v>
      </c>
      <c r="D76" s="26" t="s">
        <v>1638</v>
      </c>
      <c r="E76" s="27" t="s">
        <v>1077</v>
      </c>
      <c r="F76" s="28" t="s">
        <v>1629</v>
      </c>
      <c r="G76" s="25" t="s">
        <v>79</v>
      </c>
      <c r="H76" s="29">
        <v>10</v>
      </c>
      <c r="I76" s="29">
        <v>8</v>
      </c>
      <c r="J76" s="29" t="s">
        <v>27</v>
      </c>
      <c r="K76" s="29" t="s">
        <v>27</v>
      </c>
      <c r="L76" s="36"/>
      <c r="M76" s="36"/>
      <c r="N76" s="36"/>
      <c r="O76" s="36"/>
      <c r="P76" s="175">
        <v>3</v>
      </c>
      <c r="Q76" s="32">
        <f t="shared" si="5"/>
        <v>5.9</v>
      </c>
      <c r="R76" s="33" t="str">
        <f t="shared" si="3"/>
        <v>C</v>
      </c>
      <c r="S76" s="34" t="str">
        <f t="shared" si="1"/>
        <v>Trung bình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hidden="1" customHeight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hidden="1" customHeight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142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55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5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11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84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039" priority="188" operator="greaterThan">
      <formula>10</formula>
    </cfRule>
  </conditionalFormatting>
  <conditionalFormatting sqref="C1:C1048576">
    <cfRule type="duplicateValues" dxfId="2038" priority="187"/>
  </conditionalFormatting>
  <conditionalFormatting sqref="H11:I76">
    <cfRule type="cellIs" dxfId="2037" priority="183" stopIfTrue="1" operator="greaterThan">
      <formula>10</formula>
    </cfRule>
    <cfRule type="cellIs" dxfId="2036" priority="184" stopIfTrue="1" operator="greaterThan">
      <formula>10</formula>
    </cfRule>
    <cfRule type="cellIs" dxfId="2035" priority="185" stopIfTrue="1" operator="greaterThan">
      <formula>10</formula>
    </cfRule>
    <cfRule type="cellIs" dxfId="2034" priority="186" stopIfTrue="1" operator="greaterThan">
      <formula>10</formula>
    </cfRule>
  </conditionalFormatting>
  <conditionalFormatting sqref="C11">
    <cfRule type="duplicateValues" dxfId="2033" priority="181" stopIfTrue="1"/>
    <cfRule type="duplicateValues" dxfId="2032" priority="182" stopIfTrue="1"/>
  </conditionalFormatting>
  <conditionalFormatting sqref="C12:C76">
    <cfRule type="duplicateValues" dxfId="2031" priority="179" stopIfTrue="1"/>
    <cfRule type="duplicateValues" dxfId="2030" priority="180" stopIfTrue="1"/>
  </conditionalFormatting>
  <conditionalFormatting sqref="H11:J98">
    <cfRule type="cellIs" dxfId="2029" priority="178" operator="greaterThan">
      <formula>10</formula>
    </cfRule>
  </conditionalFormatting>
  <conditionalFormatting sqref="C11:C98">
    <cfRule type="duplicateValues" dxfId="2028" priority="177"/>
  </conditionalFormatting>
  <conditionalFormatting sqref="H11:I70">
    <cfRule type="cellIs" dxfId="2027" priority="173" stopIfTrue="1" operator="greaterThan">
      <formula>10</formula>
    </cfRule>
    <cfRule type="cellIs" dxfId="2026" priority="174" stopIfTrue="1" operator="greaterThan">
      <formula>10</formula>
    </cfRule>
    <cfRule type="cellIs" dxfId="2025" priority="175" stopIfTrue="1" operator="greaterThan">
      <formula>10</formula>
    </cfRule>
    <cfRule type="cellIs" dxfId="2024" priority="176" stopIfTrue="1" operator="greaterThan">
      <formula>10</formula>
    </cfRule>
  </conditionalFormatting>
  <conditionalFormatting sqref="C11">
    <cfRule type="duplicateValues" dxfId="2023" priority="171" stopIfTrue="1"/>
    <cfRule type="duplicateValues" dxfId="2022" priority="172" stopIfTrue="1"/>
  </conditionalFormatting>
  <conditionalFormatting sqref="C12:C70">
    <cfRule type="duplicateValues" dxfId="2021" priority="169" stopIfTrue="1"/>
    <cfRule type="duplicateValues" dxfId="2020" priority="170" stopIfTrue="1"/>
  </conditionalFormatting>
  <conditionalFormatting sqref="H11:I11">
    <cfRule type="cellIs" dxfId="2019" priority="165" stopIfTrue="1" operator="greaterThan">
      <formula>10</formula>
    </cfRule>
    <cfRule type="cellIs" dxfId="2018" priority="166" stopIfTrue="1" operator="greaterThan">
      <formula>10</formula>
    </cfRule>
    <cfRule type="cellIs" dxfId="2017" priority="167" stopIfTrue="1" operator="greaterThan">
      <formula>10</formula>
    </cfRule>
    <cfRule type="cellIs" dxfId="2016" priority="168" stopIfTrue="1" operator="greaterThan">
      <formula>10</formula>
    </cfRule>
  </conditionalFormatting>
  <conditionalFormatting sqref="H12:I70">
    <cfRule type="cellIs" dxfId="2015" priority="161" stopIfTrue="1" operator="greaterThan">
      <formula>10</formula>
    </cfRule>
    <cfRule type="cellIs" dxfId="2014" priority="162" stopIfTrue="1" operator="greaterThan">
      <formula>10</formula>
    </cfRule>
    <cfRule type="cellIs" dxfId="2013" priority="163" stopIfTrue="1" operator="greaterThan">
      <formula>10</formula>
    </cfRule>
    <cfRule type="cellIs" dxfId="2012" priority="164" stopIfTrue="1" operator="greaterThan">
      <formula>10</formula>
    </cfRule>
  </conditionalFormatting>
  <conditionalFormatting sqref="C11">
    <cfRule type="duplicateValues" dxfId="2011" priority="159" stopIfTrue="1"/>
    <cfRule type="duplicateValues" dxfId="2010" priority="160" stopIfTrue="1"/>
  </conditionalFormatting>
  <conditionalFormatting sqref="C12:C70">
    <cfRule type="duplicateValues" dxfId="2009" priority="157" stopIfTrue="1"/>
    <cfRule type="duplicateValues" dxfId="2008" priority="158" stopIfTrue="1"/>
  </conditionalFormatting>
  <conditionalFormatting sqref="H11:J98">
    <cfRule type="cellIs" dxfId="2007" priority="156" operator="greaterThan">
      <formula>10</formula>
    </cfRule>
  </conditionalFormatting>
  <conditionalFormatting sqref="C11:C98">
    <cfRule type="duplicateValues" dxfId="2006" priority="155"/>
  </conditionalFormatting>
  <conditionalFormatting sqref="H11:I70">
    <cfRule type="cellIs" dxfId="2005" priority="151" stopIfTrue="1" operator="greaterThan">
      <formula>10</formula>
    </cfRule>
    <cfRule type="cellIs" dxfId="2004" priority="152" stopIfTrue="1" operator="greaterThan">
      <formula>10</formula>
    </cfRule>
    <cfRule type="cellIs" dxfId="2003" priority="153" stopIfTrue="1" operator="greaterThan">
      <formula>10</formula>
    </cfRule>
    <cfRule type="cellIs" dxfId="2002" priority="154" stopIfTrue="1" operator="greaterThan">
      <formula>10</formula>
    </cfRule>
  </conditionalFormatting>
  <conditionalFormatting sqref="C11">
    <cfRule type="duplicateValues" dxfId="2001" priority="149" stopIfTrue="1"/>
    <cfRule type="duplicateValues" dxfId="2000" priority="150" stopIfTrue="1"/>
  </conditionalFormatting>
  <conditionalFormatting sqref="C12:C70">
    <cfRule type="duplicateValues" dxfId="1999" priority="147" stopIfTrue="1"/>
    <cfRule type="duplicateValues" dxfId="1998" priority="148" stopIfTrue="1"/>
  </conditionalFormatting>
  <conditionalFormatting sqref="H11:I11">
    <cfRule type="cellIs" dxfId="1997" priority="143" stopIfTrue="1" operator="greaterThan">
      <formula>10</formula>
    </cfRule>
    <cfRule type="cellIs" dxfId="1996" priority="144" stopIfTrue="1" operator="greaterThan">
      <formula>10</formula>
    </cfRule>
    <cfRule type="cellIs" dxfId="1995" priority="145" stopIfTrue="1" operator="greaterThan">
      <formula>10</formula>
    </cfRule>
    <cfRule type="cellIs" dxfId="1994" priority="146" stopIfTrue="1" operator="greaterThan">
      <formula>10</formula>
    </cfRule>
  </conditionalFormatting>
  <conditionalFormatting sqref="H12:I70">
    <cfRule type="cellIs" dxfId="1993" priority="139" stopIfTrue="1" operator="greaterThan">
      <formula>10</formula>
    </cfRule>
    <cfRule type="cellIs" dxfId="1992" priority="140" stopIfTrue="1" operator="greaterThan">
      <formula>10</formula>
    </cfRule>
    <cfRule type="cellIs" dxfId="1991" priority="141" stopIfTrue="1" operator="greaterThan">
      <formula>10</formula>
    </cfRule>
    <cfRule type="cellIs" dxfId="1990" priority="142" stopIfTrue="1" operator="greaterThan">
      <formula>10</formula>
    </cfRule>
  </conditionalFormatting>
  <conditionalFormatting sqref="C11">
    <cfRule type="duplicateValues" dxfId="1989" priority="137" stopIfTrue="1"/>
    <cfRule type="duplicateValues" dxfId="1988" priority="138" stopIfTrue="1"/>
  </conditionalFormatting>
  <conditionalFormatting sqref="C12:C70">
    <cfRule type="duplicateValues" dxfId="1987" priority="135" stopIfTrue="1"/>
    <cfRule type="duplicateValues" dxfId="1986" priority="136" stopIfTrue="1"/>
  </conditionalFormatting>
  <conditionalFormatting sqref="H11:J98">
    <cfRule type="cellIs" dxfId="1985" priority="134" operator="greaterThan">
      <formula>10</formula>
    </cfRule>
  </conditionalFormatting>
  <conditionalFormatting sqref="C11:C98">
    <cfRule type="duplicateValues" dxfId="1984" priority="133"/>
  </conditionalFormatting>
  <conditionalFormatting sqref="H11:I70">
    <cfRule type="cellIs" dxfId="1983" priority="129" stopIfTrue="1" operator="greaterThan">
      <formula>10</formula>
    </cfRule>
    <cfRule type="cellIs" dxfId="1982" priority="130" stopIfTrue="1" operator="greaterThan">
      <formula>10</formula>
    </cfRule>
    <cfRule type="cellIs" dxfId="1981" priority="131" stopIfTrue="1" operator="greaterThan">
      <formula>10</formula>
    </cfRule>
    <cfRule type="cellIs" dxfId="1980" priority="132" stopIfTrue="1" operator="greaterThan">
      <formula>10</formula>
    </cfRule>
  </conditionalFormatting>
  <conditionalFormatting sqref="C11">
    <cfRule type="duplicateValues" dxfId="1979" priority="127" stopIfTrue="1"/>
    <cfRule type="duplicateValues" dxfId="1978" priority="128" stopIfTrue="1"/>
  </conditionalFormatting>
  <conditionalFormatting sqref="C12:C70">
    <cfRule type="duplicateValues" dxfId="1977" priority="125" stopIfTrue="1"/>
    <cfRule type="duplicateValues" dxfId="1976" priority="126" stopIfTrue="1"/>
  </conditionalFormatting>
  <conditionalFormatting sqref="H11:I11">
    <cfRule type="cellIs" dxfId="1975" priority="121" stopIfTrue="1" operator="greaterThan">
      <formula>10</formula>
    </cfRule>
    <cfRule type="cellIs" dxfId="1974" priority="122" stopIfTrue="1" operator="greaterThan">
      <formula>10</formula>
    </cfRule>
    <cfRule type="cellIs" dxfId="1973" priority="123" stopIfTrue="1" operator="greaterThan">
      <formula>10</formula>
    </cfRule>
    <cfRule type="cellIs" dxfId="1972" priority="124" stopIfTrue="1" operator="greaterThan">
      <formula>10</formula>
    </cfRule>
  </conditionalFormatting>
  <conditionalFormatting sqref="H12:I70">
    <cfRule type="cellIs" dxfId="1971" priority="117" stopIfTrue="1" operator="greaterThan">
      <formula>10</formula>
    </cfRule>
    <cfRule type="cellIs" dxfId="1970" priority="118" stopIfTrue="1" operator="greaterThan">
      <formula>10</formula>
    </cfRule>
    <cfRule type="cellIs" dxfId="1969" priority="119" stopIfTrue="1" operator="greaterThan">
      <formula>10</formula>
    </cfRule>
    <cfRule type="cellIs" dxfId="1968" priority="120" stopIfTrue="1" operator="greaterThan">
      <formula>10</formula>
    </cfRule>
  </conditionalFormatting>
  <conditionalFormatting sqref="C11">
    <cfRule type="duplicateValues" dxfId="1967" priority="115" stopIfTrue="1"/>
    <cfRule type="duplicateValues" dxfId="1966" priority="116" stopIfTrue="1"/>
  </conditionalFormatting>
  <conditionalFormatting sqref="C12:C70">
    <cfRule type="duplicateValues" dxfId="1965" priority="113" stopIfTrue="1"/>
    <cfRule type="duplicateValues" dxfId="1964" priority="114" stopIfTrue="1"/>
  </conditionalFormatting>
  <conditionalFormatting sqref="H11:J98">
    <cfRule type="cellIs" dxfId="1963" priority="112" operator="greaterThan">
      <formula>10</formula>
    </cfRule>
  </conditionalFormatting>
  <conditionalFormatting sqref="C11:C98">
    <cfRule type="duplicateValues" dxfId="1962" priority="111"/>
  </conditionalFormatting>
  <conditionalFormatting sqref="H11:I82">
    <cfRule type="cellIs" dxfId="1961" priority="107" stopIfTrue="1" operator="greaterThan">
      <formula>10</formula>
    </cfRule>
    <cfRule type="cellIs" dxfId="1960" priority="108" stopIfTrue="1" operator="greaterThan">
      <formula>10</formula>
    </cfRule>
    <cfRule type="cellIs" dxfId="1959" priority="109" stopIfTrue="1" operator="greaterThan">
      <formula>10</formula>
    </cfRule>
    <cfRule type="cellIs" dxfId="1958" priority="110" stopIfTrue="1" operator="greaterThan">
      <formula>10</formula>
    </cfRule>
  </conditionalFormatting>
  <conditionalFormatting sqref="C11">
    <cfRule type="duplicateValues" dxfId="1957" priority="105" stopIfTrue="1"/>
    <cfRule type="duplicateValues" dxfId="1956" priority="106" stopIfTrue="1"/>
  </conditionalFormatting>
  <conditionalFormatting sqref="C12:C82">
    <cfRule type="duplicateValues" dxfId="1955" priority="103" stopIfTrue="1"/>
    <cfRule type="duplicateValues" dxfId="1954" priority="104" stopIfTrue="1"/>
  </conditionalFormatting>
  <conditionalFormatting sqref="H11:I11">
    <cfRule type="cellIs" dxfId="1953" priority="99" stopIfTrue="1" operator="greaterThan">
      <formula>10</formula>
    </cfRule>
    <cfRule type="cellIs" dxfId="1952" priority="100" stopIfTrue="1" operator="greaterThan">
      <formula>10</formula>
    </cfRule>
    <cfRule type="cellIs" dxfId="1951" priority="101" stopIfTrue="1" operator="greaterThan">
      <formula>10</formula>
    </cfRule>
    <cfRule type="cellIs" dxfId="1950" priority="102" stopIfTrue="1" operator="greaterThan">
      <formula>10</formula>
    </cfRule>
  </conditionalFormatting>
  <conditionalFormatting sqref="H12:I82">
    <cfRule type="cellIs" dxfId="1949" priority="95" stopIfTrue="1" operator="greaterThan">
      <formula>10</formula>
    </cfRule>
    <cfRule type="cellIs" dxfId="1948" priority="96" stopIfTrue="1" operator="greaterThan">
      <formula>10</formula>
    </cfRule>
    <cfRule type="cellIs" dxfId="1947" priority="97" stopIfTrue="1" operator="greaterThan">
      <formula>10</formula>
    </cfRule>
    <cfRule type="cellIs" dxfId="1946" priority="98" stopIfTrue="1" operator="greaterThan">
      <formula>10</formula>
    </cfRule>
  </conditionalFormatting>
  <conditionalFormatting sqref="C11">
    <cfRule type="duplicateValues" dxfId="1945" priority="93" stopIfTrue="1"/>
    <cfRule type="duplicateValues" dxfId="1944" priority="94" stopIfTrue="1"/>
  </conditionalFormatting>
  <conditionalFormatting sqref="C12:C82">
    <cfRule type="duplicateValues" dxfId="1943" priority="91" stopIfTrue="1"/>
    <cfRule type="duplicateValues" dxfId="1942" priority="92" stopIfTrue="1"/>
  </conditionalFormatting>
  <conditionalFormatting sqref="H11:J98">
    <cfRule type="cellIs" dxfId="1941" priority="90" operator="greaterThan">
      <formula>10</formula>
    </cfRule>
  </conditionalFormatting>
  <conditionalFormatting sqref="C11:C98">
    <cfRule type="duplicateValues" dxfId="1940" priority="89"/>
  </conditionalFormatting>
  <conditionalFormatting sqref="H11:I70">
    <cfRule type="cellIs" dxfId="1939" priority="85" stopIfTrue="1" operator="greaterThan">
      <formula>10</formula>
    </cfRule>
    <cfRule type="cellIs" dxfId="1938" priority="86" stopIfTrue="1" operator="greaterThan">
      <formula>10</formula>
    </cfRule>
    <cfRule type="cellIs" dxfId="1937" priority="87" stopIfTrue="1" operator="greaterThan">
      <formula>10</formula>
    </cfRule>
    <cfRule type="cellIs" dxfId="1936" priority="88" stopIfTrue="1" operator="greaterThan">
      <formula>10</formula>
    </cfRule>
  </conditionalFormatting>
  <conditionalFormatting sqref="C11">
    <cfRule type="duplicateValues" dxfId="1935" priority="83" stopIfTrue="1"/>
    <cfRule type="duplicateValues" dxfId="1934" priority="84" stopIfTrue="1"/>
  </conditionalFormatting>
  <conditionalFormatting sqref="C12:C70">
    <cfRule type="duplicateValues" dxfId="1933" priority="81" stopIfTrue="1"/>
    <cfRule type="duplicateValues" dxfId="1932" priority="82" stopIfTrue="1"/>
  </conditionalFormatting>
  <conditionalFormatting sqref="H11:I11">
    <cfRule type="cellIs" dxfId="1931" priority="77" stopIfTrue="1" operator="greaterThan">
      <formula>10</formula>
    </cfRule>
    <cfRule type="cellIs" dxfId="1930" priority="78" stopIfTrue="1" operator="greaterThan">
      <formula>10</formula>
    </cfRule>
    <cfRule type="cellIs" dxfId="1929" priority="79" stopIfTrue="1" operator="greaterThan">
      <formula>10</formula>
    </cfRule>
    <cfRule type="cellIs" dxfId="1928" priority="80" stopIfTrue="1" operator="greaterThan">
      <formula>10</formula>
    </cfRule>
  </conditionalFormatting>
  <conditionalFormatting sqref="H12:I70">
    <cfRule type="cellIs" dxfId="1927" priority="73" stopIfTrue="1" operator="greaterThan">
      <formula>10</formula>
    </cfRule>
    <cfRule type="cellIs" dxfId="1926" priority="74" stopIfTrue="1" operator="greaterThan">
      <formula>10</formula>
    </cfRule>
    <cfRule type="cellIs" dxfId="1925" priority="75" stopIfTrue="1" operator="greaterThan">
      <formula>10</formula>
    </cfRule>
    <cfRule type="cellIs" dxfId="1924" priority="76" stopIfTrue="1" operator="greaterThan">
      <formula>10</formula>
    </cfRule>
  </conditionalFormatting>
  <conditionalFormatting sqref="C11">
    <cfRule type="duplicateValues" dxfId="1923" priority="71" stopIfTrue="1"/>
    <cfRule type="duplicateValues" dxfId="1922" priority="72" stopIfTrue="1"/>
  </conditionalFormatting>
  <conditionalFormatting sqref="C12:C70">
    <cfRule type="duplicateValues" dxfId="1921" priority="69" stopIfTrue="1"/>
    <cfRule type="duplicateValues" dxfId="1920" priority="70" stopIfTrue="1"/>
  </conditionalFormatting>
  <conditionalFormatting sqref="H11:J98">
    <cfRule type="cellIs" dxfId="1919" priority="68" operator="greaterThan">
      <formula>10</formula>
    </cfRule>
  </conditionalFormatting>
  <conditionalFormatting sqref="C11:C98">
    <cfRule type="duplicateValues" dxfId="1918" priority="67"/>
  </conditionalFormatting>
  <conditionalFormatting sqref="H11:I84">
    <cfRule type="cellIs" dxfId="1917" priority="63" stopIfTrue="1" operator="greaterThan">
      <formula>10</formula>
    </cfRule>
    <cfRule type="cellIs" dxfId="1916" priority="64" stopIfTrue="1" operator="greaterThan">
      <formula>10</formula>
    </cfRule>
    <cfRule type="cellIs" dxfId="1915" priority="65" stopIfTrue="1" operator="greaterThan">
      <formula>10</formula>
    </cfRule>
    <cfRule type="cellIs" dxfId="1914" priority="66" stopIfTrue="1" operator="greaterThan">
      <formula>10</formula>
    </cfRule>
  </conditionalFormatting>
  <conditionalFormatting sqref="C11">
    <cfRule type="duplicateValues" dxfId="1913" priority="61" stopIfTrue="1"/>
    <cfRule type="duplicateValues" dxfId="1912" priority="62" stopIfTrue="1"/>
  </conditionalFormatting>
  <conditionalFormatting sqref="C12:C84">
    <cfRule type="duplicateValues" dxfId="1911" priority="59" stopIfTrue="1"/>
    <cfRule type="duplicateValues" dxfId="1910" priority="60" stopIfTrue="1"/>
  </conditionalFormatting>
  <conditionalFormatting sqref="H11:I11">
    <cfRule type="cellIs" dxfId="1909" priority="55" stopIfTrue="1" operator="greaterThan">
      <formula>10</formula>
    </cfRule>
    <cfRule type="cellIs" dxfId="1908" priority="56" stopIfTrue="1" operator="greaterThan">
      <formula>10</formula>
    </cfRule>
    <cfRule type="cellIs" dxfId="1907" priority="57" stopIfTrue="1" operator="greaterThan">
      <formula>10</formula>
    </cfRule>
    <cfRule type="cellIs" dxfId="1906" priority="58" stopIfTrue="1" operator="greaterThan">
      <formula>10</formula>
    </cfRule>
  </conditionalFormatting>
  <conditionalFormatting sqref="H12:I84">
    <cfRule type="cellIs" dxfId="1905" priority="51" stopIfTrue="1" operator="greaterThan">
      <formula>10</formula>
    </cfRule>
    <cfRule type="cellIs" dxfId="1904" priority="52" stopIfTrue="1" operator="greaterThan">
      <formula>10</formula>
    </cfRule>
    <cfRule type="cellIs" dxfId="1903" priority="53" stopIfTrue="1" operator="greaterThan">
      <formula>10</formula>
    </cfRule>
    <cfRule type="cellIs" dxfId="1902" priority="54" stopIfTrue="1" operator="greaterThan">
      <formula>10</formula>
    </cfRule>
  </conditionalFormatting>
  <conditionalFormatting sqref="C11">
    <cfRule type="duplicateValues" dxfId="1901" priority="49" stopIfTrue="1"/>
    <cfRule type="duplicateValues" dxfId="1900" priority="50" stopIfTrue="1"/>
  </conditionalFormatting>
  <conditionalFormatting sqref="C12:C84">
    <cfRule type="duplicateValues" dxfId="1899" priority="47" stopIfTrue="1"/>
    <cfRule type="duplicateValues" dxfId="1898" priority="48" stopIfTrue="1"/>
  </conditionalFormatting>
  <conditionalFormatting sqref="H11:J98">
    <cfRule type="cellIs" dxfId="1897" priority="46" operator="greaterThan">
      <formula>10</formula>
    </cfRule>
  </conditionalFormatting>
  <conditionalFormatting sqref="C11:C98">
    <cfRule type="duplicateValues" dxfId="1896" priority="45"/>
  </conditionalFormatting>
  <conditionalFormatting sqref="H11:I70">
    <cfRule type="cellIs" dxfId="1895" priority="41" stopIfTrue="1" operator="greaterThan">
      <formula>10</formula>
    </cfRule>
    <cfRule type="cellIs" dxfId="1894" priority="42" stopIfTrue="1" operator="greaterThan">
      <formula>10</formula>
    </cfRule>
    <cfRule type="cellIs" dxfId="1893" priority="43" stopIfTrue="1" operator="greaterThan">
      <formula>10</formula>
    </cfRule>
    <cfRule type="cellIs" dxfId="1892" priority="44" stopIfTrue="1" operator="greaterThan">
      <formula>10</formula>
    </cfRule>
  </conditionalFormatting>
  <conditionalFormatting sqref="C11">
    <cfRule type="duplicateValues" dxfId="1891" priority="39" stopIfTrue="1"/>
    <cfRule type="duplicateValues" dxfId="1890" priority="40" stopIfTrue="1"/>
  </conditionalFormatting>
  <conditionalFormatting sqref="C12:C70">
    <cfRule type="duplicateValues" dxfId="1889" priority="37" stopIfTrue="1"/>
    <cfRule type="duplicateValues" dxfId="1888" priority="38" stopIfTrue="1"/>
  </conditionalFormatting>
  <conditionalFormatting sqref="H11:I11">
    <cfRule type="cellIs" dxfId="1887" priority="33" stopIfTrue="1" operator="greaterThan">
      <formula>10</formula>
    </cfRule>
    <cfRule type="cellIs" dxfId="1886" priority="34" stopIfTrue="1" operator="greaterThan">
      <formula>10</formula>
    </cfRule>
    <cfRule type="cellIs" dxfId="1885" priority="35" stopIfTrue="1" operator="greaterThan">
      <formula>10</formula>
    </cfRule>
    <cfRule type="cellIs" dxfId="1884" priority="36" stopIfTrue="1" operator="greaterThan">
      <formula>10</formula>
    </cfRule>
  </conditionalFormatting>
  <conditionalFormatting sqref="H12:I70">
    <cfRule type="cellIs" dxfId="1883" priority="29" stopIfTrue="1" operator="greaterThan">
      <formula>10</formula>
    </cfRule>
    <cfRule type="cellIs" dxfId="1882" priority="30" stopIfTrue="1" operator="greaterThan">
      <formula>10</formula>
    </cfRule>
    <cfRule type="cellIs" dxfId="1881" priority="31" stopIfTrue="1" operator="greaterThan">
      <formula>10</formula>
    </cfRule>
    <cfRule type="cellIs" dxfId="1880" priority="32" stopIfTrue="1" operator="greaterThan">
      <formula>10</formula>
    </cfRule>
  </conditionalFormatting>
  <conditionalFormatting sqref="C11">
    <cfRule type="duplicateValues" dxfId="1879" priority="27" stopIfTrue="1"/>
    <cfRule type="duplicateValues" dxfId="1878" priority="28" stopIfTrue="1"/>
  </conditionalFormatting>
  <conditionalFormatting sqref="C12:C70">
    <cfRule type="duplicateValues" dxfId="1877" priority="25" stopIfTrue="1"/>
    <cfRule type="duplicateValues" dxfId="1876" priority="26" stopIfTrue="1"/>
  </conditionalFormatting>
  <conditionalFormatting sqref="H11:J98">
    <cfRule type="cellIs" dxfId="1875" priority="24" operator="greaterThan">
      <formula>10</formula>
    </cfRule>
  </conditionalFormatting>
  <conditionalFormatting sqref="C11:C98">
    <cfRule type="duplicateValues" dxfId="1874" priority="23"/>
  </conditionalFormatting>
  <conditionalFormatting sqref="H11:I80">
    <cfRule type="cellIs" dxfId="1873" priority="19" stopIfTrue="1" operator="greaterThan">
      <formula>10</formula>
    </cfRule>
    <cfRule type="cellIs" dxfId="1872" priority="20" stopIfTrue="1" operator="greaterThan">
      <formula>10</formula>
    </cfRule>
    <cfRule type="cellIs" dxfId="1871" priority="21" stopIfTrue="1" operator="greaterThan">
      <formula>10</formula>
    </cfRule>
    <cfRule type="cellIs" dxfId="1870" priority="22" stopIfTrue="1" operator="greaterThan">
      <formula>10</formula>
    </cfRule>
  </conditionalFormatting>
  <conditionalFormatting sqref="C11">
    <cfRule type="duplicateValues" dxfId="1869" priority="17" stopIfTrue="1"/>
    <cfRule type="duplicateValues" dxfId="1868" priority="18" stopIfTrue="1"/>
  </conditionalFormatting>
  <conditionalFormatting sqref="C12:C80">
    <cfRule type="duplicateValues" dxfId="1867" priority="15" stopIfTrue="1"/>
    <cfRule type="duplicateValues" dxfId="1866" priority="16" stopIfTrue="1"/>
  </conditionalFormatting>
  <conditionalFormatting sqref="H11:I11">
    <cfRule type="cellIs" dxfId="1865" priority="11" stopIfTrue="1" operator="greaterThan">
      <formula>10</formula>
    </cfRule>
    <cfRule type="cellIs" dxfId="1864" priority="12" stopIfTrue="1" operator="greaterThan">
      <formula>10</formula>
    </cfRule>
    <cfRule type="cellIs" dxfId="1863" priority="13" stopIfTrue="1" operator="greaterThan">
      <formula>10</formula>
    </cfRule>
    <cfRule type="cellIs" dxfId="1862" priority="14" stopIfTrue="1" operator="greaterThan">
      <formula>10</formula>
    </cfRule>
  </conditionalFormatting>
  <conditionalFormatting sqref="H12:I80">
    <cfRule type="cellIs" dxfId="1861" priority="7" stopIfTrue="1" operator="greaterThan">
      <formula>10</formula>
    </cfRule>
    <cfRule type="cellIs" dxfId="1860" priority="8" stopIfTrue="1" operator="greaterThan">
      <formula>10</formula>
    </cfRule>
    <cfRule type="cellIs" dxfId="1859" priority="9" stopIfTrue="1" operator="greaterThan">
      <formula>10</formula>
    </cfRule>
    <cfRule type="cellIs" dxfId="1858" priority="10" stopIfTrue="1" operator="greaterThan">
      <formula>10</formula>
    </cfRule>
  </conditionalFormatting>
  <conditionalFormatting sqref="C11">
    <cfRule type="duplicateValues" dxfId="1857" priority="5" stopIfTrue="1"/>
    <cfRule type="duplicateValues" dxfId="1856" priority="6" stopIfTrue="1"/>
  </conditionalFormatting>
  <conditionalFormatting sqref="C12:C80">
    <cfRule type="duplicateValues" dxfId="1855" priority="3" stopIfTrue="1"/>
    <cfRule type="duplicateValues" dxfId="1854" priority="4" stopIfTrue="1"/>
  </conditionalFormatting>
  <conditionalFormatting sqref="H11:J98">
    <cfRule type="cellIs" dxfId="1853" priority="2" operator="greaterThan">
      <formula>10</formula>
    </cfRule>
  </conditionalFormatting>
  <conditionalFormatting sqref="C11:C98">
    <cfRule type="duplicateValues" dxfId="185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62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3.75" style="1" bestFit="1" customWidth="1"/>
    <col min="5" max="5" width="8.5" style="1" customWidth="1"/>
    <col min="6" max="6" width="9.375" style="1" hidden="1" customWidth="1"/>
    <col min="7" max="7" width="13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2428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43597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34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7</v>
      </c>
      <c r="AI9" s="81">
        <f>+$AH$9/$Y$9</f>
        <v>4.6666666666666669E-2</v>
      </c>
      <c r="AJ9" s="73">
        <f>COUNTIF($V$11:$V$219,"Đạt")</f>
        <v>53</v>
      </c>
      <c r="AK9" s="80">
        <f>+$AJ$9/$Y$9</f>
        <v>0.35333333333333333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1640</v>
      </c>
      <c r="D11" s="17" t="s">
        <v>1641</v>
      </c>
      <c r="E11" s="18" t="s">
        <v>98</v>
      </c>
      <c r="F11" s="16" t="s">
        <v>90</v>
      </c>
      <c r="G11" s="16" t="s">
        <v>512</v>
      </c>
      <c r="H11" s="19">
        <v>10</v>
      </c>
      <c r="I11" s="19">
        <v>3</v>
      </c>
      <c r="J11" s="19" t="s">
        <v>27</v>
      </c>
      <c r="K11" s="19" t="s">
        <v>27</v>
      </c>
      <c r="L11" s="20"/>
      <c r="M11" s="20"/>
      <c r="N11" s="20"/>
      <c r="O11" s="20"/>
      <c r="P11" s="174">
        <v>7</v>
      </c>
      <c r="Q11" s="21">
        <f t="shared" ref="Q11:Q74" si="0">ROUND(SUMPRODUCT(H11:P11,$H$10:$P$10)/100,1)</f>
        <v>6.4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1642</v>
      </c>
      <c r="D12" s="26" t="s">
        <v>1643</v>
      </c>
      <c r="E12" s="27" t="s">
        <v>1365</v>
      </c>
      <c r="F12" s="25" t="s">
        <v>1596</v>
      </c>
      <c r="G12" s="25" t="s">
        <v>87</v>
      </c>
      <c r="H12" s="29">
        <v>10</v>
      </c>
      <c r="I12" s="29">
        <v>1</v>
      </c>
      <c r="J12" s="29" t="s">
        <v>27</v>
      </c>
      <c r="K12" s="29" t="s">
        <v>27</v>
      </c>
      <c r="L12" s="30"/>
      <c r="M12" s="30"/>
      <c r="N12" s="30"/>
      <c r="O12" s="30"/>
      <c r="P12" s="175">
        <v>5</v>
      </c>
      <c r="Q12" s="32">
        <f t="shared" si="0"/>
        <v>4.8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1644</v>
      </c>
      <c r="D13" s="26" t="s">
        <v>1645</v>
      </c>
      <c r="E13" s="27" t="s">
        <v>1368</v>
      </c>
      <c r="F13" s="25" t="s">
        <v>1366</v>
      </c>
      <c r="G13" s="25" t="s">
        <v>512</v>
      </c>
      <c r="H13" s="29">
        <v>10</v>
      </c>
      <c r="I13" s="29">
        <v>1</v>
      </c>
      <c r="J13" s="29" t="s">
        <v>27</v>
      </c>
      <c r="K13" s="29" t="s">
        <v>27</v>
      </c>
      <c r="L13" s="36"/>
      <c r="M13" s="36"/>
      <c r="N13" s="36"/>
      <c r="O13" s="36"/>
      <c r="P13" s="175">
        <v>3</v>
      </c>
      <c r="Q13" s="32">
        <f t="shared" si="0"/>
        <v>3.8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F</v>
      </c>
      <c r="S13" s="34" t="str">
        <f t="shared" si="1"/>
        <v>Kém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Học lại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1646</v>
      </c>
      <c r="D14" s="26" t="s">
        <v>77</v>
      </c>
      <c r="E14" s="27" t="s">
        <v>948</v>
      </c>
      <c r="F14" s="25" t="s">
        <v>399</v>
      </c>
      <c r="G14" s="25" t="s">
        <v>350</v>
      </c>
      <c r="H14" s="29">
        <v>9</v>
      </c>
      <c r="I14" s="29">
        <v>7</v>
      </c>
      <c r="J14" s="29" t="s">
        <v>27</v>
      </c>
      <c r="K14" s="29" t="s">
        <v>27</v>
      </c>
      <c r="L14" s="36"/>
      <c r="M14" s="36"/>
      <c r="N14" s="36"/>
      <c r="O14" s="36"/>
      <c r="P14" s="175">
        <v>6</v>
      </c>
      <c r="Q14" s="32">
        <f t="shared" si="0"/>
        <v>6.9</v>
      </c>
      <c r="R14" s="33" t="str">
        <f t="shared" si="3"/>
        <v>C+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1647</v>
      </c>
      <c r="D15" s="26" t="s">
        <v>254</v>
      </c>
      <c r="E15" s="27" t="s">
        <v>777</v>
      </c>
      <c r="F15" s="25" t="s">
        <v>590</v>
      </c>
      <c r="G15" s="25" t="s">
        <v>282</v>
      </c>
      <c r="H15" s="29">
        <v>10</v>
      </c>
      <c r="I15" s="29">
        <v>3</v>
      </c>
      <c r="J15" s="29" t="s">
        <v>27</v>
      </c>
      <c r="K15" s="29" t="s">
        <v>27</v>
      </c>
      <c r="L15" s="36"/>
      <c r="M15" s="36"/>
      <c r="N15" s="36"/>
      <c r="O15" s="36"/>
      <c r="P15" s="175">
        <v>7</v>
      </c>
      <c r="Q15" s="32">
        <f t="shared" si="0"/>
        <v>6.4</v>
      </c>
      <c r="R15" s="33" t="str">
        <f t="shared" si="3"/>
        <v>C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1648</v>
      </c>
      <c r="D16" s="26" t="s">
        <v>169</v>
      </c>
      <c r="E16" s="27" t="s">
        <v>118</v>
      </c>
      <c r="F16" s="25" t="s">
        <v>611</v>
      </c>
      <c r="G16" s="25" t="s">
        <v>512</v>
      </c>
      <c r="H16" s="29">
        <v>10</v>
      </c>
      <c r="I16" s="29">
        <v>4</v>
      </c>
      <c r="J16" s="29" t="s">
        <v>27</v>
      </c>
      <c r="K16" s="29" t="s">
        <v>27</v>
      </c>
      <c r="L16" s="36"/>
      <c r="M16" s="36"/>
      <c r="N16" s="36"/>
      <c r="O16" s="36"/>
      <c r="P16" s="175">
        <v>6</v>
      </c>
      <c r="Q16" s="32">
        <f t="shared" si="0"/>
        <v>6.2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1649</v>
      </c>
      <c r="D17" s="26" t="s">
        <v>1650</v>
      </c>
      <c r="E17" s="27" t="s">
        <v>406</v>
      </c>
      <c r="F17" s="25" t="s">
        <v>1651</v>
      </c>
      <c r="G17" s="25" t="s">
        <v>1047</v>
      </c>
      <c r="H17" s="29">
        <v>10</v>
      </c>
      <c r="I17" s="29">
        <v>7</v>
      </c>
      <c r="J17" s="29" t="s">
        <v>27</v>
      </c>
      <c r="K17" s="29" t="s">
        <v>27</v>
      </c>
      <c r="L17" s="36"/>
      <c r="M17" s="36"/>
      <c r="N17" s="36"/>
      <c r="O17" s="36"/>
      <c r="P17" s="175">
        <v>4</v>
      </c>
      <c r="Q17" s="32">
        <f t="shared" si="0"/>
        <v>6.1</v>
      </c>
      <c r="R17" s="33" t="str">
        <f t="shared" si="3"/>
        <v>C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1652</v>
      </c>
      <c r="D18" s="26" t="s">
        <v>410</v>
      </c>
      <c r="E18" s="27" t="s">
        <v>406</v>
      </c>
      <c r="F18" s="25" t="s">
        <v>1415</v>
      </c>
      <c r="G18" s="25" t="s">
        <v>237</v>
      </c>
      <c r="H18" s="29">
        <v>9</v>
      </c>
      <c r="I18" s="29">
        <v>4</v>
      </c>
      <c r="J18" s="29" t="s">
        <v>27</v>
      </c>
      <c r="K18" s="29" t="s">
        <v>27</v>
      </c>
      <c r="L18" s="36"/>
      <c r="M18" s="36"/>
      <c r="N18" s="36"/>
      <c r="O18" s="36"/>
      <c r="P18" s="175">
        <v>2</v>
      </c>
      <c r="Q18" s="32">
        <f t="shared" si="0"/>
        <v>4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1653</v>
      </c>
      <c r="D19" s="26" t="s">
        <v>1654</v>
      </c>
      <c r="E19" s="27" t="s">
        <v>406</v>
      </c>
      <c r="F19" s="25" t="s">
        <v>498</v>
      </c>
      <c r="G19" s="25" t="s">
        <v>237</v>
      </c>
      <c r="H19" s="29">
        <v>9</v>
      </c>
      <c r="I19" s="29">
        <v>5</v>
      </c>
      <c r="J19" s="29" t="s">
        <v>27</v>
      </c>
      <c r="K19" s="29" t="s">
        <v>27</v>
      </c>
      <c r="L19" s="36"/>
      <c r="M19" s="36"/>
      <c r="N19" s="36"/>
      <c r="O19" s="36"/>
      <c r="P19" s="175">
        <v>2</v>
      </c>
      <c r="Q19" s="32">
        <f t="shared" si="0"/>
        <v>4.3</v>
      </c>
      <c r="R19" s="33" t="str">
        <f t="shared" si="3"/>
        <v>D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1655</v>
      </c>
      <c r="D20" s="26" t="s">
        <v>1656</v>
      </c>
      <c r="E20" s="27" t="s">
        <v>141</v>
      </c>
      <c r="F20" s="25" t="s">
        <v>1605</v>
      </c>
      <c r="G20" s="25" t="s">
        <v>79</v>
      </c>
      <c r="H20" s="29">
        <v>10</v>
      </c>
      <c r="I20" s="29">
        <v>6</v>
      </c>
      <c r="J20" s="29" t="s">
        <v>27</v>
      </c>
      <c r="K20" s="29" t="s">
        <v>27</v>
      </c>
      <c r="L20" s="36"/>
      <c r="M20" s="36"/>
      <c r="N20" s="36"/>
      <c r="O20" s="36"/>
      <c r="P20" s="175">
        <v>6</v>
      </c>
      <c r="Q20" s="32">
        <f t="shared" si="0"/>
        <v>6.8</v>
      </c>
      <c r="R20" s="33" t="str">
        <f t="shared" si="3"/>
        <v>C+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1657</v>
      </c>
      <c r="D21" s="26" t="s">
        <v>1658</v>
      </c>
      <c r="E21" s="27" t="s">
        <v>161</v>
      </c>
      <c r="F21" s="25" t="s">
        <v>890</v>
      </c>
      <c r="G21" s="25" t="s">
        <v>557</v>
      </c>
      <c r="H21" s="29">
        <v>9</v>
      </c>
      <c r="I21" s="29">
        <v>7</v>
      </c>
      <c r="J21" s="29" t="s">
        <v>27</v>
      </c>
      <c r="K21" s="29" t="s">
        <v>27</v>
      </c>
      <c r="L21" s="36"/>
      <c r="M21" s="36"/>
      <c r="N21" s="36"/>
      <c r="O21" s="36"/>
      <c r="P21" s="175">
        <v>2</v>
      </c>
      <c r="Q21" s="32">
        <f t="shared" si="0"/>
        <v>4.9000000000000004</v>
      </c>
      <c r="R21" s="33" t="str">
        <f t="shared" si="3"/>
        <v>D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1659</v>
      </c>
      <c r="D22" s="26" t="s">
        <v>179</v>
      </c>
      <c r="E22" s="27" t="s">
        <v>582</v>
      </c>
      <c r="F22" s="25" t="s">
        <v>216</v>
      </c>
      <c r="G22" s="25" t="s">
        <v>138</v>
      </c>
      <c r="H22" s="29">
        <v>10</v>
      </c>
      <c r="I22" s="29">
        <v>6</v>
      </c>
      <c r="J22" s="29" t="s">
        <v>27</v>
      </c>
      <c r="K22" s="29" t="s">
        <v>27</v>
      </c>
      <c r="L22" s="36"/>
      <c r="M22" s="36"/>
      <c r="N22" s="36"/>
      <c r="O22" s="36"/>
      <c r="P22" s="175">
        <v>1</v>
      </c>
      <c r="Q22" s="32">
        <f t="shared" si="0"/>
        <v>4.3</v>
      </c>
      <c r="R22" s="33" t="str">
        <f t="shared" si="3"/>
        <v>D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1660</v>
      </c>
      <c r="D23" s="26" t="s">
        <v>1661</v>
      </c>
      <c r="E23" s="27" t="s">
        <v>173</v>
      </c>
      <c r="F23" s="25" t="s">
        <v>584</v>
      </c>
      <c r="G23" s="25" t="s">
        <v>512</v>
      </c>
      <c r="H23" s="29">
        <v>10</v>
      </c>
      <c r="I23" s="29">
        <v>6</v>
      </c>
      <c r="J23" s="29" t="s">
        <v>27</v>
      </c>
      <c r="K23" s="29" t="s">
        <v>27</v>
      </c>
      <c r="L23" s="36"/>
      <c r="M23" s="36"/>
      <c r="N23" s="36"/>
      <c r="O23" s="36"/>
      <c r="P23" s="175">
        <v>7</v>
      </c>
      <c r="Q23" s="32">
        <f t="shared" si="0"/>
        <v>7.3</v>
      </c>
      <c r="R23" s="33" t="str">
        <f t="shared" si="3"/>
        <v>B</v>
      </c>
      <c r="S23" s="34" t="str">
        <f t="shared" si="1"/>
        <v>Khá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1662</v>
      </c>
      <c r="D24" s="26" t="s">
        <v>176</v>
      </c>
      <c r="E24" s="27" t="s">
        <v>173</v>
      </c>
      <c r="F24" s="25" t="s">
        <v>465</v>
      </c>
      <c r="G24" s="25" t="s">
        <v>138</v>
      </c>
      <c r="H24" s="29">
        <v>10</v>
      </c>
      <c r="I24" s="29">
        <v>4</v>
      </c>
      <c r="J24" s="29" t="s">
        <v>27</v>
      </c>
      <c r="K24" s="29" t="s">
        <v>27</v>
      </c>
      <c r="L24" s="36"/>
      <c r="M24" s="36"/>
      <c r="N24" s="36"/>
      <c r="O24" s="36"/>
      <c r="P24" s="175">
        <v>7</v>
      </c>
      <c r="Q24" s="32">
        <f t="shared" si="0"/>
        <v>6.7</v>
      </c>
      <c r="R24" s="33" t="str">
        <f t="shared" si="3"/>
        <v>C+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1663</v>
      </c>
      <c r="D25" s="26" t="s">
        <v>126</v>
      </c>
      <c r="E25" s="27" t="s">
        <v>1664</v>
      </c>
      <c r="F25" s="25" t="s">
        <v>905</v>
      </c>
      <c r="G25" s="25" t="s">
        <v>79</v>
      </c>
      <c r="H25" s="29">
        <v>10</v>
      </c>
      <c r="I25" s="29">
        <v>7</v>
      </c>
      <c r="J25" s="29" t="s">
        <v>27</v>
      </c>
      <c r="K25" s="29" t="s">
        <v>27</v>
      </c>
      <c r="L25" s="36"/>
      <c r="M25" s="36"/>
      <c r="N25" s="36"/>
      <c r="O25" s="36"/>
      <c r="P25" s="175">
        <v>3</v>
      </c>
      <c r="Q25" s="32">
        <f t="shared" si="0"/>
        <v>5.6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1665</v>
      </c>
      <c r="D26" s="26" t="s">
        <v>193</v>
      </c>
      <c r="E26" s="27" t="s">
        <v>189</v>
      </c>
      <c r="F26" s="25" t="s">
        <v>697</v>
      </c>
      <c r="G26" s="25" t="s">
        <v>79</v>
      </c>
      <c r="H26" s="29">
        <v>10</v>
      </c>
      <c r="I26" s="29">
        <v>5</v>
      </c>
      <c r="J26" s="29" t="s">
        <v>27</v>
      </c>
      <c r="K26" s="29" t="s">
        <v>27</v>
      </c>
      <c r="L26" s="36"/>
      <c r="M26" s="36"/>
      <c r="N26" s="36"/>
      <c r="O26" s="36"/>
      <c r="P26" s="175">
        <v>5</v>
      </c>
      <c r="Q26" s="32">
        <f t="shared" si="0"/>
        <v>6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1666</v>
      </c>
      <c r="D27" s="26" t="s">
        <v>1667</v>
      </c>
      <c r="E27" s="27" t="s">
        <v>592</v>
      </c>
      <c r="F27" s="25" t="s">
        <v>488</v>
      </c>
      <c r="G27" s="25" t="s">
        <v>182</v>
      </c>
      <c r="H27" s="29">
        <v>10</v>
      </c>
      <c r="I27" s="29">
        <v>6</v>
      </c>
      <c r="J27" s="29" t="s">
        <v>27</v>
      </c>
      <c r="K27" s="29" t="s">
        <v>27</v>
      </c>
      <c r="L27" s="36"/>
      <c r="M27" s="36"/>
      <c r="N27" s="36"/>
      <c r="O27" s="36"/>
      <c r="P27" s="175">
        <v>6</v>
      </c>
      <c r="Q27" s="32">
        <f t="shared" si="0"/>
        <v>6.8</v>
      </c>
      <c r="R27" s="33" t="str">
        <f t="shared" si="3"/>
        <v>C+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1668</v>
      </c>
      <c r="D28" s="26" t="s">
        <v>785</v>
      </c>
      <c r="E28" s="27" t="s">
        <v>1669</v>
      </c>
      <c r="F28" s="25" t="s">
        <v>1670</v>
      </c>
      <c r="G28" s="25" t="s">
        <v>395</v>
      </c>
      <c r="H28" s="29">
        <v>10</v>
      </c>
      <c r="I28" s="29">
        <v>7</v>
      </c>
      <c r="J28" s="29" t="s">
        <v>27</v>
      </c>
      <c r="K28" s="29" t="s">
        <v>27</v>
      </c>
      <c r="L28" s="36"/>
      <c r="M28" s="36"/>
      <c r="N28" s="36"/>
      <c r="O28" s="36"/>
      <c r="P28" s="175">
        <v>3</v>
      </c>
      <c r="Q28" s="32">
        <f t="shared" si="0"/>
        <v>5.6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1671</v>
      </c>
      <c r="D29" s="26" t="s">
        <v>254</v>
      </c>
      <c r="E29" s="27" t="s">
        <v>602</v>
      </c>
      <c r="F29" s="25" t="s">
        <v>1531</v>
      </c>
      <c r="G29" s="25" t="s">
        <v>182</v>
      </c>
      <c r="H29" s="29">
        <v>10</v>
      </c>
      <c r="I29" s="29">
        <v>4</v>
      </c>
      <c r="J29" s="29" t="s">
        <v>27</v>
      </c>
      <c r="K29" s="29" t="s">
        <v>27</v>
      </c>
      <c r="L29" s="36"/>
      <c r="M29" s="36"/>
      <c r="N29" s="36"/>
      <c r="O29" s="36"/>
      <c r="P29" s="175">
        <v>6</v>
      </c>
      <c r="Q29" s="32">
        <f t="shared" si="0"/>
        <v>6.2</v>
      </c>
      <c r="R29" s="33" t="str">
        <f t="shared" si="3"/>
        <v>C</v>
      </c>
      <c r="S29" s="34" t="str">
        <f t="shared" si="1"/>
        <v>Trung bình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1672</v>
      </c>
      <c r="D30" s="26" t="s">
        <v>855</v>
      </c>
      <c r="E30" s="27" t="s">
        <v>445</v>
      </c>
      <c r="F30" s="25" t="s">
        <v>1634</v>
      </c>
      <c r="G30" s="25" t="s">
        <v>182</v>
      </c>
      <c r="H30" s="29">
        <v>8</v>
      </c>
      <c r="I30" s="29">
        <v>3</v>
      </c>
      <c r="J30" s="29" t="s">
        <v>27</v>
      </c>
      <c r="K30" s="29" t="s">
        <v>27</v>
      </c>
      <c r="L30" s="36"/>
      <c r="M30" s="36"/>
      <c r="N30" s="36"/>
      <c r="O30" s="36"/>
      <c r="P30" s="175">
        <v>6</v>
      </c>
      <c r="Q30" s="32">
        <f t="shared" si="0"/>
        <v>5.5</v>
      </c>
      <c r="R30" s="33" t="str">
        <f t="shared" si="3"/>
        <v>C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1673</v>
      </c>
      <c r="D31" s="26" t="s">
        <v>1674</v>
      </c>
      <c r="E31" s="27" t="s">
        <v>445</v>
      </c>
      <c r="F31" s="25" t="s">
        <v>1198</v>
      </c>
      <c r="G31" s="25" t="s">
        <v>143</v>
      </c>
      <c r="H31" s="29">
        <v>9</v>
      </c>
      <c r="I31" s="29">
        <v>3</v>
      </c>
      <c r="J31" s="29" t="s">
        <v>27</v>
      </c>
      <c r="K31" s="29" t="s">
        <v>27</v>
      </c>
      <c r="L31" s="36"/>
      <c r="M31" s="36"/>
      <c r="N31" s="36"/>
      <c r="O31" s="36"/>
      <c r="P31" s="175">
        <v>6</v>
      </c>
      <c r="Q31" s="32">
        <f t="shared" si="0"/>
        <v>5.7</v>
      </c>
      <c r="R31" s="33" t="str">
        <f t="shared" si="3"/>
        <v>C</v>
      </c>
      <c r="S31" s="34" t="str">
        <f t="shared" si="1"/>
        <v>Trung bình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1675</v>
      </c>
      <c r="D32" s="26" t="s">
        <v>1676</v>
      </c>
      <c r="E32" s="27" t="s">
        <v>610</v>
      </c>
      <c r="F32" s="25" t="s">
        <v>713</v>
      </c>
      <c r="G32" s="25" t="s">
        <v>237</v>
      </c>
      <c r="H32" s="29">
        <v>9</v>
      </c>
      <c r="I32" s="29">
        <v>10</v>
      </c>
      <c r="J32" s="29" t="s">
        <v>27</v>
      </c>
      <c r="K32" s="29" t="s">
        <v>27</v>
      </c>
      <c r="L32" s="36"/>
      <c r="M32" s="36"/>
      <c r="N32" s="36"/>
      <c r="O32" s="36"/>
      <c r="P32" s="175">
        <v>5</v>
      </c>
      <c r="Q32" s="32">
        <f t="shared" si="0"/>
        <v>7.3</v>
      </c>
      <c r="R32" s="33" t="str">
        <f t="shared" si="3"/>
        <v>B</v>
      </c>
      <c r="S32" s="34" t="str">
        <f t="shared" si="1"/>
        <v>Khá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1677</v>
      </c>
      <c r="D33" s="26" t="s">
        <v>1678</v>
      </c>
      <c r="E33" s="27" t="s">
        <v>610</v>
      </c>
      <c r="F33" s="25" t="s">
        <v>543</v>
      </c>
      <c r="G33" s="25" t="s">
        <v>512</v>
      </c>
      <c r="H33" s="29">
        <v>8</v>
      </c>
      <c r="I33" s="29">
        <v>10</v>
      </c>
      <c r="J33" s="29" t="s">
        <v>27</v>
      </c>
      <c r="K33" s="29" t="s">
        <v>27</v>
      </c>
      <c r="L33" s="36"/>
      <c r="M33" s="36"/>
      <c r="N33" s="36"/>
      <c r="O33" s="36"/>
      <c r="P33" s="175">
        <v>4</v>
      </c>
      <c r="Q33" s="32">
        <f t="shared" si="0"/>
        <v>6.6</v>
      </c>
      <c r="R33" s="33" t="str">
        <f t="shared" si="3"/>
        <v>C+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1679</v>
      </c>
      <c r="D34" s="26" t="s">
        <v>1680</v>
      </c>
      <c r="E34" s="27" t="s">
        <v>203</v>
      </c>
      <c r="F34" s="25" t="s">
        <v>221</v>
      </c>
      <c r="G34" s="25" t="s">
        <v>100</v>
      </c>
      <c r="H34" s="29">
        <v>10</v>
      </c>
      <c r="I34" s="29">
        <v>3</v>
      </c>
      <c r="J34" s="29" t="s">
        <v>27</v>
      </c>
      <c r="K34" s="29" t="s">
        <v>27</v>
      </c>
      <c r="L34" s="36"/>
      <c r="M34" s="36"/>
      <c r="N34" s="36"/>
      <c r="O34" s="36"/>
      <c r="P34" s="175">
        <v>4</v>
      </c>
      <c r="Q34" s="32">
        <f t="shared" si="0"/>
        <v>4.9000000000000004</v>
      </c>
      <c r="R34" s="33" t="str">
        <f t="shared" si="3"/>
        <v>D</v>
      </c>
      <c r="S34" s="34" t="str">
        <f t="shared" si="1"/>
        <v>Trung bình yếu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1681</v>
      </c>
      <c r="D35" s="26" t="s">
        <v>176</v>
      </c>
      <c r="E35" s="27" t="s">
        <v>203</v>
      </c>
      <c r="F35" s="25" t="s">
        <v>507</v>
      </c>
      <c r="G35" s="25" t="s">
        <v>282</v>
      </c>
      <c r="H35" s="29">
        <v>10</v>
      </c>
      <c r="I35" s="29">
        <v>2</v>
      </c>
      <c r="J35" s="29" t="s">
        <v>27</v>
      </c>
      <c r="K35" s="29" t="s">
        <v>27</v>
      </c>
      <c r="L35" s="36"/>
      <c r="M35" s="36"/>
      <c r="N35" s="36"/>
      <c r="O35" s="36"/>
      <c r="P35" s="175">
        <v>4</v>
      </c>
      <c r="Q35" s="32">
        <f t="shared" si="0"/>
        <v>4.5999999999999996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1682</v>
      </c>
      <c r="D36" s="26" t="s">
        <v>1683</v>
      </c>
      <c r="E36" s="27" t="s">
        <v>211</v>
      </c>
      <c r="F36" s="25" t="s">
        <v>1684</v>
      </c>
      <c r="G36" s="25" t="s">
        <v>512</v>
      </c>
      <c r="H36" s="29">
        <v>10</v>
      </c>
      <c r="I36" s="29">
        <v>3</v>
      </c>
      <c r="J36" s="29" t="s">
        <v>27</v>
      </c>
      <c r="K36" s="29" t="s">
        <v>27</v>
      </c>
      <c r="L36" s="36"/>
      <c r="M36" s="36"/>
      <c r="N36" s="36"/>
      <c r="O36" s="36"/>
      <c r="P36" s="175">
        <v>3</v>
      </c>
      <c r="Q36" s="32">
        <f t="shared" si="0"/>
        <v>4.4000000000000004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1685</v>
      </c>
      <c r="D37" s="26" t="s">
        <v>685</v>
      </c>
      <c r="E37" s="27" t="s">
        <v>988</v>
      </c>
      <c r="F37" s="25" t="s">
        <v>277</v>
      </c>
      <c r="G37" s="25" t="s">
        <v>138</v>
      </c>
      <c r="H37" s="29">
        <v>10</v>
      </c>
      <c r="I37" s="29">
        <v>2</v>
      </c>
      <c r="J37" s="29" t="s">
        <v>27</v>
      </c>
      <c r="K37" s="29" t="s">
        <v>27</v>
      </c>
      <c r="L37" s="36"/>
      <c r="M37" s="36"/>
      <c r="N37" s="36"/>
      <c r="O37" s="36"/>
      <c r="P37" s="175">
        <v>5</v>
      </c>
      <c r="Q37" s="32">
        <f t="shared" si="0"/>
        <v>5.0999999999999996</v>
      </c>
      <c r="R37" s="33" t="str">
        <f t="shared" si="3"/>
        <v>D+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1686</v>
      </c>
      <c r="D38" s="26" t="s">
        <v>780</v>
      </c>
      <c r="E38" s="27" t="s">
        <v>215</v>
      </c>
      <c r="F38" s="25" t="s">
        <v>1687</v>
      </c>
      <c r="G38" s="25" t="s">
        <v>187</v>
      </c>
      <c r="H38" s="29">
        <v>8</v>
      </c>
      <c r="I38" s="29">
        <v>1</v>
      </c>
      <c r="J38" s="29" t="s">
        <v>27</v>
      </c>
      <c r="K38" s="29" t="s">
        <v>27</v>
      </c>
      <c r="L38" s="36"/>
      <c r="M38" s="36"/>
      <c r="N38" s="36"/>
      <c r="O38" s="36"/>
      <c r="P38" s="175">
        <v>3</v>
      </c>
      <c r="Q38" s="32">
        <f t="shared" si="0"/>
        <v>3.4</v>
      </c>
      <c r="R38" s="33" t="str">
        <f t="shared" si="3"/>
        <v>F</v>
      </c>
      <c r="S38" s="34" t="str">
        <f t="shared" si="1"/>
        <v>Kém</v>
      </c>
      <c r="T38" s="35" t="str">
        <f t="shared" si="4"/>
        <v/>
      </c>
      <c r="U38" s="3"/>
      <c r="V38" s="101" t="str">
        <f t="shared" si="2"/>
        <v>Học lại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1688</v>
      </c>
      <c r="D39" s="26" t="s">
        <v>1689</v>
      </c>
      <c r="E39" s="27" t="s">
        <v>1555</v>
      </c>
      <c r="F39" s="25" t="s">
        <v>1690</v>
      </c>
      <c r="G39" s="25" t="s">
        <v>512</v>
      </c>
      <c r="H39" s="29">
        <v>10</v>
      </c>
      <c r="I39" s="29">
        <v>3</v>
      </c>
      <c r="J39" s="29" t="s">
        <v>27</v>
      </c>
      <c r="K39" s="29" t="s">
        <v>27</v>
      </c>
      <c r="L39" s="36"/>
      <c r="M39" s="36"/>
      <c r="N39" s="36"/>
      <c r="O39" s="36"/>
      <c r="P39" s="175">
        <v>4</v>
      </c>
      <c r="Q39" s="32">
        <f t="shared" si="0"/>
        <v>4.9000000000000004</v>
      </c>
      <c r="R39" s="33" t="str">
        <f t="shared" si="3"/>
        <v>D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1691</v>
      </c>
      <c r="D40" s="26" t="s">
        <v>1692</v>
      </c>
      <c r="E40" s="27" t="s">
        <v>451</v>
      </c>
      <c r="F40" s="25" t="s">
        <v>697</v>
      </c>
      <c r="G40" s="25" t="s">
        <v>182</v>
      </c>
      <c r="H40" s="29">
        <v>10</v>
      </c>
      <c r="I40" s="29">
        <v>2</v>
      </c>
      <c r="J40" s="29" t="s">
        <v>27</v>
      </c>
      <c r="K40" s="29" t="s">
        <v>27</v>
      </c>
      <c r="L40" s="36"/>
      <c r="M40" s="36"/>
      <c r="N40" s="36"/>
      <c r="O40" s="36"/>
      <c r="P40" s="175">
        <v>5</v>
      </c>
      <c r="Q40" s="32">
        <f t="shared" si="0"/>
        <v>5.0999999999999996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1693</v>
      </c>
      <c r="D41" s="26" t="s">
        <v>1694</v>
      </c>
      <c r="E41" s="27" t="s">
        <v>1695</v>
      </c>
      <c r="F41" s="25" t="s">
        <v>498</v>
      </c>
      <c r="G41" s="25" t="s">
        <v>512</v>
      </c>
      <c r="H41" s="29">
        <v>8</v>
      </c>
      <c r="I41" s="29">
        <v>1</v>
      </c>
      <c r="J41" s="29" t="s">
        <v>27</v>
      </c>
      <c r="K41" s="29" t="s">
        <v>27</v>
      </c>
      <c r="L41" s="36"/>
      <c r="M41" s="36"/>
      <c r="N41" s="36"/>
      <c r="O41" s="36"/>
      <c r="P41" s="175">
        <v>2</v>
      </c>
      <c r="Q41" s="32">
        <f t="shared" si="0"/>
        <v>2.9</v>
      </c>
      <c r="R41" s="33" t="str">
        <f t="shared" si="3"/>
        <v>F</v>
      </c>
      <c r="S41" s="34" t="str">
        <f t="shared" si="1"/>
        <v>Kém</v>
      </c>
      <c r="T41" s="35" t="str">
        <f t="shared" si="4"/>
        <v/>
      </c>
      <c r="U41" s="3"/>
      <c r="V41" s="101" t="str">
        <f t="shared" si="2"/>
        <v>Học lại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1696</v>
      </c>
      <c r="D42" s="26" t="s">
        <v>1697</v>
      </c>
      <c r="E42" s="27" t="s">
        <v>228</v>
      </c>
      <c r="F42" s="25" t="s">
        <v>407</v>
      </c>
      <c r="G42" s="25" t="s">
        <v>182</v>
      </c>
      <c r="H42" s="29">
        <v>10</v>
      </c>
      <c r="I42" s="29">
        <v>4</v>
      </c>
      <c r="J42" s="29" t="s">
        <v>27</v>
      </c>
      <c r="K42" s="29" t="s">
        <v>27</v>
      </c>
      <c r="L42" s="36"/>
      <c r="M42" s="36"/>
      <c r="N42" s="36"/>
      <c r="O42" s="36"/>
      <c r="P42" s="175">
        <v>3</v>
      </c>
      <c r="Q42" s="32">
        <f t="shared" si="0"/>
        <v>4.7</v>
      </c>
      <c r="R42" s="33" t="str">
        <f t="shared" si="3"/>
        <v>D</v>
      </c>
      <c r="S42" s="34" t="str">
        <f t="shared" si="1"/>
        <v>Trung bình yếu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1698</v>
      </c>
      <c r="D43" s="26" t="s">
        <v>1699</v>
      </c>
      <c r="E43" s="27" t="s">
        <v>228</v>
      </c>
      <c r="F43" s="25" t="s">
        <v>540</v>
      </c>
      <c r="G43" s="25" t="s">
        <v>143</v>
      </c>
      <c r="H43" s="29">
        <v>10</v>
      </c>
      <c r="I43" s="29">
        <v>3</v>
      </c>
      <c r="J43" s="29" t="s">
        <v>27</v>
      </c>
      <c r="K43" s="29" t="s">
        <v>27</v>
      </c>
      <c r="L43" s="36"/>
      <c r="M43" s="36"/>
      <c r="N43" s="36"/>
      <c r="O43" s="36"/>
      <c r="P43" s="175">
        <v>4</v>
      </c>
      <c r="Q43" s="32">
        <f t="shared" si="0"/>
        <v>4.9000000000000004</v>
      </c>
      <c r="R43" s="33" t="str">
        <f t="shared" si="3"/>
        <v>D</v>
      </c>
      <c r="S43" s="34" t="str">
        <f t="shared" si="1"/>
        <v>Trung bình yếu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1700</v>
      </c>
      <c r="D44" s="26" t="s">
        <v>780</v>
      </c>
      <c r="E44" s="27" t="s">
        <v>228</v>
      </c>
      <c r="F44" s="25" t="s">
        <v>1088</v>
      </c>
      <c r="G44" s="25" t="s">
        <v>966</v>
      </c>
      <c r="H44" s="29">
        <v>9</v>
      </c>
      <c r="I44" s="29">
        <v>5</v>
      </c>
      <c r="J44" s="29" t="s">
        <v>27</v>
      </c>
      <c r="K44" s="29" t="s">
        <v>27</v>
      </c>
      <c r="L44" s="36"/>
      <c r="M44" s="36"/>
      <c r="N44" s="36"/>
      <c r="O44" s="36"/>
      <c r="P44" s="175">
        <v>2</v>
      </c>
      <c r="Q44" s="32">
        <f t="shared" si="0"/>
        <v>4.3</v>
      </c>
      <c r="R44" s="33" t="str">
        <f t="shared" si="3"/>
        <v>D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1701</v>
      </c>
      <c r="D45" s="26" t="s">
        <v>1114</v>
      </c>
      <c r="E45" s="27" t="s">
        <v>232</v>
      </c>
      <c r="F45" s="25" t="s">
        <v>590</v>
      </c>
      <c r="G45" s="25" t="s">
        <v>143</v>
      </c>
      <c r="H45" s="29">
        <v>10</v>
      </c>
      <c r="I45" s="29">
        <v>6</v>
      </c>
      <c r="J45" s="29" t="s">
        <v>27</v>
      </c>
      <c r="K45" s="29" t="s">
        <v>27</v>
      </c>
      <c r="L45" s="36"/>
      <c r="M45" s="36"/>
      <c r="N45" s="36"/>
      <c r="O45" s="36"/>
      <c r="P45" s="175">
        <v>2</v>
      </c>
      <c r="Q45" s="32">
        <f t="shared" si="0"/>
        <v>4.8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1702</v>
      </c>
      <c r="D46" s="26" t="s">
        <v>1114</v>
      </c>
      <c r="E46" s="27" t="s">
        <v>232</v>
      </c>
      <c r="F46" s="25" t="s">
        <v>507</v>
      </c>
      <c r="G46" s="25" t="s">
        <v>357</v>
      </c>
      <c r="H46" s="29">
        <v>10</v>
      </c>
      <c r="I46" s="29">
        <v>5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5.5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1703</v>
      </c>
      <c r="D47" s="26" t="s">
        <v>1552</v>
      </c>
      <c r="E47" s="27" t="s">
        <v>1704</v>
      </c>
      <c r="F47" s="25" t="s">
        <v>1220</v>
      </c>
      <c r="G47" s="25" t="s">
        <v>143</v>
      </c>
      <c r="H47" s="29">
        <v>10</v>
      </c>
      <c r="I47" s="29">
        <v>6</v>
      </c>
      <c r="J47" s="29" t="s">
        <v>27</v>
      </c>
      <c r="K47" s="29" t="s">
        <v>27</v>
      </c>
      <c r="L47" s="36"/>
      <c r="M47" s="36"/>
      <c r="N47" s="36"/>
      <c r="O47" s="36"/>
      <c r="P47" s="175">
        <v>6</v>
      </c>
      <c r="Q47" s="32">
        <f t="shared" si="0"/>
        <v>6.8</v>
      </c>
      <c r="R47" s="33" t="str">
        <f t="shared" si="3"/>
        <v>C+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1705</v>
      </c>
      <c r="D48" s="26" t="s">
        <v>1706</v>
      </c>
      <c r="E48" s="27" t="s">
        <v>259</v>
      </c>
      <c r="F48" s="25" t="s">
        <v>600</v>
      </c>
      <c r="G48" s="25" t="s">
        <v>187</v>
      </c>
      <c r="H48" s="29">
        <v>10</v>
      </c>
      <c r="I48" s="29">
        <v>6</v>
      </c>
      <c r="J48" s="29" t="s">
        <v>27</v>
      </c>
      <c r="K48" s="29" t="s">
        <v>27</v>
      </c>
      <c r="L48" s="36"/>
      <c r="M48" s="36"/>
      <c r="N48" s="36"/>
      <c r="O48" s="36"/>
      <c r="P48" s="175">
        <v>3</v>
      </c>
      <c r="Q48" s="32">
        <f t="shared" si="0"/>
        <v>5.3</v>
      </c>
      <c r="R48" s="33" t="str">
        <f t="shared" si="3"/>
        <v>D+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1707</v>
      </c>
      <c r="D49" s="26" t="s">
        <v>1708</v>
      </c>
      <c r="E49" s="27" t="s">
        <v>272</v>
      </c>
      <c r="F49" s="25" t="s">
        <v>815</v>
      </c>
      <c r="G49" s="25" t="s">
        <v>282</v>
      </c>
      <c r="H49" s="29">
        <v>10</v>
      </c>
      <c r="I49" s="29">
        <v>4</v>
      </c>
      <c r="J49" s="29" t="s">
        <v>27</v>
      </c>
      <c r="K49" s="29" t="s">
        <v>27</v>
      </c>
      <c r="L49" s="36"/>
      <c r="M49" s="36"/>
      <c r="N49" s="36"/>
      <c r="O49" s="36"/>
      <c r="P49" s="175">
        <v>6</v>
      </c>
      <c r="Q49" s="32">
        <f t="shared" si="0"/>
        <v>6.2</v>
      </c>
      <c r="R49" s="33" t="str">
        <f t="shared" si="3"/>
        <v>C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1709</v>
      </c>
      <c r="D50" s="26" t="s">
        <v>1437</v>
      </c>
      <c r="E50" s="27" t="s">
        <v>272</v>
      </c>
      <c r="F50" s="25" t="s">
        <v>1710</v>
      </c>
      <c r="G50" s="25" t="s">
        <v>182</v>
      </c>
      <c r="H50" s="29">
        <v>10</v>
      </c>
      <c r="I50" s="29">
        <v>2</v>
      </c>
      <c r="J50" s="29" t="s">
        <v>27</v>
      </c>
      <c r="K50" s="29" t="s">
        <v>27</v>
      </c>
      <c r="L50" s="36"/>
      <c r="M50" s="36"/>
      <c r="N50" s="36"/>
      <c r="O50" s="36"/>
      <c r="P50" s="175">
        <v>6</v>
      </c>
      <c r="Q50" s="32">
        <f t="shared" si="0"/>
        <v>5.6</v>
      </c>
      <c r="R50" s="33" t="str">
        <f t="shared" si="3"/>
        <v>C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1711</v>
      </c>
      <c r="D51" s="26" t="s">
        <v>246</v>
      </c>
      <c r="E51" s="27" t="s">
        <v>479</v>
      </c>
      <c r="F51" s="25" t="s">
        <v>448</v>
      </c>
      <c r="G51" s="25" t="s">
        <v>282</v>
      </c>
      <c r="H51" s="29">
        <v>10</v>
      </c>
      <c r="I51" s="29">
        <v>4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5.2</v>
      </c>
      <c r="R51" s="33" t="str">
        <f t="shared" si="3"/>
        <v>D+</v>
      </c>
      <c r="S51" s="34" t="str">
        <f t="shared" si="1"/>
        <v>Trung bình yếu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1712</v>
      </c>
      <c r="D52" s="26" t="s">
        <v>1713</v>
      </c>
      <c r="E52" s="27" t="s">
        <v>276</v>
      </c>
      <c r="F52" s="25" t="s">
        <v>1714</v>
      </c>
      <c r="G52" s="25" t="s">
        <v>1047</v>
      </c>
      <c r="H52" s="29">
        <v>10</v>
      </c>
      <c r="I52" s="29">
        <v>6</v>
      </c>
      <c r="J52" s="29" t="s">
        <v>27</v>
      </c>
      <c r="K52" s="29" t="s">
        <v>27</v>
      </c>
      <c r="L52" s="36"/>
      <c r="M52" s="36"/>
      <c r="N52" s="36"/>
      <c r="O52" s="36"/>
      <c r="P52" s="175">
        <v>4</v>
      </c>
      <c r="Q52" s="32">
        <f t="shared" si="0"/>
        <v>5.8</v>
      </c>
      <c r="R52" s="33" t="str">
        <f t="shared" si="3"/>
        <v>C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1715</v>
      </c>
      <c r="D53" s="26" t="s">
        <v>884</v>
      </c>
      <c r="E53" s="27" t="s">
        <v>276</v>
      </c>
      <c r="F53" s="25" t="s">
        <v>440</v>
      </c>
      <c r="G53" s="25" t="s">
        <v>187</v>
      </c>
      <c r="H53" s="29">
        <v>10</v>
      </c>
      <c r="I53" s="29">
        <v>8</v>
      </c>
      <c r="J53" s="29" t="s">
        <v>27</v>
      </c>
      <c r="K53" s="29" t="s">
        <v>27</v>
      </c>
      <c r="L53" s="36"/>
      <c r="M53" s="36"/>
      <c r="N53" s="36"/>
      <c r="O53" s="36"/>
      <c r="P53" s="175">
        <v>9</v>
      </c>
      <c r="Q53" s="32">
        <f t="shared" si="0"/>
        <v>8.9</v>
      </c>
      <c r="R53" s="33" t="str">
        <f t="shared" si="3"/>
        <v>A</v>
      </c>
      <c r="S53" s="34" t="str">
        <f t="shared" si="1"/>
        <v>Giỏi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1716</v>
      </c>
      <c r="D54" s="26" t="s">
        <v>1717</v>
      </c>
      <c r="E54" s="27" t="s">
        <v>495</v>
      </c>
      <c r="F54" s="25" t="s">
        <v>448</v>
      </c>
      <c r="G54" s="25" t="s">
        <v>237</v>
      </c>
      <c r="H54" s="29">
        <v>10</v>
      </c>
      <c r="I54" s="29">
        <v>8</v>
      </c>
      <c r="J54" s="29" t="s">
        <v>27</v>
      </c>
      <c r="K54" s="29" t="s">
        <v>27</v>
      </c>
      <c r="L54" s="36"/>
      <c r="M54" s="36"/>
      <c r="N54" s="36"/>
      <c r="O54" s="36"/>
      <c r="P54" s="175">
        <v>5</v>
      </c>
      <c r="Q54" s="32">
        <f t="shared" si="0"/>
        <v>6.9</v>
      </c>
      <c r="R54" s="33" t="str">
        <f t="shared" si="3"/>
        <v>C+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1718</v>
      </c>
      <c r="D55" s="26" t="s">
        <v>1719</v>
      </c>
      <c r="E55" s="27" t="s">
        <v>291</v>
      </c>
      <c r="F55" s="25" t="s">
        <v>292</v>
      </c>
      <c r="G55" s="25" t="s">
        <v>282</v>
      </c>
      <c r="H55" s="29">
        <v>10</v>
      </c>
      <c r="I55" s="29">
        <v>6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5.8</v>
      </c>
      <c r="R55" s="33" t="str">
        <f t="shared" si="3"/>
        <v>C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1720</v>
      </c>
      <c r="D56" s="26" t="s">
        <v>288</v>
      </c>
      <c r="E56" s="27" t="s">
        <v>1721</v>
      </c>
      <c r="F56" s="25" t="s">
        <v>622</v>
      </c>
      <c r="G56" s="25" t="s">
        <v>167</v>
      </c>
      <c r="H56" s="29">
        <v>3</v>
      </c>
      <c r="I56" s="29">
        <v>0</v>
      </c>
      <c r="J56" s="29" t="s">
        <v>27</v>
      </c>
      <c r="K56" s="29" t="s">
        <v>27</v>
      </c>
      <c r="L56" s="36"/>
      <c r="M56" s="36"/>
      <c r="N56" s="36"/>
      <c r="O56" s="36"/>
      <c r="P56" s="175" t="s">
        <v>27</v>
      </c>
      <c r="Q56" s="32">
        <f t="shared" si="0"/>
        <v>0.6</v>
      </c>
      <c r="R56" s="33" t="str">
        <f t="shared" si="3"/>
        <v>F</v>
      </c>
      <c r="S56" s="34" t="str">
        <f t="shared" si="1"/>
        <v>Kém</v>
      </c>
      <c r="T56" s="35" t="str">
        <f t="shared" si="4"/>
        <v>Không đủ ĐKDT</v>
      </c>
      <c r="U56" s="3"/>
      <c r="V56" s="101" t="str">
        <f t="shared" si="2"/>
        <v>Học lại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1722</v>
      </c>
      <c r="D57" s="26" t="s">
        <v>1723</v>
      </c>
      <c r="E57" s="27" t="s">
        <v>1724</v>
      </c>
      <c r="F57" s="25" t="s">
        <v>1007</v>
      </c>
      <c r="G57" s="25" t="s">
        <v>75</v>
      </c>
      <c r="H57" s="29">
        <v>10</v>
      </c>
      <c r="I57" s="29">
        <v>1</v>
      </c>
      <c r="J57" s="29" t="s">
        <v>27</v>
      </c>
      <c r="K57" s="29" t="s">
        <v>27</v>
      </c>
      <c r="L57" s="36"/>
      <c r="M57" s="36"/>
      <c r="N57" s="36"/>
      <c r="O57" s="36"/>
      <c r="P57" s="175">
        <v>3</v>
      </c>
      <c r="Q57" s="32">
        <f t="shared" si="0"/>
        <v>3.8</v>
      </c>
      <c r="R57" s="33" t="str">
        <f t="shared" si="3"/>
        <v>F</v>
      </c>
      <c r="S57" s="34" t="str">
        <f t="shared" si="1"/>
        <v>Kém</v>
      </c>
      <c r="T57" s="35" t="str">
        <f t="shared" si="4"/>
        <v/>
      </c>
      <c r="U57" s="3"/>
      <c r="V57" s="101" t="str">
        <f t="shared" si="2"/>
        <v>Học lại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1725</v>
      </c>
      <c r="D58" s="26" t="s">
        <v>1726</v>
      </c>
      <c r="E58" s="27" t="s">
        <v>311</v>
      </c>
      <c r="F58" s="25" t="s">
        <v>1229</v>
      </c>
      <c r="G58" s="25" t="s">
        <v>512</v>
      </c>
      <c r="H58" s="29">
        <v>10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6</v>
      </c>
      <c r="Q58" s="32">
        <f t="shared" si="0"/>
        <v>6.2</v>
      </c>
      <c r="R58" s="33" t="str">
        <f t="shared" si="3"/>
        <v>C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1727</v>
      </c>
      <c r="D59" s="26" t="s">
        <v>1728</v>
      </c>
      <c r="E59" s="27" t="s">
        <v>1053</v>
      </c>
      <c r="F59" s="25" t="s">
        <v>1729</v>
      </c>
      <c r="G59" s="25" t="s">
        <v>187</v>
      </c>
      <c r="H59" s="29">
        <v>10</v>
      </c>
      <c r="I59" s="29">
        <v>8</v>
      </c>
      <c r="J59" s="29" t="s">
        <v>27</v>
      </c>
      <c r="K59" s="29" t="s">
        <v>27</v>
      </c>
      <c r="L59" s="36"/>
      <c r="M59" s="36"/>
      <c r="N59" s="36"/>
      <c r="O59" s="36"/>
      <c r="P59" s="175">
        <v>3</v>
      </c>
      <c r="Q59" s="32">
        <f t="shared" si="0"/>
        <v>5.9</v>
      </c>
      <c r="R59" s="33" t="str">
        <f t="shared" si="3"/>
        <v>C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1730</v>
      </c>
      <c r="D60" s="26" t="s">
        <v>381</v>
      </c>
      <c r="E60" s="27" t="s">
        <v>1057</v>
      </c>
      <c r="F60" s="25" t="s">
        <v>1731</v>
      </c>
      <c r="G60" s="25" t="s">
        <v>424</v>
      </c>
      <c r="H60" s="29">
        <v>10</v>
      </c>
      <c r="I60" s="29">
        <v>2</v>
      </c>
      <c r="J60" s="29" t="s">
        <v>27</v>
      </c>
      <c r="K60" s="29" t="s">
        <v>27</v>
      </c>
      <c r="L60" s="36"/>
      <c r="M60" s="36"/>
      <c r="N60" s="36"/>
      <c r="O60" s="36"/>
      <c r="P60" s="175">
        <v>3</v>
      </c>
      <c r="Q60" s="32">
        <f t="shared" si="0"/>
        <v>4.0999999999999996</v>
      </c>
      <c r="R60" s="33" t="str">
        <f t="shared" si="3"/>
        <v>D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1732</v>
      </c>
      <c r="D61" s="26" t="s">
        <v>1733</v>
      </c>
      <c r="E61" s="27" t="s">
        <v>1057</v>
      </c>
      <c r="F61" s="25" t="s">
        <v>861</v>
      </c>
      <c r="G61" s="25" t="s">
        <v>1532</v>
      </c>
      <c r="H61" s="29">
        <v>10</v>
      </c>
      <c r="I61" s="29">
        <v>2</v>
      </c>
      <c r="J61" s="29" t="s">
        <v>27</v>
      </c>
      <c r="K61" s="29" t="s">
        <v>27</v>
      </c>
      <c r="L61" s="36"/>
      <c r="M61" s="36"/>
      <c r="N61" s="36"/>
      <c r="O61" s="36"/>
      <c r="P61" s="175">
        <v>4</v>
      </c>
      <c r="Q61" s="32">
        <f t="shared" si="0"/>
        <v>4.5999999999999996</v>
      </c>
      <c r="R61" s="33" t="str">
        <f t="shared" si="3"/>
        <v>D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1734</v>
      </c>
      <c r="D62" s="26" t="s">
        <v>1735</v>
      </c>
      <c r="E62" s="27" t="s">
        <v>879</v>
      </c>
      <c r="F62" s="25" t="s">
        <v>1204</v>
      </c>
      <c r="G62" s="25" t="s">
        <v>512</v>
      </c>
      <c r="H62" s="29">
        <v>10</v>
      </c>
      <c r="I62" s="29">
        <v>2</v>
      </c>
      <c r="J62" s="29" t="s">
        <v>27</v>
      </c>
      <c r="K62" s="29" t="s">
        <v>27</v>
      </c>
      <c r="L62" s="36"/>
      <c r="M62" s="36"/>
      <c r="N62" s="36"/>
      <c r="O62" s="36"/>
      <c r="P62" s="175">
        <v>4</v>
      </c>
      <c r="Q62" s="32">
        <f t="shared" si="0"/>
        <v>4.5999999999999996</v>
      </c>
      <c r="R62" s="33" t="str">
        <f t="shared" si="3"/>
        <v>D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1736</v>
      </c>
      <c r="D63" s="26" t="s">
        <v>1737</v>
      </c>
      <c r="E63" s="27" t="s">
        <v>1738</v>
      </c>
      <c r="F63" s="25" t="s">
        <v>1739</v>
      </c>
      <c r="G63" s="25" t="s">
        <v>512</v>
      </c>
      <c r="H63" s="29">
        <v>10</v>
      </c>
      <c r="I63" s="29">
        <v>1</v>
      </c>
      <c r="J63" s="29" t="s">
        <v>27</v>
      </c>
      <c r="K63" s="29" t="s">
        <v>27</v>
      </c>
      <c r="L63" s="36"/>
      <c r="M63" s="36"/>
      <c r="N63" s="36"/>
      <c r="O63" s="36"/>
      <c r="P63" s="175">
        <v>6</v>
      </c>
      <c r="Q63" s="32">
        <f t="shared" si="0"/>
        <v>5.3</v>
      </c>
      <c r="R63" s="33" t="str">
        <f t="shared" si="3"/>
        <v>D+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1740</v>
      </c>
      <c r="D64" s="26" t="s">
        <v>1741</v>
      </c>
      <c r="E64" s="27" t="s">
        <v>515</v>
      </c>
      <c r="F64" s="25" t="s">
        <v>1742</v>
      </c>
      <c r="G64" s="25" t="s">
        <v>512</v>
      </c>
      <c r="H64" s="29">
        <v>10</v>
      </c>
      <c r="I64" s="29">
        <v>1</v>
      </c>
      <c r="J64" s="29" t="s">
        <v>27</v>
      </c>
      <c r="K64" s="29" t="s">
        <v>27</v>
      </c>
      <c r="L64" s="36"/>
      <c r="M64" s="36"/>
      <c r="N64" s="36"/>
      <c r="O64" s="36"/>
      <c r="P64" s="175">
        <v>5</v>
      </c>
      <c r="Q64" s="32">
        <f t="shared" si="0"/>
        <v>4.8</v>
      </c>
      <c r="R64" s="33" t="str">
        <f t="shared" si="3"/>
        <v>D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1743</v>
      </c>
      <c r="D65" s="26" t="s">
        <v>303</v>
      </c>
      <c r="E65" s="27" t="s">
        <v>515</v>
      </c>
      <c r="F65" s="25" t="s">
        <v>78</v>
      </c>
      <c r="G65" s="25" t="s">
        <v>512</v>
      </c>
      <c r="H65" s="29">
        <v>10</v>
      </c>
      <c r="I65" s="29">
        <v>4</v>
      </c>
      <c r="J65" s="29" t="s">
        <v>27</v>
      </c>
      <c r="K65" s="29" t="s">
        <v>27</v>
      </c>
      <c r="L65" s="36"/>
      <c r="M65" s="36"/>
      <c r="N65" s="36"/>
      <c r="O65" s="36"/>
      <c r="P65" s="175">
        <v>3</v>
      </c>
      <c r="Q65" s="32">
        <f t="shared" si="0"/>
        <v>4.7</v>
      </c>
      <c r="R65" s="33" t="str">
        <f t="shared" si="3"/>
        <v>D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1744</v>
      </c>
      <c r="D66" s="26" t="s">
        <v>1540</v>
      </c>
      <c r="E66" s="27" t="s">
        <v>1745</v>
      </c>
      <c r="F66" s="25" t="s">
        <v>277</v>
      </c>
      <c r="G66" s="25" t="s">
        <v>187</v>
      </c>
      <c r="H66" s="29">
        <v>10</v>
      </c>
      <c r="I66" s="29">
        <v>5</v>
      </c>
      <c r="J66" s="29" t="s">
        <v>27</v>
      </c>
      <c r="K66" s="29" t="s">
        <v>27</v>
      </c>
      <c r="L66" s="36"/>
      <c r="M66" s="36"/>
      <c r="N66" s="36"/>
      <c r="O66" s="36"/>
      <c r="P66" s="175">
        <v>5</v>
      </c>
      <c r="Q66" s="32">
        <f t="shared" si="0"/>
        <v>6</v>
      </c>
      <c r="R66" s="33" t="str">
        <f t="shared" si="3"/>
        <v>C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1746</v>
      </c>
      <c r="D67" s="26" t="s">
        <v>454</v>
      </c>
      <c r="E67" s="27" t="s">
        <v>334</v>
      </c>
      <c r="F67" s="28" t="s">
        <v>363</v>
      </c>
      <c r="G67" s="25" t="s">
        <v>1182</v>
      </c>
      <c r="H67" s="29">
        <v>10</v>
      </c>
      <c r="I67" s="29">
        <v>4</v>
      </c>
      <c r="J67" s="29" t="s">
        <v>27</v>
      </c>
      <c r="K67" s="29" t="s">
        <v>27</v>
      </c>
      <c r="L67" s="36"/>
      <c r="M67" s="36"/>
      <c r="N67" s="36"/>
      <c r="O67" s="36"/>
      <c r="P67" s="175">
        <v>0</v>
      </c>
      <c r="Q67" s="32">
        <f t="shared" si="0"/>
        <v>3.2</v>
      </c>
      <c r="R67" s="33" t="str">
        <f t="shared" si="3"/>
        <v>F</v>
      </c>
      <c r="S67" s="34" t="str">
        <f t="shared" si="1"/>
        <v>Kém</v>
      </c>
      <c r="T67" s="35" t="str">
        <f t="shared" si="4"/>
        <v/>
      </c>
      <c r="U67" s="3"/>
      <c r="V67" s="101" t="str">
        <f t="shared" si="2"/>
        <v>Học lại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1747</v>
      </c>
      <c r="D68" s="26" t="s">
        <v>1748</v>
      </c>
      <c r="E68" s="27" t="s">
        <v>334</v>
      </c>
      <c r="F68" s="28" t="s">
        <v>1561</v>
      </c>
      <c r="G68" s="25" t="s">
        <v>105</v>
      </c>
      <c r="H68" s="29">
        <v>10</v>
      </c>
      <c r="I68" s="29">
        <v>8</v>
      </c>
      <c r="J68" s="29" t="s">
        <v>27</v>
      </c>
      <c r="K68" s="29" t="s">
        <v>27</v>
      </c>
      <c r="L68" s="36"/>
      <c r="M68" s="36"/>
      <c r="N68" s="36"/>
      <c r="O68" s="36"/>
      <c r="P68" s="175">
        <v>4</v>
      </c>
      <c r="Q68" s="32">
        <f t="shared" si="0"/>
        <v>6.4</v>
      </c>
      <c r="R68" s="33" t="str">
        <f t="shared" si="3"/>
        <v>C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1749</v>
      </c>
      <c r="D69" s="26" t="s">
        <v>1750</v>
      </c>
      <c r="E69" s="27" t="s">
        <v>529</v>
      </c>
      <c r="F69" s="28" t="s">
        <v>1751</v>
      </c>
      <c r="G69" s="25" t="s">
        <v>424</v>
      </c>
      <c r="H69" s="29">
        <v>10</v>
      </c>
      <c r="I69" s="29">
        <v>1</v>
      </c>
      <c r="J69" s="29" t="s">
        <v>27</v>
      </c>
      <c r="K69" s="29" t="s">
        <v>27</v>
      </c>
      <c r="L69" s="36"/>
      <c r="M69" s="36"/>
      <c r="N69" s="36"/>
      <c r="O69" s="36"/>
      <c r="P69" s="175">
        <v>3</v>
      </c>
      <c r="Q69" s="32">
        <f t="shared" si="0"/>
        <v>3.8</v>
      </c>
      <c r="R69" s="33" t="str">
        <f t="shared" si="3"/>
        <v>F</v>
      </c>
      <c r="S69" s="34" t="str">
        <f t="shared" si="1"/>
        <v>Kém</v>
      </c>
      <c r="T69" s="35" t="str">
        <f t="shared" si="4"/>
        <v/>
      </c>
      <c r="U69" s="3"/>
      <c r="V69" s="101" t="str">
        <f t="shared" si="2"/>
        <v>Học lại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1752</v>
      </c>
      <c r="D70" s="26" t="s">
        <v>581</v>
      </c>
      <c r="E70" s="27" t="s">
        <v>343</v>
      </c>
      <c r="F70" s="28" t="s">
        <v>82</v>
      </c>
      <c r="G70" s="25" t="s">
        <v>1532</v>
      </c>
      <c r="H70" s="29">
        <v>8</v>
      </c>
      <c r="I70" s="29">
        <v>3</v>
      </c>
      <c r="J70" s="29" t="s">
        <v>27</v>
      </c>
      <c r="K70" s="29" t="s">
        <v>27</v>
      </c>
      <c r="L70" s="36"/>
      <c r="M70" s="36"/>
      <c r="N70" s="36"/>
      <c r="O70" s="36"/>
      <c r="P70" s="175">
        <v>4</v>
      </c>
      <c r="Q70" s="32">
        <f t="shared" si="0"/>
        <v>4.5</v>
      </c>
      <c r="R70" s="33" t="str">
        <f t="shared" si="3"/>
        <v>D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hidden="1" customHeight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hidden="1" customHeight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hidden="1" customHeight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hidden="1" customHeight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hidden="1" customHeight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hidden="1" customHeight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hidden="1" customHeight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hidden="1" customHeight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149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53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7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1851" priority="198" operator="greaterThan">
      <formula>10</formula>
    </cfRule>
  </conditionalFormatting>
  <conditionalFormatting sqref="C1:C1048576">
    <cfRule type="duplicateValues" dxfId="1850" priority="197"/>
  </conditionalFormatting>
  <conditionalFormatting sqref="H11:I70">
    <cfRule type="cellIs" dxfId="1849" priority="193" stopIfTrue="1" operator="greaterThan">
      <formula>10</formula>
    </cfRule>
    <cfRule type="cellIs" dxfId="1848" priority="194" stopIfTrue="1" operator="greaterThan">
      <formula>10</formula>
    </cfRule>
    <cfRule type="cellIs" dxfId="1847" priority="195" stopIfTrue="1" operator="greaterThan">
      <formula>10</formula>
    </cfRule>
    <cfRule type="cellIs" dxfId="1846" priority="196" stopIfTrue="1" operator="greaterThan">
      <formula>10</formula>
    </cfRule>
  </conditionalFormatting>
  <conditionalFormatting sqref="C11">
    <cfRule type="duplicateValues" dxfId="1845" priority="191" stopIfTrue="1"/>
    <cfRule type="duplicateValues" dxfId="1844" priority="192" stopIfTrue="1"/>
  </conditionalFormatting>
  <conditionalFormatting sqref="C12:C70">
    <cfRule type="duplicateValues" dxfId="1843" priority="189" stopIfTrue="1"/>
    <cfRule type="duplicateValues" dxfId="1842" priority="190" stopIfTrue="1"/>
  </conditionalFormatting>
  <conditionalFormatting sqref="H11:J98">
    <cfRule type="cellIs" dxfId="1841" priority="188" operator="greaterThan">
      <formula>10</formula>
    </cfRule>
  </conditionalFormatting>
  <conditionalFormatting sqref="C11:C98">
    <cfRule type="duplicateValues" dxfId="1840" priority="187"/>
  </conditionalFormatting>
  <conditionalFormatting sqref="H11:I76">
    <cfRule type="cellIs" dxfId="1839" priority="183" stopIfTrue="1" operator="greaterThan">
      <formula>10</formula>
    </cfRule>
    <cfRule type="cellIs" dxfId="1838" priority="184" stopIfTrue="1" operator="greaterThan">
      <formula>10</formula>
    </cfRule>
    <cfRule type="cellIs" dxfId="1837" priority="185" stopIfTrue="1" operator="greaterThan">
      <formula>10</formula>
    </cfRule>
    <cfRule type="cellIs" dxfId="1836" priority="186" stopIfTrue="1" operator="greaterThan">
      <formula>10</formula>
    </cfRule>
  </conditionalFormatting>
  <conditionalFormatting sqref="C11">
    <cfRule type="duplicateValues" dxfId="1835" priority="181" stopIfTrue="1"/>
    <cfRule type="duplicateValues" dxfId="1834" priority="182" stopIfTrue="1"/>
  </conditionalFormatting>
  <conditionalFormatting sqref="C12:C76">
    <cfRule type="duplicateValues" dxfId="1833" priority="179" stopIfTrue="1"/>
    <cfRule type="duplicateValues" dxfId="1832" priority="180" stopIfTrue="1"/>
  </conditionalFormatting>
  <conditionalFormatting sqref="H11:J98">
    <cfRule type="cellIs" dxfId="1831" priority="178" operator="greaterThan">
      <formula>10</formula>
    </cfRule>
  </conditionalFormatting>
  <conditionalFormatting sqref="C11:C98">
    <cfRule type="duplicateValues" dxfId="1830" priority="177"/>
  </conditionalFormatting>
  <conditionalFormatting sqref="H11:I70">
    <cfRule type="cellIs" dxfId="1829" priority="173" stopIfTrue="1" operator="greaterThan">
      <formula>10</formula>
    </cfRule>
    <cfRule type="cellIs" dxfId="1828" priority="174" stopIfTrue="1" operator="greaterThan">
      <formula>10</formula>
    </cfRule>
    <cfRule type="cellIs" dxfId="1827" priority="175" stopIfTrue="1" operator="greaterThan">
      <formula>10</formula>
    </cfRule>
    <cfRule type="cellIs" dxfId="1826" priority="176" stopIfTrue="1" operator="greaterThan">
      <formula>10</formula>
    </cfRule>
  </conditionalFormatting>
  <conditionalFormatting sqref="C11">
    <cfRule type="duplicateValues" dxfId="1825" priority="171" stopIfTrue="1"/>
    <cfRule type="duplicateValues" dxfId="1824" priority="172" stopIfTrue="1"/>
  </conditionalFormatting>
  <conditionalFormatting sqref="C12:C70">
    <cfRule type="duplicateValues" dxfId="1823" priority="169" stopIfTrue="1"/>
    <cfRule type="duplicateValues" dxfId="1822" priority="170" stopIfTrue="1"/>
  </conditionalFormatting>
  <conditionalFormatting sqref="H11:I11">
    <cfRule type="cellIs" dxfId="1821" priority="165" stopIfTrue="1" operator="greaterThan">
      <formula>10</formula>
    </cfRule>
    <cfRule type="cellIs" dxfId="1820" priority="166" stopIfTrue="1" operator="greaterThan">
      <formula>10</formula>
    </cfRule>
    <cfRule type="cellIs" dxfId="1819" priority="167" stopIfTrue="1" operator="greaterThan">
      <formula>10</formula>
    </cfRule>
    <cfRule type="cellIs" dxfId="1818" priority="168" stopIfTrue="1" operator="greaterThan">
      <formula>10</formula>
    </cfRule>
  </conditionalFormatting>
  <conditionalFormatting sqref="H12:I70">
    <cfRule type="cellIs" dxfId="1817" priority="161" stopIfTrue="1" operator="greaterThan">
      <formula>10</formula>
    </cfRule>
    <cfRule type="cellIs" dxfId="1816" priority="162" stopIfTrue="1" operator="greaterThan">
      <formula>10</formula>
    </cfRule>
    <cfRule type="cellIs" dxfId="1815" priority="163" stopIfTrue="1" operator="greaterThan">
      <formula>10</formula>
    </cfRule>
    <cfRule type="cellIs" dxfId="1814" priority="164" stopIfTrue="1" operator="greaterThan">
      <formula>10</formula>
    </cfRule>
  </conditionalFormatting>
  <conditionalFormatting sqref="C11">
    <cfRule type="duplicateValues" dxfId="1813" priority="159" stopIfTrue="1"/>
    <cfRule type="duplicateValues" dxfId="1812" priority="160" stopIfTrue="1"/>
  </conditionalFormatting>
  <conditionalFormatting sqref="C12:C70">
    <cfRule type="duplicateValues" dxfId="1811" priority="157" stopIfTrue="1"/>
    <cfRule type="duplicateValues" dxfId="1810" priority="158" stopIfTrue="1"/>
  </conditionalFormatting>
  <conditionalFormatting sqref="H11:J98">
    <cfRule type="cellIs" dxfId="1809" priority="156" operator="greaterThan">
      <formula>10</formula>
    </cfRule>
  </conditionalFormatting>
  <conditionalFormatting sqref="C11:C98">
    <cfRule type="duplicateValues" dxfId="1808" priority="155"/>
  </conditionalFormatting>
  <conditionalFormatting sqref="H11:I70">
    <cfRule type="cellIs" dxfId="1807" priority="151" stopIfTrue="1" operator="greaterThan">
      <formula>10</formula>
    </cfRule>
    <cfRule type="cellIs" dxfId="1806" priority="152" stopIfTrue="1" operator="greaterThan">
      <formula>10</formula>
    </cfRule>
    <cfRule type="cellIs" dxfId="1805" priority="153" stopIfTrue="1" operator="greaterThan">
      <formula>10</formula>
    </cfRule>
    <cfRule type="cellIs" dxfId="1804" priority="154" stopIfTrue="1" operator="greaterThan">
      <formula>10</formula>
    </cfRule>
  </conditionalFormatting>
  <conditionalFormatting sqref="C11">
    <cfRule type="duplicateValues" dxfId="1803" priority="149" stopIfTrue="1"/>
    <cfRule type="duplicateValues" dxfId="1802" priority="150" stopIfTrue="1"/>
  </conditionalFormatting>
  <conditionalFormatting sqref="C12:C70">
    <cfRule type="duplicateValues" dxfId="1801" priority="147" stopIfTrue="1"/>
    <cfRule type="duplicateValues" dxfId="1800" priority="148" stopIfTrue="1"/>
  </conditionalFormatting>
  <conditionalFormatting sqref="H11:I11">
    <cfRule type="cellIs" dxfId="1799" priority="143" stopIfTrue="1" operator="greaterThan">
      <formula>10</formula>
    </cfRule>
    <cfRule type="cellIs" dxfId="1798" priority="144" stopIfTrue="1" operator="greaterThan">
      <formula>10</formula>
    </cfRule>
    <cfRule type="cellIs" dxfId="1797" priority="145" stopIfTrue="1" operator="greaterThan">
      <formula>10</formula>
    </cfRule>
    <cfRule type="cellIs" dxfId="1796" priority="146" stopIfTrue="1" operator="greaterThan">
      <formula>10</formula>
    </cfRule>
  </conditionalFormatting>
  <conditionalFormatting sqref="H12:I70">
    <cfRule type="cellIs" dxfId="1795" priority="139" stopIfTrue="1" operator="greaterThan">
      <formula>10</formula>
    </cfRule>
    <cfRule type="cellIs" dxfId="1794" priority="140" stopIfTrue="1" operator="greaterThan">
      <formula>10</formula>
    </cfRule>
    <cfRule type="cellIs" dxfId="1793" priority="141" stopIfTrue="1" operator="greaterThan">
      <formula>10</formula>
    </cfRule>
    <cfRule type="cellIs" dxfId="1792" priority="142" stopIfTrue="1" operator="greaterThan">
      <formula>10</formula>
    </cfRule>
  </conditionalFormatting>
  <conditionalFormatting sqref="C11">
    <cfRule type="duplicateValues" dxfId="1791" priority="137" stopIfTrue="1"/>
    <cfRule type="duplicateValues" dxfId="1790" priority="138" stopIfTrue="1"/>
  </conditionalFormatting>
  <conditionalFormatting sqref="C12:C70">
    <cfRule type="duplicateValues" dxfId="1789" priority="135" stopIfTrue="1"/>
    <cfRule type="duplicateValues" dxfId="1788" priority="136" stopIfTrue="1"/>
  </conditionalFormatting>
  <conditionalFormatting sqref="H11:J98">
    <cfRule type="cellIs" dxfId="1787" priority="134" operator="greaterThan">
      <formula>10</formula>
    </cfRule>
  </conditionalFormatting>
  <conditionalFormatting sqref="C11:C98">
    <cfRule type="duplicateValues" dxfId="1786" priority="133"/>
  </conditionalFormatting>
  <conditionalFormatting sqref="H11:I70">
    <cfRule type="cellIs" dxfId="1785" priority="129" stopIfTrue="1" operator="greaterThan">
      <formula>10</formula>
    </cfRule>
    <cfRule type="cellIs" dxfId="1784" priority="130" stopIfTrue="1" operator="greaterThan">
      <formula>10</formula>
    </cfRule>
    <cfRule type="cellIs" dxfId="1783" priority="131" stopIfTrue="1" operator="greaterThan">
      <formula>10</formula>
    </cfRule>
    <cfRule type="cellIs" dxfId="1782" priority="132" stopIfTrue="1" operator="greaterThan">
      <formula>10</formula>
    </cfRule>
  </conditionalFormatting>
  <conditionalFormatting sqref="C11">
    <cfRule type="duplicateValues" dxfId="1781" priority="127" stopIfTrue="1"/>
    <cfRule type="duplicateValues" dxfId="1780" priority="128" stopIfTrue="1"/>
  </conditionalFormatting>
  <conditionalFormatting sqref="C12:C70">
    <cfRule type="duplicateValues" dxfId="1779" priority="125" stopIfTrue="1"/>
    <cfRule type="duplicateValues" dxfId="1778" priority="126" stopIfTrue="1"/>
  </conditionalFormatting>
  <conditionalFormatting sqref="H11:I11">
    <cfRule type="cellIs" dxfId="1777" priority="121" stopIfTrue="1" operator="greaterThan">
      <formula>10</formula>
    </cfRule>
    <cfRule type="cellIs" dxfId="1776" priority="122" stopIfTrue="1" operator="greaterThan">
      <formula>10</formula>
    </cfRule>
    <cfRule type="cellIs" dxfId="1775" priority="123" stopIfTrue="1" operator="greaterThan">
      <formula>10</formula>
    </cfRule>
    <cfRule type="cellIs" dxfId="1774" priority="124" stopIfTrue="1" operator="greaterThan">
      <formula>10</formula>
    </cfRule>
  </conditionalFormatting>
  <conditionalFormatting sqref="H12:I70">
    <cfRule type="cellIs" dxfId="1773" priority="117" stopIfTrue="1" operator="greaterThan">
      <formula>10</formula>
    </cfRule>
    <cfRule type="cellIs" dxfId="1772" priority="118" stopIfTrue="1" operator="greaterThan">
      <formula>10</formula>
    </cfRule>
    <cfRule type="cellIs" dxfId="1771" priority="119" stopIfTrue="1" operator="greaterThan">
      <formula>10</formula>
    </cfRule>
    <cfRule type="cellIs" dxfId="1770" priority="120" stopIfTrue="1" operator="greaterThan">
      <formula>10</formula>
    </cfRule>
  </conditionalFormatting>
  <conditionalFormatting sqref="C11">
    <cfRule type="duplicateValues" dxfId="1769" priority="115" stopIfTrue="1"/>
    <cfRule type="duplicateValues" dxfId="1768" priority="116" stopIfTrue="1"/>
  </conditionalFormatting>
  <conditionalFormatting sqref="C12:C70">
    <cfRule type="duplicateValues" dxfId="1767" priority="113" stopIfTrue="1"/>
    <cfRule type="duplicateValues" dxfId="1766" priority="114" stopIfTrue="1"/>
  </conditionalFormatting>
  <conditionalFormatting sqref="H11:J98">
    <cfRule type="cellIs" dxfId="1765" priority="112" operator="greaterThan">
      <formula>10</formula>
    </cfRule>
  </conditionalFormatting>
  <conditionalFormatting sqref="C11:C98">
    <cfRule type="duplicateValues" dxfId="1764" priority="111"/>
  </conditionalFormatting>
  <conditionalFormatting sqref="H11:I82">
    <cfRule type="cellIs" dxfId="1763" priority="107" stopIfTrue="1" operator="greaterThan">
      <formula>10</formula>
    </cfRule>
    <cfRule type="cellIs" dxfId="1762" priority="108" stopIfTrue="1" operator="greaterThan">
      <formula>10</formula>
    </cfRule>
    <cfRule type="cellIs" dxfId="1761" priority="109" stopIfTrue="1" operator="greaterThan">
      <formula>10</formula>
    </cfRule>
    <cfRule type="cellIs" dxfId="1760" priority="110" stopIfTrue="1" operator="greaterThan">
      <formula>10</formula>
    </cfRule>
  </conditionalFormatting>
  <conditionalFormatting sqref="C11">
    <cfRule type="duplicateValues" dxfId="1759" priority="105" stopIfTrue="1"/>
    <cfRule type="duplicateValues" dxfId="1758" priority="106" stopIfTrue="1"/>
  </conditionalFormatting>
  <conditionalFormatting sqref="C12:C82">
    <cfRule type="duplicateValues" dxfId="1757" priority="103" stopIfTrue="1"/>
    <cfRule type="duplicateValues" dxfId="1756" priority="104" stopIfTrue="1"/>
  </conditionalFormatting>
  <conditionalFormatting sqref="H11:I11">
    <cfRule type="cellIs" dxfId="1755" priority="99" stopIfTrue="1" operator="greaterThan">
      <formula>10</formula>
    </cfRule>
    <cfRule type="cellIs" dxfId="1754" priority="100" stopIfTrue="1" operator="greaterThan">
      <formula>10</formula>
    </cfRule>
    <cfRule type="cellIs" dxfId="1753" priority="101" stopIfTrue="1" operator="greaterThan">
      <formula>10</formula>
    </cfRule>
    <cfRule type="cellIs" dxfId="1752" priority="102" stopIfTrue="1" operator="greaterThan">
      <formula>10</formula>
    </cfRule>
  </conditionalFormatting>
  <conditionalFormatting sqref="H12:I82">
    <cfRule type="cellIs" dxfId="1751" priority="95" stopIfTrue="1" operator="greaterThan">
      <formula>10</formula>
    </cfRule>
    <cfRule type="cellIs" dxfId="1750" priority="96" stopIfTrue="1" operator="greaterThan">
      <formula>10</formula>
    </cfRule>
    <cfRule type="cellIs" dxfId="1749" priority="97" stopIfTrue="1" operator="greaterThan">
      <formula>10</formula>
    </cfRule>
    <cfRule type="cellIs" dxfId="1748" priority="98" stopIfTrue="1" operator="greaterThan">
      <formula>10</formula>
    </cfRule>
  </conditionalFormatting>
  <conditionalFormatting sqref="C11">
    <cfRule type="duplicateValues" dxfId="1747" priority="93" stopIfTrue="1"/>
    <cfRule type="duplicateValues" dxfId="1746" priority="94" stopIfTrue="1"/>
  </conditionalFormatting>
  <conditionalFormatting sqref="C12:C82">
    <cfRule type="duplicateValues" dxfId="1745" priority="91" stopIfTrue="1"/>
    <cfRule type="duplicateValues" dxfId="1744" priority="92" stopIfTrue="1"/>
  </conditionalFormatting>
  <conditionalFormatting sqref="H11:J98">
    <cfRule type="cellIs" dxfId="1743" priority="90" operator="greaterThan">
      <formula>10</formula>
    </cfRule>
  </conditionalFormatting>
  <conditionalFormatting sqref="C11:C98">
    <cfRule type="duplicateValues" dxfId="1742" priority="89"/>
  </conditionalFormatting>
  <conditionalFormatting sqref="H11:I70">
    <cfRule type="cellIs" dxfId="1741" priority="85" stopIfTrue="1" operator="greaterThan">
      <formula>10</formula>
    </cfRule>
    <cfRule type="cellIs" dxfId="1740" priority="86" stopIfTrue="1" operator="greaterThan">
      <formula>10</formula>
    </cfRule>
    <cfRule type="cellIs" dxfId="1739" priority="87" stopIfTrue="1" operator="greaterThan">
      <formula>10</formula>
    </cfRule>
    <cfRule type="cellIs" dxfId="1738" priority="88" stopIfTrue="1" operator="greaterThan">
      <formula>10</formula>
    </cfRule>
  </conditionalFormatting>
  <conditionalFormatting sqref="C11">
    <cfRule type="duplicateValues" dxfId="1737" priority="83" stopIfTrue="1"/>
    <cfRule type="duplicateValues" dxfId="1736" priority="84" stopIfTrue="1"/>
  </conditionalFormatting>
  <conditionalFormatting sqref="C12:C70">
    <cfRule type="duplicateValues" dxfId="1735" priority="81" stopIfTrue="1"/>
    <cfRule type="duplicateValues" dxfId="1734" priority="82" stopIfTrue="1"/>
  </conditionalFormatting>
  <conditionalFormatting sqref="H11:I11">
    <cfRule type="cellIs" dxfId="1733" priority="77" stopIfTrue="1" operator="greaterThan">
      <formula>10</formula>
    </cfRule>
    <cfRule type="cellIs" dxfId="1732" priority="78" stopIfTrue="1" operator="greaterThan">
      <formula>10</formula>
    </cfRule>
    <cfRule type="cellIs" dxfId="1731" priority="79" stopIfTrue="1" operator="greaterThan">
      <formula>10</formula>
    </cfRule>
    <cfRule type="cellIs" dxfId="1730" priority="80" stopIfTrue="1" operator="greaterThan">
      <formula>10</formula>
    </cfRule>
  </conditionalFormatting>
  <conditionalFormatting sqref="H12:I70">
    <cfRule type="cellIs" dxfId="1729" priority="73" stopIfTrue="1" operator="greaterThan">
      <formula>10</formula>
    </cfRule>
    <cfRule type="cellIs" dxfId="1728" priority="74" stopIfTrue="1" operator="greaterThan">
      <formula>10</formula>
    </cfRule>
    <cfRule type="cellIs" dxfId="1727" priority="75" stopIfTrue="1" operator="greaterThan">
      <formula>10</formula>
    </cfRule>
    <cfRule type="cellIs" dxfId="1726" priority="76" stopIfTrue="1" operator="greaterThan">
      <formula>10</formula>
    </cfRule>
  </conditionalFormatting>
  <conditionalFormatting sqref="C11">
    <cfRule type="duplicateValues" dxfId="1725" priority="71" stopIfTrue="1"/>
    <cfRule type="duplicateValues" dxfId="1724" priority="72" stopIfTrue="1"/>
  </conditionalFormatting>
  <conditionalFormatting sqref="C12:C70">
    <cfRule type="duplicateValues" dxfId="1723" priority="69" stopIfTrue="1"/>
    <cfRule type="duplicateValues" dxfId="1722" priority="70" stopIfTrue="1"/>
  </conditionalFormatting>
  <conditionalFormatting sqref="H11:J98">
    <cfRule type="cellIs" dxfId="1721" priority="68" operator="greaterThan">
      <formula>10</formula>
    </cfRule>
  </conditionalFormatting>
  <conditionalFormatting sqref="C11:C98">
    <cfRule type="duplicateValues" dxfId="1720" priority="67"/>
  </conditionalFormatting>
  <conditionalFormatting sqref="H11:I84">
    <cfRule type="cellIs" dxfId="1719" priority="63" stopIfTrue="1" operator="greaterThan">
      <formula>10</formula>
    </cfRule>
    <cfRule type="cellIs" dxfId="1718" priority="64" stopIfTrue="1" operator="greaterThan">
      <formula>10</formula>
    </cfRule>
    <cfRule type="cellIs" dxfId="1717" priority="65" stopIfTrue="1" operator="greaterThan">
      <formula>10</formula>
    </cfRule>
    <cfRule type="cellIs" dxfId="1716" priority="66" stopIfTrue="1" operator="greaterThan">
      <formula>10</formula>
    </cfRule>
  </conditionalFormatting>
  <conditionalFormatting sqref="C11">
    <cfRule type="duplicateValues" dxfId="1715" priority="61" stopIfTrue="1"/>
    <cfRule type="duplicateValues" dxfId="1714" priority="62" stopIfTrue="1"/>
  </conditionalFormatting>
  <conditionalFormatting sqref="C12:C84">
    <cfRule type="duplicateValues" dxfId="1713" priority="59" stopIfTrue="1"/>
    <cfRule type="duplicateValues" dxfId="1712" priority="60" stopIfTrue="1"/>
  </conditionalFormatting>
  <conditionalFormatting sqref="H11:I11">
    <cfRule type="cellIs" dxfId="1711" priority="55" stopIfTrue="1" operator="greaterThan">
      <formula>10</formula>
    </cfRule>
    <cfRule type="cellIs" dxfId="1710" priority="56" stopIfTrue="1" operator="greaterThan">
      <formula>10</formula>
    </cfRule>
    <cfRule type="cellIs" dxfId="1709" priority="57" stopIfTrue="1" operator="greaterThan">
      <formula>10</formula>
    </cfRule>
    <cfRule type="cellIs" dxfId="1708" priority="58" stopIfTrue="1" operator="greaterThan">
      <formula>10</formula>
    </cfRule>
  </conditionalFormatting>
  <conditionalFormatting sqref="H12:I84">
    <cfRule type="cellIs" dxfId="1707" priority="51" stopIfTrue="1" operator="greaterThan">
      <formula>10</formula>
    </cfRule>
    <cfRule type="cellIs" dxfId="1706" priority="52" stopIfTrue="1" operator="greaterThan">
      <formula>10</formula>
    </cfRule>
    <cfRule type="cellIs" dxfId="1705" priority="53" stopIfTrue="1" operator="greaterThan">
      <formula>10</formula>
    </cfRule>
    <cfRule type="cellIs" dxfId="1704" priority="54" stopIfTrue="1" operator="greaterThan">
      <formula>10</formula>
    </cfRule>
  </conditionalFormatting>
  <conditionalFormatting sqref="C11">
    <cfRule type="duplicateValues" dxfId="1703" priority="49" stopIfTrue="1"/>
    <cfRule type="duplicateValues" dxfId="1702" priority="50" stopIfTrue="1"/>
  </conditionalFormatting>
  <conditionalFormatting sqref="C12:C84">
    <cfRule type="duplicateValues" dxfId="1701" priority="47" stopIfTrue="1"/>
    <cfRule type="duplicateValues" dxfId="1700" priority="48" stopIfTrue="1"/>
  </conditionalFormatting>
  <conditionalFormatting sqref="H11:J98">
    <cfRule type="cellIs" dxfId="1699" priority="46" operator="greaterThan">
      <formula>10</formula>
    </cfRule>
  </conditionalFormatting>
  <conditionalFormatting sqref="C11:C98">
    <cfRule type="duplicateValues" dxfId="1698" priority="45"/>
  </conditionalFormatting>
  <conditionalFormatting sqref="H11:I70">
    <cfRule type="cellIs" dxfId="1697" priority="41" stopIfTrue="1" operator="greaterThan">
      <formula>10</formula>
    </cfRule>
    <cfRule type="cellIs" dxfId="1696" priority="42" stopIfTrue="1" operator="greaterThan">
      <formula>10</formula>
    </cfRule>
    <cfRule type="cellIs" dxfId="1695" priority="43" stopIfTrue="1" operator="greaterThan">
      <formula>10</formula>
    </cfRule>
    <cfRule type="cellIs" dxfId="1694" priority="44" stopIfTrue="1" operator="greaterThan">
      <formula>10</formula>
    </cfRule>
  </conditionalFormatting>
  <conditionalFormatting sqref="C11">
    <cfRule type="duplicateValues" dxfId="1693" priority="39" stopIfTrue="1"/>
    <cfRule type="duplicateValues" dxfId="1692" priority="40" stopIfTrue="1"/>
  </conditionalFormatting>
  <conditionalFormatting sqref="C12:C70">
    <cfRule type="duplicateValues" dxfId="1691" priority="37" stopIfTrue="1"/>
    <cfRule type="duplicateValues" dxfId="1690" priority="38" stopIfTrue="1"/>
  </conditionalFormatting>
  <conditionalFormatting sqref="H11:I11">
    <cfRule type="cellIs" dxfId="1689" priority="33" stopIfTrue="1" operator="greaterThan">
      <formula>10</formula>
    </cfRule>
    <cfRule type="cellIs" dxfId="1688" priority="34" stopIfTrue="1" operator="greaterThan">
      <formula>10</formula>
    </cfRule>
    <cfRule type="cellIs" dxfId="1687" priority="35" stopIfTrue="1" operator="greaterThan">
      <formula>10</formula>
    </cfRule>
    <cfRule type="cellIs" dxfId="1686" priority="36" stopIfTrue="1" operator="greaterThan">
      <formula>10</formula>
    </cfRule>
  </conditionalFormatting>
  <conditionalFormatting sqref="H12:I70">
    <cfRule type="cellIs" dxfId="1685" priority="29" stopIfTrue="1" operator="greaterThan">
      <formula>10</formula>
    </cfRule>
    <cfRule type="cellIs" dxfId="1684" priority="30" stopIfTrue="1" operator="greaterThan">
      <formula>10</formula>
    </cfRule>
    <cfRule type="cellIs" dxfId="1683" priority="31" stopIfTrue="1" operator="greaterThan">
      <formula>10</formula>
    </cfRule>
    <cfRule type="cellIs" dxfId="1682" priority="32" stopIfTrue="1" operator="greaterThan">
      <formula>10</formula>
    </cfRule>
  </conditionalFormatting>
  <conditionalFormatting sqref="C11">
    <cfRule type="duplicateValues" dxfId="1681" priority="27" stopIfTrue="1"/>
    <cfRule type="duplicateValues" dxfId="1680" priority="28" stopIfTrue="1"/>
  </conditionalFormatting>
  <conditionalFormatting sqref="C12:C70">
    <cfRule type="duplicateValues" dxfId="1679" priority="25" stopIfTrue="1"/>
    <cfRule type="duplicateValues" dxfId="1678" priority="26" stopIfTrue="1"/>
  </conditionalFormatting>
  <conditionalFormatting sqref="H11:J98">
    <cfRule type="cellIs" dxfId="1677" priority="24" operator="greaterThan">
      <formula>10</formula>
    </cfRule>
  </conditionalFormatting>
  <conditionalFormatting sqref="C11:C98">
    <cfRule type="duplicateValues" dxfId="1676" priority="23"/>
  </conditionalFormatting>
  <conditionalFormatting sqref="H11:I80">
    <cfRule type="cellIs" dxfId="1675" priority="19" stopIfTrue="1" operator="greaterThan">
      <formula>10</formula>
    </cfRule>
    <cfRule type="cellIs" dxfId="1674" priority="20" stopIfTrue="1" operator="greaterThan">
      <formula>10</formula>
    </cfRule>
    <cfRule type="cellIs" dxfId="1673" priority="21" stopIfTrue="1" operator="greaterThan">
      <formula>10</formula>
    </cfRule>
    <cfRule type="cellIs" dxfId="1672" priority="22" stopIfTrue="1" operator="greaterThan">
      <formula>10</formula>
    </cfRule>
  </conditionalFormatting>
  <conditionalFormatting sqref="C11">
    <cfRule type="duplicateValues" dxfId="1671" priority="17" stopIfTrue="1"/>
    <cfRule type="duplicateValues" dxfId="1670" priority="18" stopIfTrue="1"/>
  </conditionalFormatting>
  <conditionalFormatting sqref="C12:C80">
    <cfRule type="duplicateValues" dxfId="1669" priority="15" stopIfTrue="1"/>
    <cfRule type="duplicateValues" dxfId="1668" priority="16" stopIfTrue="1"/>
  </conditionalFormatting>
  <conditionalFormatting sqref="H11:I11">
    <cfRule type="cellIs" dxfId="1667" priority="11" stopIfTrue="1" operator="greaterThan">
      <formula>10</formula>
    </cfRule>
    <cfRule type="cellIs" dxfId="1666" priority="12" stopIfTrue="1" operator="greaterThan">
      <formula>10</formula>
    </cfRule>
    <cfRule type="cellIs" dxfId="1665" priority="13" stopIfTrue="1" operator="greaterThan">
      <formula>10</formula>
    </cfRule>
    <cfRule type="cellIs" dxfId="1664" priority="14" stopIfTrue="1" operator="greaterThan">
      <formula>10</formula>
    </cfRule>
  </conditionalFormatting>
  <conditionalFormatting sqref="H12:I80">
    <cfRule type="cellIs" dxfId="1663" priority="7" stopIfTrue="1" operator="greaterThan">
      <formula>10</formula>
    </cfRule>
    <cfRule type="cellIs" dxfId="1662" priority="8" stopIfTrue="1" operator="greaterThan">
      <formula>10</formula>
    </cfRule>
    <cfRule type="cellIs" dxfId="1661" priority="9" stopIfTrue="1" operator="greaterThan">
      <formula>10</formula>
    </cfRule>
    <cfRule type="cellIs" dxfId="1660" priority="10" stopIfTrue="1" operator="greaterThan">
      <formula>10</formula>
    </cfRule>
  </conditionalFormatting>
  <conditionalFormatting sqref="C11">
    <cfRule type="duplicateValues" dxfId="1659" priority="5" stopIfTrue="1"/>
    <cfRule type="duplicateValues" dxfId="1658" priority="6" stopIfTrue="1"/>
  </conditionalFormatting>
  <conditionalFormatting sqref="C12:C80">
    <cfRule type="duplicateValues" dxfId="1657" priority="3" stopIfTrue="1"/>
    <cfRule type="duplicateValues" dxfId="1656" priority="4" stopIfTrue="1"/>
  </conditionalFormatting>
  <conditionalFormatting sqref="H11:J98">
    <cfRule type="cellIs" dxfId="1655" priority="2" operator="greaterThan">
      <formula>10</formula>
    </cfRule>
  </conditionalFormatting>
  <conditionalFormatting sqref="C11:C98">
    <cfRule type="duplicateValues" dxfId="1654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47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3.625" style="1" bestFit="1" customWidth="1"/>
    <col min="5" max="5" width="8.5" style="1" customWidth="1"/>
    <col min="6" max="6" width="9.375" style="1" hidden="1" customWidth="1"/>
    <col min="7" max="7" width="12.6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2429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43597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35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82</v>
      </c>
      <c r="AG9" s="81">
        <f>+$AF$9/$Y$9</f>
        <v>0.54666666666666663</v>
      </c>
      <c r="AH9" s="82">
        <f>COUNTIF($V$10:$V$219,"Học lại")</f>
        <v>7</v>
      </c>
      <c r="AI9" s="81">
        <f>+$AH$9/$Y$9</f>
        <v>4.6666666666666669E-2</v>
      </c>
      <c r="AJ9" s="73">
        <f>COUNTIF($V$11:$V$219,"Đạt")</f>
        <v>61</v>
      </c>
      <c r="AK9" s="80">
        <f>+$AJ$9/$Y$9</f>
        <v>0.40666666666666668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1753</v>
      </c>
      <c r="D11" s="17" t="s">
        <v>1754</v>
      </c>
      <c r="E11" s="18" t="s">
        <v>73</v>
      </c>
      <c r="F11" s="16" t="s">
        <v>1175</v>
      </c>
      <c r="G11" s="16" t="s">
        <v>357</v>
      </c>
      <c r="H11" s="19">
        <v>8</v>
      </c>
      <c r="I11" s="19">
        <v>9</v>
      </c>
      <c r="J11" s="19" t="s">
        <v>27</v>
      </c>
      <c r="K11" s="19" t="s">
        <v>27</v>
      </c>
      <c r="L11" s="20"/>
      <c r="M11" s="20"/>
      <c r="N11" s="20"/>
      <c r="O11" s="20"/>
      <c r="P11" s="174">
        <v>6</v>
      </c>
      <c r="Q11" s="21">
        <f t="shared" ref="Q11:Q74" si="0">ROUND(SUMPRODUCT(H11:P11,$H$10:$P$10)/100,1)</f>
        <v>7.3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B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Khá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1755</v>
      </c>
      <c r="D12" s="26" t="s">
        <v>1756</v>
      </c>
      <c r="E12" s="27" t="s">
        <v>73</v>
      </c>
      <c r="F12" s="25" t="s">
        <v>1566</v>
      </c>
      <c r="G12" s="25" t="s">
        <v>187</v>
      </c>
      <c r="H12" s="29">
        <v>9</v>
      </c>
      <c r="I12" s="29">
        <v>7</v>
      </c>
      <c r="J12" s="29" t="s">
        <v>27</v>
      </c>
      <c r="K12" s="29" t="s">
        <v>27</v>
      </c>
      <c r="L12" s="30"/>
      <c r="M12" s="30"/>
      <c r="N12" s="30"/>
      <c r="O12" s="30"/>
      <c r="P12" s="175">
        <v>5</v>
      </c>
      <c r="Q12" s="32">
        <f t="shared" si="0"/>
        <v>6.4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1757</v>
      </c>
      <c r="D13" s="26" t="s">
        <v>412</v>
      </c>
      <c r="E13" s="27" t="s">
        <v>73</v>
      </c>
      <c r="F13" s="25" t="s">
        <v>853</v>
      </c>
      <c r="G13" s="25" t="s">
        <v>357</v>
      </c>
      <c r="H13" s="29">
        <v>10</v>
      </c>
      <c r="I13" s="29">
        <v>9</v>
      </c>
      <c r="J13" s="29" t="s">
        <v>27</v>
      </c>
      <c r="K13" s="29" t="s">
        <v>27</v>
      </c>
      <c r="L13" s="36"/>
      <c r="M13" s="36"/>
      <c r="N13" s="36"/>
      <c r="O13" s="36"/>
      <c r="P13" s="175">
        <v>4</v>
      </c>
      <c r="Q13" s="32">
        <f t="shared" si="0"/>
        <v>6.7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C+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1758</v>
      </c>
      <c r="D14" s="26" t="s">
        <v>365</v>
      </c>
      <c r="E14" s="27" t="s">
        <v>73</v>
      </c>
      <c r="F14" s="25" t="s">
        <v>1759</v>
      </c>
      <c r="G14" s="25" t="s">
        <v>1760</v>
      </c>
      <c r="H14" s="29">
        <v>7</v>
      </c>
      <c r="I14" s="29">
        <v>8</v>
      </c>
      <c r="J14" s="29" t="s">
        <v>27</v>
      </c>
      <c r="K14" s="29" t="s">
        <v>27</v>
      </c>
      <c r="L14" s="36"/>
      <c r="M14" s="36"/>
      <c r="N14" s="36"/>
      <c r="O14" s="36"/>
      <c r="P14" s="175" t="s">
        <v>27</v>
      </c>
      <c r="Q14" s="32">
        <f t="shared" si="0"/>
        <v>3.8</v>
      </c>
      <c r="R14" s="33" t="str">
        <f t="shared" si="3"/>
        <v>F</v>
      </c>
      <c r="S14" s="34" t="str">
        <f t="shared" si="1"/>
        <v>Kém</v>
      </c>
      <c r="T14" s="35" t="s">
        <v>5123</v>
      </c>
      <c r="U14" s="3"/>
      <c r="V14" s="101" t="str">
        <f t="shared" si="2"/>
        <v>Học lại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1761</v>
      </c>
      <c r="D15" s="26" t="s">
        <v>365</v>
      </c>
      <c r="E15" s="27" t="s">
        <v>73</v>
      </c>
      <c r="F15" s="25" t="s">
        <v>446</v>
      </c>
      <c r="G15" s="25" t="s">
        <v>167</v>
      </c>
      <c r="H15" s="29">
        <v>7</v>
      </c>
      <c r="I15" s="29">
        <v>3</v>
      </c>
      <c r="J15" s="29" t="s">
        <v>27</v>
      </c>
      <c r="K15" s="29" t="s">
        <v>27</v>
      </c>
      <c r="L15" s="36"/>
      <c r="M15" s="36"/>
      <c r="N15" s="36"/>
      <c r="O15" s="36"/>
      <c r="P15" s="175">
        <v>6</v>
      </c>
      <c r="Q15" s="32">
        <f t="shared" si="0"/>
        <v>5.3</v>
      </c>
      <c r="R15" s="33" t="str">
        <f t="shared" si="3"/>
        <v>D+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1762</v>
      </c>
      <c r="D16" s="26" t="s">
        <v>435</v>
      </c>
      <c r="E16" s="27" t="s">
        <v>73</v>
      </c>
      <c r="F16" s="25" t="s">
        <v>694</v>
      </c>
      <c r="G16" s="25" t="s">
        <v>167</v>
      </c>
      <c r="H16" s="29">
        <v>10</v>
      </c>
      <c r="I16" s="29">
        <v>5</v>
      </c>
      <c r="J16" s="29" t="s">
        <v>27</v>
      </c>
      <c r="K16" s="29" t="s">
        <v>27</v>
      </c>
      <c r="L16" s="36"/>
      <c r="M16" s="36"/>
      <c r="N16" s="36"/>
      <c r="O16" s="36"/>
      <c r="P16" s="175">
        <v>7</v>
      </c>
      <c r="Q16" s="32">
        <f t="shared" si="0"/>
        <v>7</v>
      </c>
      <c r="R16" s="33" t="str">
        <f t="shared" si="3"/>
        <v>B</v>
      </c>
      <c r="S16" s="34" t="str">
        <f t="shared" si="1"/>
        <v>Khá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1763</v>
      </c>
      <c r="D17" s="26" t="s">
        <v>1764</v>
      </c>
      <c r="E17" s="27" t="s">
        <v>386</v>
      </c>
      <c r="F17" s="25" t="s">
        <v>1561</v>
      </c>
      <c r="G17" s="25" t="s">
        <v>115</v>
      </c>
      <c r="H17" s="29">
        <v>10</v>
      </c>
      <c r="I17" s="29">
        <v>10</v>
      </c>
      <c r="J17" s="29" t="s">
        <v>27</v>
      </c>
      <c r="K17" s="29" t="s">
        <v>27</v>
      </c>
      <c r="L17" s="36"/>
      <c r="M17" s="36"/>
      <c r="N17" s="36"/>
      <c r="O17" s="36"/>
      <c r="P17" s="175">
        <v>8</v>
      </c>
      <c r="Q17" s="32">
        <f t="shared" si="0"/>
        <v>9</v>
      </c>
      <c r="R17" s="33" t="str">
        <f t="shared" si="3"/>
        <v>A+</v>
      </c>
      <c r="S17" s="34" t="str">
        <f t="shared" si="1"/>
        <v>Giỏi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1765</v>
      </c>
      <c r="D18" s="26" t="s">
        <v>1147</v>
      </c>
      <c r="E18" s="27" t="s">
        <v>1239</v>
      </c>
      <c r="F18" s="25" t="s">
        <v>1766</v>
      </c>
      <c r="G18" s="25" t="s">
        <v>667</v>
      </c>
      <c r="H18" s="29">
        <v>3</v>
      </c>
      <c r="I18" s="29">
        <v>0</v>
      </c>
      <c r="J18" s="29" t="s">
        <v>27</v>
      </c>
      <c r="K18" s="29" t="s">
        <v>27</v>
      </c>
      <c r="L18" s="36"/>
      <c r="M18" s="36"/>
      <c r="N18" s="36"/>
      <c r="O18" s="36"/>
      <c r="P18" s="175" t="s">
        <v>27</v>
      </c>
      <c r="Q18" s="32">
        <f t="shared" si="0"/>
        <v>0.6</v>
      </c>
      <c r="R18" s="33" t="str">
        <f t="shared" si="3"/>
        <v>F</v>
      </c>
      <c r="S18" s="34" t="str">
        <f t="shared" si="1"/>
        <v>Kém</v>
      </c>
      <c r="T18" s="35" t="str">
        <f t="shared" si="4"/>
        <v>Không đủ ĐKDT</v>
      </c>
      <c r="U18" s="3"/>
      <c r="V18" s="101" t="str">
        <f t="shared" si="2"/>
        <v>Học lại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1767</v>
      </c>
      <c r="D19" s="26" t="s">
        <v>306</v>
      </c>
      <c r="E19" s="27" t="s">
        <v>398</v>
      </c>
      <c r="F19" s="25" t="s">
        <v>716</v>
      </c>
      <c r="G19" s="25" t="s">
        <v>187</v>
      </c>
      <c r="H19" s="29">
        <v>10</v>
      </c>
      <c r="I19" s="29">
        <v>9</v>
      </c>
      <c r="J19" s="29" t="s">
        <v>27</v>
      </c>
      <c r="K19" s="29" t="s">
        <v>27</v>
      </c>
      <c r="L19" s="36"/>
      <c r="M19" s="36"/>
      <c r="N19" s="36"/>
      <c r="O19" s="36"/>
      <c r="P19" s="175">
        <v>5</v>
      </c>
      <c r="Q19" s="32">
        <f t="shared" si="0"/>
        <v>7.2</v>
      </c>
      <c r="R19" s="33" t="str">
        <f t="shared" si="3"/>
        <v>B</v>
      </c>
      <c r="S19" s="34" t="str">
        <f t="shared" si="1"/>
        <v>Khá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1768</v>
      </c>
      <c r="D20" s="26" t="s">
        <v>1103</v>
      </c>
      <c r="E20" s="27" t="s">
        <v>118</v>
      </c>
      <c r="F20" s="25" t="s">
        <v>1769</v>
      </c>
      <c r="G20" s="25" t="s">
        <v>187</v>
      </c>
      <c r="H20" s="29">
        <v>7</v>
      </c>
      <c r="I20" s="29">
        <v>4</v>
      </c>
      <c r="J20" s="29" t="s">
        <v>27</v>
      </c>
      <c r="K20" s="29" t="s">
        <v>27</v>
      </c>
      <c r="L20" s="36"/>
      <c r="M20" s="36"/>
      <c r="N20" s="36"/>
      <c r="O20" s="36"/>
      <c r="P20" s="175">
        <v>5</v>
      </c>
      <c r="Q20" s="32">
        <f t="shared" si="0"/>
        <v>5.0999999999999996</v>
      </c>
      <c r="R20" s="33" t="str">
        <f t="shared" si="3"/>
        <v>D+</v>
      </c>
      <c r="S20" s="34" t="str">
        <f t="shared" si="1"/>
        <v>Trung bình yếu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1770</v>
      </c>
      <c r="D21" s="26" t="s">
        <v>1336</v>
      </c>
      <c r="E21" s="27" t="s">
        <v>1256</v>
      </c>
      <c r="F21" s="25" t="s">
        <v>1573</v>
      </c>
      <c r="G21" s="25" t="s">
        <v>79</v>
      </c>
      <c r="H21" s="29">
        <v>10</v>
      </c>
      <c r="I21" s="29">
        <v>4</v>
      </c>
      <c r="J21" s="29" t="s">
        <v>27</v>
      </c>
      <c r="K21" s="29" t="s">
        <v>27</v>
      </c>
      <c r="L21" s="36"/>
      <c r="M21" s="36"/>
      <c r="N21" s="36"/>
      <c r="O21" s="36"/>
      <c r="P21" s="175">
        <v>7</v>
      </c>
      <c r="Q21" s="32">
        <f t="shared" si="0"/>
        <v>6.7</v>
      </c>
      <c r="R21" s="33" t="str">
        <f t="shared" si="3"/>
        <v>C+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1771</v>
      </c>
      <c r="D22" s="26" t="s">
        <v>1772</v>
      </c>
      <c r="E22" s="27" t="s">
        <v>406</v>
      </c>
      <c r="F22" s="25" t="s">
        <v>1773</v>
      </c>
      <c r="G22" s="25" t="s">
        <v>191</v>
      </c>
      <c r="H22" s="29">
        <v>10</v>
      </c>
      <c r="I22" s="29">
        <v>9</v>
      </c>
      <c r="J22" s="29" t="s">
        <v>27</v>
      </c>
      <c r="K22" s="29" t="s">
        <v>27</v>
      </c>
      <c r="L22" s="36"/>
      <c r="M22" s="36"/>
      <c r="N22" s="36"/>
      <c r="O22" s="36"/>
      <c r="P22" s="175">
        <v>8</v>
      </c>
      <c r="Q22" s="32">
        <f t="shared" si="0"/>
        <v>8.6999999999999993</v>
      </c>
      <c r="R22" s="33" t="str">
        <f t="shared" si="3"/>
        <v>A</v>
      </c>
      <c r="S22" s="34" t="str">
        <f t="shared" si="1"/>
        <v>Giỏi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1774</v>
      </c>
      <c r="D23" s="26" t="s">
        <v>535</v>
      </c>
      <c r="E23" s="27" t="s">
        <v>132</v>
      </c>
      <c r="F23" s="25" t="s">
        <v>905</v>
      </c>
      <c r="G23" s="25" t="s">
        <v>357</v>
      </c>
      <c r="H23" s="29">
        <v>10</v>
      </c>
      <c r="I23" s="29">
        <v>7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6.6</v>
      </c>
      <c r="R23" s="33" t="str">
        <f t="shared" si="3"/>
        <v>C+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1775</v>
      </c>
      <c r="D24" s="26" t="s">
        <v>1116</v>
      </c>
      <c r="E24" s="27" t="s">
        <v>146</v>
      </c>
      <c r="F24" s="25" t="s">
        <v>1605</v>
      </c>
      <c r="G24" s="25" t="s">
        <v>191</v>
      </c>
      <c r="H24" s="29">
        <v>10</v>
      </c>
      <c r="I24" s="29">
        <v>9</v>
      </c>
      <c r="J24" s="29" t="s">
        <v>27</v>
      </c>
      <c r="K24" s="29" t="s">
        <v>27</v>
      </c>
      <c r="L24" s="36"/>
      <c r="M24" s="36"/>
      <c r="N24" s="36"/>
      <c r="O24" s="36"/>
      <c r="P24" s="175">
        <v>5</v>
      </c>
      <c r="Q24" s="32">
        <f t="shared" si="0"/>
        <v>7.2</v>
      </c>
      <c r="R24" s="33" t="str">
        <f t="shared" si="3"/>
        <v>B</v>
      </c>
      <c r="S24" s="34" t="str">
        <f t="shared" si="1"/>
        <v>Khá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1776</v>
      </c>
      <c r="D25" s="26" t="s">
        <v>85</v>
      </c>
      <c r="E25" s="27" t="s">
        <v>161</v>
      </c>
      <c r="F25" s="25" t="s">
        <v>338</v>
      </c>
      <c r="G25" s="25" t="s">
        <v>357</v>
      </c>
      <c r="H25" s="29">
        <v>10</v>
      </c>
      <c r="I25" s="29">
        <v>5</v>
      </c>
      <c r="J25" s="29" t="s">
        <v>27</v>
      </c>
      <c r="K25" s="29" t="s">
        <v>27</v>
      </c>
      <c r="L25" s="36"/>
      <c r="M25" s="36"/>
      <c r="N25" s="36"/>
      <c r="O25" s="36"/>
      <c r="P25" s="175">
        <v>6</v>
      </c>
      <c r="Q25" s="32">
        <f t="shared" si="0"/>
        <v>6.5</v>
      </c>
      <c r="R25" s="33" t="str">
        <f t="shared" si="3"/>
        <v>C+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1777</v>
      </c>
      <c r="D26" s="26" t="s">
        <v>535</v>
      </c>
      <c r="E26" s="27" t="s">
        <v>161</v>
      </c>
      <c r="F26" s="25" t="s">
        <v>1778</v>
      </c>
      <c r="G26" s="25" t="s">
        <v>1047</v>
      </c>
      <c r="H26" s="29">
        <v>10</v>
      </c>
      <c r="I26" s="29">
        <v>9</v>
      </c>
      <c r="J26" s="29" t="s">
        <v>27</v>
      </c>
      <c r="K26" s="29" t="s">
        <v>27</v>
      </c>
      <c r="L26" s="36"/>
      <c r="M26" s="36"/>
      <c r="N26" s="36"/>
      <c r="O26" s="36"/>
      <c r="P26" s="175">
        <v>6</v>
      </c>
      <c r="Q26" s="32">
        <f t="shared" si="0"/>
        <v>7.7</v>
      </c>
      <c r="R26" s="33" t="str">
        <f t="shared" si="3"/>
        <v>B</v>
      </c>
      <c r="S26" s="34" t="str">
        <f t="shared" si="1"/>
        <v>Khá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1779</v>
      </c>
      <c r="D27" s="26" t="s">
        <v>1780</v>
      </c>
      <c r="E27" s="27" t="s">
        <v>582</v>
      </c>
      <c r="F27" s="25" t="s">
        <v>1781</v>
      </c>
      <c r="G27" s="25" t="s">
        <v>79</v>
      </c>
      <c r="H27" s="29">
        <v>10</v>
      </c>
      <c r="I27" s="29">
        <v>7</v>
      </c>
      <c r="J27" s="29" t="s">
        <v>27</v>
      </c>
      <c r="K27" s="29" t="s">
        <v>27</v>
      </c>
      <c r="L27" s="36"/>
      <c r="M27" s="36"/>
      <c r="N27" s="36"/>
      <c r="O27" s="36"/>
      <c r="P27" s="175">
        <v>6</v>
      </c>
      <c r="Q27" s="32">
        <f t="shared" si="0"/>
        <v>7.1</v>
      </c>
      <c r="R27" s="33" t="str">
        <f t="shared" si="3"/>
        <v>B</v>
      </c>
      <c r="S27" s="34" t="str">
        <f t="shared" si="1"/>
        <v>Khá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1782</v>
      </c>
      <c r="D28" s="26" t="s">
        <v>1552</v>
      </c>
      <c r="E28" s="27" t="s">
        <v>180</v>
      </c>
      <c r="F28" s="25" t="s">
        <v>286</v>
      </c>
      <c r="G28" s="25" t="s">
        <v>372</v>
      </c>
      <c r="H28" s="29">
        <v>10</v>
      </c>
      <c r="I28" s="29">
        <v>9</v>
      </c>
      <c r="J28" s="29" t="s">
        <v>27</v>
      </c>
      <c r="K28" s="29" t="s">
        <v>27</v>
      </c>
      <c r="L28" s="36"/>
      <c r="M28" s="36"/>
      <c r="N28" s="36"/>
      <c r="O28" s="36"/>
      <c r="P28" s="175">
        <v>6</v>
      </c>
      <c r="Q28" s="32">
        <f t="shared" si="0"/>
        <v>7.7</v>
      </c>
      <c r="R28" s="33" t="str">
        <f t="shared" si="3"/>
        <v>B</v>
      </c>
      <c r="S28" s="34" t="str">
        <f t="shared" si="1"/>
        <v>Khá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1783</v>
      </c>
      <c r="D29" s="26" t="s">
        <v>1784</v>
      </c>
      <c r="E29" s="27" t="s">
        <v>185</v>
      </c>
      <c r="F29" s="25" t="s">
        <v>322</v>
      </c>
      <c r="G29" s="25" t="s">
        <v>191</v>
      </c>
      <c r="H29" s="29">
        <v>10</v>
      </c>
      <c r="I29" s="29">
        <v>9</v>
      </c>
      <c r="J29" s="29" t="s">
        <v>27</v>
      </c>
      <c r="K29" s="29" t="s">
        <v>27</v>
      </c>
      <c r="L29" s="36"/>
      <c r="M29" s="36"/>
      <c r="N29" s="36"/>
      <c r="O29" s="36"/>
      <c r="P29" s="175">
        <v>6</v>
      </c>
      <c r="Q29" s="32">
        <f t="shared" si="0"/>
        <v>7.7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1785</v>
      </c>
      <c r="D30" s="26" t="s">
        <v>262</v>
      </c>
      <c r="E30" s="27" t="s">
        <v>189</v>
      </c>
      <c r="F30" s="25" t="s">
        <v>1233</v>
      </c>
      <c r="G30" s="25" t="s">
        <v>143</v>
      </c>
      <c r="H30" s="29">
        <v>7</v>
      </c>
      <c r="I30" s="29">
        <v>8</v>
      </c>
      <c r="J30" s="29" t="s">
        <v>27</v>
      </c>
      <c r="K30" s="29" t="s">
        <v>27</v>
      </c>
      <c r="L30" s="36"/>
      <c r="M30" s="36"/>
      <c r="N30" s="36"/>
      <c r="O30" s="36"/>
      <c r="P30" s="175">
        <v>6</v>
      </c>
      <c r="Q30" s="32">
        <f t="shared" si="0"/>
        <v>6.8</v>
      </c>
      <c r="R30" s="33" t="str">
        <f t="shared" si="3"/>
        <v>C+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1786</v>
      </c>
      <c r="D31" s="26" t="s">
        <v>303</v>
      </c>
      <c r="E31" s="27" t="s">
        <v>592</v>
      </c>
      <c r="F31" s="25" t="s">
        <v>423</v>
      </c>
      <c r="G31" s="25" t="s">
        <v>138</v>
      </c>
      <c r="H31" s="29">
        <v>10</v>
      </c>
      <c r="I31" s="29">
        <v>5</v>
      </c>
      <c r="J31" s="29" t="s">
        <v>27</v>
      </c>
      <c r="K31" s="29" t="s">
        <v>27</v>
      </c>
      <c r="L31" s="36"/>
      <c r="M31" s="36"/>
      <c r="N31" s="36"/>
      <c r="O31" s="36"/>
      <c r="P31" s="175">
        <v>3</v>
      </c>
      <c r="Q31" s="32">
        <f t="shared" si="0"/>
        <v>5</v>
      </c>
      <c r="R31" s="33" t="str">
        <f t="shared" si="3"/>
        <v>D+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1787</v>
      </c>
      <c r="D32" s="26" t="s">
        <v>909</v>
      </c>
      <c r="E32" s="27" t="s">
        <v>1788</v>
      </c>
      <c r="F32" s="25" t="s">
        <v>1188</v>
      </c>
      <c r="G32" s="25" t="s">
        <v>129</v>
      </c>
      <c r="H32" s="29">
        <v>10</v>
      </c>
      <c r="I32" s="29">
        <v>8</v>
      </c>
      <c r="J32" s="29" t="s">
        <v>27</v>
      </c>
      <c r="K32" s="29" t="s">
        <v>27</v>
      </c>
      <c r="L32" s="36"/>
      <c r="M32" s="36"/>
      <c r="N32" s="36"/>
      <c r="O32" s="36"/>
      <c r="P32" s="175">
        <v>6</v>
      </c>
      <c r="Q32" s="32">
        <f t="shared" si="0"/>
        <v>7.4</v>
      </c>
      <c r="R32" s="33" t="str">
        <f t="shared" si="3"/>
        <v>B</v>
      </c>
      <c r="S32" s="34" t="str">
        <f t="shared" si="1"/>
        <v>Khá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1789</v>
      </c>
      <c r="D33" s="26" t="s">
        <v>1790</v>
      </c>
      <c r="E33" s="27" t="s">
        <v>443</v>
      </c>
      <c r="F33" s="25" t="s">
        <v>1791</v>
      </c>
      <c r="G33" s="25" t="s">
        <v>408</v>
      </c>
      <c r="H33" s="29">
        <v>10</v>
      </c>
      <c r="I33" s="29">
        <v>10</v>
      </c>
      <c r="J33" s="29" t="s">
        <v>27</v>
      </c>
      <c r="K33" s="29" t="s">
        <v>27</v>
      </c>
      <c r="L33" s="36"/>
      <c r="M33" s="36"/>
      <c r="N33" s="36"/>
      <c r="O33" s="36"/>
      <c r="P33" s="175">
        <v>7</v>
      </c>
      <c r="Q33" s="32">
        <f t="shared" si="0"/>
        <v>8.5</v>
      </c>
      <c r="R33" s="33" t="str">
        <f t="shared" si="3"/>
        <v>A</v>
      </c>
      <c r="S33" s="34" t="str">
        <f t="shared" si="1"/>
        <v>Giỏi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1792</v>
      </c>
      <c r="D34" s="26" t="s">
        <v>1793</v>
      </c>
      <c r="E34" s="27" t="s">
        <v>610</v>
      </c>
      <c r="F34" s="25" t="s">
        <v>1794</v>
      </c>
      <c r="G34" s="25" t="s">
        <v>828</v>
      </c>
      <c r="H34" s="29">
        <v>10</v>
      </c>
      <c r="I34" s="29">
        <v>9</v>
      </c>
      <c r="J34" s="29" t="s">
        <v>27</v>
      </c>
      <c r="K34" s="29" t="s">
        <v>27</v>
      </c>
      <c r="L34" s="36"/>
      <c r="M34" s="36"/>
      <c r="N34" s="36"/>
      <c r="O34" s="36"/>
      <c r="P34" s="175">
        <v>6</v>
      </c>
      <c r="Q34" s="32">
        <f t="shared" si="0"/>
        <v>7.7</v>
      </c>
      <c r="R34" s="33" t="str">
        <f t="shared" si="3"/>
        <v>B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1795</v>
      </c>
      <c r="D35" s="26" t="s">
        <v>994</v>
      </c>
      <c r="E35" s="27" t="s">
        <v>610</v>
      </c>
      <c r="F35" s="25" t="s">
        <v>578</v>
      </c>
      <c r="G35" s="25" t="s">
        <v>187</v>
      </c>
      <c r="H35" s="29">
        <v>10</v>
      </c>
      <c r="I35" s="29">
        <v>7</v>
      </c>
      <c r="J35" s="29" t="s">
        <v>27</v>
      </c>
      <c r="K35" s="29" t="s">
        <v>27</v>
      </c>
      <c r="L35" s="36"/>
      <c r="M35" s="36"/>
      <c r="N35" s="36"/>
      <c r="O35" s="36"/>
      <c r="P35" s="175">
        <v>7</v>
      </c>
      <c r="Q35" s="32">
        <f t="shared" si="0"/>
        <v>7.6</v>
      </c>
      <c r="R35" s="33" t="str">
        <f t="shared" si="3"/>
        <v>B</v>
      </c>
      <c r="S35" s="34" t="str">
        <f t="shared" si="1"/>
        <v>Khá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1796</v>
      </c>
      <c r="D36" s="26" t="s">
        <v>1797</v>
      </c>
      <c r="E36" s="27" t="s">
        <v>203</v>
      </c>
      <c r="F36" s="25" t="s">
        <v>94</v>
      </c>
      <c r="G36" s="25" t="s">
        <v>930</v>
      </c>
      <c r="H36" s="29">
        <v>10</v>
      </c>
      <c r="I36" s="29">
        <v>1</v>
      </c>
      <c r="J36" s="29" t="s">
        <v>27</v>
      </c>
      <c r="K36" s="29" t="s">
        <v>27</v>
      </c>
      <c r="L36" s="36"/>
      <c r="M36" s="36"/>
      <c r="N36" s="36"/>
      <c r="O36" s="36"/>
      <c r="P36" s="175" t="s">
        <v>27</v>
      </c>
      <c r="Q36" s="32">
        <f t="shared" si="0"/>
        <v>2.2999999999999998</v>
      </c>
      <c r="R36" s="33" t="str">
        <f t="shared" si="3"/>
        <v>F</v>
      </c>
      <c r="S36" s="34" t="str">
        <f t="shared" si="1"/>
        <v>Kém</v>
      </c>
      <c r="T36" s="35" t="s">
        <v>5123</v>
      </c>
      <c r="U36" s="3"/>
      <c r="V36" s="101" t="str">
        <f t="shared" si="2"/>
        <v>Học lại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1798</v>
      </c>
      <c r="D37" s="26" t="s">
        <v>155</v>
      </c>
      <c r="E37" s="27" t="s">
        <v>208</v>
      </c>
      <c r="F37" s="25" t="s">
        <v>597</v>
      </c>
      <c r="G37" s="25" t="s">
        <v>167</v>
      </c>
      <c r="H37" s="29">
        <v>10</v>
      </c>
      <c r="I37" s="29">
        <v>9</v>
      </c>
      <c r="J37" s="29" t="s">
        <v>27</v>
      </c>
      <c r="K37" s="29" t="s">
        <v>27</v>
      </c>
      <c r="L37" s="36"/>
      <c r="M37" s="36"/>
      <c r="N37" s="36"/>
      <c r="O37" s="36"/>
      <c r="P37" s="175">
        <v>8</v>
      </c>
      <c r="Q37" s="32">
        <f t="shared" si="0"/>
        <v>8.6999999999999993</v>
      </c>
      <c r="R37" s="33" t="str">
        <f t="shared" si="3"/>
        <v>A</v>
      </c>
      <c r="S37" s="34" t="str">
        <f t="shared" si="1"/>
        <v>Giỏi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1799</v>
      </c>
      <c r="D38" s="26" t="s">
        <v>1800</v>
      </c>
      <c r="E38" s="27" t="s">
        <v>621</v>
      </c>
      <c r="F38" s="25" t="s">
        <v>1566</v>
      </c>
      <c r="G38" s="25" t="s">
        <v>1532</v>
      </c>
      <c r="H38" s="29">
        <v>10</v>
      </c>
      <c r="I38" s="29">
        <v>5</v>
      </c>
      <c r="J38" s="29" t="s">
        <v>27</v>
      </c>
      <c r="K38" s="29" t="s">
        <v>27</v>
      </c>
      <c r="L38" s="36"/>
      <c r="M38" s="36"/>
      <c r="N38" s="36"/>
      <c r="O38" s="36"/>
      <c r="P38" s="175">
        <v>6</v>
      </c>
      <c r="Q38" s="32">
        <f t="shared" si="0"/>
        <v>6.5</v>
      </c>
      <c r="R38" s="33" t="str">
        <f t="shared" si="3"/>
        <v>C+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1801</v>
      </c>
      <c r="D39" s="26" t="s">
        <v>1802</v>
      </c>
      <c r="E39" s="27" t="s">
        <v>629</v>
      </c>
      <c r="F39" s="25" t="s">
        <v>1803</v>
      </c>
      <c r="G39" s="25" t="s">
        <v>91</v>
      </c>
      <c r="H39" s="29">
        <v>10</v>
      </c>
      <c r="I39" s="29">
        <v>9</v>
      </c>
      <c r="J39" s="29" t="s">
        <v>27</v>
      </c>
      <c r="K39" s="29" t="s">
        <v>27</v>
      </c>
      <c r="L39" s="36"/>
      <c r="M39" s="36"/>
      <c r="N39" s="36"/>
      <c r="O39" s="36"/>
      <c r="P39" s="175">
        <v>6</v>
      </c>
      <c r="Q39" s="32">
        <f t="shared" si="0"/>
        <v>7.7</v>
      </c>
      <c r="R39" s="33" t="str">
        <f t="shared" si="3"/>
        <v>B</v>
      </c>
      <c r="S39" s="34" t="str">
        <f t="shared" si="1"/>
        <v>Khá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1804</v>
      </c>
      <c r="D40" s="26" t="s">
        <v>1127</v>
      </c>
      <c r="E40" s="27" t="s">
        <v>629</v>
      </c>
      <c r="F40" s="25" t="s">
        <v>1213</v>
      </c>
      <c r="G40" s="25" t="s">
        <v>187</v>
      </c>
      <c r="H40" s="29">
        <v>10</v>
      </c>
      <c r="I40" s="29">
        <v>8</v>
      </c>
      <c r="J40" s="29" t="s">
        <v>27</v>
      </c>
      <c r="K40" s="29" t="s">
        <v>27</v>
      </c>
      <c r="L40" s="36"/>
      <c r="M40" s="36"/>
      <c r="N40" s="36"/>
      <c r="O40" s="36"/>
      <c r="P40" s="175">
        <v>7</v>
      </c>
      <c r="Q40" s="32">
        <f t="shared" si="0"/>
        <v>7.9</v>
      </c>
      <c r="R40" s="33" t="str">
        <f t="shared" si="3"/>
        <v>B</v>
      </c>
      <c r="S40" s="34" t="str">
        <f t="shared" si="1"/>
        <v>Khá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1805</v>
      </c>
      <c r="D41" s="26" t="s">
        <v>994</v>
      </c>
      <c r="E41" s="27" t="s">
        <v>1806</v>
      </c>
      <c r="F41" s="25" t="s">
        <v>1418</v>
      </c>
      <c r="G41" s="25" t="s">
        <v>129</v>
      </c>
      <c r="H41" s="29">
        <v>10</v>
      </c>
      <c r="I41" s="29">
        <v>7</v>
      </c>
      <c r="J41" s="29" t="s">
        <v>27</v>
      </c>
      <c r="K41" s="29" t="s">
        <v>27</v>
      </c>
      <c r="L41" s="36"/>
      <c r="M41" s="36"/>
      <c r="N41" s="36"/>
      <c r="O41" s="36"/>
      <c r="P41" s="175">
        <v>6</v>
      </c>
      <c r="Q41" s="32">
        <f t="shared" si="0"/>
        <v>7.1</v>
      </c>
      <c r="R41" s="33" t="str">
        <f t="shared" si="3"/>
        <v>B</v>
      </c>
      <c r="S41" s="34" t="str">
        <f t="shared" si="1"/>
        <v>Khá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1807</v>
      </c>
      <c r="D42" s="26" t="s">
        <v>1808</v>
      </c>
      <c r="E42" s="27" t="s">
        <v>232</v>
      </c>
      <c r="F42" s="25" t="s">
        <v>786</v>
      </c>
      <c r="G42" s="25" t="s">
        <v>143</v>
      </c>
      <c r="H42" s="29">
        <v>10</v>
      </c>
      <c r="I42" s="29">
        <v>8</v>
      </c>
      <c r="J42" s="29" t="s">
        <v>27</v>
      </c>
      <c r="K42" s="29" t="s">
        <v>27</v>
      </c>
      <c r="L42" s="36"/>
      <c r="M42" s="36"/>
      <c r="N42" s="36"/>
      <c r="O42" s="36"/>
      <c r="P42" s="175">
        <v>2</v>
      </c>
      <c r="Q42" s="32">
        <f t="shared" si="0"/>
        <v>5.4</v>
      </c>
      <c r="R42" s="33" t="str">
        <f t="shared" si="3"/>
        <v>D+</v>
      </c>
      <c r="S42" s="34" t="str">
        <f t="shared" si="1"/>
        <v>Trung bình yếu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1809</v>
      </c>
      <c r="D43" s="26" t="s">
        <v>1137</v>
      </c>
      <c r="E43" s="27" t="s">
        <v>232</v>
      </c>
      <c r="F43" s="25" t="s">
        <v>674</v>
      </c>
      <c r="G43" s="25" t="s">
        <v>187</v>
      </c>
      <c r="H43" s="29">
        <v>10</v>
      </c>
      <c r="I43" s="29">
        <v>7</v>
      </c>
      <c r="J43" s="29" t="s">
        <v>27</v>
      </c>
      <c r="K43" s="29" t="s">
        <v>27</v>
      </c>
      <c r="L43" s="36"/>
      <c r="M43" s="36"/>
      <c r="N43" s="36"/>
      <c r="O43" s="36"/>
      <c r="P43" s="175">
        <v>5</v>
      </c>
      <c r="Q43" s="32">
        <f t="shared" si="0"/>
        <v>6.6</v>
      </c>
      <c r="R43" s="33" t="str">
        <f t="shared" si="3"/>
        <v>C+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1810</v>
      </c>
      <c r="D44" s="26" t="s">
        <v>1811</v>
      </c>
      <c r="E44" s="27" t="s">
        <v>232</v>
      </c>
      <c r="F44" s="25" t="s">
        <v>1803</v>
      </c>
      <c r="G44" s="25" t="s">
        <v>115</v>
      </c>
      <c r="H44" s="29">
        <v>10</v>
      </c>
      <c r="I44" s="29">
        <v>8</v>
      </c>
      <c r="J44" s="29" t="s">
        <v>27</v>
      </c>
      <c r="K44" s="29" t="s">
        <v>27</v>
      </c>
      <c r="L44" s="36"/>
      <c r="M44" s="36"/>
      <c r="N44" s="36"/>
      <c r="O44" s="36"/>
      <c r="P44" s="175">
        <v>1</v>
      </c>
      <c r="Q44" s="32">
        <f t="shared" si="0"/>
        <v>4.9000000000000004</v>
      </c>
      <c r="R44" s="33" t="str">
        <f t="shared" si="3"/>
        <v>D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1812</v>
      </c>
      <c r="D45" s="26" t="s">
        <v>1114</v>
      </c>
      <c r="E45" s="27" t="s">
        <v>1006</v>
      </c>
      <c r="F45" s="25" t="s">
        <v>921</v>
      </c>
      <c r="G45" s="25" t="s">
        <v>83</v>
      </c>
      <c r="H45" s="29">
        <v>8</v>
      </c>
      <c r="I45" s="29">
        <v>8</v>
      </c>
      <c r="J45" s="29" t="s">
        <v>27</v>
      </c>
      <c r="K45" s="29" t="s">
        <v>27</v>
      </c>
      <c r="L45" s="36"/>
      <c r="M45" s="36"/>
      <c r="N45" s="36"/>
      <c r="O45" s="36"/>
      <c r="P45" s="175">
        <v>5</v>
      </c>
      <c r="Q45" s="32">
        <f t="shared" si="0"/>
        <v>6.5</v>
      </c>
      <c r="R45" s="33" t="str">
        <f t="shared" si="3"/>
        <v>C+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1813</v>
      </c>
      <c r="D46" s="26" t="s">
        <v>254</v>
      </c>
      <c r="E46" s="27" t="s">
        <v>243</v>
      </c>
      <c r="F46" s="25" t="s">
        <v>1213</v>
      </c>
      <c r="G46" s="25" t="s">
        <v>138</v>
      </c>
      <c r="H46" s="29">
        <v>10</v>
      </c>
      <c r="I46" s="29">
        <v>4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5.2</v>
      </c>
      <c r="R46" s="33" t="str">
        <f t="shared" si="3"/>
        <v>D+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1814</v>
      </c>
      <c r="D47" s="26" t="s">
        <v>685</v>
      </c>
      <c r="E47" s="27" t="s">
        <v>1152</v>
      </c>
      <c r="F47" s="25" t="s">
        <v>286</v>
      </c>
      <c r="G47" s="25" t="s">
        <v>205</v>
      </c>
      <c r="H47" s="29">
        <v>10</v>
      </c>
      <c r="I47" s="29">
        <v>6</v>
      </c>
      <c r="J47" s="29" t="s">
        <v>27</v>
      </c>
      <c r="K47" s="29" t="s">
        <v>27</v>
      </c>
      <c r="L47" s="36"/>
      <c r="M47" s="36"/>
      <c r="N47" s="36"/>
      <c r="O47" s="36"/>
      <c r="P47" s="175">
        <v>3</v>
      </c>
      <c r="Q47" s="32">
        <f t="shared" si="0"/>
        <v>5.3</v>
      </c>
      <c r="R47" s="33" t="str">
        <f t="shared" si="3"/>
        <v>D+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1815</v>
      </c>
      <c r="D48" s="26" t="s">
        <v>1062</v>
      </c>
      <c r="E48" s="27" t="s">
        <v>251</v>
      </c>
      <c r="F48" s="25" t="s">
        <v>702</v>
      </c>
      <c r="G48" s="25" t="s">
        <v>143</v>
      </c>
      <c r="H48" s="29">
        <v>10</v>
      </c>
      <c r="I48" s="29">
        <v>7</v>
      </c>
      <c r="J48" s="29" t="s">
        <v>27</v>
      </c>
      <c r="K48" s="29" t="s">
        <v>27</v>
      </c>
      <c r="L48" s="36"/>
      <c r="M48" s="36"/>
      <c r="N48" s="36"/>
      <c r="O48" s="36"/>
      <c r="P48" s="175">
        <v>5</v>
      </c>
      <c r="Q48" s="32">
        <f t="shared" si="0"/>
        <v>6.6</v>
      </c>
      <c r="R48" s="33" t="str">
        <f t="shared" si="3"/>
        <v>C+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1816</v>
      </c>
      <c r="D49" s="26" t="s">
        <v>1817</v>
      </c>
      <c r="E49" s="27" t="s">
        <v>251</v>
      </c>
      <c r="F49" s="25" t="s">
        <v>1216</v>
      </c>
      <c r="G49" s="25" t="s">
        <v>79</v>
      </c>
      <c r="H49" s="29">
        <v>8</v>
      </c>
      <c r="I49" s="29">
        <v>3</v>
      </c>
      <c r="J49" s="29" t="s">
        <v>27</v>
      </c>
      <c r="K49" s="29" t="s">
        <v>27</v>
      </c>
      <c r="L49" s="36"/>
      <c r="M49" s="36"/>
      <c r="N49" s="36"/>
      <c r="O49" s="36"/>
      <c r="P49" s="175">
        <v>4</v>
      </c>
      <c r="Q49" s="32">
        <f t="shared" si="0"/>
        <v>4.5</v>
      </c>
      <c r="R49" s="33" t="str">
        <f t="shared" si="3"/>
        <v>D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1818</v>
      </c>
      <c r="D50" s="26" t="s">
        <v>1819</v>
      </c>
      <c r="E50" s="27" t="s">
        <v>251</v>
      </c>
      <c r="F50" s="25" t="s">
        <v>1820</v>
      </c>
      <c r="G50" s="25" t="s">
        <v>163</v>
      </c>
      <c r="H50" s="29">
        <v>10</v>
      </c>
      <c r="I50" s="29">
        <v>9</v>
      </c>
      <c r="J50" s="29" t="s">
        <v>27</v>
      </c>
      <c r="K50" s="29" t="s">
        <v>27</v>
      </c>
      <c r="L50" s="36"/>
      <c r="M50" s="36"/>
      <c r="N50" s="36"/>
      <c r="O50" s="36"/>
      <c r="P50" s="175" t="s">
        <v>27</v>
      </c>
      <c r="Q50" s="32">
        <f t="shared" si="0"/>
        <v>4.7</v>
      </c>
      <c r="R50" s="33" t="str">
        <f t="shared" si="3"/>
        <v>D</v>
      </c>
      <c r="S50" s="34" t="str">
        <f t="shared" si="1"/>
        <v>Trung bình yếu</v>
      </c>
      <c r="T50" s="35" t="s">
        <v>5123</v>
      </c>
      <c r="U50" s="3"/>
      <c r="V50" s="101" t="str">
        <f t="shared" si="2"/>
        <v>Học lại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1821</v>
      </c>
      <c r="D51" s="26" t="s">
        <v>1822</v>
      </c>
      <c r="E51" s="27" t="s">
        <v>683</v>
      </c>
      <c r="F51" s="25" t="s">
        <v>1823</v>
      </c>
      <c r="G51" s="25" t="s">
        <v>585</v>
      </c>
      <c r="H51" s="29">
        <v>10</v>
      </c>
      <c r="I51" s="29">
        <v>9</v>
      </c>
      <c r="J51" s="29" t="s">
        <v>27</v>
      </c>
      <c r="K51" s="29" t="s">
        <v>27</v>
      </c>
      <c r="L51" s="36"/>
      <c r="M51" s="36"/>
      <c r="N51" s="36"/>
      <c r="O51" s="36"/>
      <c r="P51" s="175">
        <v>7</v>
      </c>
      <c r="Q51" s="32">
        <f t="shared" si="0"/>
        <v>8.1999999999999993</v>
      </c>
      <c r="R51" s="33" t="str">
        <f t="shared" si="3"/>
        <v>B+</v>
      </c>
      <c r="S51" s="34" t="str">
        <f t="shared" si="1"/>
        <v>Khá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1824</v>
      </c>
      <c r="D52" s="26" t="s">
        <v>1825</v>
      </c>
      <c r="E52" s="27" t="s">
        <v>683</v>
      </c>
      <c r="F52" s="25" t="s">
        <v>1826</v>
      </c>
      <c r="G52" s="25" t="s">
        <v>143</v>
      </c>
      <c r="H52" s="29">
        <v>10</v>
      </c>
      <c r="I52" s="29">
        <v>9</v>
      </c>
      <c r="J52" s="29" t="s">
        <v>27</v>
      </c>
      <c r="K52" s="29" t="s">
        <v>27</v>
      </c>
      <c r="L52" s="36"/>
      <c r="M52" s="36"/>
      <c r="N52" s="36"/>
      <c r="O52" s="36"/>
      <c r="P52" s="175">
        <v>6</v>
      </c>
      <c r="Q52" s="32">
        <f t="shared" si="0"/>
        <v>7.7</v>
      </c>
      <c r="R52" s="33" t="str">
        <f t="shared" si="3"/>
        <v>B</v>
      </c>
      <c r="S52" s="34" t="str">
        <f t="shared" si="1"/>
        <v>Khá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1827</v>
      </c>
      <c r="D53" s="26" t="s">
        <v>1828</v>
      </c>
      <c r="E53" s="27" t="s">
        <v>1438</v>
      </c>
      <c r="F53" s="25" t="s">
        <v>338</v>
      </c>
      <c r="G53" s="25" t="s">
        <v>323</v>
      </c>
      <c r="H53" s="29">
        <v>10</v>
      </c>
      <c r="I53" s="29">
        <v>1</v>
      </c>
      <c r="J53" s="29" t="s">
        <v>27</v>
      </c>
      <c r="K53" s="29" t="s">
        <v>27</v>
      </c>
      <c r="L53" s="36"/>
      <c r="M53" s="36"/>
      <c r="N53" s="36"/>
      <c r="O53" s="36"/>
      <c r="P53" s="175">
        <v>6</v>
      </c>
      <c r="Q53" s="32">
        <f t="shared" si="0"/>
        <v>5.3</v>
      </c>
      <c r="R53" s="33" t="str">
        <f t="shared" si="3"/>
        <v>D+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1829</v>
      </c>
      <c r="D54" s="26" t="s">
        <v>254</v>
      </c>
      <c r="E54" s="27" t="s">
        <v>272</v>
      </c>
      <c r="F54" s="25" t="s">
        <v>1710</v>
      </c>
      <c r="G54" s="25" t="s">
        <v>323</v>
      </c>
      <c r="H54" s="29">
        <v>10</v>
      </c>
      <c r="I54" s="29">
        <v>5</v>
      </c>
      <c r="J54" s="29" t="s">
        <v>27</v>
      </c>
      <c r="K54" s="29" t="s">
        <v>27</v>
      </c>
      <c r="L54" s="36"/>
      <c r="M54" s="36"/>
      <c r="N54" s="36"/>
      <c r="O54" s="36"/>
      <c r="P54" s="175">
        <v>5</v>
      </c>
      <c r="Q54" s="32">
        <f t="shared" si="0"/>
        <v>6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1830</v>
      </c>
      <c r="D55" s="26" t="s">
        <v>155</v>
      </c>
      <c r="E55" s="27" t="s">
        <v>483</v>
      </c>
      <c r="F55" s="25" t="s">
        <v>1831</v>
      </c>
      <c r="G55" s="25" t="s">
        <v>297</v>
      </c>
      <c r="H55" s="29">
        <v>10</v>
      </c>
      <c r="I55" s="29">
        <v>2</v>
      </c>
      <c r="J55" s="29" t="s">
        <v>27</v>
      </c>
      <c r="K55" s="29" t="s">
        <v>27</v>
      </c>
      <c r="L55" s="36"/>
      <c r="M55" s="36"/>
      <c r="N55" s="36"/>
      <c r="O55" s="36"/>
      <c r="P55" s="175">
        <v>1</v>
      </c>
      <c r="Q55" s="32">
        <f t="shared" si="0"/>
        <v>3.1</v>
      </c>
      <c r="R55" s="33" t="str">
        <f t="shared" si="3"/>
        <v>F</v>
      </c>
      <c r="S55" s="34" t="str">
        <f t="shared" si="1"/>
        <v>Kém</v>
      </c>
      <c r="T55" s="35" t="str">
        <f t="shared" si="4"/>
        <v/>
      </c>
      <c r="U55" s="3"/>
      <c r="V55" s="101" t="str">
        <f t="shared" si="2"/>
        <v>Học lại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1832</v>
      </c>
      <c r="D56" s="26" t="s">
        <v>1312</v>
      </c>
      <c r="E56" s="27" t="s">
        <v>1833</v>
      </c>
      <c r="F56" s="25" t="s">
        <v>363</v>
      </c>
      <c r="G56" s="25" t="s">
        <v>143</v>
      </c>
      <c r="H56" s="29">
        <v>10</v>
      </c>
      <c r="I56" s="29">
        <v>9</v>
      </c>
      <c r="J56" s="29" t="s">
        <v>27</v>
      </c>
      <c r="K56" s="29" t="s">
        <v>27</v>
      </c>
      <c r="L56" s="36"/>
      <c r="M56" s="36"/>
      <c r="N56" s="36"/>
      <c r="O56" s="36"/>
      <c r="P56" s="175">
        <v>2</v>
      </c>
      <c r="Q56" s="32">
        <f t="shared" si="0"/>
        <v>5.7</v>
      </c>
      <c r="R56" s="33" t="str">
        <f t="shared" si="3"/>
        <v>C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1834</v>
      </c>
      <c r="D57" s="26" t="s">
        <v>1835</v>
      </c>
      <c r="E57" s="27" t="s">
        <v>491</v>
      </c>
      <c r="F57" s="25" t="s">
        <v>1836</v>
      </c>
      <c r="G57" s="25" t="s">
        <v>191</v>
      </c>
      <c r="H57" s="29">
        <v>10</v>
      </c>
      <c r="I57" s="29">
        <v>7</v>
      </c>
      <c r="J57" s="29" t="s">
        <v>27</v>
      </c>
      <c r="K57" s="29" t="s">
        <v>27</v>
      </c>
      <c r="L57" s="36"/>
      <c r="M57" s="36"/>
      <c r="N57" s="36"/>
      <c r="O57" s="36"/>
      <c r="P57" s="175">
        <v>2</v>
      </c>
      <c r="Q57" s="32">
        <f t="shared" si="0"/>
        <v>5.0999999999999996</v>
      </c>
      <c r="R57" s="33" t="str">
        <f t="shared" si="3"/>
        <v>D+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1837</v>
      </c>
      <c r="D58" s="26" t="s">
        <v>77</v>
      </c>
      <c r="E58" s="27" t="s">
        <v>701</v>
      </c>
      <c r="F58" s="25" t="s">
        <v>1623</v>
      </c>
      <c r="G58" s="25" t="s">
        <v>187</v>
      </c>
      <c r="H58" s="29">
        <v>10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2</v>
      </c>
      <c r="Q58" s="32">
        <f t="shared" si="0"/>
        <v>4.2</v>
      </c>
      <c r="R58" s="33" t="str">
        <f t="shared" si="3"/>
        <v>D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1838</v>
      </c>
      <c r="D59" s="26" t="s">
        <v>731</v>
      </c>
      <c r="E59" s="27" t="s">
        <v>701</v>
      </c>
      <c r="F59" s="25" t="s">
        <v>94</v>
      </c>
      <c r="G59" s="25" t="s">
        <v>930</v>
      </c>
      <c r="H59" s="29">
        <v>10</v>
      </c>
      <c r="I59" s="29">
        <v>5</v>
      </c>
      <c r="J59" s="29" t="s">
        <v>27</v>
      </c>
      <c r="K59" s="29" t="s">
        <v>27</v>
      </c>
      <c r="L59" s="36"/>
      <c r="M59" s="36"/>
      <c r="N59" s="36"/>
      <c r="O59" s="36"/>
      <c r="P59" s="175">
        <v>3</v>
      </c>
      <c r="Q59" s="32">
        <f t="shared" si="0"/>
        <v>5</v>
      </c>
      <c r="R59" s="33" t="str">
        <f t="shared" si="3"/>
        <v>D+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1839</v>
      </c>
      <c r="D60" s="26" t="s">
        <v>1840</v>
      </c>
      <c r="E60" s="27" t="s">
        <v>295</v>
      </c>
      <c r="F60" s="25" t="s">
        <v>1841</v>
      </c>
      <c r="G60" s="25" t="s">
        <v>105</v>
      </c>
      <c r="H60" s="29">
        <v>10</v>
      </c>
      <c r="I60" s="29">
        <v>9</v>
      </c>
      <c r="J60" s="29" t="s">
        <v>27</v>
      </c>
      <c r="K60" s="29" t="s">
        <v>27</v>
      </c>
      <c r="L60" s="36"/>
      <c r="M60" s="36"/>
      <c r="N60" s="36"/>
      <c r="O60" s="36"/>
      <c r="P60" s="175" t="s">
        <v>27</v>
      </c>
      <c r="Q60" s="32">
        <f t="shared" si="0"/>
        <v>4.7</v>
      </c>
      <c r="R60" s="33" t="str">
        <f t="shared" si="3"/>
        <v>D</v>
      </c>
      <c r="S60" s="34" t="str">
        <f t="shared" si="1"/>
        <v>Trung bình yếu</v>
      </c>
      <c r="T60" s="35" t="s">
        <v>5123</v>
      </c>
      <c r="U60" s="3"/>
      <c r="V60" s="101" t="str">
        <f t="shared" si="2"/>
        <v>Học lại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1842</v>
      </c>
      <c r="D61" s="26" t="s">
        <v>140</v>
      </c>
      <c r="E61" s="27" t="s">
        <v>1843</v>
      </c>
      <c r="F61" s="25" t="s">
        <v>1844</v>
      </c>
      <c r="G61" s="25" t="s">
        <v>79</v>
      </c>
      <c r="H61" s="29">
        <v>10</v>
      </c>
      <c r="I61" s="29">
        <v>5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6</v>
      </c>
      <c r="R61" s="33" t="str">
        <f t="shared" si="3"/>
        <v>C</v>
      </c>
      <c r="S61" s="34" t="str">
        <f t="shared" si="1"/>
        <v>Trung bình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1845</v>
      </c>
      <c r="D62" s="26" t="s">
        <v>1846</v>
      </c>
      <c r="E62" s="27" t="s">
        <v>1724</v>
      </c>
      <c r="F62" s="25" t="s">
        <v>1407</v>
      </c>
      <c r="G62" s="25" t="s">
        <v>143</v>
      </c>
      <c r="H62" s="29">
        <v>10</v>
      </c>
      <c r="I62" s="29">
        <v>9</v>
      </c>
      <c r="J62" s="29" t="s">
        <v>27</v>
      </c>
      <c r="K62" s="29" t="s">
        <v>27</v>
      </c>
      <c r="L62" s="36"/>
      <c r="M62" s="36"/>
      <c r="N62" s="36"/>
      <c r="O62" s="36"/>
      <c r="P62" s="175">
        <v>4</v>
      </c>
      <c r="Q62" s="32">
        <f t="shared" si="0"/>
        <v>6.7</v>
      </c>
      <c r="R62" s="33" t="str">
        <f t="shared" si="3"/>
        <v>C+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1847</v>
      </c>
      <c r="D63" s="26" t="s">
        <v>664</v>
      </c>
      <c r="E63" s="27" t="s">
        <v>1724</v>
      </c>
      <c r="F63" s="25" t="s">
        <v>997</v>
      </c>
      <c r="G63" s="25" t="s">
        <v>1047</v>
      </c>
      <c r="H63" s="29">
        <v>10</v>
      </c>
      <c r="I63" s="29">
        <v>9</v>
      </c>
      <c r="J63" s="29" t="s">
        <v>27</v>
      </c>
      <c r="K63" s="29" t="s">
        <v>27</v>
      </c>
      <c r="L63" s="36"/>
      <c r="M63" s="36"/>
      <c r="N63" s="36"/>
      <c r="O63" s="36"/>
      <c r="P63" s="175">
        <v>6</v>
      </c>
      <c r="Q63" s="32">
        <f t="shared" si="0"/>
        <v>7.7</v>
      </c>
      <c r="R63" s="33" t="str">
        <f t="shared" si="3"/>
        <v>B</v>
      </c>
      <c r="S63" s="34" t="str">
        <f t="shared" si="1"/>
        <v>Khá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1848</v>
      </c>
      <c r="D64" s="26" t="s">
        <v>1849</v>
      </c>
      <c r="E64" s="27" t="s">
        <v>307</v>
      </c>
      <c r="F64" s="25" t="s">
        <v>997</v>
      </c>
      <c r="G64" s="25" t="s">
        <v>79</v>
      </c>
      <c r="H64" s="29">
        <v>10</v>
      </c>
      <c r="I64" s="29">
        <v>7</v>
      </c>
      <c r="J64" s="29" t="s">
        <v>27</v>
      </c>
      <c r="K64" s="29" t="s">
        <v>27</v>
      </c>
      <c r="L64" s="36"/>
      <c r="M64" s="36"/>
      <c r="N64" s="36"/>
      <c r="O64" s="36"/>
      <c r="P64" s="175">
        <v>6</v>
      </c>
      <c r="Q64" s="32">
        <f t="shared" si="0"/>
        <v>7.1</v>
      </c>
      <c r="R64" s="33" t="str">
        <f t="shared" si="3"/>
        <v>B</v>
      </c>
      <c r="S64" s="34" t="str">
        <f t="shared" si="1"/>
        <v>Khá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1850</v>
      </c>
      <c r="D65" s="26" t="s">
        <v>1851</v>
      </c>
      <c r="E65" s="27" t="s">
        <v>311</v>
      </c>
      <c r="F65" s="25" t="s">
        <v>540</v>
      </c>
      <c r="G65" s="25" t="s">
        <v>323</v>
      </c>
      <c r="H65" s="29">
        <v>10</v>
      </c>
      <c r="I65" s="29">
        <v>6</v>
      </c>
      <c r="J65" s="29" t="s">
        <v>27</v>
      </c>
      <c r="K65" s="29" t="s">
        <v>27</v>
      </c>
      <c r="L65" s="36"/>
      <c r="M65" s="36"/>
      <c r="N65" s="36"/>
      <c r="O65" s="36"/>
      <c r="P65" s="175">
        <v>6</v>
      </c>
      <c r="Q65" s="32">
        <f t="shared" si="0"/>
        <v>6.8</v>
      </c>
      <c r="R65" s="33" t="str">
        <f t="shared" si="3"/>
        <v>C+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1852</v>
      </c>
      <c r="D66" s="26" t="s">
        <v>152</v>
      </c>
      <c r="E66" s="27" t="s">
        <v>311</v>
      </c>
      <c r="F66" s="25" t="s">
        <v>865</v>
      </c>
      <c r="G66" s="25" t="s">
        <v>191</v>
      </c>
      <c r="H66" s="29">
        <v>10</v>
      </c>
      <c r="I66" s="29">
        <v>2</v>
      </c>
      <c r="J66" s="29" t="s">
        <v>27</v>
      </c>
      <c r="K66" s="29" t="s">
        <v>27</v>
      </c>
      <c r="L66" s="36"/>
      <c r="M66" s="36"/>
      <c r="N66" s="36"/>
      <c r="O66" s="36"/>
      <c r="P66" s="175">
        <v>4</v>
      </c>
      <c r="Q66" s="32">
        <f t="shared" si="0"/>
        <v>4.5999999999999996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1853</v>
      </c>
      <c r="D67" s="26" t="s">
        <v>365</v>
      </c>
      <c r="E67" s="27" t="s">
        <v>506</v>
      </c>
      <c r="F67" s="28" t="s">
        <v>1854</v>
      </c>
      <c r="G67" s="25" t="s">
        <v>187</v>
      </c>
      <c r="H67" s="29">
        <v>10</v>
      </c>
      <c r="I67" s="29">
        <v>9</v>
      </c>
      <c r="J67" s="29" t="s">
        <v>27</v>
      </c>
      <c r="K67" s="29" t="s">
        <v>27</v>
      </c>
      <c r="L67" s="36"/>
      <c r="M67" s="36"/>
      <c r="N67" s="36"/>
      <c r="O67" s="36"/>
      <c r="P67" s="175">
        <v>3</v>
      </c>
      <c r="Q67" s="32">
        <f t="shared" si="0"/>
        <v>6.2</v>
      </c>
      <c r="R67" s="33" t="str">
        <f t="shared" si="3"/>
        <v>C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1855</v>
      </c>
      <c r="D68" s="26" t="s">
        <v>490</v>
      </c>
      <c r="E68" s="27" t="s">
        <v>1856</v>
      </c>
      <c r="F68" s="28" t="s">
        <v>1857</v>
      </c>
      <c r="G68" s="25" t="s">
        <v>110</v>
      </c>
      <c r="H68" s="29">
        <v>10</v>
      </c>
      <c r="I68" s="29">
        <v>4</v>
      </c>
      <c r="J68" s="29" t="s">
        <v>27</v>
      </c>
      <c r="K68" s="29" t="s">
        <v>27</v>
      </c>
      <c r="L68" s="36"/>
      <c r="M68" s="36"/>
      <c r="N68" s="36"/>
      <c r="O68" s="36"/>
      <c r="P68" s="175">
        <v>7</v>
      </c>
      <c r="Q68" s="32">
        <f t="shared" si="0"/>
        <v>6.7</v>
      </c>
      <c r="R68" s="33" t="str">
        <f t="shared" si="3"/>
        <v>C+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1858</v>
      </c>
      <c r="D69" s="26" t="s">
        <v>176</v>
      </c>
      <c r="E69" s="27" t="s">
        <v>1193</v>
      </c>
      <c r="F69" s="28" t="s">
        <v>1859</v>
      </c>
      <c r="G69" s="25" t="s">
        <v>383</v>
      </c>
      <c r="H69" s="29">
        <v>10</v>
      </c>
      <c r="I69" s="29">
        <v>1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4.3</v>
      </c>
      <c r="R69" s="33" t="str">
        <f t="shared" si="3"/>
        <v>D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1860</v>
      </c>
      <c r="D70" s="26" t="s">
        <v>1448</v>
      </c>
      <c r="E70" s="27" t="s">
        <v>515</v>
      </c>
      <c r="F70" s="28" t="s">
        <v>997</v>
      </c>
      <c r="G70" s="25" t="s">
        <v>282</v>
      </c>
      <c r="H70" s="29">
        <v>9</v>
      </c>
      <c r="I70" s="29">
        <v>3</v>
      </c>
      <c r="J70" s="29" t="s">
        <v>27</v>
      </c>
      <c r="K70" s="29" t="s">
        <v>27</v>
      </c>
      <c r="L70" s="36"/>
      <c r="M70" s="36"/>
      <c r="N70" s="36"/>
      <c r="O70" s="36"/>
      <c r="P70" s="175">
        <v>4</v>
      </c>
      <c r="Q70" s="32">
        <f t="shared" si="0"/>
        <v>4.7</v>
      </c>
      <c r="R70" s="33" t="str">
        <f t="shared" si="3"/>
        <v>D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customHeight="1">
      <c r="B71" s="24">
        <v>61</v>
      </c>
      <c r="C71" s="25" t="s">
        <v>1861</v>
      </c>
      <c r="D71" s="26" t="s">
        <v>1112</v>
      </c>
      <c r="E71" s="27" t="s">
        <v>515</v>
      </c>
      <c r="F71" s="28" t="s">
        <v>1268</v>
      </c>
      <c r="G71" s="25" t="s">
        <v>512</v>
      </c>
      <c r="H71" s="29">
        <v>10</v>
      </c>
      <c r="I71" s="29">
        <v>5</v>
      </c>
      <c r="J71" s="29" t="s">
        <v>27</v>
      </c>
      <c r="K71" s="29" t="s">
        <v>27</v>
      </c>
      <c r="L71" s="36"/>
      <c r="M71" s="36"/>
      <c r="N71" s="36"/>
      <c r="O71" s="36"/>
      <c r="P71" s="175">
        <v>5</v>
      </c>
      <c r="Q71" s="32">
        <f t="shared" si="0"/>
        <v>6</v>
      </c>
      <c r="R71" s="33" t="str">
        <f t="shared" si="3"/>
        <v>C</v>
      </c>
      <c r="S71" s="34" t="str">
        <f t="shared" si="1"/>
        <v>Trung bình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customHeight="1">
      <c r="B72" s="24">
        <v>62</v>
      </c>
      <c r="C72" s="25" t="s">
        <v>1862</v>
      </c>
      <c r="D72" s="26" t="s">
        <v>1863</v>
      </c>
      <c r="E72" s="27" t="s">
        <v>522</v>
      </c>
      <c r="F72" s="28" t="s">
        <v>1823</v>
      </c>
      <c r="G72" s="25" t="s">
        <v>383</v>
      </c>
      <c r="H72" s="29">
        <v>8</v>
      </c>
      <c r="I72" s="29">
        <v>9</v>
      </c>
      <c r="J72" s="29" t="s">
        <v>27</v>
      </c>
      <c r="K72" s="29" t="s">
        <v>27</v>
      </c>
      <c r="L72" s="36"/>
      <c r="M72" s="36"/>
      <c r="N72" s="36"/>
      <c r="O72" s="36"/>
      <c r="P72" s="175">
        <v>5</v>
      </c>
      <c r="Q72" s="32">
        <f t="shared" si="0"/>
        <v>6.8</v>
      </c>
      <c r="R72" s="33" t="str">
        <f t="shared" si="3"/>
        <v>C+</v>
      </c>
      <c r="S72" s="34" t="str">
        <f t="shared" si="1"/>
        <v>Trung bình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customHeight="1">
      <c r="B73" s="24">
        <v>63</v>
      </c>
      <c r="C73" s="25" t="s">
        <v>1864</v>
      </c>
      <c r="D73" s="26" t="s">
        <v>1865</v>
      </c>
      <c r="E73" s="27" t="s">
        <v>1866</v>
      </c>
      <c r="F73" s="28" t="s">
        <v>1867</v>
      </c>
      <c r="G73" s="25" t="s">
        <v>143</v>
      </c>
      <c r="H73" s="29">
        <v>8</v>
      </c>
      <c r="I73" s="29">
        <v>8</v>
      </c>
      <c r="J73" s="29" t="s">
        <v>27</v>
      </c>
      <c r="K73" s="29" t="s">
        <v>27</v>
      </c>
      <c r="L73" s="36"/>
      <c r="M73" s="36"/>
      <c r="N73" s="36"/>
      <c r="O73" s="36"/>
      <c r="P73" s="175">
        <v>5</v>
      </c>
      <c r="Q73" s="32">
        <f t="shared" si="0"/>
        <v>6.5</v>
      </c>
      <c r="R73" s="33" t="str">
        <f t="shared" si="3"/>
        <v>C+</v>
      </c>
      <c r="S73" s="34" t="str">
        <f t="shared" si="1"/>
        <v>Trung bình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customHeight="1">
      <c r="B74" s="24">
        <v>64</v>
      </c>
      <c r="C74" s="25" t="s">
        <v>1868</v>
      </c>
      <c r="D74" s="26" t="s">
        <v>1116</v>
      </c>
      <c r="E74" s="27" t="s">
        <v>529</v>
      </c>
      <c r="F74" s="28" t="s">
        <v>1405</v>
      </c>
      <c r="G74" s="25" t="s">
        <v>83</v>
      </c>
      <c r="H74" s="29">
        <v>10</v>
      </c>
      <c r="I74" s="29">
        <v>1</v>
      </c>
      <c r="J74" s="29" t="s">
        <v>27</v>
      </c>
      <c r="K74" s="29" t="s">
        <v>27</v>
      </c>
      <c r="L74" s="36"/>
      <c r="M74" s="36"/>
      <c r="N74" s="36"/>
      <c r="O74" s="36"/>
      <c r="P74" s="175">
        <v>3</v>
      </c>
      <c r="Q74" s="32">
        <f t="shared" si="0"/>
        <v>3.8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Học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customHeight="1">
      <c r="B75" s="24">
        <v>65</v>
      </c>
      <c r="C75" s="25" t="s">
        <v>1869</v>
      </c>
      <c r="D75" s="26" t="s">
        <v>1870</v>
      </c>
      <c r="E75" s="27" t="s">
        <v>1077</v>
      </c>
      <c r="F75" s="28" t="s">
        <v>1871</v>
      </c>
      <c r="G75" s="25" t="s">
        <v>143</v>
      </c>
      <c r="H75" s="29">
        <v>10</v>
      </c>
      <c r="I75" s="29">
        <v>8</v>
      </c>
      <c r="J75" s="29" t="s">
        <v>27</v>
      </c>
      <c r="K75" s="29" t="s">
        <v>27</v>
      </c>
      <c r="L75" s="36"/>
      <c r="M75" s="36"/>
      <c r="N75" s="36"/>
      <c r="O75" s="36"/>
      <c r="P75" s="175">
        <v>6</v>
      </c>
      <c r="Q75" s="32">
        <f t="shared" ref="Q75:Q138" si="5">ROUND(SUMPRODUCT(H75:P75,$H$10:$P$10)/100,1)</f>
        <v>7.4</v>
      </c>
      <c r="R75" s="33" t="str">
        <f t="shared" si="3"/>
        <v>B</v>
      </c>
      <c r="S75" s="34" t="str">
        <f t="shared" si="1"/>
        <v>Khá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customHeight="1">
      <c r="B76" s="24">
        <v>66</v>
      </c>
      <c r="C76" s="25" t="s">
        <v>1872</v>
      </c>
      <c r="D76" s="26" t="s">
        <v>1873</v>
      </c>
      <c r="E76" s="27" t="s">
        <v>1077</v>
      </c>
      <c r="F76" s="28" t="s">
        <v>363</v>
      </c>
      <c r="G76" s="25" t="s">
        <v>129</v>
      </c>
      <c r="H76" s="29">
        <v>10</v>
      </c>
      <c r="I76" s="29">
        <v>9</v>
      </c>
      <c r="J76" s="29" t="s">
        <v>27</v>
      </c>
      <c r="K76" s="29" t="s">
        <v>27</v>
      </c>
      <c r="L76" s="36"/>
      <c r="M76" s="36"/>
      <c r="N76" s="36"/>
      <c r="O76" s="36"/>
      <c r="P76" s="175">
        <v>2</v>
      </c>
      <c r="Q76" s="32">
        <f t="shared" si="5"/>
        <v>5.7</v>
      </c>
      <c r="R76" s="33" t="str">
        <f t="shared" si="3"/>
        <v>C</v>
      </c>
      <c r="S76" s="34" t="str">
        <f t="shared" si="1"/>
        <v>Trung bình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customHeight="1">
      <c r="B77" s="24">
        <v>67</v>
      </c>
      <c r="C77" s="25" t="s">
        <v>1874</v>
      </c>
      <c r="D77" s="26" t="s">
        <v>1875</v>
      </c>
      <c r="E77" s="27" t="s">
        <v>1497</v>
      </c>
      <c r="F77" s="28" t="s">
        <v>1007</v>
      </c>
      <c r="G77" s="25" t="s">
        <v>143</v>
      </c>
      <c r="H77" s="29">
        <v>9</v>
      </c>
      <c r="I77" s="29">
        <v>10</v>
      </c>
      <c r="J77" s="29" t="s">
        <v>27</v>
      </c>
      <c r="K77" s="29" t="s">
        <v>27</v>
      </c>
      <c r="L77" s="36"/>
      <c r="M77" s="36"/>
      <c r="N77" s="36"/>
      <c r="O77" s="36"/>
      <c r="P77" s="175">
        <v>6</v>
      </c>
      <c r="Q77" s="32">
        <f t="shared" si="5"/>
        <v>7.8</v>
      </c>
      <c r="R77" s="33" t="str">
        <f t="shared" si="3"/>
        <v>B</v>
      </c>
      <c r="S77" s="34" t="str">
        <f t="shared" si="1"/>
        <v>Khá</v>
      </c>
      <c r="T77" s="35" t="str">
        <f t="shared" si="4"/>
        <v/>
      </c>
      <c r="U77" s="3"/>
      <c r="V77" s="101" t="str">
        <f t="shared" si="6"/>
        <v>Đạt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customHeight="1">
      <c r="B78" s="24">
        <v>68</v>
      </c>
      <c r="C78" s="25" t="s">
        <v>1876</v>
      </c>
      <c r="D78" s="26" t="s">
        <v>1877</v>
      </c>
      <c r="E78" s="27" t="s">
        <v>1878</v>
      </c>
      <c r="F78" s="28" t="s">
        <v>674</v>
      </c>
      <c r="G78" s="25" t="s">
        <v>930</v>
      </c>
      <c r="H78" s="29">
        <v>10</v>
      </c>
      <c r="I78" s="29">
        <v>5</v>
      </c>
      <c r="J78" s="29" t="s">
        <v>27</v>
      </c>
      <c r="K78" s="29" t="s">
        <v>27</v>
      </c>
      <c r="L78" s="36"/>
      <c r="M78" s="36"/>
      <c r="N78" s="36"/>
      <c r="O78" s="36"/>
      <c r="P78" s="175">
        <v>5</v>
      </c>
      <c r="Q78" s="32">
        <f t="shared" si="5"/>
        <v>6</v>
      </c>
      <c r="R78" s="33" t="str">
        <f t="shared" si="3"/>
        <v>C</v>
      </c>
      <c r="S78" s="34" t="str">
        <f t="shared" si="1"/>
        <v>Trung bình</v>
      </c>
      <c r="T78" s="35" t="str">
        <f t="shared" si="4"/>
        <v/>
      </c>
      <c r="U78" s="3"/>
      <c r="V78" s="101" t="str">
        <f t="shared" si="6"/>
        <v>Đạt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145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61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4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7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82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1653" priority="208" operator="greaterThan">
      <formula>10</formula>
    </cfRule>
  </conditionalFormatting>
  <conditionalFormatting sqref="C1:C1048576">
    <cfRule type="duplicateValues" dxfId="1652" priority="207"/>
  </conditionalFormatting>
  <conditionalFormatting sqref="H11:I78">
    <cfRule type="cellIs" dxfId="1651" priority="203" stopIfTrue="1" operator="greaterThan">
      <formula>10</formula>
    </cfRule>
    <cfRule type="cellIs" dxfId="1650" priority="204" stopIfTrue="1" operator="greaterThan">
      <formula>10</formula>
    </cfRule>
    <cfRule type="cellIs" dxfId="1649" priority="205" stopIfTrue="1" operator="greaterThan">
      <formula>10</formula>
    </cfRule>
    <cfRule type="cellIs" dxfId="1648" priority="206" stopIfTrue="1" operator="greaterThan">
      <formula>10</formula>
    </cfRule>
  </conditionalFormatting>
  <conditionalFormatting sqref="C11">
    <cfRule type="duplicateValues" dxfId="1647" priority="201" stopIfTrue="1"/>
    <cfRule type="duplicateValues" dxfId="1646" priority="202" stopIfTrue="1"/>
  </conditionalFormatting>
  <conditionalFormatting sqref="C12:C78">
    <cfRule type="duplicateValues" dxfId="1645" priority="199" stopIfTrue="1"/>
    <cfRule type="duplicateValues" dxfId="1644" priority="200" stopIfTrue="1"/>
  </conditionalFormatting>
  <conditionalFormatting sqref="H11:J98">
    <cfRule type="cellIs" dxfId="1643" priority="198" operator="greaterThan">
      <formula>10</formula>
    </cfRule>
  </conditionalFormatting>
  <conditionalFormatting sqref="C11:C98">
    <cfRule type="duplicateValues" dxfId="1642" priority="197"/>
  </conditionalFormatting>
  <conditionalFormatting sqref="H11:I70">
    <cfRule type="cellIs" dxfId="1641" priority="193" stopIfTrue="1" operator="greaterThan">
      <formula>10</formula>
    </cfRule>
    <cfRule type="cellIs" dxfId="1640" priority="194" stopIfTrue="1" operator="greaterThan">
      <formula>10</formula>
    </cfRule>
    <cfRule type="cellIs" dxfId="1639" priority="195" stopIfTrue="1" operator="greaterThan">
      <formula>10</formula>
    </cfRule>
    <cfRule type="cellIs" dxfId="1638" priority="196" stopIfTrue="1" operator="greaterThan">
      <formula>10</formula>
    </cfRule>
  </conditionalFormatting>
  <conditionalFormatting sqref="C11">
    <cfRule type="duplicateValues" dxfId="1637" priority="191" stopIfTrue="1"/>
    <cfRule type="duplicateValues" dxfId="1636" priority="192" stopIfTrue="1"/>
  </conditionalFormatting>
  <conditionalFormatting sqref="C12:C70">
    <cfRule type="duplicateValues" dxfId="1635" priority="189" stopIfTrue="1"/>
    <cfRule type="duplicateValues" dxfId="1634" priority="190" stopIfTrue="1"/>
  </conditionalFormatting>
  <conditionalFormatting sqref="H11:J98">
    <cfRule type="cellIs" dxfId="1633" priority="188" operator="greaterThan">
      <formula>10</formula>
    </cfRule>
  </conditionalFormatting>
  <conditionalFormatting sqref="C11:C98">
    <cfRule type="duplicateValues" dxfId="1632" priority="187"/>
  </conditionalFormatting>
  <conditionalFormatting sqref="H11:I76">
    <cfRule type="cellIs" dxfId="1631" priority="183" stopIfTrue="1" operator="greaterThan">
      <formula>10</formula>
    </cfRule>
    <cfRule type="cellIs" dxfId="1630" priority="184" stopIfTrue="1" operator="greaterThan">
      <formula>10</formula>
    </cfRule>
    <cfRule type="cellIs" dxfId="1629" priority="185" stopIfTrue="1" operator="greaterThan">
      <formula>10</formula>
    </cfRule>
    <cfRule type="cellIs" dxfId="1628" priority="186" stopIfTrue="1" operator="greaterThan">
      <formula>10</formula>
    </cfRule>
  </conditionalFormatting>
  <conditionalFormatting sqref="C11">
    <cfRule type="duplicateValues" dxfId="1627" priority="181" stopIfTrue="1"/>
    <cfRule type="duplicateValues" dxfId="1626" priority="182" stopIfTrue="1"/>
  </conditionalFormatting>
  <conditionalFormatting sqref="C12:C76">
    <cfRule type="duplicateValues" dxfId="1625" priority="179" stopIfTrue="1"/>
    <cfRule type="duplicateValues" dxfId="1624" priority="180" stopIfTrue="1"/>
  </conditionalFormatting>
  <conditionalFormatting sqref="H11:J98">
    <cfRule type="cellIs" dxfId="1623" priority="178" operator="greaterThan">
      <formula>10</formula>
    </cfRule>
  </conditionalFormatting>
  <conditionalFormatting sqref="C11:C98">
    <cfRule type="duplicateValues" dxfId="1622" priority="177"/>
  </conditionalFormatting>
  <conditionalFormatting sqref="H11:I70">
    <cfRule type="cellIs" dxfId="1621" priority="173" stopIfTrue="1" operator="greaterThan">
      <formula>10</formula>
    </cfRule>
    <cfRule type="cellIs" dxfId="1620" priority="174" stopIfTrue="1" operator="greaterThan">
      <formula>10</formula>
    </cfRule>
    <cfRule type="cellIs" dxfId="1619" priority="175" stopIfTrue="1" operator="greaterThan">
      <formula>10</formula>
    </cfRule>
    <cfRule type="cellIs" dxfId="1618" priority="176" stopIfTrue="1" operator="greaterThan">
      <formula>10</formula>
    </cfRule>
  </conditionalFormatting>
  <conditionalFormatting sqref="C11">
    <cfRule type="duplicateValues" dxfId="1617" priority="171" stopIfTrue="1"/>
    <cfRule type="duplicateValues" dxfId="1616" priority="172" stopIfTrue="1"/>
  </conditionalFormatting>
  <conditionalFormatting sqref="C12:C70">
    <cfRule type="duplicateValues" dxfId="1615" priority="169" stopIfTrue="1"/>
    <cfRule type="duplicateValues" dxfId="1614" priority="170" stopIfTrue="1"/>
  </conditionalFormatting>
  <conditionalFormatting sqref="H11:I11">
    <cfRule type="cellIs" dxfId="1613" priority="165" stopIfTrue="1" operator="greaterThan">
      <formula>10</formula>
    </cfRule>
    <cfRule type="cellIs" dxfId="1612" priority="166" stopIfTrue="1" operator="greaterThan">
      <formula>10</formula>
    </cfRule>
    <cfRule type="cellIs" dxfId="1611" priority="167" stopIfTrue="1" operator="greaterThan">
      <formula>10</formula>
    </cfRule>
    <cfRule type="cellIs" dxfId="1610" priority="168" stopIfTrue="1" operator="greaterThan">
      <formula>10</formula>
    </cfRule>
  </conditionalFormatting>
  <conditionalFormatting sqref="H12:I70">
    <cfRule type="cellIs" dxfId="1609" priority="161" stopIfTrue="1" operator="greaterThan">
      <formula>10</formula>
    </cfRule>
    <cfRule type="cellIs" dxfId="1608" priority="162" stopIfTrue="1" operator="greaterThan">
      <formula>10</formula>
    </cfRule>
    <cfRule type="cellIs" dxfId="1607" priority="163" stopIfTrue="1" operator="greaterThan">
      <formula>10</formula>
    </cfRule>
    <cfRule type="cellIs" dxfId="1606" priority="164" stopIfTrue="1" operator="greaterThan">
      <formula>10</formula>
    </cfRule>
  </conditionalFormatting>
  <conditionalFormatting sqref="C11">
    <cfRule type="duplicateValues" dxfId="1605" priority="159" stopIfTrue="1"/>
    <cfRule type="duplicateValues" dxfId="1604" priority="160" stopIfTrue="1"/>
  </conditionalFormatting>
  <conditionalFormatting sqref="C12:C70">
    <cfRule type="duplicateValues" dxfId="1603" priority="157" stopIfTrue="1"/>
    <cfRule type="duplicateValues" dxfId="1602" priority="158" stopIfTrue="1"/>
  </conditionalFormatting>
  <conditionalFormatting sqref="H11:J98">
    <cfRule type="cellIs" dxfId="1601" priority="156" operator="greaterThan">
      <formula>10</formula>
    </cfRule>
  </conditionalFormatting>
  <conditionalFormatting sqref="C11:C98">
    <cfRule type="duplicateValues" dxfId="1600" priority="155"/>
  </conditionalFormatting>
  <conditionalFormatting sqref="H11:I70">
    <cfRule type="cellIs" dxfId="1599" priority="151" stopIfTrue="1" operator="greaterThan">
      <formula>10</formula>
    </cfRule>
    <cfRule type="cellIs" dxfId="1598" priority="152" stopIfTrue="1" operator="greaterThan">
      <formula>10</formula>
    </cfRule>
    <cfRule type="cellIs" dxfId="1597" priority="153" stopIfTrue="1" operator="greaterThan">
      <formula>10</formula>
    </cfRule>
    <cfRule type="cellIs" dxfId="1596" priority="154" stopIfTrue="1" operator="greaterThan">
      <formula>10</formula>
    </cfRule>
  </conditionalFormatting>
  <conditionalFormatting sqref="C11">
    <cfRule type="duplicateValues" dxfId="1595" priority="149" stopIfTrue="1"/>
    <cfRule type="duplicateValues" dxfId="1594" priority="150" stopIfTrue="1"/>
  </conditionalFormatting>
  <conditionalFormatting sqref="C12:C70">
    <cfRule type="duplicateValues" dxfId="1593" priority="147" stopIfTrue="1"/>
    <cfRule type="duplicateValues" dxfId="1592" priority="148" stopIfTrue="1"/>
  </conditionalFormatting>
  <conditionalFormatting sqref="H11:I11">
    <cfRule type="cellIs" dxfId="1591" priority="143" stopIfTrue="1" operator="greaterThan">
      <formula>10</formula>
    </cfRule>
    <cfRule type="cellIs" dxfId="1590" priority="144" stopIfTrue="1" operator="greaterThan">
      <formula>10</formula>
    </cfRule>
    <cfRule type="cellIs" dxfId="1589" priority="145" stopIfTrue="1" operator="greaterThan">
      <formula>10</formula>
    </cfRule>
    <cfRule type="cellIs" dxfId="1588" priority="146" stopIfTrue="1" operator="greaterThan">
      <formula>10</formula>
    </cfRule>
  </conditionalFormatting>
  <conditionalFormatting sqref="H12:I70">
    <cfRule type="cellIs" dxfId="1587" priority="139" stopIfTrue="1" operator="greaterThan">
      <formula>10</formula>
    </cfRule>
    <cfRule type="cellIs" dxfId="1586" priority="140" stopIfTrue="1" operator="greaterThan">
      <formula>10</formula>
    </cfRule>
    <cfRule type="cellIs" dxfId="1585" priority="141" stopIfTrue="1" operator="greaterThan">
      <formula>10</formula>
    </cfRule>
    <cfRule type="cellIs" dxfId="1584" priority="142" stopIfTrue="1" operator="greaterThan">
      <formula>10</formula>
    </cfRule>
  </conditionalFormatting>
  <conditionalFormatting sqref="C11">
    <cfRule type="duplicateValues" dxfId="1583" priority="137" stopIfTrue="1"/>
    <cfRule type="duplicateValues" dxfId="1582" priority="138" stopIfTrue="1"/>
  </conditionalFormatting>
  <conditionalFormatting sqref="C12:C70">
    <cfRule type="duplicateValues" dxfId="1581" priority="135" stopIfTrue="1"/>
    <cfRule type="duplicateValues" dxfId="1580" priority="136" stopIfTrue="1"/>
  </conditionalFormatting>
  <conditionalFormatting sqref="H11:J98">
    <cfRule type="cellIs" dxfId="1579" priority="134" operator="greaterThan">
      <formula>10</formula>
    </cfRule>
  </conditionalFormatting>
  <conditionalFormatting sqref="C11:C98">
    <cfRule type="duplicateValues" dxfId="1578" priority="133"/>
  </conditionalFormatting>
  <conditionalFormatting sqref="H11:I70">
    <cfRule type="cellIs" dxfId="1577" priority="129" stopIfTrue="1" operator="greaterThan">
      <formula>10</formula>
    </cfRule>
    <cfRule type="cellIs" dxfId="1576" priority="130" stopIfTrue="1" operator="greaterThan">
      <formula>10</formula>
    </cfRule>
    <cfRule type="cellIs" dxfId="1575" priority="131" stopIfTrue="1" operator="greaterThan">
      <formula>10</formula>
    </cfRule>
    <cfRule type="cellIs" dxfId="1574" priority="132" stopIfTrue="1" operator="greaterThan">
      <formula>10</formula>
    </cfRule>
  </conditionalFormatting>
  <conditionalFormatting sqref="C11">
    <cfRule type="duplicateValues" dxfId="1573" priority="127" stopIfTrue="1"/>
    <cfRule type="duplicateValues" dxfId="1572" priority="128" stopIfTrue="1"/>
  </conditionalFormatting>
  <conditionalFormatting sqref="C12:C70">
    <cfRule type="duplicateValues" dxfId="1571" priority="125" stopIfTrue="1"/>
    <cfRule type="duplicateValues" dxfId="1570" priority="126" stopIfTrue="1"/>
  </conditionalFormatting>
  <conditionalFormatting sqref="H11:I11">
    <cfRule type="cellIs" dxfId="1569" priority="121" stopIfTrue="1" operator="greaterThan">
      <formula>10</formula>
    </cfRule>
    <cfRule type="cellIs" dxfId="1568" priority="122" stopIfTrue="1" operator="greaterThan">
      <formula>10</formula>
    </cfRule>
    <cfRule type="cellIs" dxfId="1567" priority="123" stopIfTrue="1" operator="greaterThan">
      <formula>10</formula>
    </cfRule>
    <cfRule type="cellIs" dxfId="1566" priority="124" stopIfTrue="1" operator="greaterThan">
      <formula>10</formula>
    </cfRule>
  </conditionalFormatting>
  <conditionalFormatting sqref="H12:I70">
    <cfRule type="cellIs" dxfId="1565" priority="117" stopIfTrue="1" operator="greaterThan">
      <formula>10</formula>
    </cfRule>
    <cfRule type="cellIs" dxfId="1564" priority="118" stopIfTrue="1" operator="greaterThan">
      <formula>10</formula>
    </cfRule>
    <cfRule type="cellIs" dxfId="1563" priority="119" stopIfTrue="1" operator="greaterThan">
      <formula>10</formula>
    </cfRule>
    <cfRule type="cellIs" dxfId="1562" priority="120" stopIfTrue="1" operator="greaterThan">
      <formula>10</formula>
    </cfRule>
  </conditionalFormatting>
  <conditionalFormatting sqref="C11">
    <cfRule type="duplicateValues" dxfId="1561" priority="115" stopIfTrue="1"/>
    <cfRule type="duplicateValues" dxfId="1560" priority="116" stopIfTrue="1"/>
  </conditionalFormatting>
  <conditionalFormatting sqref="C12:C70">
    <cfRule type="duplicateValues" dxfId="1559" priority="113" stopIfTrue="1"/>
    <cfRule type="duplicateValues" dxfId="1558" priority="114" stopIfTrue="1"/>
  </conditionalFormatting>
  <conditionalFormatting sqref="H11:J98">
    <cfRule type="cellIs" dxfId="1557" priority="112" operator="greaterThan">
      <formula>10</formula>
    </cfRule>
  </conditionalFormatting>
  <conditionalFormatting sqref="C11:C98">
    <cfRule type="duplicateValues" dxfId="1556" priority="111"/>
  </conditionalFormatting>
  <conditionalFormatting sqref="H11:I82">
    <cfRule type="cellIs" dxfId="1555" priority="107" stopIfTrue="1" operator="greaterThan">
      <formula>10</formula>
    </cfRule>
    <cfRule type="cellIs" dxfId="1554" priority="108" stopIfTrue="1" operator="greaterThan">
      <formula>10</formula>
    </cfRule>
    <cfRule type="cellIs" dxfId="1553" priority="109" stopIfTrue="1" operator="greaterThan">
      <formula>10</formula>
    </cfRule>
    <cfRule type="cellIs" dxfId="1552" priority="110" stopIfTrue="1" operator="greaterThan">
      <formula>10</formula>
    </cfRule>
  </conditionalFormatting>
  <conditionalFormatting sqref="C11">
    <cfRule type="duplicateValues" dxfId="1551" priority="105" stopIfTrue="1"/>
    <cfRule type="duplicateValues" dxfId="1550" priority="106" stopIfTrue="1"/>
  </conditionalFormatting>
  <conditionalFormatting sqref="C12:C82">
    <cfRule type="duplicateValues" dxfId="1549" priority="103" stopIfTrue="1"/>
    <cfRule type="duplicateValues" dxfId="1548" priority="104" stopIfTrue="1"/>
  </conditionalFormatting>
  <conditionalFormatting sqref="H11:I11">
    <cfRule type="cellIs" dxfId="1547" priority="99" stopIfTrue="1" operator="greaterThan">
      <formula>10</formula>
    </cfRule>
    <cfRule type="cellIs" dxfId="1546" priority="100" stopIfTrue="1" operator="greaterThan">
      <formula>10</formula>
    </cfRule>
    <cfRule type="cellIs" dxfId="1545" priority="101" stopIfTrue="1" operator="greaterThan">
      <formula>10</formula>
    </cfRule>
    <cfRule type="cellIs" dxfId="1544" priority="102" stopIfTrue="1" operator="greaterThan">
      <formula>10</formula>
    </cfRule>
  </conditionalFormatting>
  <conditionalFormatting sqref="H12:I82">
    <cfRule type="cellIs" dxfId="1543" priority="95" stopIfTrue="1" operator="greaterThan">
      <formula>10</formula>
    </cfRule>
    <cfRule type="cellIs" dxfId="1542" priority="96" stopIfTrue="1" operator="greaterThan">
      <formula>10</formula>
    </cfRule>
    <cfRule type="cellIs" dxfId="1541" priority="97" stopIfTrue="1" operator="greaterThan">
      <formula>10</formula>
    </cfRule>
    <cfRule type="cellIs" dxfId="1540" priority="98" stopIfTrue="1" operator="greaterThan">
      <formula>10</formula>
    </cfRule>
  </conditionalFormatting>
  <conditionalFormatting sqref="C11">
    <cfRule type="duplicateValues" dxfId="1539" priority="93" stopIfTrue="1"/>
    <cfRule type="duplicateValues" dxfId="1538" priority="94" stopIfTrue="1"/>
  </conditionalFormatting>
  <conditionalFormatting sqref="C12:C82">
    <cfRule type="duplicateValues" dxfId="1537" priority="91" stopIfTrue="1"/>
    <cfRule type="duplicateValues" dxfId="1536" priority="92" stopIfTrue="1"/>
  </conditionalFormatting>
  <conditionalFormatting sqref="H11:J98">
    <cfRule type="cellIs" dxfId="1535" priority="90" operator="greaterThan">
      <formula>10</formula>
    </cfRule>
  </conditionalFormatting>
  <conditionalFormatting sqref="C11:C98">
    <cfRule type="duplicateValues" dxfId="1534" priority="89"/>
  </conditionalFormatting>
  <conditionalFormatting sqref="H11:I70">
    <cfRule type="cellIs" dxfId="1533" priority="85" stopIfTrue="1" operator="greaterThan">
      <formula>10</formula>
    </cfRule>
    <cfRule type="cellIs" dxfId="1532" priority="86" stopIfTrue="1" operator="greaterThan">
      <formula>10</formula>
    </cfRule>
    <cfRule type="cellIs" dxfId="1531" priority="87" stopIfTrue="1" operator="greaterThan">
      <formula>10</formula>
    </cfRule>
    <cfRule type="cellIs" dxfId="1530" priority="88" stopIfTrue="1" operator="greaterThan">
      <formula>10</formula>
    </cfRule>
  </conditionalFormatting>
  <conditionalFormatting sqref="C11">
    <cfRule type="duplicateValues" dxfId="1529" priority="83" stopIfTrue="1"/>
    <cfRule type="duplicateValues" dxfId="1528" priority="84" stopIfTrue="1"/>
  </conditionalFormatting>
  <conditionalFormatting sqref="C12:C70">
    <cfRule type="duplicateValues" dxfId="1527" priority="81" stopIfTrue="1"/>
    <cfRule type="duplicateValues" dxfId="1526" priority="82" stopIfTrue="1"/>
  </conditionalFormatting>
  <conditionalFormatting sqref="H11:I11">
    <cfRule type="cellIs" dxfId="1525" priority="77" stopIfTrue="1" operator="greaterThan">
      <formula>10</formula>
    </cfRule>
    <cfRule type="cellIs" dxfId="1524" priority="78" stopIfTrue="1" operator="greaterThan">
      <formula>10</formula>
    </cfRule>
    <cfRule type="cellIs" dxfId="1523" priority="79" stopIfTrue="1" operator="greaterThan">
      <formula>10</formula>
    </cfRule>
    <cfRule type="cellIs" dxfId="1522" priority="80" stopIfTrue="1" operator="greaterThan">
      <formula>10</formula>
    </cfRule>
  </conditionalFormatting>
  <conditionalFormatting sqref="H12:I70">
    <cfRule type="cellIs" dxfId="1521" priority="73" stopIfTrue="1" operator="greaterThan">
      <formula>10</formula>
    </cfRule>
    <cfRule type="cellIs" dxfId="1520" priority="74" stopIfTrue="1" operator="greaterThan">
      <formula>10</formula>
    </cfRule>
    <cfRule type="cellIs" dxfId="1519" priority="75" stopIfTrue="1" operator="greaterThan">
      <formula>10</formula>
    </cfRule>
    <cfRule type="cellIs" dxfId="1518" priority="76" stopIfTrue="1" operator="greaterThan">
      <formula>10</formula>
    </cfRule>
  </conditionalFormatting>
  <conditionalFormatting sqref="C11">
    <cfRule type="duplicateValues" dxfId="1517" priority="71" stopIfTrue="1"/>
    <cfRule type="duplicateValues" dxfId="1516" priority="72" stopIfTrue="1"/>
  </conditionalFormatting>
  <conditionalFormatting sqref="C12:C70">
    <cfRule type="duplicateValues" dxfId="1515" priority="69" stopIfTrue="1"/>
    <cfRule type="duplicateValues" dxfId="1514" priority="70" stopIfTrue="1"/>
  </conditionalFormatting>
  <conditionalFormatting sqref="H11:J98">
    <cfRule type="cellIs" dxfId="1513" priority="68" operator="greaterThan">
      <formula>10</formula>
    </cfRule>
  </conditionalFormatting>
  <conditionalFormatting sqref="C11:C98">
    <cfRule type="duplicateValues" dxfId="1512" priority="67"/>
  </conditionalFormatting>
  <conditionalFormatting sqref="H11:I84">
    <cfRule type="cellIs" dxfId="1511" priority="63" stopIfTrue="1" operator="greaterThan">
      <formula>10</formula>
    </cfRule>
    <cfRule type="cellIs" dxfId="1510" priority="64" stopIfTrue="1" operator="greaterThan">
      <formula>10</formula>
    </cfRule>
    <cfRule type="cellIs" dxfId="1509" priority="65" stopIfTrue="1" operator="greaterThan">
      <formula>10</formula>
    </cfRule>
    <cfRule type="cellIs" dxfId="1508" priority="66" stopIfTrue="1" operator="greaterThan">
      <formula>10</formula>
    </cfRule>
  </conditionalFormatting>
  <conditionalFormatting sqref="C11">
    <cfRule type="duplicateValues" dxfId="1507" priority="61" stopIfTrue="1"/>
    <cfRule type="duplicateValues" dxfId="1506" priority="62" stopIfTrue="1"/>
  </conditionalFormatting>
  <conditionalFormatting sqref="C12:C84">
    <cfRule type="duplicateValues" dxfId="1505" priority="59" stopIfTrue="1"/>
    <cfRule type="duplicateValues" dxfId="1504" priority="60" stopIfTrue="1"/>
  </conditionalFormatting>
  <conditionalFormatting sqref="H11:I11">
    <cfRule type="cellIs" dxfId="1503" priority="55" stopIfTrue="1" operator="greaterThan">
      <formula>10</formula>
    </cfRule>
    <cfRule type="cellIs" dxfId="1502" priority="56" stopIfTrue="1" operator="greaterThan">
      <formula>10</formula>
    </cfRule>
    <cfRule type="cellIs" dxfId="1501" priority="57" stopIfTrue="1" operator="greaterThan">
      <formula>10</formula>
    </cfRule>
    <cfRule type="cellIs" dxfId="1500" priority="58" stopIfTrue="1" operator="greaterThan">
      <formula>10</formula>
    </cfRule>
  </conditionalFormatting>
  <conditionalFormatting sqref="H12:I84">
    <cfRule type="cellIs" dxfId="1499" priority="51" stopIfTrue="1" operator="greaterThan">
      <formula>10</formula>
    </cfRule>
    <cfRule type="cellIs" dxfId="1498" priority="52" stopIfTrue="1" operator="greaterThan">
      <formula>10</formula>
    </cfRule>
    <cfRule type="cellIs" dxfId="1497" priority="53" stopIfTrue="1" operator="greaterThan">
      <formula>10</formula>
    </cfRule>
    <cfRule type="cellIs" dxfId="1496" priority="54" stopIfTrue="1" operator="greaterThan">
      <formula>10</formula>
    </cfRule>
  </conditionalFormatting>
  <conditionalFormatting sqref="C11">
    <cfRule type="duplicateValues" dxfId="1495" priority="49" stopIfTrue="1"/>
    <cfRule type="duplicateValues" dxfId="1494" priority="50" stopIfTrue="1"/>
  </conditionalFormatting>
  <conditionalFormatting sqref="C12:C84">
    <cfRule type="duplicateValues" dxfId="1493" priority="47" stopIfTrue="1"/>
    <cfRule type="duplicateValues" dxfId="1492" priority="48" stopIfTrue="1"/>
  </conditionalFormatting>
  <conditionalFormatting sqref="H11:J98">
    <cfRule type="cellIs" dxfId="1491" priority="46" operator="greaterThan">
      <formula>10</formula>
    </cfRule>
  </conditionalFormatting>
  <conditionalFormatting sqref="C11:C98">
    <cfRule type="duplicateValues" dxfId="1490" priority="45"/>
  </conditionalFormatting>
  <conditionalFormatting sqref="H11:I70">
    <cfRule type="cellIs" dxfId="1489" priority="41" stopIfTrue="1" operator="greaterThan">
      <formula>10</formula>
    </cfRule>
    <cfRule type="cellIs" dxfId="1488" priority="42" stopIfTrue="1" operator="greaterThan">
      <formula>10</formula>
    </cfRule>
    <cfRule type="cellIs" dxfId="1487" priority="43" stopIfTrue="1" operator="greaterThan">
      <formula>10</formula>
    </cfRule>
    <cfRule type="cellIs" dxfId="1486" priority="44" stopIfTrue="1" operator="greaterThan">
      <formula>10</formula>
    </cfRule>
  </conditionalFormatting>
  <conditionalFormatting sqref="C11">
    <cfRule type="duplicateValues" dxfId="1485" priority="39" stopIfTrue="1"/>
    <cfRule type="duplicateValues" dxfId="1484" priority="40" stopIfTrue="1"/>
  </conditionalFormatting>
  <conditionalFormatting sqref="C12:C70">
    <cfRule type="duplicateValues" dxfId="1483" priority="37" stopIfTrue="1"/>
    <cfRule type="duplicateValues" dxfId="1482" priority="38" stopIfTrue="1"/>
  </conditionalFormatting>
  <conditionalFormatting sqref="H11:I11">
    <cfRule type="cellIs" dxfId="1481" priority="33" stopIfTrue="1" operator="greaterThan">
      <formula>10</formula>
    </cfRule>
    <cfRule type="cellIs" dxfId="1480" priority="34" stopIfTrue="1" operator="greaterThan">
      <formula>10</formula>
    </cfRule>
    <cfRule type="cellIs" dxfId="1479" priority="35" stopIfTrue="1" operator="greaterThan">
      <formula>10</formula>
    </cfRule>
    <cfRule type="cellIs" dxfId="1478" priority="36" stopIfTrue="1" operator="greaterThan">
      <formula>10</formula>
    </cfRule>
  </conditionalFormatting>
  <conditionalFormatting sqref="H12:I70">
    <cfRule type="cellIs" dxfId="1477" priority="29" stopIfTrue="1" operator="greaterThan">
      <formula>10</formula>
    </cfRule>
    <cfRule type="cellIs" dxfId="1476" priority="30" stopIfTrue="1" operator="greaterThan">
      <formula>10</formula>
    </cfRule>
    <cfRule type="cellIs" dxfId="1475" priority="31" stopIfTrue="1" operator="greaterThan">
      <formula>10</formula>
    </cfRule>
    <cfRule type="cellIs" dxfId="1474" priority="32" stopIfTrue="1" operator="greaterThan">
      <formula>10</formula>
    </cfRule>
  </conditionalFormatting>
  <conditionalFormatting sqref="C11">
    <cfRule type="duplicateValues" dxfId="1473" priority="27" stopIfTrue="1"/>
    <cfRule type="duplicateValues" dxfId="1472" priority="28" stopIfTrue="1"/>
  </conditionalFormatting>
  <conditionalFormatting sqref="C12:C70">
    <cfRule type="duplicateValues" dxfId="1471" priority="25" stopIfTrue="1"/>
    <cfRule type="duplicateValues" dxfId="1470" priority="26" stopIfTrue="1"/>
  </conditionalFormatting>
  <conditionalFormatting sqref="H11:J98">
    <cfRule type="cellIs" dxfId="1469" priority="24" operator="greaterThan">
      <formula>10</formula>
    </cfRule>
  </conditionalFormatting>
  <conditionalFormatting sqref="C11:C98">
    <cfRule type="duplicateValues" dxfId="1468" priority="23"/>
  </conditionalFormatting>
  <conditionalFormatting sqref="H11:I80">
    <cfRule type="cellIs" dxfId="1467" priority="19" stopIfTrue="1" operator="greaterThan">
      <formula>10</formula>
    </cfRule>
    <cfRule type="cellIs" dxfId="1466" priority="20" stopIfTrue="1" operator="greaterThan">
      <formula>10</formula>
    </cfRule>
    <cfRule type="cellIs" dxfId="1465" priority="21" stopIfTrue="1" operator="greaterThan">
      <formula>10</formula>
    </cfRule>
    <cfRule type="cellIs" dxfId="1464" priority="22" stopIfTrue="1" operator="greaterThan">
      <formula>10</formula>
    </cfRule>
  </conditionalFormatting>
  <conditionalFormatting sqref="C11">
    <cfRule type="duplicateValues" dxfId="1463" priority="17" stopIfTrue="1"/>
    <cfRule type="duplicateValues" dxfId="1462" priority="18" stopIfTrue="1"/>
  </conditionalFormatting>
  <conditionalFormatting sqref="C12:C80">
    <cfRule type="duplicateValues" dxfId="1461" priority="15" stopIfTrue="1"/>
    <cfRule type="duplicateValues" dxfId="1460" priority="16" stopIfTrue="1"/>
  </conditionalFormatting>
  <conditionalFormatting sqref="H11:I11">
    <cfRule type="cellIs" dxfId="1459" priority="11" stopIfTrue="1" operator="greaterThan">
      <formula>10</formula>
    </cfRule>
    <cfRule type="cellIs" dxfId="1458" priority="12" stopIfTrue="1" operator="greaterThan">
      <formula>10</formula>
    </cfRule>
    <cfRule type="cellIs" dxfId="1457" priority="13" stopIfTrue="1" operator="greaterThan">
      <formula>10</formula>
    </cfRule>
    <cfRule type="cellIs" dxfId="1456" priority="14" stopIfTrue="1" operator="greaterThan">
      <formula>10</formula>
    </cfRule>
  </conditionalFormatting>
  <conditionalFormatting sqref="H12:I80">
    <cfRule type="cellIs" dxfId="1455" priority="7" stopIfTrue="1" operator="greaterThan">
      <formula>10</formula>
    </cfRule>
    <cfRule type="cellIs" dxfId="1454" priority="8" stopIfTrue="1" operator="greaterThan">
      <formula>10</formula>
    </cfRule>
    <cfRule type="cellIs" dxfId="1453" priority="9" stopIfTrue="1" operator="greaterThan">
      <formula>10</formula>
    </cfRule>
    <cfRule type="cellIs" dxfId="1452" priority="10" stopIfTrue="1" operator="greaterThan">
      <formula>10</formula>
    </cfRule>
  </conditionalFormatting>
  <conditionalFormatting sqref="C11">
    <cfRule type="duplicateValues" dxfId="1451" priority="5" stopIfTrue="1"/>
    <cfRule type="duplicateValues" dxfId="1450" priority="6" stopIfTrue="1"/>
  </conditionalFormatting>
  <conditionalFormatting sqref="C12:C80">
    <cfRule type="duplicateValues" dxfId="1449" priority="3" stopIfTrue="1"/>
    <cfRule type="duplicateValues" dxfId="1448" priority="4" stopIfTrue="1"/>
  </conditionalFormatting>
  <conditionalFormatting sqref="H11:J98">
    <cfRule type="cellIs" dxfId="1447" priority="2" operator="greaterThan">
      <formula>10</formula>
    </cfRule>
  </conditionalFormatting>
  <conditionalFormatting sqref="C11:C98">
    <cfRule type="duplicateValues" dxfId="1446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0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3.75" style="1" bestFit="1" customWidth="1"/>
    <col min="5" max="5" width="8.5" style="1" customWidth="1"/>
    <col min="6" max="6" width="9.375" style="1" hidden="1" customWidth="1"/>
    <col min="7" max="7" width="12.6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2430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43597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36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5</v>
      </c>
      <c r="AI9" s="81">
        <f>+$AH$9/$Y$9</f>
        <v>3.3333333333333333E-2</v>
      </c>
      <c r="AJ9" s="73">
        <f>COUNTIF($V$11:$V$219,"Đạt")</f>
        <v>55</v>
      </c>
      <c r="AK9" s="80">
        <f>+$AJ$9/$Y$9</f>
        <v>0.36666666666666664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1879</v>
      </c>
      <c r="D11" s="17" t="s">
        <v>1880</v>
      </c>
      <c r="E11" s="18" t="s">
        <v>1219</v>
      </c>
      <c r="F11" s="16" t="s">
        <v>212</v>
      </c>
      <c r="G11" s="16" t="s">
        <v>87</v>
      </c>
      <c r="H11" s="19">
        <v>10</v>
      </c>
      <c r="I11" s="19">
        <v>9</v>
      </c>
      <c r="J11" s="19" t="s">
        <v>27</v>
      </c>
      <c r="K11" s="19" t="s">
        <v>27</v>
      </c>
      <c r="L11" s="20"/>
      <c r="M11" s="20"/>
      <c r="N11" s="20"/>
      <c r="O11" s="20"/>
      <c r="P11" s="174">
        <v>10</v>
      </c>
      <c r="Q11" s="21">
        <f t="shared" ref="Q11:Q74" si="0">ROUND(SUMPRODUCT(H11:P11,$H$10:$P$10)/100,1)</f>
        <v>9.6999999999999993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A+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Giỏi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1881</v>
      </c>
      <c r="D12" s="26" t="s">
        <v>254</v>
      </c>
      <c r="E12" s="27" t="s">
        <v>1219</v>
      </c>
      <c r="F12" s="25" t="s">
        <v>1882</v>
      </c>
      <c r="G12" s="25" t="s">
        <v>966</v>
      </c>
      <c r="H12" s="29">
        <v>10</v>
      </c>
      <c r="I12" s="29">
        <v>4</v>
      </c>
      <c r="J12" s="29" t="s">
        <v>27</v>
      </c>
      <c r="K12" s="29" t="s">
        <v>27</v>
      </c>
      <c r="L12" s="30"/>
      <c r="M12" s="30"/>
      <c r="N12" s="30"/>
      <c r="O12" s="30"/>
      <c r="P12" s="175">
        <v>6</v>
      </c>
      <c r="Q12" s="32">
        <f t="shared" si="0"/>
        <v>6.2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1883</v>
      </c>
      <c r="D13" s="26" t="s">
        <v>1323</v>
      </c>
      <c r="E13" s="27" t="s">
        <v>73</v>
      </c>
      <c r="F13" s="25" t="s">
        <v>758</v>
      </c>
      <c r="G13" s="25" t="s">
        <v>182</v>
      </c>
      <c r="H13" s="29">
        <v>10</v>
      </c>
      <c r="I13" s="29">
        <v>1</v>
      </c>
      <c r="J13" s="29" t="s">
        <v>27</v>
      </c>
      <c r="K13" s="29" t="s">
        <v>27</v>
      </c>
      <c r="L13" s="36"/>
      <c r="M13" s="36"/>
      <c r="N13" s="36"/>
      <c r="O13" s="36"/>
      <c r="P13" s="175">
        <v>7</v>
      </c>
      <c r="Q13" s="32">
        <f t="shared" si="0"/>
        <v>5.8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1884</v>
      </c>
      <c r="D14" s="26" t="s">
        <v>1885</v>
      </c>
      <c r="E14" s="27" t="s">
        <v>73</v>
      </c>
      <c r="F14" s="25" t="s">
        <v>270</v>
      </c>
      <c r="G14" s="25" t="s">
        <v>653</v>
      </c>
      <c r="H14" s="29">
        <v>10</v>
      </c>
      <c r="I14" s="29">
        <v>8</v>
      </c>
      <c r="J14" s="29" t="s">
        <v>27</v>
      </c>
      <c r="K14" s="29" t="s">
        <v>27</v>
      </c>
      <c r="L14" s="36"/>
      <c r="M14" s="36"/>
      <c r="N14" s="36"/>
      <c r="O14" s="36"/>
      <c r="P14" s="175">
        <v>3</v>
      </c>
      <c r="Q14" s="32">
        <f t="shared" si="0"/>
        <v>5.9</v>
      </c>
      <c r="R14" s="33" t="str">
        <f t="shared" si="3"/>
        <v>C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1886</v>
      </c>
      <c r="D15" s="26" t="s">
        <v>1887</v>
      </c>
      <c r="E15" s="27" t="s">
        <v>73</v>
      </c>
      <c r="F15" s="25" t="s">
        <v>1125</v>
      </c>
      <c r="G15" s="25" t="s">
        <v>282</v>
      </c>
      <c r="H15" s="29">
        <v>10</v>
      </c>
      <c r="I15" s="29">
        <v>5</v>
      </c>
      <c r="J15" s="29" t="s">
        <v>27</v>
      </c>
      <c r="K15" s="29" t="s">
        <v>27</v>
      </c>
      <c r="L15" s="36"/>
      <c r="M15" s="36"/>
      <c r="N15" s="36"/>
      <c r="O15" s="36"/>
      <c r="P15" s="175">
        <v>7</v>
      </c>
      <c r="Q15" s="32">
        <f t="shared" si="0"/>
        <v>7</v>
      </c>
      <c r="R15" s="33" t="str">
        <f t="shared" si="3"/>
        <v>B</v>
      </c>
      <c r="S15" s="34" t="str">
        <f t="shared" si="1"/>
        <v>Khá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1888</v>
      </c>
      <c r="D16" s="26" t="s">
        <v>1889</v>
      </c>
      <c r="E16" s="27" t="s">
        <v>386</v>
      </c>
      <c r="F16" s="25" t="s">
        <v>387</v>
      </c>
      <c r="G16" s="25" t="s">
        <v>95</v>
      </c>
      <c r="H16" s="29">
        <v>10</v>
      </c>
      <c r="I16" s="29">
        <v>7</v>
      </c>
      <c r="J16" s="29" t="s">
        <v>27</v>
      </c>
      <c r="K16" s="29" t="s">
        <v>27</v>
      </c>
      <c r="L16" s="36"/>
      <c r="M16" s="36"/>
      <c r="N16" s="36"/>
      <c r="O16" s="36"/>
      <c r="P16" s="175">
        <v>6</v>
      </c>
      <c r="Q16" s="32">
        <f t="shared" si="0"/>
        <v>7.1</v>
      </c>
      <c r="R16" s="33" t="str">
        <f t="shared" si="3"/>
        <v>B</v>
      </c>
      <c r="S16" s="34" t="str">
        <f t="shared" si="1"/>
        <v>Khá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1890</v>
      </c>
      <c r="D17" s="26" t="s">
        <v>1891</v>
      </c>
      <c r="E17" s="27" t="s">
        <v>113</v>
      </c>
      <c r="F17" s="25" t="s">
        <v>1482</v>
      </c>
      <c r="G17" s="25" t="s">
        <v>187</v>
      </c>
      <c r="H17" s="29">
        <v>10</v>
      </c>
      <c r="I17" s="29">
        <v>7</v>
      </c>
      <c r="J17" s="29" t="s">
        <v>27</v>
      </c>
      <c r="K17" s="29" t="s">
        <v>27</v>
      </c>
      <c r="L17" s="36"/>
      <c r="M17" s="36"/>
      <c r="N17" s="36"/>
      <c r="O17" s="36"/>
      <c r="P17" s="175">
        <v>7</v>
      </c>
      <c r="Q17" s="32">
        <f t="shared" si="0"/>
        <v>7.6</v>
      </c>
      <c r="R17" s="33" t="str">
        <f t="shared" si="3"/>
        <v>B</v>
      </c>
      <c r="S17" s="34" t="str">
        <f t="shared" si="1"/>
        <v>Khá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1892</v>
      </c>
      <c r="D18" s="26" t="s">
        <v>1893</v>
      </c>
      <c r="E18" s="27" t="s">
        <v>1894</v>
      </c>
      <c r="F18" s="25" t="s">
        <v>142</v>
      </c>
      <c r="G18" s="25" t="s">
        <v>282</v>
      </c>
      <c r="H18" s="29">
        <v>10</v>
      </c>
      <c r="I18" s="29">
        <v>1</v>
      </c>
      <c r="J18" s="29" t="s">
        <v>27</v>
      </c>
      <c r="K18" s="29" t="s">
        <v>27</v>
      </c>
      <c r="L18" s="36"/>
      <c r="M18" s="36"/>
      <c r="N18" s="36"/>
      <c r="O18" s="36"/>
      <c r="P18" s="175">
        <v>6</v>
      </c>
      <c r="Q18" s="32">
        <f t="shared" si="0"/>
        <v>5.3</v>
      </c>
      <c r="R18" s="33" t="str">
        <f t="shared" si="3"/>
        <v>D+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1895</v>
      </c>
      <c r="D19" s="26" t="s">
        <v>473</v>
      </c>
      <c r="E19" s="27" t="s">
        <v>393</v>
      </c>
      <c r="F19" s="25" t="s">
        <v>1122</v>
      </c>
      <c r="G19" s="25" t="s">
        <v>930</v>
      </c>
      <c r="H19" s="29">
        <v>10</v>
      </c>
      <c r="I19" s="29">
        <v>1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4.3</v>
      </c>
      <c r="R19" s="33" t="str">
        <f t="shared" si="3"/>
        <v>D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1896</v>
      </c>
      <c r="D20" s="26" t="s">
        <v>624</v>
      </c>
      <c r="E20" s="27" t="s">
        <v>406</v>
      </c>
      <c r="F20" s="25" t="s">
        <v>212</v>
      </c>
      <c r="G20" s="25" t="s">
        <v>357</v>
      </c>
      <c r="H20" s="29">
        <v>10</v>
      </c>
      <c r="I20" s="29">
        <v>7</v>
      </c>
      <c r="J20" s="29" t="s">
        <v>27</v>
      </c>
      <c r="K20" s="29" t="s">
        <v>27</v>
      </c>
      <c r="L20" s="36"/>
      <c r="M20" s="36"/>
      <c r="N20" s="36"/>
      <c r="O20" s="36"/>
      <c r="P20" s="175">
        <v>7</v>
      </c>
      <c r="Q20" s="32">
        <f t="shared" si="0"/>
        <v>7.6</v>
      </c>
      <c r="R20" s="33" t="str">
        <f t="shared" si="3"/>
        <v>B</v>
      </c>
      <c r="S20" s="34" t="str">
        <f t="shared" si="1"/>
        <v>Khá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1897</v>
      </c>
      <c r="D21" s="26" t="s">
        <v>1898</v>
      </c>
      <c r="E21" s="27" t="s">
        <v>406</v>
      </c>
      <c r="F21" s="25" t="s">
        <v>634</v>
      </c>
      <c r="G21" s="25" t="s">
        <v>187</v>
      </c>
      <c r="H21" s="29">
        <v>10</v>
      </c>
      <c r="I21" s="29">
        <v>6</v>
      </c>
      <c r="J21" s="29" t="s">
        <v>27</v>
      </c>
      <c r="K21" s="29" t="s">
        <v>27</v>
      </c>
      <c r="L21" s="36"/>
      <c r="M21" s="36"/>
      <c r="N21" s="36"/>
      <c r="O21" s="36"/>
      <c r="P21" s="175">
        <v>3</v>
      </c>
      <c r="Q21" s="32">
        <f t="shared" si="0"/>
        <v>5.3</v>
      </c>
      <c r="R21" s="33" t="str">
        <f t="shared" si="3"/>
        <v>D+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1899</v>
      </c>
      <c r="D22" s="26" t="s">
        <v>1900</v>
      </c>
      <c r="E22" s="27" t="s">
        <v>565</v>
      </c>
      <c r="F22" s="25" t="s">
        <v>533</v>
      </c>
      <c r="G22" s="25" t="s">
        <v>167</v>
      </c>
      <c r="H22" s="29">
        <v>10</v>
      </c>
      <c r="I22" s="29">
        <v>9</v>
      </c>
      <c r="J22" s="29" t="s">
        <v>27</v>
      </c>
      <c r="K22" s="29" t="s">
        <v>27</v>
      </c>
      <c r="L22" s="36"/>
      <c r="M22" s="36"/>
      <c r="N22" s="36"/>
      <c r="O22" s="36"/>
      <c r="P22" s="175">
        <v>6</v>
      </c>
      <c r="Q22" s="32">
        <f t="shared" si="0"/>
        <v>7.7</v>
      </c>
      <c r="R22" s="33" t="str">
        <f t="shared" si="3"/>
        <v>B</v>
      </c>
      <c r="S22" s="34" t="str">
        <f t="shared" si="1"/>
        <v>Khá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1901</v>
      </c>
      <c r="D23" s="26" t="s">
        <v>275</v>
      </c>
      <c r="E23" s="27" t="s">
        <v>141</v>
      </c>
      <c r="F23" s="25" t="s">
        <v>426</v>
      </c>
      <c r="G23" s="25" t="s">
        <v>182</v>
      </c>
      <c r="H23" s="29">
        <v>10</v>
      </c>
      <c r="I23" s="29">
        <v>9</v>
      </c>
      <c r="J23" s="29" t="s">
        <v>27</v>
      </c>
      <c r="K23" s="29" t="s">
        <v>27</v>
      </c>
      <c r="L23" s="36"/>
      <c r="M23" s="36"/>
      <c r="N23" s="36"/>
      <c r="O23" s="36"/>
      <c r="P23" s="175">
        <v>6</v>
      </c>
      <c r="Q23" s="32">
        <f t="shared" si="0"/>
        <v>7.7</v>
      </c>
      <c r="R23" s="33" t="str">
        <f t="shared" si="3"/>
        <v>B</v>
      </c>
      <c r="S23" s="34" t="str">
        <f t="shared" si="1"/>
        <v>Khá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1902</v>
      </c>
      <c r="D24" s="26" t="s">
        <v>1780</v>
      </c>
      <c r="E24" s="27" t="s">
        <v>141</v>
      </c>
      <c r="F24" s="25" t="s">
        <v>813</v>
      </c>
      <c r="G24" s="25" t="s">
        <v>124</v>
      </c>
      <c r="H24" s="29">
        <v>7</v>
      </c>
      <c r="I24" s="29">
        <v>9</v>
      </c>
      <c r="J24" s="29" t="s">
        <v>27</v>
      </c>
      <c r="K24" s="29" t="s">
        <v>27</v>
      </c>
      <c r="L24" s="36"/>
      <c r="M24" s="36"/>
      <c r="N24" s="36"/>
      <c r="O24" s="36"/>
      <c r="P24" s="175">
        <v>7</v>
      </c>
      <c r="Q24" s="32">
        <f t="shared" si="0"/>
        <v>7.6</v>
      </c>
      <c r="R24" s="33" t="str">
        <f t="shared" si="3"/>
        <v>B</v>
      </c>
      <c r="S24" s="34" t="str">
        <f t="shared" si="1"/>
        <v>Khá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1903</v>
      </c>
      <c r="D25" s="26" t="s">
        <v>685</v>
      </c>
      <c r="E25" s="27" t="s">
        <v>582</v>
      </c>
      <c r="F25" s="25" t="s">
        <v>811</v>
      </c>
      <c r="G25" s="25" t="s">
        <v>383</v>
      </c>
      <c r="H25" s="29">
        <v>10</v>
      </c>
      <c r="I25" s="29">
        <v>1</v>
      </c>
      <c r="J25" s="29" t="s">
        <v>27</v>
      </c>
      <c r="K25" s="29" t="s">
        <v>27</v>
      </c>
      <c r="L25" s="36"/>
      <c r="M25" s="36"/>
      <c r="N25" s="36"/>
      <c r="O25" s="36"/>
      <c r="P25" s="175">
        <v>4</v>
      </c>
      <c r="Q25" s="32">
        <f t="shared" si="0"/>
        <v>4.3</v>
      </c>
      <c r="R25" s="33" t="str">
        <f t="shared" si="3"/>
        <v>D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1904</v>
      </c>
      <c r="D26" s="26" t="s">
        <v>254</v>
      </c>
      <c r="E26" s="27" t="s">
        <v>1905</v>
      </c>
      <c r="F26" s="25" t="s">
        <v>174</v>
      </c>
      <c r="G26" s="25" t="s">
        <v>75</v>
      </c>
      <c r="H26" s="29">
        <v>10</v>
      </c>
      <c r="I26" s="29">
        <v>1</v>
      </c>
      <c r="J26" s="29" t="s">
        <v>27</v>
      </c>
      <c r="K26" s="29" t="s">
        <v>27</v>
      </c>
      <c r="L26" s="36"/>
      <c r="M26" s="36"/>
      <c r="N26" s="36"/>
      <c r="O26" s="36"/>
      <c r="P26" s="175">
        <v>7</v>
      </c>
      <c r="Q26" s="32">
        <f t="shared" si="0"/>
        <v>5.8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1906</v>
      </c>
      <c r="D27" s="26" t="s">
        <v>1907</v>
      </c>
      <c r="E27" s="27" t="s">
        <v>180</v>
      </c>
      <c r="F27" s="25" t="s">
        <v>611</v>
      </c>
      <c r="G27" s="25" t="s">
        <v>75</v>
      </c>
      <c r="H27" s="29">
        <v>10</v>
      </c>
      <c r="I27" s="29">
        <v>3</v>
      </c>
      <c r="J27" s="29" t="s">
        <v>27</v>
      </c>
      <c r="K27" s="29" t="s">
        <v>27</v>
      </c>
      <c r="L27" s="36"/>
      <c r="M27" s="36"/>
      <c r="N27" s="36"/>
      <c r="O27" s="36"/>
      <c r="P27" s="175">
        <v>3</v>
      </c>
      <c r="Q27" s="32">
        <f t="shared" si="0"/>
        <v>4.4000000000000004</v>
      </c>
      <c r="R27" s="33" t="str">
        <f t="shared" si="3"/>
        <v>D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1908</v>
      </c>
      <c r="D28" s="26" t="s">
        <v>1390</v>
      </c>
      <c r="E28" s="27" t="s">
        <v>189</v>
      </c>
      <c r="F28" s="25" t="s">
        <v>1844</v>
      </c>
      <c r="G28" s="25" t="s">
        <v>512</v>
      </c>
      <c r="H28" s="29">
        <v>10</v>
      </c>
      <c r="I28" s="29">
        <v>9</v>
      </c>
      <c r="J28" s="29" t="s">
        <v>27</v>
      </c>
      <c r="K28" s="29" t="s">
        <v>27</v>
      </c>
      <c r="L28" s="36"/>
      <c r="M28" s="36"/>
      <c r="N28" s="36"/>
      <c r="O28" s="36"/>
      <c r="P28" s="175">
        <v>5</v>
      </c>
      <c r="Q28" s="32">
        <f t="shared" si="0"/>
        <v>7.2</v>
      </c>
      <c r="R28" s="33" t="str">
        <f t="shared" si="3"/>
        <v>B</v>
      </c>
      <c r="S28" s="34" t="str">
        <f t="shared" si="1"/>
        <v>Khá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1909</v>
      </c>
      <c r="D29" s="26" t="s">
        <v>1179</v>
      </c>
      <c r="E29" s="27" t="s">
        <v>189</v>
      </c>
      <c r="F29" s="25" t="s">
        <v>1778</v>
      </c>
      <c r="G29" s="25" t="s">
        <v>187</v>
      </c>
      <c r="H29" s="29">
        <v>8</v>
      </c>
      <c r="I29" s="29">
        <v>1</v>
      </c>
      <c r="J29" s="29" t="s">
        <v>27</v>
      </c>
      <c r="K29" s="29" t="s">
        <v>27</v>
      </c>
      <c r="L29" s="36"/>
      <c r="M29" s="36"/>
      <c r="N29" s="36"/>
      <c r="O29" s="36"/>
      <c r="P29" s="175">
        <v>4</v>
      </c>
      <c r="Q29" s="32">
        <f t="shared" si="0"/>
        <v>3.9</v>
      </c>
      <c r="R29" s="33" t="str">
        <f t="shared" si="3"/>
        <v>F</v>
      </c>
      <c r="S29" s="34" t="str">
        <f t="shared" si="1"/>
        <v>Kém</v>
      </c>
      <c r="T29" s="35" t="str">
        <f t="shared" si="4"/>
        <v/>
      </c>
      <c r="U29" s="3"/>
      <c r="V29" s="101" t="str">
        <f t="shared" si="2"/>
        <v>Học lại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1910</v>
      </c>
      <c r="D30" s="26" t="s">
        <v>589</v>
      </c>
      <c r="E30" s="27" t="s">
        <v>189</v>
      </c>
      <c r="F30" s="25" t="s">
        <v>794</v>
      </c>
      <c r="G30" s="25" t="s">
        <v>167</v>
      </c>
      <c r="H30" s="29">
        <v>10</v>
      </c>
      <c r="I30" s="29">
        <v>8</v>
      </c>
      <c r="J30" s="29" t="s">
        <v>27</v>
      </c>
      <c r="K30" s="29" t="s">
        <v>27</v>
      </c>
      <c r="L30" s="36"/>
      <c r="M30" s="36"/>
      <c r="N30" s="36"/>
      <c r="O30" s="36"/>
      <c r="P30" s="175">
        <v>6</v>
      </c>
      <c r="Q30" s="32">
        <f t="shared" si="0"/>
        <v>7.4</v>
      </c>
      <c r="R30" s="33" t="str">
        <f t="shared" si="3"/>
        <v>B</v>
      </c>
      <c r="S30" s="34" t="str">
        <f t="shared" si="1"/>
        <v>Khá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1911</v>
      </c>
      <c r="D31" s="26" t="s">
        <v>1912</v>
      </c>
      <c r="E31" s="27" t="s">
        <v>1913</v>
      </c>
      <c r="F31" s="25" t="s">
        <v>1914</v>
      </c>
      <c r="G31" s="25" t="s">
        <v>187</v>
      </c>
      <c r="H31" s="29">
        <v>10</v>
      </c>
      <c r="I31" s="29">
        <v>8</v>
      </c>
      <c r="J31" s="29" t="s">
        <v>27</v>
      </c>
      <c r="K31" s="29" t="s">
        <v>27</v>
      </c>
      <c r="L31" s="36"/>
      <c r="M31" s="36"/>
      <c r="N31" s="36"/>
      <c r="O31" s="36"/>
      <c r="P31" s="175">
        <v>7</v>
      </c>
      <c r="Q31" s="32">
        <f t="shared" si="0"/>
        <v>7.9</v>
      </c>
      <c r="R31" s="33" t="str">
        <f t="shared" si="3"/>
        <v>B</v>
      </c>
      <c r="S31" s="34" t="str">
        <f t="shared" si="1"/>
        <v>Khá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1915</v>
      </c>
      <c r="D32" s="26" t="s">
        <v>1916</v>
      </c>
      <c r="E32" s="27" t="s">
        <v>1788</v>
      </c>
      <c r="F32" s="25" t="s">
        <v>452</v>
      </c>
      <c r="G32" s="25" t="s">
        <v>323</v>
      </c>
      <c r="H32" s="29">
        <v>10</v>
      </c>
      <c r="I32" s="29">
        <v>2</v>
      </c>
      <c r="J32" s="29" t="s">
        <v>27</v>
      </c>
      <c r="K32" s="29" t="s">
        <v>27</v>
      </c>
      <c r="L32" s="36"/>
      <c r="M32" s="36"/>
      <c r="N32" s="36"/>
      <c r="O32" s="36"/>
      <c r="P32" s="175">
        <v>5</v>
      </c>
      <c r="Q32" s="32">
        <f t="shared" si="0"/>
        <v>5.0999999999999996</v>
      </c>
      <c r="R32" s="33" t="str">
        <f t="shared" si="3"/>
        <v>D+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1917</v>
      </c>
      <c r="D33" s="26" t="s">
        <v>1918</v>
      </c>
      <c r="E33" s="27" t="s">
        <v>443</v>
      </c>
      <c r="F33" s="25" t="s">
        <v>905</v>
      </c>
      <c r="G33" s="25" t="s">
        <v>357</v>
      </c>
      <c r="H33" s="29">
        <v>10</v>
      </c>
      <c r="I33" s="29">
        <v>3</v>
      </c>
      <c r="J33" s="29" t="s">
        <v>27</v>
      </c>
      <c r="K33" s="29" t="s">
        <v>27</v>
      </c>
      <c r="L33" s="36"/>
      <c r="M33" s="36"/>
      <c r="N33" s="36"/>
      <c r="O33" s="36"/>
      <c r="P33" s="175">
        <v>1</v>
      </c>
      <c r="Q33" s="32">
        <f t="shared" si="0"/>
        <v>3.4</v>
      </c>
      <c r="R33" s="33" t="str">
        <f t="shared" si="3"/>
        <v>F</v>
      </c>
      <c r="S33" s="34" t="str">
        <f t="shared" si="1"/>
        <v>Kém</v>
      </c>
      <c r="T33" s="35" t="str">
        <f t="shared" si="4"/>
        <v/>
      </c>
      <c r="U33" s="3"/>
      <c r="V33" s="101" t="str">
        <f t="shared" si="2"/>
        <v>Học lại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1919</v>
      </c>
      <c r="D34" s="26" t="s">
        <v>568</v>
      </c>
      <c r="E34" s="27" t="s">
        <v>610</v>
      </c>
      <c r="F34" s="25" t="s">
        <v>674</v>
      </c>
      <c r="G34" s="25" t="s">
        <v>512</v>
      </c>
      <c r="H34" s="29">
        <v>10</v>
      </c>
      <c r="I34" s="29">
        <v>6</v>
      </c>
      <c r="J34" s="29" t="s">
        <v>27</v>
      </c>
      <c r="K34" s="29" t="s">
        <v>27</v>
      </c>
      <c r="L34" s="36"/>
      <c r="M34" s="36"/>
      <c r="N34" s="36"/>
      <c r="O34" s="36"/>
      <c r="P34" s="175">
        <v>6</v>
      </c>
      <c r="Q34" s="32">
        <f t="shared" si="0"/>
        <v>6.8</v>
      </c>
      <c r="R34" s="33" t="str">
        <f t="shared" si="3"/>
        <v>C+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1920</v>
      </c>
      <c r="D35" s="26" t="s">
        <v>994</v>
      </c>
      <c r="E35" s="27" t="s">
        <v>1296</v>
      </c>
      <c r="F35" s="25" t="s">
        <v>572</v>
      </c>
      <c r="G35" s="25" t="s">
        <v>1182</v>
      </c>
      <c r="H35" s="29">
        <v>10</v>
      </c>
      <c r="I35" s="29">
        <v>7</v>
      </c>
      <c r="J35" s="29" t="s">
        <v>27</v>
      </c>
      <c r="K35" s="29" t="s">
        <v>27</v>
      </c>
      <c r="L35" s="36"/>
      <c r="M35" s="36"/>
      <c r="N35" s="36"/>
      <c r="O35" s="36"/>
      <c r="P35" s="175">
        <v>6</v>
      </c>
      <c r="Q35" s="32">
        <f t="shared" si="0"/>
        <v>7.1</v>
      </c>
      <c r="R35" s="33" t="str">
        <f t="shared" si="3"/>
        <v>B</v>
      </c>
      <c r="S35" s="34" t="str">
        <f t="shared" si="1"/>
        <v>Khá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1921</v>
      </c>
      <c r="D36" s="26" t="s">
        <v>1922</v>
      </c>
      <c r="E36" s="27" t="s">
        <v>228</v>
      </c>
      <c r="F36" s="25" t="s">
        <v>1923</v>
      </c>
      <c r="G36" s="25" t="s">
        <v>205</v>
      </c>
      <c r="H36" s="29">
        <v>10</v>
      </c>
      <c r="I36" s="29">
        <v>2</v>
      </c>
      <c r="J36" s="29" t="s">
        <v>27</v>
      </c>
      <c r="K36" s="29" t="s">
        <v>27</v>
      </c>
      <c r="L36" s="36"/>
      <c r="M36" s="36"/>
      <c r="N36" s="36"/>
      <c r="O36" s="36"/>
      <c r="P36" s="175">
        <v>3</v>
      </c>
      <c r="Q36" s="32">
        <f t="shared" si="0"/>
        <v>4.0999999999999996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1924</v>
      </c>
      <c r="D37" s="26" t="s">
        <v>1413</v>
      </c>
      <c r="E37" s="27" t="s">
        <v>228</v>
      </c>
      <c r="F37" s="25" t="s">
        <v>1004</v>
      </c>
      <c r="G37" s="25" t="s">
        <v>282</v>
      </c>
      <c r="H37" s="29">
        <v>9</v>
      </c>
      <c r="I37" s="29">
        <v>3</v>
      </c>
      <c r="J37" s="29" t="s">
        <v>27</v>
      </c>
      <c r="K37" s="29" t="s">
        <v>27</v>
      </c>
      <c r="L37" s="36"/>
      <c r="M37" s="36"/>
      <c r="N37" s="36"/>
      <c r="O37" s="36"/>
      <c r="P37" s="175">
        <v>4</v>
      </c>
      <c r="Q37" s="32">
        <f t="shared" si="0"/>
        <v>4.7</v>
      </c>
      <c r="R37" s="33" t="str">
        <f t="shared" si="3"/>
        <v>D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1925</v>
      </c>
      <c r="D38" s="26" t="s">
        <v>1926</v>
      </c>
      <c r="E38" s="27" t="s">
        <v>228</v>
      </c>
      <c r="F38" s="25" t="s">
        <v>1927</v>
      </c>
      <c r="G38" s="25" t="s">
        <v>512</v>
      </c>
      <c r="H38" s="29">
        <v>10</v>
      </c>
      <c r="I38" s="29">
        <v>1</v>
      </c>
      <c r="J38" s="29" t="s">
        <v>27</v>
      </c>
      <c r="K38" s="29" t="s">
        <v>27</v>
      </c>
      <c r="L38" s="36"/>
      <c r="M38" s="36"/>
      <c r="N38" s="36"/>
      <c r="O38" s="36"/>
      <c r="P38" s="175">
        <v>4</v>
      </c>
      <c r="Q38" s="32">
        <f t="shared" si="0"/>
        <v>4.3</v>
      </c>
      <c r="R38" s="33" t="str">
        <f t="shared" si="3"/>
        <v>D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1928</v>
      </c>
      <c r="D39" s="26" t="s">
        <v>1929</v>
      </c>
      <c r="E39" s="27" t="s">
        <v>228</v>
      </c>
      <c r="F39" s="25" t="s">
        <v>292</v>
      </c>
      <c r="G39" s="25" t="s">
        <v>138</v>
      </c>
      <c r="H39" s="29">
        <v>10</v>
      </c>
      <c r="I39" s="29">
        <v>4</v>
      </c>
      <c r="J39" s="29" t="s">
        <v>27</v>
      </c>
      <c r="K39" s="29" t="s">
        <v>27</v>
      </c>
      <c r="L39" s="36"/>
      <c r="M39" s="36"/>
      <c r="N39" s="36"/>
      <c r="O39" s="36"/>
      <c r="P39" s="175">
        <v>6</v>
      </c>
      <c r="Q39" s="32">
        <f t="shared" si="0"/>
        <v>6.2</v>
      </c>
      <c r="R39" s="33" t="str">
        <f t="shared" si="3"/>
        <v>C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1930</v>
      </c>
      <c r="D40" s="26" t="s">
        <v>254</v>
      </c>
      <c r="E40" s="27" t="s">
        <v>656</v>
      </c>
      <c r="F40" s="25" t="s">
        <v>603</v>
      </c>
      <c r="G40" s="25" t="s">
        <v>282</v>
      </c>
      <c r="H40" s="29">
        <v>10</v>
      </c>
      <c r="I40" s="29">
        <v>2</v>
      </c>
      <c r="J40" s="29" t="s">
        <v>27</v>
      </c>
      <c r="K40" s="29" t="s">
        <v>27</v>
      </c>
      <c r="L40" s="36"/>
      <c r="M40" s="36"/>
      <c r="N40" s="36"/>
      <c r="O40" s="36"/>
      <c r="P40" s="175">
        <v>5</v>
      </c>
      <c r="Q40" s="32">
        <f t="shared" si="0"/>
        <v>5.0999999999999996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1931</v>
      </c>
      <c r="D41" s="26" t="s">
        <v>1932</v>
      </c>
      <c r="E41" s="27" t="s">
        <v>232</v>
      </c>
      <c r="F41" s="25" t="s">
        <v>308</v>
      </c>
      <c r="G41" s="25" t="s">
        <v>1047</v>
      </c>
      <c r="H41" s="29">
        <v>10</v>
      </c>
      <c r="I41" s="29">
        <v>7</v>
      </c>
      <c r="J41" s="29" t="s">
        <v>27</v>
      </c>
      <c r="K41" s="29" t="s">
        <v>27</v>
      </c>
      <c r="L41" s="36"/>
      <c r="M41" s="36"/>
      <c r="N41" s="36"/>
      <c r="O41" s="36"/>
      <c r="P41" s="175">
        <v>9</v>
      </c>
      <c r="Q41" s="32">
        <f t="shared" si="0"/>
        <v>8.6</v>
      </c>
      <c r="R41" s="33" t="str">
        <f t="shared" si="3"/>
        <v>A</v>
      </c>
      <c r="S41" s="34" t="str">
        <f t="shared" si="1"/>
        <v>Giỏi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1933</v>
      </c>
      <c r="D42" s="26" t="s">
        <v>1934</v>
      </c>
      <c r="E42" s="27" t="s">
        <v>673</v>
      </c>
      <c r="F42" s="25" t="s">
        <v>1307</v>
      </c>
      <c r="G42" s="25" t="s">
        <v>828</v>
      </c>
      <c r="H42" s="29">
        <v>10</v>
      </c>
      <c r="I42" s="29">
        <v>2</v>
      </c>
      <c r="J42" s="29" t="s">
        <v>27</v>
      </c>
      <c r="K42" s="29" t="s">
        <v>27</v>
      </c>
      <c r="L42" s="36"/>
      <c r="M42" s="36"/>
      <c r="N42" s="36"/>
      <c r="O42" s="36"/>
      <c r="P42" s="175">
        <v>3</v>
      </c>
      <c r="Q42" s="32">
        <f t="shared" si="0"/>
        <v>4.0999999999999996</v>
      </c>
      <c r="R42" s="33" t="str">
        <f t="shared" si="3"/>
        <v>D</v>
      </c>
      <c r="S42" s="34" t="str">
        <f t="shared" si="1"/>
        <v>Trung bình yếu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1935</v>
      </c>
      <c r="D43" s="26" t="s">
        <v>77</v>
      </c>
      <c r="E43" s="27" t="s">
        <v>251</v>
      </c>
      <c r="F43" s="25" t="s">
        <v>929</v>
      </c>
      <c r="G43" s="25" t="s">
        <v>200</v>
      </c>
      <c r="H43" s="29">
        <v>10</v>
      </c>
      <c r="I43" s="29">
        <v>8</v>
      </c>
      <c r="J43" s="29" t="s">
        <v>27</v>
      </c>
      <c r="K43" s="29" t="s">
        <v>27</v>
      </c>
      <c r="L43" s="36"/>
      <c r="M43" s="36"/>
      <c r="N43" s="36"/>
      <c r="O43" s="36"/>
      <c r="P43" s="175">
        <v>4</v>
      </c>
      <c r="Q43" s="32">
        <f t="shared" si="0"/>
        <v>6.4</v>
      </c>
      <c r="R43" s="33" t="str">
        <f t="shared" si="3"/>
        <v>C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1936</v>
      </c>
      <c r="D44" s="26" t="s">
        <v>589</v>
      </c>
      <c r="E44" s="27" t="s">
        <v>683</v>
      </c>
      <c r="F44" s="25" t="s">
        <v>1007</v>
      </c>
      <c r="G44" s="25" t="s">
        <v>512</v>
      </c>
      <c r="H44" s="29">
        <v>10</v>
      </c>
      <c r="I44" s="29">
        <v>9</v>
      </c>
      <c r="J44" s="29" t="s">
        <v>27</v>
      </c>
      <c r="K44" s="29" t="s">
        <v>27</v>
      </c>
      <c r="L44" s="36"/>
      <c r="M44" s="36"/>
      <c r="N44" s="36"/>
      <c r="O44" s="36"/>
      <c r="P44" s="175">
        <v>8</v>
      </c>
      <c r="Q44" s="32">
        <f t="shared" si="0"/>
        <v>8.6999999999999993</v>
      </c>
      <c r="R44" s="33" t="str">
        <f t="shared" si="3"/>
        <v>A</v>
      </c>
      <c r="S44" s="34" t="str">
        <f t="shared" si="1"/>
        <v>Giỏi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1937</v>
      </c>
      <c r="D45" s="26" t="s">
        <v>254</v>
      </c>
      <c r="E45" s="27" t="s">
        <v>255</v>
      </c>
      <c r="F45" s="25" t="s">
        <v>1559</v>
      </c>
      <c r="G45" s="25" t="s">
        <v>395</v>
      </c>
      <c r="H45" s="29">
        <v>10</v>
      </c>
      <c r="I45" s="29">
        <v>1</v>
      </c>
      <c r="J45" s="29" t="s">
        <v>27</v>
      </c>
      <c r="K45" s="29" t="s">
        <v>27</v>
      </c>
      <c r="L45" s="36"/>
      <c r="M45" s="36"/>
      <c r="N45" s="36"/>
      <c r="O45" s="36"/>
      <c r="P45" s="175">
        <v>6</v>
      </c>
      <c r="Q45" s="32">
        <f t="shared" si="0"/>
        <v>5.3</v>
      </c>
      <c r="R45" s="33" t="str">
        <f t="shared" si="3"/>
        <v>D+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1938</v>
      </c>
      <c r="D46" s="26" t="s">
        <v>1939</v>
      </c>
      <c r="E46" s="27" t="s">
        <v>1940</v>
      </c>
      <c r="F46" s="25" t="s">
        <v>566</v>
      </c>
      <c r="G46" s="25" t="s">
        <v>182</v>
      </c>
      <c r="H46" s="29">
        <v>10</v>
      </c>
      <c r="I46" s="29">
        <v>1</v>
      </c>
      <c r="J46" s="29" t="s">
        <v>27</v>
      </c>
      <c r="K46" s="29" t="s">
        <v>27</v>
      </c>
      <c r="L46" s="36"/>
      <c r="M46" s="36"/>
      <c r="N46" s="36"/>
      <c r="O46" s="36"/>
      <c r="P46" s="175">
        <v>6</v>
      </c>
      <c r="Q46" s="32">
        <f t="shared" si="0"/>
        <v>5.3</v>
      </c>
      <c r="R46" s="33" t="str">
        <f t="shared" si="3"/>
        <v>D+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1941</v>
      </c>
      <c r="D47" s="26" t="s">
        <v>1942</v>
      </c>
      <c r="E47" s="27" t="s">
        <v>1324</v>
      </c>
      <c r="F47" s="25" t="s">
        <v>1297</v>
      </c>
      <c r="G47" s="25" t="s">
        <v>100</v>
      </c>
      <c r="H47" s="29">
        <v>10</v>
      </c>
      <c r="I47" s="29">
        <v>1</v>
      </c>
      <c r="J47" s="29" t="s">
        <v>27</v>
      </c>
      <c r="K47" s="29" t="s">
        <v>27</v>
      </c>
      <c r="L47" s="36"/>
      <c r="M47" s="36"/>
      <c r="N47" s="36"/>
      <c r="O47" s="36"/>
      <c r="P47" s="175">
        <v>6</v>
      </c>
      <c r="Q47" s="32">
        <f t="shared" si="0"/>
        <v>5.3</v>
      </c>
      <c r="R47" s="33" t="str">
        <f t="shared" si="3"/>
        <v>D+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1943</v>
      </c>
      <c r="D48" s="26" t="s">
        <v>246</v>
      </c>
      <c r="E48" s="27" t="s">
        <v>693</v>
      </c>
      <c r="F48" s="25" t="s">
        <v>150</v>
      </c>
      <c r="G48" s="25" t="s">
        <v>966</v>
      </c>
      <c r="H48" s="29">
        <v>10</v>
      </c>
      <c r="I48" s="29">
        <v>3</v>
      </c>
      <c r="J48" s="29" t="s">
        <v>27</v>
      </c>
      <c r="K48" s="29" t="s">
        <v>27</v>
      </c>
      <c r="L48" s="36"/>
      <c r="M48" s="36"/>
      <c r="N48" s="36"/>
      <c r="O48" s="36"/>
      <c r="P48" s="175">
        <v>5</v>
      </c>
      <c r="Q48" s="32">
        <f t="shared" si="0"/>
        <v>5.4</v>
      </c>
      <c r="R48" s="33" t="str">
        <f t="shared" si="3"/>
        <v>D+</v>
      </c>
      <c r="S48" s="34" t="str">
        <f t="shared" si="1"/>
        <v>Trung bình yếu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1944</v>
      </c>
      <c r="D49" s="26" t="s">
        <v>1945</v>
      </c>
      <c r="E49" s="27" t="s">
        <v>266</v>
      </c>
      <c r="F49" s="25" t="s">
        <v>204</v>
      </c>
      <c r="G49" s="25" t="s">
        <v>79</v>
      </c>
      <c r="H49" s="29">
        <v>10</v>
      </c>
      <c r="I49" s="29">
        <v>9</v>
      </c>
      <c r="J49" s="29" t="s">
        <v>27</v>
      </c>
      <c r="K49" s="29" t="s">
        <v>27</v>
      </c>
      <c r="L49" s="36"/>
      <c r="M49" s="36"/>
      <c r="N49" s="36"/>
      <c r="O49" s="36"/>
      <c r="P49" s="175">
        <v>5</v>
      </c>
      <c r="Q49" s="32">
        <f t="shared" si="0"/>
        <v>7.2</v>
      </c>
      <c r="R49" s="33" t="str">
        <f t="shared" si="3"/>
        <v>B</v>
      </c>
      <c r="S49" s="34" t="str">
        <f t="shared" si="1"/>
        <v>Khá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1946</v>
      </c>
      <c r="D50" s="26" t="s">
        <v>1947</v>
      </c>
      <c r="E50" s="27" t="s">
        <v>272</v>
      </c>
      <c r="F50" s="25" t="s">
        <v>786</v>
      </c>
      <c r="G50" s="25" t="s">
        <v>205</v>
      </c>
      <c r="H50" s="29">
        <v>10</v>
      </c>
      <c r="I50" s="29">
        <v>3</v>
      </c>
      <c r="J50" s="29" t="s">
        <v>27</v>
      </c>
      <c r="K50" s="29" t="s">
        <v>27</v>
      </c>
      <c r="L50" s="36"/>
      <c r="M50" s="36"/>
      <c r="N50" s="36"/>
      <c r="O50" s="36"/>
      <c r="P50" s="175">
        <v>4</v>
      </c>
      <c r="Q50" s="32">
        <f t="shared" si="0"/>
        <v>4.9000000000000004</v>
      </c>
      <c r="R50" s="33" t="str">
        <f t="shared" si="3"/>
        <v>D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1948</v>
      </c>
      <c r="D51" s="26" t="s">
        <v>1045</v>
      </c>
      <c r="E51" s="27" t="s">
        <v>487</v>
      </c>
      <c r="F51" s="25" t="s">
        <v>743</v>
      </c>
      <c r="G51" s="25" t="s">
        <v>217</v>
      </c>
      <c r="H51" s="29">
        <v>10</v>
      </c>
      <c r="I51" s="29">
        <v>9</v>
      </c>
      <c r="J51" s="29" t="s">
        <v>27</v>
      </c>
      <c r="K51" s="29" t="s">
        <v>27</v>
      </c>
      <c r="L51" s="36"/>
      <c r="M51" s="36"/>
      <c r="N51" s="36"/>
      <c r="O51" s="36"/>
      <c r="P51" s="175">
        <v>6</v>
      </c>
      <c r="Q51" s="32">
        <f t="shared" si="0"/>
        <v>7.7</v>
      </c>
      <c r="R51" s="33" t="str">
        <f t="shared" si="3"/>
        <v>B</v>
      </c>
      <c r="S51" s="34" t="str">
        <f t="shared" si="1"/>
        <v>Khá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1949</v>
      </c>
      <c r="D52" s="26" t="s">
        <v>1950</v>
      </c>
      <c r="E52" s="27" t="s">
        <v>491</v>
      </c>
      <c r="F52" s="25" t="s">
        <v>853</v>
      </c>
      <c r="G52" s="25" t="s">
        <v>138</v>
      </c>
      <c r="H52" s="29">
        <v>10</v>
      </c>
      <c r="I52" s="29">
        <v>1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3.8</v>
      </c>
      <c r="R52" s="33" t="str">
        <f t="shared" si="3"/>
        <v>F</v>
      </c>
      <c r="S52" s="34" t="str">
        <f t="shared" si="1"/>
        <v>Kém</v>
      </c>
      <c r="T52" s="35" t="str">
        <f t="shared" si="4"/>
        <v/>
      </c>
      <c r="U52" s="3"/>
      <c r="V52" s="101" t="str">
        <f t="shared" si="2"/>
        <v>Học lại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1951</v>
      </c>
      <c r="D53" s="26" t="s">
        <v>696</v>
      </c>
      <c r="E53" s="27" t="s">
        <v>491</v>
      </c>
      <c r="F53" s="25" t="s">
        <v>394</v>
      </c>
      <c r="G53" s="25" t="s">
        <v>930</v>
      </c>
      <c r="H53" s="29">
        <v>10</v>
      </c>
      <c r="I53" s="29">
        <v>1</v>
      </c>
      <c r="J53" s="29" t="s">
        <v>27</v>
      </c>
      <c r="K53" s="29" t="s">
        <v>27</v>
      </c>
      <c r="L53" s="36"/>
      <c r="M53" s="36"/>
      <c r="N53" s="36"/>
      <c r="O53" s="36"/>
      <c r="P53" s="175">
        <v>8</v>
      </c>
      <c r="Q53" s="32">
        <f t="shared" si="0"/>
        <v>6.3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1952</v>
      </c>
      <c r="D54" s="26" t="s">
        <v>731</v>
      </c>
      <c r="E54" s="27" t="s">
        <v>860</v>
      </c>
      <c r="F54" s="25" t="s">
        <v>1953</v>
      </c>
      <c r="G54" s="25" t="s">
        <v>187</v>
      </c>
      <c r="H54" s="29">
        <v>10</v>
      </c>
      <c r="I54" s="29">
        <v>8</v>
      </c>
      <c r="J54" s="29" t="s">
        <v>27</v>
      </c>
      <c r="K54" s="29" t="s">
        <v>27</v>
      </c>
      <c r="L54" s="36"/>
      <c r="M54" s="36"/>
      <c r="N54" s="36"/>
      <c r="O54" s="36"/>
      <c r="P54" s="175">
        <v>4</v>
      </c>
      <c r="Q54" s="32">
        <f t="shared" si="0"/>
        <v>6.4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1954</v>
      </c>
      <c r="D55" s="26" t="s">
        <v>1955</v>
      </c>
      <c r="E55" s="27" t="s">
        <v>291</v>
      </c>
      <c r="F55" s="25" t="s">
        <v>177</v>
      </c>
      <c r="G55" s="25" t="s">
        <v>930</v>
      </c>
      <c r="H55" s="29">
        <v>10</v>
      </c>
      <c r="I55" s="29">
        <v>3</v>
      </c>
      <c r="J55" s="29" t="s">
        <v>27</v>
      </c>
      <c r="K55" s="29" t="s">
        <v>27</v>
      </c>
      <c r="L55" s="36"/>
      <c r="M55" s="36"/>
      <c r="N55" s="36"/>
      <c r="O55" s="36"/>
      <c r="P55" s="175">
        <v>5</v>
      </c>
      <c r="Q55" s="32">
        <f t="shared" si="0"/>
        <v>5.4</v>
      </c>
      <c r="R55" s="33" t="str">
        <f t="shared" si="3"/>
        <v>D+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1956</v>
      </c>
      <c r="D56" s="26" t="s">
        <v>1957</v>
      </c>
      <c r="E56" s="27" t="s">
        <v>291</v>
      </c>
      <c r="F56" s="25" t="s">
        <v>781</v>
      </c>
      <c r="G56" s="25" t="s">
        <v>323</v>
      </c>
      <c r="H56" s="29">
        <v>10</v>
      </c>
      <c r="I56" s="29">
        <v>4</v>
      </c>
      <c r="J56" s="29" t="s">
        <v>27</v>
      </c>
      <c r="K56" s="29" t="s">
        <v>27</v>
      </c>
      <c r="L56" s="36"/>
      <c r="M56" s="36"/>
      <c r="N56" s="36"/>
      <c r="O56" s="36"/>
      <c r="P56" s="175">
        <v>8</v>
      </c>
      <c r="Q56" s="32">
        <f t="shared" si="0"/>
        <v>7.2</v>
      </c>
      <c r="R56" s="33" t="str">
        <f t="shared" si="3"/>
        <v>B</v>
      </c>
      <c r="S56" s="34" t="str">
        <f t="shared" si="1"/>
        <v>Khá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1958</v>
      </c>
      <c r="D57" s="26" t="s">
        <v>1959</v>
      </c>
      <c r="E57" s="27" t="s">
        <v>295</v>
      </c>
      <c r="F57" s="25" t="s">
        <v>382</v>
      </c>
      <c r="G57" s="25" t="s">
        <v>376</v>
      </c>
      <c r="H57" s="29">
        <v>10</v>
      </c>
      <c r="I57" s="29">
        <v>3</v>
      </c>
      <c r="J57" s="29" t="s">
        <v>27</v>
      </c>
      <c r="K57" s="29" t="s">
        <v>27</v>
      </c>
      <c r="L57" s="36"/>
      <c r="M57" s="36"/>
      <c r="N57" s="36"/>
      <c r="O57" s="36"/>
      <c r="P57" s="175">
        <v>5</v>
      </c>
      <c r="Q57" s="32">
        <f t="shared" si="0"/>
        <v>5.4</v>
      </c>
      <c r="R57" s="33" t="str">
        <f t="shared" si="3"/>
        <v>D+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1960</v>
      </c>
      <c r="D58" s="26" t="s">
        <v>1961</v>
      </c>
      <c r="E58" s="27" t="s">
        <v>304</v>
      </c>
      <c r="F58" s="25" t="s">
        <v>1962</v>
      </c>
      <c r="G58" s="25" t="s">
        <v>594</v>
      </c>
      <c r="H58" s="29">
        <v>3</v>
      </c>
      <c r="I58" s="29">
        <v>0</v>
      </c>
      <c r="J58" s="29" t="s">
        <v>27</v>
      </c>
      <c r="K58" s="29" t="s">
        <v>27</v>
      </c>
      <c r="L58" s="36"/>
      <c r="M58" s="36"/>
      <c r="N58" s="36"/>
      <c r="O58" s="36"/>
      <c r="P58" s="175" t="s">
        <v>27</v>
      </c>
      <c r="Q58" s="32">
        <f t="shared" si="0"/>
        <v>0.6</v>
      </c>
      <c r="R58" s="33" t="str">
        <f t="shared" si="3"/>
        <v>F</v>
      </c>
      <c r="S58" s="34" t="str">
        <f t="shared" si="1"/>
        <v>Kém</v>
      </c>
      <c r="T58" s="35" t="str">
        <f t="shared" si="4"/>
        <v>Không đủ ĐKDT</v>
      </c>
      <c r="U58" s="3"/>
      <c r="V58" s="101" t="str">
        <f t="shared" si="2"/>
        <v>Học lại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1963</v>
      </c>
      <c r="D59" s="26" t="s">
        <v>179</v>
      </c>
      <c r="E59" s="27" t="s">
        <v>1724</v>
      </c>
      <c r="F59" s="25" t="s">
        <v>704</v>
      </c>
      <c r="G59" s="25" t="s">
        <v>95</v>
      </c>
      <c r="H59" s="29">
        <v>10</v>
      </c>
      <c r="I59" s="29">
        <v>1</v>
      </c>
      <c r="J59" s="29" t="s">
        <v>27</v>
      </c>
      <c r="K59" s="29" t="s">
        <v>27</v>
      </c>
      <c r="L59" s="36"/>
      <c r="M59" s="36"/>
      <c r="N59" s="36"/>
      <c r="O59" s="36"/>
      <c r="P59" s="175">
        <v>6</v>
      </c>
      <c r="Q59" s="32">
        <f t="shared" si="0"/>
        <v>5.3</v>
      </c>
      <c r="R59" s="33" t="str">
        <f t="shared" si="3"/>
        <v>D+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1964</v>
      </c>
      <c r="D60" s="26" t="s">
        <v>1207</v>
      </c>
      <c r="E60" s="27" t="s">
        <v>311</v>
      </c>
      <c r="F60" s="25" t="s">
        <v>1857</v>
      </c>
      <c r="G60" s="25" t="s">
        <v>205</v>
      </c>
      <c r="H60" s="29">
        <v>10</v>
      </c>
      <c r="I60" s="29">
        <v>1</v>
      </c>
      <c r="J60" s="29" t="s">
        <v>27</v>
      </c>
      <c r="K60" s="29" t="s">
        <v>27</v>
      </c>
      <c r="L60" s="36"/>
      <c r="M60" s="36"/>
      <c r="N60" s="36"/>
      <c r="O60" s="36"/>
      <c r="P60" s="175">
        <v>6</v>
      </c>
      <c r="Q60" s="32">
        <f t="shared" si="0"/>
        <v>5.3</v>
      </c>
      <c r="R60" s="33" t="str">
        <f t="shared" si="3"/>
        <v>D+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1965</v>
      </c>
      <c r="D61" s="26" t="s">
        <v>1966</v>
      </c>
      <c r="E61" s="27" t="s">
        <v>311</v>
      </c>
      <c r="F61" s="25" t="s">
        <v>1128</v>
      </c>
      <c r="G61" s="25" t="s">
        <v>110</v>
      </c>
      <c r="H61" s="29">
        <v>10</v>
      </c>
      <c r="I61" s="29">
        <v>3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5.4</v>
      </c>
      <c r="R61" s="33" t="str">
        <f t="shared" si="3"/>
        <v>D+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1967</v>
      </c>
      <c r="D62" s="26" t="s">
        <v>1968</v>
      </c>
      <c r="E62" s="27" t="s">
        <v>879</v>
      </c>
      <c r="F62" s="25" t="s">
        <v>244</v>
      </c>
      <c r="G62" s="25" t="s">
        <v>75</v>
      </c>
      <c r="H62" s="29">
        <v>10</v>
      </c>
      <c r="I62" s="29">
        <v>1</v>
      </c>
      <c r="J62" s="29" t="s">
        <v>27</v>
      </c>
      <c r="K62" s="29" t="s">
        <v>27</v>
      </c>
      <c r="L62" s="36"/>
      <c r="M62" s="36"/>
      <c r="N62" s="36"/>
      <c r="O62" s="36"/>
      <c r="P62" s="175">
        <v>8</v>
      </c>
      <c r="Q62" s="32">
        <f t="shared" si="0"/>
        <v>6.3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1969</v>
      </c>
      <c r="D63" s="26" t="s">
        <v>254</v>
      </c>
      <c r="E63" s="27" t="s">
        <v>728</v>
      </c>
      <c r="F63" s="25" t="s">
        <v>390</v>
      </c>
      <c r="G63" s="25" t="s">
        <v>110</v>
      </c>
      <c r="H63" s="29">
        <v>10</v>
      </c>
      <c r="I63" s="29">
        <v>4</v>
      </c>
      <c r="J63" s="29" t="s">
        <v>27</v>
      </c>
      <c r="K63" s="29" t="s">
        <v>27</v>
      </c>
      <c r="L63" s="36"/>
      <c r="M63" s="36"/>
      <c r="N63" s="36"/>
      <c r="O63" s="36"/>
      <c r="P63" s="175">
        <v>5</v>
      </c>
      <c r="Q63" s="32">
        <f t="shared" si="0"/>
        <v>5.7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1970</v>
      </c>
      <c r="D64" s="26" t="s">
        <v>288</v>
      </c>
      <c r="E64" s="27" t="s">
        <v>522</v>
      </c>
      <c r="F64" s="25" t="s">
        <v>1742</v>
      </c>
      <c r="G64" s="25" t="s">
        <v>1047</v>
      </c>
      <c r="H64" s="29">
        <v>10</v>
      </c>
      <c r="I64" s="29">
        <v>7</v>
      </c>
      <c r="J64" s="29" t="s">
        <v>27</v>
      </c>
      <c r="K64" s="29" t="s">
        <v>27</v>
      </c>
      <c r="L64" s="36"/>
      <c r="M64" s="36"/>
      <c r="N64" s="36"/>
      <c r="O64" s="36"/>
      <c r="P64" s="175">
        <v>5</v>
      </c>
      <c r="Q64" s="32">
        <f t="shared" si="0"/>
        <v>6.6</v>
      </c>
      <c r="R64" s="33" t="str">
        <f t="shared" si="3"/>
        <v>C+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1971</v>
      </c>
      <c r="D65" s="26" t="s">
        <v>1972</v>
      </c>
      <c r="E65" s="27" t="s">
        <v>522</v>
      </c>
      <c r="F65" s="25" t="s">
        <v>716</v>
      </c>
      <c r="G65" s="25" t="s">
        <v>383</v>
      </c>
      <c r="H65" s="29">
        <v>10</v>
      </c>
      <c r="I65" s="29">
        <v>8</v>
      </c>
      <c r="J65" s="29" t="s">
        <v>27</v>
      </c>
      <c r="K65" s="29" t="s">
        <v>27</v>
      </c>
      <c r="L65" s="36"/>
      <c r="M65" s="36"/>
      <c r="N65" s="36"/>
      <c r="O65" s="36"/>
      <c r="P65" s="175">
        <v>5</v>
      </c>
      <c r="Q65" s="32">
        <f t="shared" si="0"/>
        <v>6.9</v>
      </c>
      <c r="R65" s="33" t="str">
        <f t="shared" si="3"/>
        <v>C+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1973</v>
      </c>
      <c r="D66" s="26" t="s">
        <v>397</v>
      </c>
      <c r="E66" s="27" t="s">
        <v>904</v>
      </c>
      <c r="F66" s="25" t="s">
        <v>997</v>
      </c>
      <c r="G66" s="25" t="s">
        <v>143</v>
      </c>
      <c r="H66" s="29">
        <v>10</v>
      </c>
      <c r="I66" s="29">
        <v>9</v>
      </c>
      <c r="J66" s="29" t="s">
        <v>27</v>
      </c>
      <c r="K66" s="29" t="s">
        <v>27</v>
      </c>
      <c r="L66" s="36"/>
      <c r="M66" s="36"/>
      <c r="N66" s="36"/>
      <c r="O66" s="36"/>
      <c r="P66" s="175">
        <v>8</v>
      </c>
      <c r="Q66" s="32">
        <f t="shared" si="0"/>
        <v>8.6999999999999993</v>
      </c>
      <c r="R66" s="33" t="str">
        <f t="shared" si="3"/>
        <v>A</v>
      </c>
      <c r="S66" s="34" t="str">
        <f t="shared" si="1"/>
        <v>Giỏi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1974</v>
      </c>
      <c r="D67" s="26" t="s">
        <v>1975</v>
      </c>
      <c r="E67" s="27" t="s">
        <v>334</v>
      </c>
      <c r="F67" s="28" t="s">
        <v>256</v>
      </c>
      <c r="G67" s="25" t="s">
        <v>383</v>
      </c>
      <c r="H67" s="29">
        <v>10</v>
      </c>
      <c r="I67" s="29">
        <v>6</v>
      </c>
      <c r="J67" s="29" t="s">
        <v>27</v>
      </c>
      <c r="K67" s="29" t="s">
        <v>27</v>
      </c>
      <c r="L67" s="36"/>
      <c r="M67" s="36"/>
      <c r="N67" s="36"/>
      <c r="O67" s="36"/>
      <c r="P67" s="175">
        <v>3</v>
      </c>
      <c r="Q67" s="32">
        <f t="shared" si="0"/>
        <v>5.3</v>
      </c>
      <c r="R67" s="33" t="str">
        <f t="shared" si="3"/>
        <v>D+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1976</v>
      </c>
      <c r="D68" s="26" t="s">
        <v>1977</v>
      </c>
      <c r="E68" s="27" t="s">
        <v>755</v>
      </c>
      <c r="F68" s="28" t="s">
        <v>566</v>
      </c>
      <c r="G68" s="25" t="s">
        <v>512</v>
      </c>
      <c r="H68" s="29">
        <v>10</v>
      </c>
      <c r="I68" s="29">
        <v>1</v>
      </c>
      <c r="J68" s="29" t="s">
        <v>27</v>
      </c>
      <c r="K68" s="29" t="s">
        <v>27</v>
      </c>
      <c r="L68" s="36"/>
      <c r="M68" s="36"/>
      <c r="N68" s="36"/>
      <c r="O68" s="36"/>
      <c r="P68" s="175">
        <v>9</v>
      </c>
      <c r="Q68" s="32">
        <f t="shared" si="0"/>
        <v>6.8</v>
      </c>
      <c r="R68" s="33" t="str">
        <f t="shared" si="3"/>
        <v>C+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1978</v>
      </c>
      <c r="D69" s="26" t="s">
        <v>1979</v>
      </c>
      <c r="E69" s="27" t="s">
        <v>1077</v>
      </c>
      <c r="F69" s="28" t="s">
        <v>322</v>
      </c>
      <c r="G69" s="25" t="s">
        <v>1182</v>
      </c>
      <c r="H69" s="29">
        <v>10</v>
      </c>
      <c r="I69" s="29">
        <v>1</v>
      </c>
      <c r="J69" s="29" t="s">
        <v>27</v>
      </c>
      <c r="K69" s="29" t="s">
        <v>27</v>
      </c>
      <c r="L69" s="36"/>
      <c r="M69" s="36"/>
      <c r="N69" s="36"/>
      <c r="O69" s="36"/>
      <c r="P69" s="175">
        <v>2</v>
      </c>
      <c r="Q69" s="32">
        <f t="shared" si="0"/>
        <v>3.3</v>
      </c>
      <c r="R69" s="33" t="str">
        <f t="shared" si="3"/>
        <v>F</v>
      </c>
      <c r="S69" s="34" t="str">
        <f t="shared" si="1"/>
        <v>Kém</v>
      </c>
      <c r="T69" s="35" t="str">
        <f t="shared" si="4"/>
        <v/>
      </c>
      <c r="U69" s="3"/>
      <c r="V69" s="101" t="str">
        <f t="shared" si="2"/>
        <v>Học lại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1980</v>
      </c>
      <c r="D70" s="26" t="s">
        <v>1981</v>
      </c>
      <c r="E70" s="27" t="s">
        <v>348</v>
      </c>
      <c r="F70" s="28" t="s">
        <v>1175</v>
      </c>
      <c r="G70" s="25" t="s">
        <v>282</v>
      </c>
      <c r="H70" s="29">
        <v>10</v>
      </c>
      <c r="I70" s="29">
        <v>6</v>
      </c>
      <c r="J70" s="29" t="s">
        <v>27</v>
      </c>
      <c r="K70" s="29" t="s">
        <v>27</v>
      </c>
      <c r="L70" s="36"/>
      <c r="M70" s="36"/>
      <c r="N70" s="36"/>
      <c r="O70" s="36"/>
      <c r="P70" s="175">
        <v>5</v>
      </c>
      <c r="Q70" s="32">
        <f t="shared" si="0"/>
        <v>6.3</v>
      </c>
      <c r="R70" s="33" t="str">
        <f t="shared" si="3"/>
        <v>C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hidden="1" customHeight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hidden="1" customHeight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hidden="1" customHeight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hidden="1" customHeight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hidden="1" customHeight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hidden="1" customHeight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hidden="1" customHeight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hidden="1" customHeight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149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55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5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1445" priority="218" operator="greaterThan">
      <formula>10</formula>
    </cfRule>
  </conditionalFormatting>
  <conditionalFormatting sqref="C1:C1048576">
    <cfRule type="duplicateValues" dxfId="1444" priority="217"/>
  </conditionalFormatting>
  <conditionalFormatting sqref="H11:I70">
    <cfRule type="cellIs" dxfId="1443" priority="213" stopIfTrue="1" operator="greaterThan">
      <formula>10</formula>
    </cfRule>
    <cfRule type="cellIs" dxfId="1442" priority="214" stopIfTrue="1" operator="greaterThan">
      <formula>10</formula>
    </cfRule>
    <cfRule type="cellIs" dxfId="1441" priority="215" stopIfTrue="1" operator="greaterThan">
      <formula>10</formula>
    </cfRule>
    <cfRule type="cellIs" dxfId="1440" priority="216" stopIfTrue="1" operator="greaterThan">
      <formula>10</formula>
    </cfRule>
  </conditionalFormatting>
  <conditionalFormatting sqref="C11">
    <cfRule type="duplicateValues" dxfId="1439" priority="211" stopIfTrue="1"/>
    <cfRule type="duplicateValues" dxfId="1438" priority="212" stopIfTrue="1"/>
  </conditionalFormatting>
  <conditionalFormatting sqref="C12:C70">
    <cfRule type="duplicateValues" dxfId="1437" priority="209" stopIfTrue="1"/>
    <cfRule type="duplicateValues" dxfId="1436" priority="210" stopIfTrue="1"/>
  </conditionalFormatting>
  <conditionalFormatting sqref="H11:J98">
    <cfRule type="cellIs" dxfId="1435" priority="208" operator="greaterThan">
      <formula>10</formula>
    </cfRule>
  </conditionalFormatting>
  <conditionalFormatting sqref="C11:C98">
    <cfRule type="duplicateValues" dxfId="1434" priority="207"/>
  </conditionalFormatting>
  <conditionalFormatting sqref="H11:I78">
    <cfRule type="cellIs" dxfId="1433" priority="203" stopIfTrue="1" operator="greaterThan">
      <formula>10</formula>
    </cfRule>
    <cfRule type="cellIs" dxfId="1432" priority="204" stopIfTrue="1" operator="greaterThan">
      <formula>10</formula>
    </cfRule>
    <cfRule type="cellIs" dxfId="1431" priority="205" stopIfTrue="1" operator="greaterThan">
      <formula>10</formula>
    </cfRule>
    <cfRule type="cellIs" dxfId="1430" priority="206" stopIfTrue="1" operator="greaterThan">
      <formula>10</formula>
    </cfRule>
  </conditionalFormatting>
  <conditionalFormatting sqref="C11">
    <cfRule type="duplicateValues" dxfId="1429" priority="201" stopIfTrue="1"/>
    <cfRule type="duplicateValues" dxfId="1428" priority="202" stopIfTrue="1"/>
  </conditionalFormatting>
  <conditionalFormatting sqref="C12:C78">
    <cfRule type="duplicateValues" dxfId="1427" priority="199" stopIfTrue="1"/>
    <cfRule type="duplicateValues" dxfId="1426" priority="200" stopIfTrue="1"/>
  </conditionalFormatting>
  <conditionalFormatting sqref="H11:J98">
    <cfRule type="cellIs" dxfId="1425" priority="198" operator="greaterThan">
      <formula>10</formula>
    </cfRule>
  </conditionalFormatting>
  <conditionalFormatting sqref="C11:C98">
    <cfRule type="duplicateValues" dxfId="1424" priority="197"/>
  </conditionalFormatting>
  <conditionalFormatting sqref="H11:I70">
    <cfRule type="cellIs" dxfId="1423" priority="193" stopIfTrue="1" operator="greaterThan">
      <formula>10</formula>
    </cfRule>
    <cfRule type="cellIs" dxfId="1422" priority="194" stopIfTrue="1" operator="greaterThan">
      <formula>10</formula>
    </cfRule>
    <cfRule type="cellIs" dxfId="1421" priority="195" stopIfTrue="1" operator="greaterThan">
      <formula>10</formula>
    </cfRule>
    <cfRule type="cellIs" dxfId="1420" priority="196" stopIfTrue="1" operator="greaterThan">
      <formula>10</formula>
    </cfRule>
  </conditionalFormatting>
  <conditionalFormatting sqref="C11">
    <cfRule type="duplicateValues" dxfId="1419" priority="191" stopIfTrue="1"/>
    <cfRule type="duplicateValues" dxfId="1418" priority="192" stopIfTrue="1"/>
  </conditionalFormatting>
  <conditionalFormatting sqref="C12:C70">
    <cfRule type="duplicateValues" dxfId="1417" priority="189" stopIfTrue="1"/>
    <cfRule type="duplicateValues" dxfId="1416" priority="190" stopIfTrue="1"/>
  </conditionalFormatting>
  <conditionalFormatting sqref="H11:J98">
    <cfRule type="cellIs" dxfId="1415" priority="188" operator="greaterThan">
      <formula>10</formula>
    </cfRule>
  </conditionalFormatting>
  <conditionalFormatting sqref="C11:C98">
    <cfRule type="duplicateValues" dxfId="1414" priority="187"/>
  </conditionalFormatting>
  <conditionalFormatting sqref="H11:I76">
    <cfRule type="cellIs" dxfId="1413" priority="183" stopIfTrue="1" operator="greaterThan">
      <formula>10</formula>
    </cfRule>
    <cfRule type="cellIs" dxfId="1412" priority="184" stopIfTrue="1" operator="greaterThan">
      <formula>10</formula>
    </cfRule>
    <cfRule type="cellIs" dxfId="1411" priority="185" stopIfTrue="1" operator="greaterThan">
      <formula>10</formula>
    </cfRule>
    <cfRule type="cellIs" dxfId="1410" priority="186" stopIfTrue="1" operator="greaterThan">
      <formula>10</formula>
    </cfRule>
  </conditionalFormatting>
  <conditionalFormatting sqref="C11">
    <cfRule type="duplicateValues" dxfId="1409" priority="181" stopIfTrue="1"/>
    <cfRule type="duplicateValues" dxfId="1408" priority="182" stopIfTrue="1"/>
  </conditionalFormatting>
  <conditionalFormatting sqref="C12:C76">
    <cfRule type="duplicateValues" dxfId="1407" priority="179" stopIfTrue="1"/>
    <cfRule type="duplicateValues" dxfId="1406" priority="180" stopIfTrue="1"/>
  </conditionalFormatting>
  <conditionalFormatting sqref="H11:J98">
    <cfRule type="cellIs" dxfId="1405" priority="178" operator="greaterThan">
      <formula>10</formula>
    </cfRule>
  </conditionalFormatting>
  <conditionalFormatting sqref="C11:C98">
    <cfRule type="duplicateValues" dxfId="1404" priority="177"/>
  </conditionalFormatting>
  <conditionalFormatting sqref="H11:I70">
    <cfRule type="cellIs" dxfId="1403" priority="173" stopIfTrue="1" operator="greaterThan">
      <formula>10</formula>
    </cfRule>
    <cfRule type="cellIs" dxfId="1402" priority="174" stopIfTrue="1" operator="greaterThan">
      <formula>10</formula>
    </cfRule>
    <cfRule type="cellIs" dxfId="1401" priority="175" stopIfTrue="1" operator="greaterThan">
      <formula>10</formula>
    </cfRule>
    <cfRule type="cellIs" dxfId="1400" priority="176" stopIfTrue="1" operator="greaterThan">
      <formula>10</formula>
    </cfRule>
  </conditionalFormatting>
  <conditionalFormatting sqref="C11">
    <cfRule type="duplicateValues" dxfId="1399" priority="171" stopIfTrue="1"/>
    <cfRule type="duplicateValues" dxfId="1398" priority="172" stopIfTrue="1"/>
  </conditionalFormatting>
  <conditionalFormatting sqref="C12:C70">
    <cfRule type="duplicateValues" dxfId="1397" priority="169" stopIfTrue="1"/>
    <cfRule type="duplicateValues" dxfId="1396" priority="170" stopIfTrue="1"/>
  </conditionalFormatting>
  <conditionalFormatting sqref="H11:I11">
    <cfRule type="cellIs" dxfId="1395" priority="165" stopIfTrue="1" operator="greaterThan">
      <formula>10</formula>
    </cfRule>
    <cfRule type="cellIs" dxfId="1394" priority="166" stopIfTrue="1" operator="greaterThan">
      <formula>10</formula>
    </cfRule>
    <cfRule type="cellIs" dxfId="1393" priority="167" stopIfTrue="1" operator="greaterThan">
      <formula>10</formula>
    </cfRule>
    <cfRule type="cellIs" dxfId="1392" priority="168" stopIfTrue="1" operator="greaterThan">
      <formula>10</formula>
    </cfRule>
  </conditionalFormatting>
  <conditionalFormatting sqref="H12:I70">
    <cfRule type="cellIs" dxfId="1391" priority="161" stopIfTrue="1" operator="greaterThan">
      <formula>10</formula>
    </cfRule>
    <cfRule type="cellIs" dxfId="1390" priority="162" stopIfTrue="1" operator="greaterThan">
      <formula>10</formula>
    </cfRule>
    <cfRule type="cellIs" dxfId="1389" priority="163" stopIfTrue="1" operator="greaterThan">
      <formula>10</formula>
    </cfRule>
    <cfRule type="cellIs" dxfId="1388" priority="164" stopIfTrue="1" operator="greaterThan">
      <formula>10</formula>
    </cfRule>
  </conditionalFormatting>
  <conditionalFormatting sqref="C11">
    <cfRule type="duplicateValues" dxfId="1387" priority="159" stopIfTrue="1"/>
    <cfRule type="duplicateValues" dxfId="1386" priority="160" stopIfTrue="1"/>
  </conditionalFormatting>
  <conditionalFormatting sqref="C12:C70">
    <cfRule type="duplicateValues" dxfId="1385" priority="157" stopIfTrue="1"/>
    <cfRule type="duplicateValues" dxfId="1384" priority="158" stopIfTrue="1"/>
  </conditionalFormatting>
  <conditionalFormatting sqref="H11:J98">
    <cfRule type="cellIs" dxfId="1383" priority="156" operator="greaterThan">
      <formula>10</formula>
    </cfRule>
  </conditionalFormatting>
  <conditionalFormatting sqref="C11:C98">
    <cfRule type="duplicateValues" dxfId="1382" priority="155"/>
  </conditionalFormatting>
  <conditionalFormatting sqref="H11:I70">
    <cfRule type="cellIs" dxfId="1381" priority="151" stopIfTrue="1" operator="greaterThan">
      <formula>10</formula>
    </cfRule>
    <cfRule type="cellIs" dxfId="1380" priority="152" stopIfTrue="1" operator="greaterThan">
      <formula>10</formula>
    </cfRule>
    <cfRule type="cellIs" dxfId="1379" priority="153" stopIfTrue="1" operator="greaterThan">
      <formula>10</formula>
    </cfRule>
    <cfRule type="cellIs" dxfId="1378" priority="154" stopIfTrue="1" operator="greaterThan">
      <formula>10</formula>
    </cfRule>
  </conditionalFormatting>
  <conditionalFormatting sqref="C11">
    <cfRule type="duplicateValues" dxfId="1377" priority="149" stopIfTrue="1"/>
    <cfRule type="duplicateValues" dxfId="1376" priority="150" stopIfTrue="1"/>
  </conditionalFormatting>
  <conditionalFormatting sqref="C12:C70">
    <cfRule type="duplicateValues" dxfId="1375" priority="147" stopIfTrue="1"/>
    <cfRule type="duplicateValues" dxfId="1374" priority="148" stopIfTrue="1"/>
  </conditionalFormatting>
  <conditionalFormatting sqref="H11:I11">
    <cfRule type="cellIs" dxfId="1373" priority="143" stopIfTrue="1" operator="greaterThan">
      <formula>10</formula>
    </cfRule>
    <cfRule type="cellIs" dxfId="1372" priority="144" stopIfTrue="1" operator="greaterThan">
      <formula>10</formula>
    </cfRule>
    <cfRule type="cellIs" dxfId="1371" priority="145" stopIfTrue="1" operator="greaterThan">
      <formula>10</formula>
    </cfRule>
    <cfRule type="cellIs" dxfId="1370" priority="146" stopIfTrue="1" operator="greaterThan">
      <formula>10</formula>
    </cfRule>
  </conditionalFormatting>
  <conditionalFormatting sqref="H12:I70">
    <cfRule type="cellIs" dxfId="1369" priority="139" stopIfTrue="1" operator="greaterThan">
      <formula>10</formula>
    </cfRule>
    <cfRule type="cellIs" dxfId="1368" priority="140" stopIfTrue="1" operator="greaterThan">
      <formula>10</formula>
    </cfRule>
    <cfRule type="cellIs" dxfId="1367" priority="141" stopIfTrue="1" operator="greaterThan">
      <formula>10</formula>
    </cfRule>
    <cfRule type="cellIs" dxfId="1366" priority="142" stopIfTrue="1" operator="greaterThan">
      <formula>10</formula>
    </cfRule>
  </conditionalFormatting>
  <conditionalFormatting sqref="C11">
    <cfRule type="duplicateValues" dxfId="1365" priority="137" stopIfTrue="1"/>
    <cfRule type="duplicateValues" dxfId="1364" priority="138" stopIfTrue="1"/>
  </conditionalFormatting>
  <conditionalFormatting sqref="C12:C70">
    <cfRule type="duplicateValues" dxfId="1363" priority="135" stopIfTrue="1"/>
    <cfRule type="duplicateValues" dxfId="1362" priority="136" stopIfTrue="1"/>
  </conditionalFormatting>
  <conditionalFormatting sqref="H11:J98">
    <cfRule type="cellIs" dxfId="1361" priority="134" operator="greaterThan">
      <formula>10</formula>
    </cfRule>
  </conditionalFormatting>
  <conditionalFormatting sqref="C11:C98">
    <cfRule type="duplicateValues" dxfId="1360" priority="133"/>
  </conditionalFormatting>
  <conditionalFormatting sqref="H11:I70">
    <cfRule type="cellIs" dxfId="1359" priority="129" stopIfTrue="1" operator="greaterThan">
      <formula>10</formula>
    </cfRule>
    <cfRule type="cellIs" dxfId="1358" priority="130" stopIfTrue="1" operator="greaterThan">
      <formula>10</formula>
    </cfRule>
    <cfRule type="cellIs" dxfId="1357" priority="131" stopIfTrue="1" operator="greaterThan">
      <formula>10</formula>
    </cfRule>
    <cfRule type="cellIs" dxfId="1356" priority="132" stopIfTrue="1" operator="greaterThan">
      <formula>10</formula>
    </cfRule>
  </conditionalFormatting>
  <conditionalFormatting sqref="C11">
    <cfRule type="duplicateValues" dxfId="1355" priority="127" stopIfTrue="1"/>
    <cfRule type="duplicateValues" dxfId="1354" priority="128" stopIfTrue="1"/>
  </conditionalFormatting>
  <conditionalFormatting sqref="C12:C70">
    <cfRule type="duplicateValues" dxfId="1353" priority="125" stopIfTrue="1"/>
    <cfRule type="duplicateValues" dxfId="1352" priority="126" stopIfTrue="1"/>
  </conditionalFormatting>
  <conditionalFormatting sqref="H11:I11">
    <cfRule type="cellIs" dxfId="1351" priority="121" stopIfTrue="1" operator="greaterThan">
      <formula>10</formula>
    </cfRule>
    <cfRule type="cellIs" dxfId="1350" priority="122" stopIfTrue="1" operator="greaterThan">
      <formula>10</formula>
    </cfRule>
    <cfRule type="cellIs" dxfId="1349" priority="123" stopIfTrue="1" operator="greaterThan">
      <formula>10</formula>
    </cfRule>
    <cfRule type="cellIs" dxfId="1348" priority="124" stopIfTrue="1" operator="greaterThan">
      <formula>10</formula>
    </cfRule>
  </conditionalFormatting>
  <conditionalFormatting sqref="H12:I70">
    <cfRule type="cellIs" dxfId="1347" priority="117" stopIfTrue="1" operator="greaterThan">
      <formula>10</formula>
    </cfRule>
    <cfRule type="cellIs" dxfId="1346" priority="118" stopIfTrue="1" operator="greaterThan">
      <formula>10</formula>
    </cfRule>
    <cfRule type="cellIs" dxfId="1345" priority="119" stopIfTrue="1" operator="greaterThan">
      <formula>10</formula>
    </cfRule>
    <cfRule type="cellIs" dxfId="1344" priority="120" stopIfTrue="1" operator="greaterThan">
      <formula>10</formula>
    </cfRule>
  </conditionalFormatting>
  <conditionalFormatting sqref="C11">
    <cfRule type="duplicateValues" dxfId="1343" priority="115" stopIfTrue="1"/>
    <cfRule type="duplicateValues" dxfId="1342" priority="116" stopIfTrue="1"/>
  </conditionalFormatting>
  <conditionalFormatting sqref="C12:C70">
    <cfRule type="duplicateValues" dxfId="1341" priority="113" stopIfTrue="1"/>
    <cfRule type="duplicateValues" dxfId="1340" priority="114" stopIfTrue="1"/>
  </conditionalFormatting>
  <conditionalFormatting sqref="H11:J98">
    <cfRule type="cellIs" dxfId="1339" priority="112" operator="greaterThan">
      <formula>10</formula>
    </cfRule>
  </conditionalFormatting>
  <conditionalFormatting sqref="C11:C98">
    <cfRule type="duplicateValues" dxfId="1338" priority="111"/>
  </conditionalFormatting>
  <conditionalFormatting sqref="H11:I82">
    <cfRule type="cellIs" dxfId="1337" priority="107" stopIfTrue="1" operator="greaterThan">
      <formula>10</formula>
    </cfRule>
    <cfRule type="cellIs" dxfId="1336" priority="108" stopIfTrue="1" operator="greaterThan">
      <formula>10</formula>
    </cfRule>
    <cfRule type="cellIs" dxfId="1335" priority="109" stopIfTrue="1" operator="greaterThan">
      <formula>10</formula>
    </cfRule>
    <cfRule type="cellIs" dxfId="1334" priority="110" stopIfTrue="1" operator="greaterThan">
      <formula>10</formula>
    </cfRule>
  </conditionalFormatting>
  <conditionalFormatting sqref="C11">
    <cfRule type="duplicateValues" dxfId="1333" priority="105" stopIfTrue="1"/>
    <cfRule type="duplicateValues" dxfId="1332" priority="106" stopIfTrue="1"/>
  </conditionalFormatting>
  <conditionalFormatting sqref="C12:C82">
    <cfRule type="duplicateValues" dxfId="1331" priority="103" stopIfTrue="1"/>
    <cfRule type="duplicateValues" dxfId="1330" priority="104" stopIfTrue="1"/>
  </conditionalFormatting>
  <conditionalFormatting sqref="H11:I11">
    <cfRule type="cellIs" dxfId="1329" priority="99" stopIfTrue="1" operator="greaterThan">
      <formula>10</formula>
    </cfRule>
    <cfRule type="cellIs" dxfId="1328" priority="100" stopIfTrue="1" operator="greaterThan">
      <formula>10</formula>
    </cfRule>
    <cfRule type="cellIs" dxfId="1327" priority="101" stopIfTrue="1" operator="greaterThan">
      <formula>10</formula>
    </cfRule>
    <cfRule type="cellIs" dxfId="1326" priority="102" stopIfTrue="1" operator="greaterThan">
      <formula>10</formula>
    </cfRule>
  </conditionalFormatting>
  <conditionalFormatting sqref="H12:I82">
    <cfRule type="cellIs" dxfId="1325" priority="95" stopIfTrue="1" operator="greaterThan">
      <formula>10</formula>
    </cfRule>
    <cfRule type="cellIs" dxfId="1324" priority="96" stopIfTrue="1" operator="greaterThan">
      <formula>10</formula>
    </cfRule>
    <cfRule type="cellIs" dxfId="1323" priority="97" stopIfTrue="1" operator="greaterThan">
      <formula>10</formula>
    </cfRule>
    <cfRule type="cellIs" dxfId="1322" priority="98" stopIfTrue="1" operator="greaterThan">
      <formula>10</formula>
    </cfRule>
  </conditionalFormatting>
  <conditionalFormatting sqref="C11">
    <cfRule type="duplicateValues" dxfId="1321" priority="93" stopIfTrue="1"/>
    <cfRule type="duplicateValues" dxfId="1320" priority="94" stopIfTrue="1"/>
  </conditionalFormatting>
  <conditionalFormatting sqref="C12:C82">
    <cfRule type="duplicateValues" dxfId="1319" priority="91" stopIfTrue="1"/>
    <cfRule type="duplicateValues" dxfId="1318" priority="92" stopIfTrue="1"/>
  </conditionalFormatting>
  <conditionalFormatting sqref="H11:J98">
    <cfRule type="cellIs" dxfId="1317" priority="90" operator="greaterThan">
      <formula>10</formula>
    </cfRule>
  </conditionalFormatting>
  <conditionalFormatting sqref="C11:C98">
    <cfRule type="duplicateValues" dxfId="1316" priority="89"/>
  </conditionalFormatting>
  <conditionalFormatting sqref="H11:I70">
    <cfRule type="cellIs" dxfId="1315" priority="85" stopIfTrue="1" operator="greaterThan">
      <formula>10</formula>
    </cfRule>
    <cfRule type="cellIs" dxfId="1314" priority="86" stopIfTrue="1" operator="greaterThan">
      <formula>10</formula>
    </cfRule>
    <cfRule type="cellIs" dxfId="1313" priority="87" stopIfTrue="1" operator="greaterThan">
      <formula>10</formula>
    </cfRule>
    <cfRule type="cellIs" dxfId="1312" priority="88" stopIfTrue="1" operator="greaterThan">
      <formula>10</formula>
    </cfRule>
  </conditionalFormatting>
  <conditionalFormatting sqref="C11">
    <cfRule type="duplicateValues" dxfId="1311" priority="83" stopIfTrue="1"/>
    <cfRule type="duplicateValues" dxfId="1310" priority="84" stopIfTrue="1"/>
  </conditionalFormatting>
  <conditionalFormatting sqref="C12:C70">
    <cfRule type="duplicateValues" dxfId="1309" priority="81" stopIfTrue="1"/>
    <cfRule type="duplicateValues" dxfId="1308" priority="82" stopIfTrue="1"/>
  </conditionalFormatting>
  <conditionalFormatting sqref="H11:I11">
    <cfRule type="cellIs" dxfId="1307" priority="77" stopIfTrue="1" operator="greaterThan">
      <formula>10</formula>
    </cfRule>
    <cfRule type="cellIs" dxfId="1306" priority="78" stopIfTrue="1" operator="greaterThan">
      <formula>10</formula>
    </cfRule>
    <cfRule type="cellIs" dxfId="1305" priority="79" stopIfTrue="1" operator="greaterThan">
      <formula>10</formula>
    </cfRule>
    <cfRule type="cellIs" dxfId="1304" priority="80" stopIfTrue="1" operator="greaterThan">
      <formula>10</formula>
    </cfRule>
  </conditionalFormatting>
  <conditionalFormatting sqref="H12:I70">
    <cfRule type="cellIs" dxfId="1303" priority="73" stopIfTrue="1" operator="greaterThan">
      <formula>10</formula>
    </cfRule>
    <cfRule type="cellIs" dxfId="1302" priority="74" stopIfTrue="1" operator="greaterThan">
      <formula>10</formula>
    </cfRule>
    <cfRule type="cellIs" dxfId="1301" priority="75" stopIfTrue="1" operator="greaterThan">
      <formula>10</formula>
    </cfRule>
    <cfRule type="cellIs" dxfId="1300" priority="76" stopIfTrue="1" operator="greaterThan">
      <formula>10</formula>
    </cfRule>
  </conditionalFormatting>
  <conditionalFormatting sqref="C11">
    <cfRule type="duplicateValues" dxfId="1299" priority="71" stopIfTrue="1"/>
    <cfRule type="duplicateValues" dxfId="1298" priority="72" stopIfTrue="1"/>
  </conditionalFormatting>
  <conditionalFormatting sqref="C12:C70">
    <cfRule type="duplicateValues" dxfId="1297" priority="69" stopIfTrue="1"/>
    <cfRule type="duplicateValues" dxfId="1296" priority="70" stopIfTrue="1"/>
  </conditionalFormatting>
  <conditionalFormatting sqref="H11:J98">
    <cfRule type="cellIs" dxfId="1295" priority="68" operator="greaterThan">
      <formula>10</formula>
    </cfRule>
  </conditionalFormatting>
  <conditionalFormatting sqref="C11:C98">
    <cfRule type="duplicateValues" dxfId="1294" priority="67"/>
  </conditionalFormatting>
  <conditionalFormatting sqref="H11:I84">
    <cfRule type="cellIs" dxfId="1293" priority="63" stopIfTrue="1" operator="greaterThan">
      <formula>10</formula>
    </cfRule>
    <cfRule type="cellIs" dxfId="1292" priority="64" stopIfTrue="1" operator="greaterThan">
      <formula>10</formula>
    </cfRule>
    <cfRule type="cellIs" dxfId="1291" priority="65" stopIfTrue="1" operator="greaterThan">
      <formula>10</formula>
    </cfRule>
    <cfRule type="cellIs" dxfId="1290" priority="66" stopIfTrue="1" operator="greaterThan">
      <formula>10</formula>
    </cfRule>
  </conditionalFormatting>
  <conditionalFormatting sqref="C11">
    <cfRule type="duplicateValues" dxfId="1289" priority="61" stopIfTrue="1"/>
    <cfRule type="duplicateValues" dxfId="1288" priority="62" stopIfTrue="1"/>
  </conditionalFormatting>
  <conditionalFormatting sqref="C12:C84">
    <cfRule type="duplicateValues" dxfId="1287" priority="59" stopIfTrue="1"/>
    <cfRule type="duplicateValues" dxfId="1286" priority="60" stopIfTrue="1"/>
  </conditionalFormatting>
  <conditionalFormatting sqref="H11:I11">
    <cfRule type="cellIs" dxfId="1285" priority="55" stopIfTrue="1" operator="greaterThan">
      <formula>10</formula>
    </cfRule>
    <cfRule type="cellIs" dxfId="1284" priority="56" stopIfTrue="1" operator="greaterThan">
      <formula>10</formula>
    </cfRule>
    <cfRule type="cellIs" dxfId="1283" priority="57" stopIfTrue="1" operator="greaterThan">
      <formula>10</formula>
    </cfRule>
    <cfRule type="cellIs" dxfId="1282" priority="58" stopIfTrue="1" operator="greaterThan">
      <formula>10</formula>
    </cfRule>
  </conditionalFormatting>
  <conditionalFormatting sqref="H12:I84">
    <cfRule type="cellIs" dxfId="1281" priority="51" stopIfTrue="1" operator="greaterThan">
      <formula>10</formula>
    </cfRule>
    <cfRule type="cellIs" dxfId="1280" priority="52" stopIfTrue="1" operator="greaterThan">
      <formula>10</formula>
    </cfRule>
    <cfRule type="cellIs" dxfId="1279" priority="53" stopIfTrue="1" operator="greaterThan">
      <formula>10</formula>
    </cfRule>
    <cfRule type="cellIs" dxfId="1278" priority="54" stopIfTrue="1" operator="greaterThan">
      <formula>10</formula>
    </cfRule>
  </conditionalFormatting>
  <conditionalFormatting sqref="C11">
    <cfRule type="duplicateValues" dxfId="1277" priority="49" stopIfTrue="1"/>
    <cfRule type="duplicateValues" dxfId="1276" priority="50" stopIfTrue="1"/>
  </conditionalFormatting>
  <conditionalFormatting sqref="C12:C84">
    <cfRule type="duplicateValues" dxfId="1275" priority="47" stopIfTrue="1"/>
    <cfRule type="duplicateValues" dxfId="1274" priority="48" stopIfTrue="1"/>
  </conditionalFormatting>
  <conditionalFormatting sqref="H11:J98">
    <cfRule type="cellIs" dxfId="1273" priority="46" operator="greaterThan">
      <formula>10</formula>
    </cfRule>
  </conditionalFormatting>
  <conditionalFormatting sqref="C11:C98">
    <cfRule type="duplicateValues" dxfId="1272" priority="45"/>
  </conditionalFormatting>
  <conditionalFormatting sqref="H11:I70">
    <cfRule type="cellIs" dxfId="1271" priority="41" stopIfTrue="1" operator="greaterThan">
      <formula>10</formula>
    </cfRule>
    <cfRule type="cellIs" dxfId="1270" priority="42" stopIfTrue="1" operator="greaterThan">
      <formula>10</formula>
    </cfRule>
    <cfRule type="cellIs" dxfId="1269" priority="43" stopIfTrue="1" operator="greaterThan">
      <formula>10</formula>
    </cfRule>
    <cfRule type="cellIs" dxfId="1268" priority="44" stopIfTrue="1" operator="greaterThan">
      <formula>10</formula>
    </cfRule>
  </conditionalFormatting>
  <conditionalFormatting sqref="C11">
    <cfRule type="duplicateValues" dxfId="1267" priority="39" stopIfTrue="1"/>
    <cfRule type="duplicateValues" dxfId="1266" priority="40" stopIfTrue="1"/>
  </conditionalFormatting>
  <conditionalFormatting sqref="C12:C70">
    <cfRule type="duplicateValues" dxfId="1265" priority="37" stopIfTrue="1"/>
    <cfRule type="duplicateValues" dxfId="1264" priority="38" stopIfTrue="1"/>
  </conditionalFormatting>
  <conditionalFormatting sqref="H11:I11">
    <cfRule type="cellIs" dxfId="1263" priority="33" stopIfTrue="1" operator="greaterThan">
      <formula>10</formula>
    </cfRule>
    <cfRule type="cellIs" dxfId="1262" priority="34" stopIfTrue="1" operator="greaterThan">
      <formula>10</formula>
    </cfRule>
    <cfRule type="cellIs" dxfId="1261" priority="35" stopIfTrue="1" operator="greaterThan">
      <formula>10</formula>
    </cfRule>
    <cfRule type="cellIs" dxfId="1260" priority="36" stopIfTrue="1" operator="greaterThan">
      <formula>10</formula>
    </cfRule>
  </conditionalFormatting>
  <conditionalFormatting sqref="H12:I70">
    <cfRule type="cellIs" dxfId="1259" priority="29" stopIfTrue="1" operator="greaterThan">
      <formula>10</formula>
    </cfRule>
    <cfRule type="cellIs" dxfId="1258" priority="30" stopIfTrue="1" operator="greaterThan">
      <formula>10</formula>
    </cfRule>
    <cfRule type="cellIs" dxfId="1257" priority="31" stopIfTrue="1" operator="greaterThan">
      <formula>10</formula>
    </cfRule>
    <cfRule type="cellIs" dxfId="1256" priority="32" stopIfTrue="1" operator="greaterThan">
      <formula>10</formula>
    </cfRule>
  </conditionalFormatting>
  <conditionalFormatting sqref="C11">
    <cfRule type="duplicateValues" dxfId="1255" priority="27" stopIfTrue="1"/>
    <cfRule type="duplicateValues" dxfId="1254" priority="28" stopIfTrue="1"/>
  </conditionalFormatting>
  <conditionalFormatting sqref="C12:C70">
    <cfRule type="duplicateValues" dxfId="1253" priority="25" stopIfTrue="1"/>
    <cfRule type="duplicateValues" dxfId="1252" priority="26" stopIfTrue="1"/>
  </conditionalFormatting>
  <conditionalFormatting sqref="H11:J98">
    <cfRule type="cellIs" dxfId="1251" priority="24" operator="greaterThan">
      <formula>10</formula>
    </cfRule>
  </conditionalFormatting>
  <conditionalFormatting sqref="C11:C98">
    <cfRule type="duplicateValues" dxfId="1250" priority="23"/>
  </conditionalFormatting>
  <conditionalFormatting sqref="H11:I80">
    <cfRule type="cellIs" dxfId="1249" priority="19" stopIfTrue="1" operator="greaterThan">
      <formula>10</formula>
    </cfRule>
    <cfRule type="cellIs" dxfId="1248" priority="20" stopIfTrue="1" operator="greaterThan">
      <formula>10</formula>
    </cfRule>
    <cfRule type="cellIs" dxfId="1247" priority="21" stopIfTrue="1" operator="greaterThan">
      <formula>10</formula>
    </cfRule>
    <cfRule type="cellIs" dxfId="1246" priority="22" stopIfTrue="1" operator="greaterThan">
      <formula>10</formula>
    </cfRule>
  </conditionalFormatting>
  <conditionalFormatting sqref="C11">
    <cfRule type="duplicateValues" dxfId="1245" priority="17" stopIfTrue="1"/>
    <cfRule type="duplicateValues" dxfId="1244" priority="18" stopIfTrue="1"/>
  </conditionalFormatting>
  <conditionalFormatting sqref="C12:C80">
    <cfRule type="duplicateValues" dxfId="1243" priority="15" stopIfTrue="1"/>
    <cfRule type="duplicateValues" dxfId="1242" priority="16" stopIfTrue="1"/>
  </conditionalFormatting>
  <conditionalFormatting sqref="H11:I11">
    <cfRule type="cellIs" dxfId="1241" priority="11" stopIfTrue="1" operator="greaterThan">
      <formula>10</formula>
    </cfRule>
    <cfRule type="cellIs" dxfId="1240" priority="12" stopIfTrue="1" operator="greaterThan">
      <formula>10</formula>
    </cfRule>
    <cfRule type="cellIs" dxfId="1239" priority="13" stopIfTrue="1" operator="greaterThan">
      <formula>10</formula>
    </cfRule>
    <cfRule type="cellIs" dxfId="1238" priority="14" stopIfTrue="1" operator="greaterThan">
      <formula>10</formula>
    </cfRule>
  </conditionalFormatting>
  <conditionalFormatting sqref="H12:I80">
    <cfRule type="cellIs" dxfId="1237" priority="7" stopIfTrue="1" operator="greaterThan">
      <formula>10</formula>
    </cfRule>
    <cfRule type="cellIs" dxfId="1236" priority="8" stopIfTrue="1" operator="greaterThan">
      <formula>10</formula>
    </cfRule>
    <cfRule type="cellIs" dxfId="1235" priority="9" stopIfTrue="1" operator="greaterThan">
      <formula>10</formula>
    </cfRule>
    <cfRule type="cellIs" dxfId="1234" priority="10" stopIfTrue="1" operator="greaterThan">
      <formula>10</formula>
    </cfRule>
  </conditionalFormatting>
  <conditionalFormatting sqref="C11">
    <cfRule type="duplicateValues" dxfId="1233" priority="5" stopIfTrue="1"/>
    <cfRule type="duplicateValues" dxfId="1232" priority="6" stopIfTrue="1"/>
  </conditionalFormatting>
  <conditionalFormatting sqref="C12:C80">
    <cfRule type="duplicateValues" dxfId="1231" priority="3" stopIfTrue="1"/>
    <cfRule type="duplicateValues" dxfId="1230" priority="4" stopIfTrue="1"/>
  </conditionalFormatting>
  <conditionalFormatting sqref="H11:J98">
    <cfRule type="cellIs" dxfId="1229" priority="2" operator="greaterThan">
      <formula>10</formula>
    </cfRule>
  </conditionalFormatting>
  <conditionalFormatting sqref="C11:C98">
    <cfRule type="duplicateValues" dxfId="1228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3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3.875" style="1" bestFit="1" customWidth="1"/>
    <col min="5" max="5" width="8.5" style="1" customWidth="1"/>
    <col min="6" max="6" width="9.375" style="1" hidden="1" customWidth="1"/>
    <col min="7" max="7" width="12.87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2431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43597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37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2</v>
      </c>
      <c r="AI9" s="81">
        <f>+$AH$9/$Y$9</f>
        <v>1.3333333333333334E-2</v>
      </c>
      <c r="AJ9" s="73">
        <f>COUNTIF($V$11:$V$219,"Đạt")</f>
        <v>58</v>
      </c>
      <c r="AK9" s="80">
        <f>+$AJ$9/$Y$9</f>
        <v>0.38666666666666666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1982</v>
      </c>
      <c r="D11" s="17" t="s">
        <v>1983</v>
      </c>
      <c r="E11" s="18" t="s">
        <v>73</v>
      </c>
      <c r="F11" s="16" t="s">
        <v>128</v>
      </c>
      <c r="G11" s="16" t="s">
        <v>424</v>
      </c>
      <c r="H11" s="19">
        <v>9</v>
      </c>
      <c r="I11" s="19">
        <v>4</v>
      </c>
      <c r="J11" s="19" t="s">
        <v>27</v>
      </c>
      <c r="K11" s="19" t="s">
        <v>27</v>
      </c>
      <c r="L11" s="20"/>
      <c r="M11" s="20"/>
      <c r="N11" s="20"/>
      <c r="O11" s="20"/>
      <c r="P11" s="174">
        <v>3</v>
      </c>
      <c r="Q11" s="21">
        <f t="shared" ref="Q11:Q74" si="0">ROUND(SUMPRODUCT(H11:P11,$H$10:$P$10)/100,1)</f>
        <v>4.5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1984</v>
      </c>
      <c r="D12" s="26" t="s">
        <v>1985</v>
      </c>
      <c r="E12" s="27" t="s">
        <v>73</v>
      </c>
      <c r="F12" s="25" t="s">
        <v>1020</v>
      </c>
      <c r="G12" s="25" t="s">
        <v>205</v>
      </c>
      <c r="H12" s="29">
        <v>10</v>
      </c>
      <c r="I12" s="29">
        <v>8</v>
      </c>
      <c r="J12" s="29" t="s">
        <v>27</v>
      </c>
      <c r="K12" s="29" t="s">
        <v>27</v>
      </c>
      <c r="L12" s="30"/>
      <c r="M12" s="30"/>
      <c r="N12" s="30"/>
      <c r="O12" s="30"/>
      <c r="P12" s="175">
        <v>7</v>
      </c>
      <c r="Q12" s="32">
        <f t="shared" si="0"/>
        <v>7.9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B</v>
      </c>
      <c r="S12" s="34" t="str">
        <f t="shared" si="1"/>
        <v>Khá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1986</v>
      </c>
      <c r="D13" s="26" t="s">
        <v>1431</v>
      </c>
      <c r="E13" s="27" t="s">
        <v>73</v>
      </c>
      <c r="F13" s="25" t="s">
        <v>1987</v>
      </c>
      <c r="G13" s="25" t="s">
        <v>124</v>
      </c>
      <c r="H13" s="29">
        <v>7</v>
      </c>
      <c r="I13" s="29">
        <v>4</v>
      </c>
      <c r="J13" s="29" t="s">
        <v>27</v>
      </c>
      <c r="K13" s="29" t="s">
        <v>27</v>
      </c>
      <c r="L13" s="36"/>
      <c r="M13" s="36"/>
      <c r="N13" s="36"/>
      <c r="O13" s="36"/>
      <c r="P13" s="175">
        <v>3</v>
      </c>
      <c r="Q13" s="32">
        <f t="shared" si="0"/>
        <v>4.0999999999999996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1988</v>
      </c>
      <c r="D14" s="26" t="s">
        <v>1680</v>
      </c>
      <c r="E14" s="27" t="s">
        <v>73</v>
      </c>
      <c r="F14" s="25" t="s">
        <v>204</v>
      </c>
      <c r="G14" s="25" t="s">
        <v>205</v>
      </c>
      <c r="H14" s="29">
        <v>10</v>
      </c>
      <c r="I14" s="29">
        <v>3</v>
      </c>
      <c r="J14" s="29" t="s">
        <v>27</v>
      </c>
      <c r="K14" s="29" t="s">
        <v>27</v>
      </c>
      <c r="L14" s="36"/>
      <c r="M14" s="36"/>
      <c r="N14" s="36"/>
      <c r="O14" s="36"/>
      <c r="P14" s="175">
        <v>3</v>
      </c>
      <c r="Q14" s="32">
        <f t="shared" si="0"/>
        <v>4.4000000000000004</v>
      </c>
      <c r="R14" s="33" t="str">
        <f t="shared" si="3"/>
        <v>D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1989</v>
      </c>
      <c r="D15" s="26" t="s">
        <v>1990</v>
      </c>
      <c r="E15" s="27" t="s">
        <v>73</v>
      </c>
      <c r="F15" s="25" t="s">
        <v>1731</v>
      </c>
      <c r="G15" s="25" t="s">
        <v>424</v>
      </c>
      <c r="H15" s="29">
        <v>9</v>
      </c>
      <c r="I15" s="29">
        <v>10</v>
      </c>
      <c r="J15" s="29" t="s">
        <v>27</v>
      </c>
      <c r="K15" s="29" t="s">
        <v>27</v>
      </c>
      <c r="L15" s="36"/>
      <c r="M15" s="36"/>
      <c r="N15" s="36"/>
      <c r="O15" s="36"/>
      <c r="P15" s="175">
        <v>3</v>
      </c>
      <c r="Q15" s="32">
        <f t="shared" si="0"/>
        <v>6.3</v>
      </c>
      <c r="R15" s="33" t="str">
        <f t="shared" si="3"/>
        <v>C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1991</v>
      </c>
      <c r="D16" s="26" t="s">
        <v>1992</v>
      </c>
      <c r="E16" s="27" t="s">
        <v>73</v>
      </c>
      <c r="F16" s="25" t="s">
        <v>1563</v>
      </c>
      <c r="G16" s="25" t="s">
        <v>75</v>
      </c>
      <c r="H16" s="29">
        <v>10</v>
      </c>
      <c r="I16" s="29">
        <v>7</v>
      </c>
      <c r="J16" s="29" t="s">
        <v>27</v>
      </c>
      <c r="K16" s="29" t="s">
        <v>27</v>
      </c>
      <c r="L16" s="36"/>
      <c r="M16" s="36"/>
      <c r="N16" s="36"/>
      <c r="O16" s="36"/>
      <c r="P16" s="175">
        <v>5</v>
      </c>
      <c r="Q16" s="32">
        <f t="shared" si="0"/>
        <v>6.6</v>
      </c>
      <c r="R16" s="33" t="str">
        <f t="shared" si="3"/>
        <v>C+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1993</v>
      </c>
      <c r="D17" s="26" t="s">
        <v>1994</v>
      </c>
      <c r="E17" s="27" t="s">
        <v>98</v>
      </c>
      <c r="F17" s="25" t="s">
        <v>233</v>
      </c>
      <c r="G17" s="25" t="s">
        <v>110</v>
      </c>
      <c r="H17" s="29">
        <v>9</v>
      </c>
      <c r="I17" s="29">
        <v>3</v>
      </c>
      <c r="J17" s="29" t="s">
        <v>27</v>
      </c>
      <c r="K17" s="29" t="s">
        <v>27</v>
      </c>
      <c r="L17" s="36"/>
      <c r="M17" s="36"/>
      <c r="N17" s="36"/>
      <c r="O17" s="36"/>
      <c r="P17" s="175">
        <v>9</v>
      </c>
      <c r="Q17" s="32">
        <f t="shared" si="0"/>
        <v>7.2</v>
      </c>
      <c r="R17" s="33" t="str">
        <f t="shared" si="3"/>
        <v>B</v>
      </c>
      <c r="S17" s="34" t="str">
        <f t="shared" si="1"/>
        <v>Khá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1995</v>
      </c>
      <c r="D18" s="26" t="s">
        <v>1336</v>
      </c>
      <c r="E18" s="27" t="s">
        <v>113</v>
      </c>
      <c r="F18" s="25" t="s">
        <v>576</v>
      </c>
      <c r="G18" s="25" t="s">
        <v>91</v>
      </c>
      <c r="H18" s="29">
        <v>8</v>
      </c>
      <c r="I18" s="29">
        <v>4</v>
      </c>
      <c r="J18" s="29" t="s">
        <v>27</v>
      </c>
      <c r="K18" s="29" t="s">
        <v>27</v>
      </c>
      <c r="L18" s="36"/>
      <c r="M18" s="36"/>
      <c r="N18" s="36"/>
      <c r="O18" s="36"/>
      <c r="P18" s="175">
        <v>3</v>
      </c>
      <c r="Q18" s="32">
        <f t="shared" si="0"/>
        <v>4.3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1996</v>
      </c>
      <c r="D19" s="26" t="s">
        <v>1997</v>
      </c>
      <c r="E19" s="27" t="s">
        <v>398</v>
      </c>
      <c r="F19" s="25" t="s">
        <v>1998</v>
      </c>
      <c r="G19" s="25" t="s">
        <v>95</v>
      </c>
      <c r="H19" s="29">
        <v>10</v>
      </c>
      <c r="I19" s="29">
        <v>5</v>
      </c>
      <c r="J19" s="29" t="s">
        <v>27</v>
      </c>
      <c r="K19" s="29" t="s">
        <v>27</v>
      </c>
      <c r="L19" s="36"/>
      <c r="M19" s="36"/>
      <c r="N19" s="36"/>
      <c r="O19" s="36"/>
      <c r="P19" s="175">
        <v>6</v>
      </c>
      <c r="Q19" s="32">
        <f t="shared" si="0"/>
        <v>6.5</v>
      </c>
      <c r="R19" s="33" t="str">
        <f t="shared" si="3"/>
        <v>C+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1999</v>
      </c>
      <c r="D20" s="26" t="s">
        <v>822</v>
      </c>
      <c r="E20" s="27" t="s">
        <v>948</v>
      </c>
      <c r="F20" s="25" t="s">
        <v>2000</v>
      </c>
      <c r="G20" s="25" t="s">
        <v>234</v>
      </c>
      <c r="H20" s="29">
        <v>10</v>
      </c>
      <c r="I20" s="29">
        <v>9</v>
      </c>
      <c r="J20" s="29" t="s">
        <v>27</v>
      </c>
      <c r="K20" s="29" t="s">
        <v>27</v>
      </c>
      <c r="L20" s="36"/>
      <c r="M20" s="36"/>
      <c r="N20" s="36"/>
      <c r="O20" s="36"/>
      <c r="P20" s="175">
        <v>8</v>
      </c>
      <c r="Q20" s="32">
        <f t="shared" si="0"/>
        <v>8.6999999999999993</v>
      </c>
      <c r="R20" s="33" t="str">
        <f t="shared" si="3"/>
        <v>A</v>
      </c>
      <c r="S20" s="34" t="str">
        <f t="shared" si="1"/>
        <v>Giỏi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2001</v>
      </c>
      <c r="D21" s="26" t="s">
        <v>288</v>
      </c>
      <c r="E21" s="27" t="s">
        <v>948</v>
      </c>
      <c r="F21" s="25" t="s">
        <v>2002</v>
      </c>
      <c r="G21" s="25" t="s">
        <v>376</v>
      </c>
      <c r="H21" s="29">
        <v>10</v>
      </c>
      <c r="I21" s="29">
        <v>8</v>
      </c>
      <c r="J21" s="29" t="s">
        <v>27</v>
      </c>
      <c r="K21" s="29" t="s">
        <v>27</v>
      </c>
      <c r="L21" s="36"/>
      <c r="M21" s="36"/>
      <c r="N21" s="36"/>
      <c r="O21" s="36"/>
      <c r="P21" s="175">
        <v>5</v>
      </c>
      <c r="Q21" s="32">
        <f t="shared" si="0"/>
        <v>6.9</v>
      </c>
      <c r="R21" s="33" t="str">
        <f t="shared" si="3"/>
        <v>C+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2003</v>
      </c>
      <c r="D22" s="26" t="s">
        <v>2004</v>
      </c>
      <c r="E22" s="27" t="s">
        <v>2005</v>
      </c>
      <c r="F22" s="25" t="s">
        <v>2006</v>
      </c>
      <c r="G22" s="25" t="s">
        <v>124</v>
      </c>
      <c r="H22" s="29">
        <v>0</v>
      </c>
      <c r="I22" s="29">
        <v>0</v>
      </c>
      <c r="J22" s="29" t="s">
        <v>27</v>
      </c>
      <c r="K22" s="29" t="s">
        <v>27</v>
      </c>
      <c r="L22" s="36"/>
      <c r="M22" s="36"/>
      <c r="N22" s="36"/>
      <c r="O22" s="36"/>
      <c r="P22" s="175" t="s">
        <v>27</v>
      </c>
      <c r="Q22" s="32">
        <f t="shared" si="0"/>
        <v>0</v>
      </c>
      <c r="R22" s="33" t="str">
        <f t="shared" si="3"/>
        <v>F</v>
      </c>
      <c r="S22" s="34" t="str">
        <f t="shared" si="1"/>
        <v>Kém</v>
      </c>
      <c r="T22" s="35" t="str">
        <f t="shared" si="4"/>
        <v>Không đủ ĐKDT</v>
      </c>
      <c r="U22" s="3"/>
      <c r="V22" s="101" t="str">
        <f t="shared" si="2"/>
        <v>Học lại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2007</v>
      </c>
      <c r="D23" s="26" t="s">
        <v>628</v>
      </c>
      <c r="E23" s="27" t="s">
        <v>118</v>
      </c>
      <c r="F23" s="25" t="s">
        <v>2008</v>
      </c>
      <c r="G23" s="25" t="s">
        <v>2009</v>
      </c>
      <c r="H23" s="29">
        <v>10</v>
      </c>
      <c r="I23" s="29">
        <v>8</v>
      </c>
      <c r="J23" s="29" t="s">
        <v>27</v>
      </c>
      <c r="K23" s="29" t="s">
        <v>27</v>
      </c>
      <c r="L23" s="36"/>
      <c r="M23" s="36"/>
      <c r="N23" s="36"/>
      <c r="O23" s="36"/>
      <c r="P23" s="175">
        <v>6</v>
      </c>
      <c r="Q23" s="32">
        <f t="shared" si="0"/>
        <v>7.4</v>
      </c>
      <c r="R23" s="33" t="str">
        <f t="shared" si="3"/>
        <v>B</v>
      </c>
      <c r="S23" s="34" t="str">
        <f t="shared" si="1"/>
        <v>Khá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2010</v>
      </c>
      <c r="D24" s="26" t="s">
        <v>994</v>
      </c>
      <c r="E24" s="27" t="s">
        <v>136</v>
      </c>
      <c r="F24" s="25" t="s">
        <v>566</v>
      </c>
      <c r="G24" s="25" t="s">
        <v>95</v>
      </c>
      <c r="H24" s="29">
        <v>10</v>
      </c>
      <c r="I24" s="29">
        <v>5</v>
      </c>
      <c r="J24" s="29" t="s">
        <v>27</v>
      </c>
      <c r="K24" s="29" t="s">
        <v>27</v>
      </c>
      <c r="L24" s="36"/>
      <c r="M24" s="36"/>
      <c r="N24" s="36"/>
      <c r="O24" s="36"/>
      <c r="P24" s="175">
        <v>6</v>
      </c>
      <c r="Q24" s="32">
        <f t="shared" si="0"/>
        <v>6.5</v>
      </c>
      <c r="R24" s="33" t="str">
        <f t="shared" si="3"/>
        <v>C+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2011</v>
      </c>
      <c r="D25" s="26" t="s">
        <v>176</v>
      </c>
      <c r="E25" s="27" t="s">
        <v>146</v>
      </c>
      <c r="F25" s="25" t="s">
        <v>1220</v>
      </c>
      <c r="G25" s="25" t="s">
        <v>424</v>
      </c>
      <c r="H25" s="29">
        <v>10</v>
      </c>
      <c r="I25" s="29">
        <v>9</v>
      </c>
      <c r="J25" s="29" t="s">
        <v>27</v>
      </c>
      <c r="K25" s="29" t="s">
        <v>27</v>
      </c>
      <c r="L25" s="36"/>
      <c r="M25" s="36"/>
      <c r="N25" s="36"/>
      <c r="O25" s="36"/>
      <c r="P25" s="175">
        <v>3</v>
      </c>
      <c r="Q25" s="32">
        <f t="shared" si="0"/>
        <v>6.2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2012</v>
      </c>
      <c r="D26" s="26" t="s">
        <v>490</v>
      </c>
      <c r="E26" s="27" t="s">
        <v>173</v>
      </c>
      <c r="F26" s="25" t="s">
        <v>2013</v>
      </c>
      <c r="G26" s="25" t="s">
        <v>424</v>
      </c>
      <c r="H26" s="29">
        <v>10</v>
      </c>
      <c r="I26" s="29">
        <v>8</v>
      </c>
      <c r="J26" s="29" t="s">
        <v>27</v>
      </c>
      <c r="K26" s="29" t="s">
        <v>27</v>
      </c>
      <c r="L26" s="36"/>
      <c r="M26" s="36"/>
      <c r="N26" s="36"/>
      <c r="O26" s="36"/>
      <c r="P26" s="175">
        <v>2</v>
      </c>
      <c r="Q26" s="32">
        <f t="shared" si="0"/>
        <v>5.4</v>
      </c>
      <c r="R26" s="33" t="str">
        <f t="shared" si="3"/>
        <v>D+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2014</v>
      </c>
      <c r="D27" s="26" t="s">
        <v>628</v>
      </c>
      <c r="E27" s="27" t="s">
        <v>185</v>
      </c>
      <c r="F27" s="25" t="s">
        <v>1283</v>
      </c>
      <c r="G27" s="25" t="s">
        <v>376</v>
      </c>
      <c r="H27" s="29">
        <v>9</v>
      </c>
      <c r="I27" s="29">
        <v>7</v>
      </c>
      <c r="J27" s="29" t="s">
        <v>27</v>
      </c>
      <c r="K27" s="29" t="s">
        <v>27</v>
      </c>
      <c r="L27" s="36"/>
      <c r="M27" s="36"/>
      <c r="N27" s="36"/>
      <c r="O27" s="36"/>
      <c r="P27" s="175">
        <v>5</v>
      </c>
      <c r="Q27" s="32">
        <f t="shared" si="0"/>
        <v>6.4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2015</v>
      </c>
      <c r="D28" s="26" t="s">
        <v>2016</v>
      </c>
      <c r="E28" s="27" t="s">
        <v>189</v>
      </c>
      <c r="F28" s="25" t="s">
        <v>459</v>
      </c>
      <c r="G28" s="25" t="s">
        <v>95</v>
      </c>
      <c r="H28" s="29">
        <v>9</v>
      </c>
      <c r="I28" s="29">
        <v>7</v>
      </c>
      <c r="J28" s="29" t="s">
        <v>27</v>
      </c>
      <c r="K28" s="29" t="s">
        <v>27</v>
      </c>
      <c r="L28" s="36"/>
      <c r="M28" s="36"/>
      <c r="N28" s="36"/>
      <c r="O28" s="36"/>
      <c r="P28" s="175">
        <v>4</v>
      </c>
      <c r="Q28" s="32">
        <f t="shared" si="0"/>
        <v>5.9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2017</v>
      </c>
      <c r="D29" s="26" t="s">
        <v>2018</v>
      </c>
      <c r="E29" s="27" t="s">
        <v>443</v>
      </c>
      <c r="F29" s="25" t="s">
        <v>2019</v>
      </c>
      <c r="G29" s="25" t="s">
        <v>376</v>
      </c>
      <c r="H29" s="29">
        <v>10</v>
      </c>
      <c r="I29" s="29">
        <v>6</v>
      </c>
      <c r="J29" s="29" t="s">
        <v>27</v>
      </c>
      <c r="K29" s="29" t="s">
        <v>27</v>
      </c>
      <c r="L29" s="36"/>
      <c r="M29" s="36"/>
      <c r="N29" s="36"/>
      <c r="O29" s="36"/>
      <c r="P29" s="175">
        <v>2</v>
      </c>
      <c r="Q29" s="32">
        <f t="shared" si="0"/>
        <v>4.8</v>
      </c>
      <c r="R29" s="33" t="str">
        <f t="shared" si="3"/>
        <v>D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2020</v>
      </c>
      <c r="D30" s="26" t="s">
        <v>2021</v>
      </c>
      <c r="E30" s="27" t="s">
        <v>443</v>
      </c>
      <c r="F30" s="25" t="s">
        <v>1632</v>
      </c>
      <c r="G30" s="25" t="s">
        <v>594</v>
      </c>
      <c r="H30" s="29">
        <v>10</v>
      </c>
      <c r="I30" s="29">
        <v>4</v>
      </c>
      <c r="J30" s="29" t="s">
        <v>27</v>
      </c>
      <c r="K30" s="29" t="s">
        <v>27</v>
      </c>
      <c r="L30" s="36"/>
      <c r="M30" s="36"/>
      <c r="N30" s="36"/>
      <c r="O30" s="36"/>
      <c r="P30" s="175">
        <v>5</v>
      </c>
      <c r="Q30" s="32">
        <f t="shared" si="0"/>
        <v>5.7</v>
      </c>
      <c r="R30" s="33" t="str">
        <f t="shared" si="3"/>
        <v>C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2022</v>
      </c>
      <c r="D31" s="26" t="s">
        <v>2023</v>
      </c>
      <c r="E31" s="27" t="s">
        <v>2024</v>
      </c>
      <c r="F31" s="25" t="s">
        <v>2025</v>
      </c>
      <c r="G31" s="25" t="s">
        <v>129</v>
      </c>
      <c r="H31" s="29">
        <v>9</v>
      </c>
      <c r="I31" s="29">
        <v>5</v>
      </c>
      <c r="J31" s="29" t="s">
        <v>27</v>
      </c>
      <c r="K31" s="29" t="s">
        <v>27</v>
      </c>
      <c r="L31" s="36"/>
      <c r="M31" s="36"/>
      <c r="N31" s="36"/>
      <c r="O31" s="36"/>
      <c r="P31" s="175">
        <v>3</v>
      </c>
      <c r="Q31" s="32">
        <f t="shared" si="0"/>
        <v>4.8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2026</v>
      </c>
      <c r="D32" s="26" t="s">
        <v>822</v>
      </c>
      <c r="E32" s="27" t="s">
        <v>1296</v>
      </c>
      <c r="F32" s="25" t="s">
        <v>1714</v>
      </c>
      <c r="G32" s="25" t="s">
        <v>594</v>
      </c>
      <c r="H32" s="29">
        <v>10</v>
      </c>
      <c r="I32" s="29">
        <v>7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6.1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2027</v>
      </c>
      <c r="D33" s="26" t="s">
        <v>772</v>
      </c>
      <c r="E33" s="27" t="s">
        <v>208</v>
      </c>
      <c r="F33" s="25" t="s">
        <v>2028</v>
      </c>
      <c r="G33" s="25" t="s">
        <v>2009</v>
      </c>
      <c r="H33" s="29">
        <v>10</v>
      </c>
      <c r="I33" s="29">
        <v>6</v>
      </c>
      <c r="J33" s="29" t="s">
        <v>27</v>
      </c>
      <c r="K33" s="29" t="s">
        <v>27</v>
      </c>
      <c r="L33" s="36"/>
      <c r="M33" s="36"/>
      <c r="N33" s="36"/>
      <c r="O33" s="36"/>
      <c r="P33" s="175">
        <v>3</v>
      </c>
      <c r="Q33" s="32">
        <f t="shared" si="0"/>
        <v>5.3</v>
      </c>
      <c r="R33" s="33" t="str">
        <f t="shared" si="3"/>
        <v>D+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2029</v>
      </c>
      <c r="D34" s="26" t="s">
        <v>2030</v>
      </c>
      <c r="E34" s="27" t="s">
        <v>211</v>
      </c>
      <c r="F34" s="25" t="s">
        <v>256</v>
      </c>
      <c r="G34" s="25" t="s">
        <v>138</v>
      </c>
      <c r="H34" s="29">
        <v>10</v>
      </c>
      <c r="I34" s="29">
        <v>9</v>
      </c>
      <c r="J34" s="29" t="s">
        <v>27</v>
      </c>
      <c r="K34" s="29" t="s">
        <v>27</v>
      </c>
      <c r="L34" s="36"/>
      <c r="M34" s="36"/>
      <c r="N34" s="36"/>
      <c r="O34" s="36"/>
      <c r="P34" s="175">
        <v>3</v>
      </c>
      <c r="Q34" s="32">
        <f t="shared" si="0"/>
        <v>6.2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2031</v>
      </c>
      <c r="D35" s="26" t="s">
        <v>435</v>
      </c>
      <c r="E35" s="27" t="s">
        <v>988</v>
      </c>
      <c r="F35" s="25" t="s">
        <v>1882</v>
      </c>
      <c r="G35" s="25" t="s">
        <v>424</v>
      </c>
      <c r="H35" s="29">
        <v>10</v>
      </c>
      <c r="I35" s="29">
        <v>9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6.2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2032</v>
      </c>
      <c r="D36" s="26" t="s">
        <v>126</v>
      </c>
      <c r="E36" s="27" t="s">
        <v>629</v>
      </c>
      <c r="F36" s="25" t="s">
        <v>1020</v>
      </c>
      <c r="G36" s="25" t="s">
        <v>167</v>
      </c>
      <c r="H36" s="29">
        <v>10</v>
      </c>
      <c r="I36" s="29">
        <v>9</v>
      </c>
      <c r="J36" s="29" t="s">
        <v>27</v>
      </c>
      <c r="K36" s="29" t="s">
        <v>27</v>
      </c>
      <c r="L36" s="36"/>
      <c r="M36" s="36"/>
      <c r="N36" s="36"/>
      <c r="O36" s="36"/>
      <c r="P36" s="175">
        <v>4</v>
      </c>
      <c r="Q36" s="32">
        <f t="shared" si="0"/>
        <v>6.7</v>
      </c>
      <c r="R36" s="33" t="str">
        <f t="shared" si="3"/>
        <v>C+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2033</v>
      </c>
      <c r="D37" s="26" t="s">
        <v>288</v>
      </c>
      <c r="E37" s="27" t="s">
        <v>2034</v>
      </c>
      <c r="F37" s="25" t="s">
        <v>2035</v>
      </c>
      <c r="G37" s="25" t="s">
        <v>2036</v>
      </c>
      <c r="H37" s="29">
        <v>9</v>
      </c>
      <c r="I37" s="29">
        <v>9</v>
      </c>
      <c r="J37" s="29" t="s">
        <v>27</v>
      </c>
      <c r="K37" s="29" t="s">
        <v>27</v>
      </c>
      <c r="L37" s="36"/>
      <c r="M37" s="36"/>
      <c r="N37" s="36"/>
      <c r="O37" s="36"/>
      <c r="P37" s="175">
        <v>4</v>
      </c>
      <c r="Q37" s="32">
        <f t="shared" si="0"/>
        <v>6.5</v>
      </c>
      <c r="R37" s="33" t="str">
        <f t="shared" si="3"/>
        <v>C+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2037</v>
      </c>
      <c r="D38" s="26" t="s">
        <v>1145</v>
      </c>
      <c r="E38" s="27" t="s">
        <v>2038</v>
      </c>
      <c r="F38" s="25" t="s">
        <v>1690</v>
      </c>
      <c r="G38" s="25" t="s">
        <v>557</v>
      </c>
      <c r="H38" s="29">
        <v>10</v>
      </c>
      <c r="I38" s="29">
        <v>9</v>
      </c>
      <c r="J38" s="29" t="s">
        <v>27</v>
      </c>
      <c r="K38" s="29" t="s">
        <v>27</v>
      </c>
      <c r="L38" s="36"/>
      <c r="M38" s="36"/>
      <c r="N38" s="36"/>
      <c r="O38" s="36"/>
      <c r="P38" s="175">
        <v>3</v>
      </c>
      <c r="Q38" s="32">
        <f t="shared" si="0"/>
        <v>6.2</v>
      </c>
      <c r="R38" s="33" t="str">
        <f t="shared" si="3"/>
        <v>C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2039</v>
      </c>
      <c r="D39" s="26" t="s">
        <v>2040</v>
      </c>
      <c r="E39" s="27" t="s">
        <v>2041</v>
      </c>
      <c r="F39" s="25" t="s">
        <v>1781</v>
      </c>
      <c r="G39" s="25" t="s">
        <v>376</v>
      </c>
      <c r="H39" s="29">
        <v>9</v>
      </c>
      <c r="I39" s="29">
        <v>7</v>
      </c>
      <c r="J39" s="29" t="s">
        <v>27</v>
      </c>
      <c r="K39" s="29" t="s">
        <v>27</v>
      </c>
      <c r="L39" s="36"/>
      <c r="M39" s="36"/>
      <c r="N39" s="36"/>
      <c r="O39" s="36"/>
      <c r="P39" s="175">
        <v>2</v>
      </c>
      <c r="Q39" s="32">
        <f t="shared" si="0"/>
        <v>4.9000000000000004</v>
      </c>
      <c r="R39" s="33" t="str">
        <f t="shared" si="3"/>
        <v>D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2042</v>
      </c>
      <c r="D40" s="26" t="s">
        <v>310</v>
      </c>
      <c r="E40" s="27" t="s">
        <v>2041</v>
      </c>
      <c r="F40" s="25" t="s">
        <v>540</v>
      </c>
      <c r="G40" s="25" t="s">
        <v>424</v>
      </c>
      <c r="H40" s="29">
        <v>10</v>
      </c>
      <c r="I40" s="29">
        <v>6</v>
      </c>
      <c r="J40" s="29" t="s">
        <v>27</v>
      </c>
      <c r="K40" s="29" t="s">
        <v>27</v>
      </c>
      <c r="L40" s="36"/>
      <c r="M40" s="36"/>
      <c r="N40" s="36"/>
      <c r="O40" s="36"/>
      <c r="P40" s="175">
        <v>3</v>
      </c>
      <c r="Q40" s="32">
        <f t="shared" si="0"/>
        <v>5.3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2043</v>
      </c>
      <c r="D41" s="26" t="s">
        <v>2044</v>
      </c>
      <c r="E41" s="27" t="s">
        <v>228</v>
      </c>
      <c r="F41" s="25" t="s">
        <v>2045</v>
      </c>
      <c r="G41" s="25" t="s">
        <v>2046</v>
      </c>
      <c r="H41" s="29">
        <v>10</v>
      </c>
      <c r="I41" s="29">
        <v>8</v>
      </c>
      <c r="J41" s="29" t="s">
        <v>27</v>
      </c>
      <c r="K41" s="29" t="s">
        <v>27</v>
      </c>
      <c r="L41" s="36"/>
      <c r="M41" s="36"/>
      <c r="N41" s="36"/>
      <c r="O41" s="36"/>
      <c r="P41" s="175">
        <v>8</v>
      </c>
      <c r="Q41" s="32">
        <f t="shared" si="0"/>
        <v>8.4</v>
      </c>
      <c r="R41" s="33" t="str">
        <f t="shared" si="3"/>
        <v>B+</v>
      </c>
      <c r="S41" s="34" t="str">
        <f t="shared" si="1"/>
        <v>Khá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2047</v>
      </c>
      <c r="D42" s="26" t="s">
        <v>2048</v>
      </c>
      <c r="E42" s="27" t="s">
        <v>228</v>
      </c>
      <c r="F42" s="25" t="s">
        <v>109</v>
      </c>
      <c r="G42" s="25" t="s">
        <v>966</v>
      </c>
      <c r="H42" s="29">
        <v>8</v>
      </c>
      <c r="I42" s="29">
        <v>8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6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2049</v>
      </c>
      <c r="D43" s="26" t="s">
        <v>581</v>
      </c>
      <c r="E43" s="27" t="s">
        <v>228</v>
      </c>
      <c r="F43" s="25" t="s">
        <v>1337</v>
      </c>
      <c r="G43" s="25" t="s">
        <v>138</v>
      </c>
      <c r="H43" s="29">
        <v>10</v>
      </c>
      <c r="I43" s="29">
        <v>10</v>
      </c>
      <c r="J43" s="29" t="s">
        <v>27</v>
      </c>
      <c r="K43" s="29" t="s">
        <v>27</v>
      </c>
      <c r="L43" s="36"/>
      <c r="M43" s="36"/>
      <c r="N43" s="36"/>
      <c r="O43" s="36"/>
      <c r="P43" s="175">
        <v>5</v>
      </c>
      <c r="Q43" s="32">
        <f t="shared" si="0"/>
        <v>7.5</v>
      </c>
      <c r="R43" s="33" t="str">
        <f t="shared" si="3"/>
        <v>B</v>
      </c>
      <c r="S43" s="34" t="str">
        <f t="shared" si="1"/>
        <v>Khá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2050</v>
      </c>
      <c r="D44" s="26" t="s">
        <v>2051</v>
      </c>
      <c r="E44" s="27" t="s">
        <v>232</v>
      </c>
      <c r="F44" s="25" t="s">
        <v>2052</v>
      </c>
      <c r="G44" s="25" t="s">
        <v>297</v>
      </c>
      <c r="H44" s="29">
        <v>10</v>
      </c>
      <c r="I44" s="29">
        <v>8</v>
      </c>
      <c r="J44" s="29" t="s">
        <v>27</v>
      </c>
      <c r="K44" s="29" t="s">
        <v>27</v>
      </c>
      <c r="L44" s="36"/>
      <c r="M44" s="36"/>
      <c r="N44" s="36"/>
      <c r="O44" s="36"/>
      <c r="P44" s="175">
        <v>5</v>
      </c>
      <c r="Q44" s="32">
        <f t="shared" si="0"/>
        <v>6.9</v>
      </c>
      <c r="R44" s="33" t="str">
        <f t="shared" si="3"/>
        <v>C+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2053</v>
      </c>
      <c r="D45" s="26" t="s">
        <v>254</v>
      </c>
      <c r="E45" s="27" t="s">
        <v>2054</v>
      </c>
      <c r="F45" s="25" t="s">
        <v>1844</v>
      </c>
      <c r="G45" s="25" t="s">
        <v>205</v>
      </c>
      <c r="H45" s="29">
        <v>9</v>
      </c>
      <c r="I45" s="29">
        <v>5</v>
      </c>
      <c r="J45" s="29" t="s">
        <v>27</v>
      </c>
      <c r="K45" s="29" t="s">
        <v>27</v>
      </c>
      <c r="L45" s="36"/>
      <c r="M45" s="36"/>
      <c r="N45" s="36"/>
      <c r="O45" s="36"/>
      <c r="P45" s="175">
        <v>3</v>
      </c>
      <c r="Q45" s="32">
        <f t="shared" si="0"/>
        <v>4.8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2055</v>
      </c>
      <c r="D46" s="26" t="s">
        <v>39</v>
      </c>
      <c r="E46" s="27" t="s">
        <v>251</v>
      </c>
      <c r="F46" s="25" t="s">
        <v>2056</v>
      </c>
      <c r="G46" s="25" t="s">
        <v>945</v>
      </c>
      <c r="H46" s="29">
        <v>9</v>
      </c>
      <c r="I46" s="29">
        <v>7</v>
      </c>
      <c r="J46" s="29" t="s">
        <v>27</v>
      </c>
      <c r="K46" s="29" t="s">
        <v>27</v>
      </c>
      <c r="L46" s="36"/>
      <c r="M46" s="36"/>
      <c r="N46" s="36"/>
      <c r="O46" s="36"/>
      <c r="P46" s="175">
        <v>5</v>
      </c>
      <c r="Q46" s="32">
        <f t="shared" si="0"/>
        <v>6.4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2057</v>
      </c>
      <c r="D47" s="26" t="s">
        <v>2058</v>
      </c>
      <c r="E47" s="27" t="s">
        <v>251</v>
      </c>
      <c r="F47" s="25" t="s">
        <v>749</v>
      </c>
      <c r="G47" s="25" t="s">
        <v>594</v>
      </c>
      <c r="H47" s="29">
        <v>10</v>
      </c>
      <c r="I47" s="29">
        <v>4</v>
      </c>
      <c r="J47" s="29" t="s">
        <v>27</v>
      </c>
      <c r="K47" s="29" t="s">
        <v>27</v>
      </c>
      <c r="L47" s="36"/>
      <c r="M47" s="36"/>
      <c r="N47" s="36"/>
      <c r="O47" s="36"/>
      <c r="P47" s="175">
        <v>3</v>
      </c>
      <c r="Q47" s="32">
        <f t="shared" si="0"/>
        <v>4.7</v>
      </c>
      <c r="R47" s="33" t="str">
        <f t="shared" si="3"/>
        <v>D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2059</v>
      </c>
      <c r="D48" s="26" t="s">
        <v>1713</v>
      </c>
      <c r="E48" s="27" t="s">
        <v>251</v>
      </c>
      <c r="F48" s="25" t="s">
        <v>414</v>
      </c>
      <c r="G48" s="25" t="s">
        <v>95</v>
      </c>
      <c r="H48" s="29">
        <v>10</v>
      </c>
      <c r="I48" s="29">
        <v>8</v>
      </c>
      <c r="J48" s="29" t="s">
        <v>27</v>
      </c>
      <c r="K48" s="29" t="s">
        <v>27</v>
      </c>
      <c r="L48" s="36"/>
      <c r="M48" s="36"/>
      <c r="N48" s="36"/>
      <c r="O48" s="36"/>
      <c r="P48" s="175">
        <v>6</v>
      </c>
      <c r="Q48" s="32">
        <f t="shared" si="0"/>
        <v>7.4</v>
      </c>
      <c r="R48" s="33" t="str">
        <f t="shared" si="3"/>
        <v>B</v>
      </c>
      <c r="S48" s="34" t="str">
        <f t="shared" si="1"/>
        <v>Khá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2060</v>
      </c>
      <c r="D49" s="26" t="s">
        <v>2061</v>
      </c>
      <c r="E49" s="27" t="s">
        <v>2062</v>
      </c>
      <c r="F49" s="25" t="s">
        <v>1155</v>
      </c>
      <c r="G49" s="25" t="s">
        <v>323</v>
      </c>
      <c r="H49" s="29">
        <v>10</v>
      </c>
      <c r="I49" s="29">
        <v>10</v>
      </c>
      <c r="J49" s="29" t="s">
        <v>27</v>
      </c>
      <c r="K49" s="29" t="s">
        <v>27</v>
      </c>
      <c r="L49" s="36"/>
      <c r="M49" s="36"/>
      <c r="N49" s="36"/>
      <c r="O49" s="36"/>
      <c r="P49" s="175">
        <v>8</v>
      </c>
      <c r="Q49" s="32">
        <f t="shared" si="0"/>
        <v>9</v>
      </c>
      <c r="R49" s="33" t="str">
        <f t="shared" si="3"/>
        <v>A+</v>
      </c>
      <c r="S49" s="34" t="str">
        <f t="shared" si="1"/>
        <v>Giỏi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2063</v>
      </c>
      <c r="D50" s="26" t="s">
        <v>2064</v>
      </c>
      <c r="E50" s="27" t="s">
        <v>683</v>
      </c>
      <c r="F50" s="25" t="s">
        <v>446</v>
      </c>
      <c r="G50" s="25" t="s">
        <v>585</v>
      </c>
      <c r="H50" s="29">
        <v>10</v>
      </c>
      <c r="I50" s="29">
        <v>6</v>
      </c>
      <c r="J50" s="29" t="s">
        <v>27</v>
      </c>
      <c r="K50" s="29" t="s">
        <v>27</v>
      </c>
      <c r="L50" s="36"/>
      <c r="M50" s="36"/>
      <c r="N50" s="36"/>
      <c r="O50" s="36"/>
      <c r="P50" s="175">
        <v>8</v>
      </c>
      <c r="Q50" s="32">
        <f t="shared" si="0"/>
        <v>7.8</v>
      </c>
      <c r="R50" s="33" t="str">
        <f t="shared" si="3"/>
        <v>B</v>
      </c>
      <c r="S50" s="34" t="str">
        <f t="shared" si="1"/>
        <v>Khá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2065</v>
      </c>
      <c r="D51" s="26" t="s">
        <v>2066</v>
      </c>
      <c r="E51" s="27" t="s">
        <v>259</v>
      </c>
      <c r="F51" s="25" t="s">
        <v>1531</v>
      </c>
      <c r="G51" s="25" t="s">
        <v>138</v>
      </c>
      <c r="H51" s="29">
        <v>9</v>
      </c>
      <c r="I51" s="29">
        <v>8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6.2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2067</v>
      </c>
      <c r="D52" s="26" t="s">
        <v>940</v>
      </c>
      <c r="E52" s="27" t="s">
        <v>843</v>
      </c>
      <c r="F52" s="25" t="s">
        <v>2068</v>
      </c>
      <c r="G52" s="25" t="s">
        <v>626</v>
      </c>
      <c r="H52" s="29">
        <v>10</v>
      </c>
      <c r="I52" s="29">
        <v>6</v>
      </c>
      <c r="J52" s="29" t="s">
        <v>27</v>
      </c>
      <c r="K52" s="29" t="s">
        <v>27</v>
      </c>
      <c r="L52" s="36"/>
      <c r="M52" s="36"/>
      <c r="N52" s="36"/>
      <c r="O52" s="36"/>
      <c r="P52" s="175">
        <v>4</v>
      </c>
      <c r="Q52" s="32">
        <f t="shared" si="0"/>
        <v>5.8</v>
      </c>
      <c r="R52" s="33" t="str">
        <f t="shared" si="3"/>
        <v>C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2069</v>
      </c>
      <c r="D53" s="26" t="s">
        <v>1065</v>
      </c>
      <c r="E53" s="27" t="s">
        <v>479</v>
      </c>
      <c r="F53" s="25" t="s">
        <v>399</v>
      </c>
      <c r="G53" s="25" t="s">
        <v>424</v>
      </c>
      <c r="H53" s="29">
        <v>10</v>
      </c>
      <c r="I53" s="29">
        <v>5</v>
      </c>
      <c r="J53" s="29" t="s">
        <v>27</v>
      </c>
      <c r="K53" s="29" t="s">
        <v>27</v>
      </c>
      <c r="L53" s="36"/>
      <c r="M53" s="36"/>
      <c r="N53" s="36"/>
      <c r="O53" s="36"/>
      <c r="P53" s="175">
        <v>3</v>
      </c>
      <c r="Q53" s="32">
        <f t="shared" si="0"/>
        <v>5</v>
      </c>
      <c r="R53" s="33" t="str">
        <f t="shared" si="3"/>
        <v>D+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2070</v>
      </c>
      <c r="D54" s="26" t="s">
        <v>85</v>
      </c>
      <c r="E54" s="27" t="s">
        <v>495</v>
      </c>
      <c r="F54" s="25" t="s">
        <v>2071</v>
      </c>
      <c r="G54" s="25" t="s">
        <v>376</v>
      </c>
      <c r="H54" s="29">
        <v>8</v>
      </c>
      <c r="I54" s="29">
        <v>8</v>
      </c>
      <c r="J54" s="29" t="s">
        <v>27</v>
      </c>
      <c r="K54" s="29" t="s">
        <v>27</v>
      </c>
      <c r="L54" s="36"/>
      <c r="M54" s="36"/>
      <c r="N54" s="36"/>
      <c r="O54" s="36"/>
      <c r="P54" s="175">
        <v>4</v>
      </c>
      <c r="Q54" s="32">
        <f t="shared" si="0"/>
        <v>6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2072</v>
      </c>
      <c r="D55" s="26" t="s">
        <v>2073</v>
      </c>
      <c r="E55" s="27" t="s">
        <v>291</v>
      </c>
      <c r="F55" s="25" t="s">
        <v>1670</v>
      </c>
      <c r="G55" s="25" t="s">
        <v>424</v>
      </c>
      <c r="H55" s="29">
        <v>10</v>
      </c>
      <c r="I55" s="29">
        <v>8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6.4</v>
      </c>
      <c r="R55" s="33" t="str">
        <f t="shared" si="3"/>
        <v>C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2074</v>
      </c>
      <c r="D56" s="26" t="s">
        <v>2075</v>
      </c>
      <c r="E56" s="27" t="s">
        <v>295</v>
      </c>
      <c r="F56" s="25" t="s">
        <v>611</v>
      </c>
      <c r="G56" s="25" t="s">
        <v>95</v>
      </c>
      <c r="H56" s="29">
        <v>10</v>
      </c>
      <c r="I56" s="29">
        <v>6</v>
      </c>
      <c r="J56" s="29" t="s">
        <v>27</v>
      </c>
      <c r="K56" s="29" t="s">
        <v>27</v>
      </c>
      <c r="L56" s="36"/>
      <c r="M56" s="36"/>
      <c r="N56" s="36"/>
      <c r="O56" s="36"/>
      <c r="P56" s="175">
        <v>2</v>
      </c>
      <c r="Q56" s="32">
        <f t="shared" si="0"/>
        <v>4.8</v>
      </c>
      <c r="R56" s="33" t="str">
        <f t="shared" si="3"/>
        <v>D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2076</v>
      </c>
      <c r="D57" s="26" t="s">
        <v>664</v>
      </c>
      <c r="E57" s="27" t="s">
        <v>1602</v>
      </c>
      <c r="F57" s="25" t="s">
        <v>1289</v>
      </c>
      <c r="G57" s="25" t="s">
        <v>143</v>
      </c>
      <c r="H57" s="29">
        <v>10</v>
      </c>
      <c r="I57" s="29">
        <v>8</v>
      </c>
      <c r="J57" s="29" t="s">
        <v>27</v>
      </c>
      <c r="K57" s="29" t="s">
        <v>27</v>
      </c>
      <c r="L57" s="36"/>
      <c r="M57" s="36"/>
      <c r="N57" s="36"/>
      <c r="O57" s="36"/>
      <c r="P57" s="175">
        <v>5</v>
      </c>
      <c r="Q57" s="32">
        <f t="shared" si="0"/>
        <v>6.9</v>
      </c>
      <c r="R57" s="33" t="str">
        <f t="shared" si="3"/>
        <v>C+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2077</v>
      </c>
      <c r="D58" s="26" t="s">
        <v>1680</v>
      </c>
      <c r="E58" s="27" t="s">
        <v>311</v>
      </c>
      <c r="F58" s="25" t="s">
        <v>551</v>
      </c>
      <c r="G58" s="25" t="s">
        <v>376</v>
      </c>
      <c r="H58" s="29">
        <v>10</v>
      </c>
      <c r="I58" s="29">
        <v>6</v>
      </c>
      <c r="J58" s="29" t="s">
        <v>27</v>
      </c>
      <c r="K58" s="29" t="s">
        <v>27</v>
      </c>
      <c r="L58" s="36"/>
      <c r="M58" s="36"/>
      <c r="N58" s="36"/>
      <c r="O58" s="36"/>
      <c r="P58" s="175">
        <v>2</v>
      </c>
      <c r="Q58" s="32">
        <f t="shared" si="0"/>
        <v>4.8</v>
      </c>
      <c r="R58" s="33" t="str">
        <f t="shared" si="3"/>
        <v>D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2078</v>
      </c>
      <c r="D59" s="26" t="s">
        <v>288</v>
      </c>
      <c r="E59" s="27" t="s">
        <v>2079</v>
      </c>
      <c r="F59" s="25" t="s">
        <v>366</v>
      </c>
      <c r="G59" s="25" t="s">
        <v>95</v>
      </c>
      <c r="H59" s="29">
        <v>10</v>
      </c>
      <c r="I59" s="29">
        <v>7</v>
      </c>
      <c r="J59" s="29" t="s">
        <v>27</v>
      </c>
      <c r="K59" s="29" t="s">
        <v>27</v>
      </c>
      <c r="L59" s="36"/>
      <c r="M59" s="36"/>
      <c r="N59" s="36"/>
      <c r="O59" s="36"/>
      <c r="P59" s="175">
        <v>4</v>
      </c>
      <c r="Q59" s="32">
        <f t="shared" si="0"/>
        <v>6.1</v>
      </c>
      <c r="R59" s="33" t="str">
        <f t="shared" si="3"/>
        <v>C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2080</v>
      </c>
      <c r="D60" s="26" t="s">
        <v>2081</v>
      </c>
      <c r="E60" s="27" t="s">
        <v>2079</v>
      </c>
      <c r="F60" s="25" t="s">
        <v>308</v>
      </c>
      <c r="G60" s="25" t="s">
        <v>512</v>
      </c>
      <c r="H60" s="29">
        <v>10</v>
      </c>
      <c r="I60" s="29">
        <v>10</v>
      </c>
      <c r="J60" s="29" t="s">
        <v>27</v>
      </c>
      <c r="K60" s="29" t="s">
        <v>27</v>
      </c>
      <c r="L60" s="36"/>
      <c r="M60" s="36"/>
      <c r="N60" s="36"/>
      <c r="O60" s="36"/>
      <c r="P60" s="175">
        <v>7</v>
      </c>
      <c r="Q60" s="32">
        <f t="shared" si="0"/>
        <v>8.5</v>
      </c>
      <c r="R60" s="33" t="str">
        <f t="shared" si="3"/>
        <v>A</v>
      </c>
      <c r="S60" s="34" t="str">
        <f t="shared" si="1"/>
        <v>Giỏi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2082</v>
      </c>
      <c r="D61" s="26" t="s">
        <v>2083</v>
      </c>
      <c r="E61" s="27" t="s">
        <v>506</v>
      </c>
      <c r="F61" s="25" t="s">
        <v>1867</v>
      </c>
      <c r="G61" s="25" t="s">
        <v>124</v>
      </c>
      <c r="H61" s="29">
        <v>9</v>
      </c>
      <c r="I61" s="29">
        <v>7</v>
      </c>
      <c r="J61" s="29" t="s">
        <v>27</v>
      </c>
      <c r="K61" s="29" t="s">
        <v>27</v>
      </c>
      <c r="L61" s="36"/>
      <c r="M61" s="36"/>
      <c r="N61" s="36"/>
      <c r="O61" s="36"/>
      <c r="P61" s="175">
        <v>6</v>
      </c>
      <c r="Q61" s="32">
        <f t="shared" si="0"/>
        <v>6.9</v>
      </c>
      <c r="R61" s="33" t="str">
        <f t="shared" si="3"/>
        <v>C+</v>
      </c>
      <c r="S61" s="34" t="str">
        <f t="shared" si="1"/>
        <v>Trung bình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2084</v>
      </c>
      <c r="D62" s="26" t="s">
        <v>888</v>
      </c>
      <c r="E62" s="27" t="s">
        <v>1053</v>
      </c>
      <c r="F62" s="25" t="s">
        <v>1213</v>
      </c>
      <c r="G62" s="25" t="s">
        <v>282</v>
      </c>
      <c r="H62" s="29">
        <v>0</v>
      </c>
      <c r="I62" s="29">
        <v>0</v>
      </c>
      <c r="J62" s="29" t="s">
        <v>27</v>
      </c>
      <c r="K62" s="29" t="s">
        <v>27</v>
      </c>
      <c r="L62" s="36"/>
      <c r="M62" s="36"/>
      <c r="N62" s="36"/>
      <c r="O62" s="36"/>
      <c r="P62" s="175" t="s">
        <v>27</v>
      </c>
      <c r="Q62" s="32">
        <f t="shared" si="0"/>
        <v>0</v>
      </c>
      <c r="R62" s="33" t="str">
        <f t="shared" si="3"/>
        <v>F</v>
      </c>
      <c r="S62" s="34" t="str">
        <f t="shared" si="1"/>
        <v>Kém</v>
      </c>
      <c r="T62" s="35" t="str">
        <f t="shared" si="4"/>
        <v>Không đủ ĐKDT</v>
      </c>
      <c r="U62" s="3"/>
      <c r="V62" s="101" t="str">
        <f t="shared" si="2"/>
        <v>Học lại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2085</v>
      </c>
      <c r="D63" s="26" t="s">
        <v>2086</v>
      </c>
      <c r="E63" s="27" t="s">
        <v>321</v>
      </c>
      <c r="F63" s="25" t="s">
        <v>2087</v>
      </c>
      <c r="G63" s="25" t="s">
        <v>2088</v>
      </c>
      <c r="H63" s="29">
        <v>9</v>
      </c>
      <c r="I63" s="29">
        <v>6</v>
      </c>
      <c r="J63" s="29" t="s">
        <v>27</v>
      </c>
      <c r="K63" s="29" t="s">
        <v>27</v>
      </c>
      <c r="L63" s="36"/>
      <c r="M63" s="36"/>
      <c r="N63" s="36"/>
      <c r="O63" s="36"/>
      <c r="P63" s="175">
        <v>4</v>
      </c>
      <c r="Q63" s="32">
        <f t="shared" si="0"/>
        <v>5.6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2089</v>
      </c>
      <c r="D64" s="26" t="s">
        <v>1203</v>
      </c>
      <c r="E64" s="27" t="s">
        <v>515</v>
      </c>
      <c r="F64" s="25" t="s">
        <v>2090</v>
      </c>
      <c r="G64" s="25" t="s">
        <v>424</v>
      </c>
      <c r="H64" s="29">
        <v>9</v>
      </c>
      <c r="I64" s="29">
        <v>5</v>
      </c>
      <c r="J64" s="29" t="s">
        <v>27</v>
      </c>
      <c r="K64" s="29" t="s">
        <v>27</v>
      </c>
      <c r="L64" s="36"/>
      <c r="M64" s="36"/>
      <c r="N64" s="36"/>
      <c r="O64" s="36"/>
      <c r="P64" s="175">
        <v>5</v>
      </c>
      <c r="Q64" s="32">
        <f t="shared" si="0"/>
        <v>5.8</v>
      </c>
      <c r="R64" s="33" t="str">
        <f t="shared" si="3"/>
        <v>C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2091</v>
      </c>
      <c r="D65" s="26" t="s">
        <v>876</v>
      </c>
      <c r="E65" s="27" t="s">
        <v>331</v>
      </c>
      <c r="F65" s="25" t="s">
        <v>861</v>
      </c>
      <c r="G65" s="25" t="s">
        <v>297</v>
      </c>
      <c r="H65" s="29">
        <v>10</v>
      </c>
      <c r="I65" s="29">
        <v>9</v>
      </c>
      <c r="J65" s="29" t="s">
        <v>27</v>
      </c>
      <c r="K65" s="29" t="s">
        <v>27</v>
      </c>
      <c r="L65" s="36"/>
      <c r="M65" s="36"/>
      <c r="N65" s="36"/>
      <c r="O65" s="36"/>
      <c r="P65" s="175">
        <v>6</v>
      </c>
      <c r="Q65" s="32">
        <f t="shared" si="0"/>
        <v>7.7</v>
      </c>
      <c r="R65" s="33" t="str">
        <f t="shared" si="3"/>
        <v>B</v>
      </c>
      <c r="S65" s="34" t="str">
        <f t="shared" si="1"/>
        <v>Khá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2092</v>
      </c>
      <c r="D66" s="26" t="s">
        <v>2093</v>
      </c>
      <c r="E66" s="27" t="s">
        <v>334</v>
      </c>
      <c r="F66" s="25" t="s">
        <v>1531</v>
      </c>
      <c r="G66" s="25" t="s">
        <v>357</v>
      </c>
      <c r="H66" s="29">
        <v>10</v>
      </c>
      <c r="I66" s="29">
        <v>7</v>
      </c>
      <c r="J66" s="29" t="s">
        <v>27</v>
      </c>
      <c r="K66" s="29" t="s">
        <v>27</v>
      </c>
      <c r="L66" s="36"/>
      <c r="M66" s="36"/>
      <c r="N66" s="36"/>
      <c r="O66" s="36"/>
      <c r="P66" s="175">
        <v>7</v>
      </c>
      <c r="Q66" s="32">
        <f t="shared" si="0"/>
        <v>7.6</v>
      </c>
      <c r="R66" s="33" t="str">
        <f t="shared" si="3"/>
        <v>B</v>
      </c>
      <c r="S66" s="34" t="str">
        <f t="shared" si="1"/>
        <v>Khá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2094</v>
      </c>
      <c r="D67" s="26" t="s">
        <v>2095</v>
      </c>
      <c r="E67" s="27" t="s">
        <v>334</v>
      </c>
      <c r="F67" s="28" t="s">
        <v>2096</v>
      </c>
      <c r="G67" s="25" t="s">
        <v>376</v>
      </c>
      <c r="H67" s="29">
        <v>10</v>
      </c>
      <c r="I67" s="29">
        <v>7</v>
      </c>
      <c r="J67" s="29" t="s">
        <v>27</v>
      </c>
      <c r="K67" s="29" t="s">
        <v>27</v>
      </c>
      <c r="L67" s="36"/>
      <c r="M67" s="36"/>
      <c r="N67" s="36"/>
      <c r="O67" s="36"/>
      <c r="P67" s="175">
        <v>6</v>
      </c>
      <c r="Q67" s="32">
        <f t="shared" si="0"/>
        <v>7.1</v>
      </c>
      <c r="R67" s="33" t="str">
        <f t="shared" si="3"/>
        <v>B</v>
      </c>
      <c r="S67" s="34" t="str">
        <f t="shared" si="1"/>
        <v>Khá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2097</v>
      </c>
      <c r="D68" s="26" t="s">
        <v>1518</v>
      </c>
      <c r="E68" s="27" t="s">
        <v>2098</v>
      </c>
      <c r="F68" s="28" t="s">
        <v>1553</v>
      </c>
      <c r="G68" s="25" t="s">
        <v>512</v>
      </c>
      <c r="H68" s="29">
        <v>10</v>
      </c>
      <c r="I68" s="29">
        <v>8</v>
      </c>
      <c r="J68" s="29" t="s">
        <v>27</v>
      </c>
      <c r="K68" s="29" t="s">
        <v>27</v>
      </c>
      <c r="L68" s="36"/>
      <c r="M68" s="36"/>
      <c r="N68" s="36"/>
      <c r="O68" s="36"/>
      <c r="P68" s="175">
        <v>7</v>
      </c>
      <c r="Q68" s="32">
        <f t="shared" si="0"/>
        <v>7.9</v>
      </c>
      <c r="R68" s="33" t="str">
        <f t="shared" si="3"/>
        <v>B</v>
      </c>
      <c r="S68" s="34" t="str">
        <f t="shared" si="1"/>
        <v>Khá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2099</v>
      </c>
      <c r="D69" s="26" t="s">
        <v>2100</v>
      </c>
      <c r="E69" s="27" t="s">
        <v>348</v>
      </c>
      <c r="F69" s="28" t="s">
        <v>480</v>
      </c>
      <c r="G69" s="25" t="s">
        <v>182</v>
      </c>
      <c r="H69" s="29">
        <v>10</v>
      </c>
      <c r="I69" s="29">
        <v>5</v>
      </c>
      <c r="J69" s="29" t="s">
        <v>27</v>
      </c>
      <c r="K69" s="29" t="s">
        <v>27</v>
      </c>
      <c r="L69" s="36"/>
      <c r="M69" s="36"/>
      <c r="N69" s="36"/>
      <c r="O69" s="36"/>
      <c r="P69" s="175">
        <v>2</v>
      </c>
      <c r="Q69" s="32">
        <f t="shared" si="0"/>
        <v>4.5</v>
      </c>
      <c r="R69" s="33" t="str">
        <f t="shared" si="3"/>
        <v>D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2101</v>
      </c>
      <c r="D70" s="26" t="s">
        <v>254</v>
      </c>
      <c r="E70" s="27" t="s">
        <v>348</v>
      </c>
      <c r="F70" s="28" t="s">
        <v>678</v>
      </c>
      <c r="G70" s="25" t="s">
        <v>182</v>
      </c>
      <c r="H70" s="29">
        <v>10</v>
      </c>
      <c r="I70" s="29">
        <v>5</v>
      </c>
      <c r="J70" s="29" t="s">
        <v>27</v>
      </c>
      <c r="K70" s="29" t="s">
        <v>27</v>
      </c>
      <c r="L70" s="36"/>
      <c r="M70" s="36"/>
      <c r="N70" s="36"/>
      <c r="O70" s="36"/>
      <c r="P70" s="175">
        <v>6</v>
      </c>
      <c r="Q70" s="32">
        <f t="shared" si="0"/>
        <v>6.5</v>
      </c>
      <c r="R70" s="33" t="str">
        <f t="shared" si="3"/>
        <v>C+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hidden="1" customHeight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hidden="1" customHeight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hidden="1" customHeight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hidden="1" customHeight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hidden="1" customHeight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hidden="1" customHeight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hidden="1" customHeight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hidden="1" customHeight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148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58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2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1227" priority="220" operator="greaterThan">
      <formula>10</formula>
    </cfRule>
  </conditionalFormatting>
  <conditionalFormatting sqref="C1:C1048576">
    <cfRule type="duplicateValues" dxfId="1226" priority="219"/>
  </conditionalFormatting>
  <conditionalFormatting sqref="H11:J98">
    <cfRule type="cellIs" dxfId="1225" priority="218" operator="greaterThan">
      <formula>10</formula>
    </cfRule>
  </conditionalFormatting>
  <conditionalFormatting sqref="C11:C98">
    <cfRule type="duplicateValues" dxfId="1224" priority="217"/>
  </conditionalFormatting>
  <conditionalFormatting sqref="H11:I70">
    <cfRule type="cellIs" dxfId="1223" priority="213" stopIfTrue="1" operator="greaterThan">
      <formula>10</formula>
    </cfRule>
    <cfRule type="cellIs" dxfId="1222" priority="214" stopIfTrue="1" operator="greaterThan">
      <formula>10</formula>
    </cfRule>
    <cfRule type="cellIs" dxfId="1221" priority="215" stopIfTrue="1" operator="greaterThan">
      <formula>10</formula>
    </cfRule>
    <cfRule type="cellIs" dxfId="1220" priority="216" stopIfTrue="1" operator="greaterThan">
      <formula>10</formula>
    </cfRule>
  </conditionalFormatting>
  <conditionalFormatting sqref="C11">
    <cfRule type="duplicateValues" dxfId="1219" priority="211" stopIfTrue="1"/>
    <cfRule type="duplicateValues" dxfId="1218" priority="212" stopIfTrue="1"/>
  </conditionalFormatting>
  <conditionalFormatting sqref="C12:C70">
    <cfRule type="duplicateValues" dxfId="1217" priority="209" stopIfTrue="1"/>
    <cfRule type="duplicateValues" dxfId="1216" priority="210" stopIfTrue="1"/>
  </conditionalFormatting>
  <conditionalFormatting sqref="H11:J98">
    <cfRule type="cellIs" dxfId="1215" priority="208" operator="greaterThan">
      <formula>10</formula>
    </cfRule>
  </conditionalFormatting>
  <conditionalFormatting sqref="C11:C98">
    <cfRule type="duplicateValues" dxfId="1214" priority="207"/>
  </conditionalFormatting>
  <conditionalFormatting sqref="H11:I78">
    <cfRule type="cellIs" dxfId="1213" priority="203" stopIfTrue="1" operator="greaterThan">
      <formula>10</formula>
    </cfRule>
    <cfRule type="cellIs" dxfId="1212" priority="204" stopIfTrue="1" operator="greaterThan">
      <formula>10</formula>
    </cfRule>
    <cfRule type="cellIs" dxfId="1211" priority="205" stopIfTrue="1" operator="greaterThan">
      <formula>10</formula>
    </cfRule>
    <cfRule type="cellIs" dxfId="1210" priority="206" stopIfTrue="1" operator="greaterThan">
      <formula>10</formula>
    </cfRule>
  </conditionalFormatting>
  <conditionalFormatting sqref="C11">
    <cfRule type="duplicateValues" dxfId="1209" priority="201" stopIfTrue="1"/>
    <cfRule type="duplicateValues" dxfId="1208" priority="202" stopIfTrue="1"/>
  </conditionalFormatting>
  <conditionalFormatting sqref="C12:C78">
    <cfRule type="duplicateValues" dxfId="1207" priority="199" stopIfTrue="1"/>
    <cfRule type="duplicateValues" dxfId="1206" priority="200" stopIfTrue="1"/>
  </conditionalFormatting>
  <conditionalFormatting sqref="H11:J98">
    <cfRule type="cellIs" dxfId="1205" priority="198" operator="greaterThan">
      <formula>10</formula>
    </cfRule>
  </conditionalFormatting>
  <conditionalFormatting sqref="C11:C98">
    <cfRule type="duplicateValues" dxfId="1204" priority="197"/>
  </conditionalFormatting>
  <conditionalFormatting sqref="H11:I70">
    <cfRule type="cellIs" dxfId="1203" priority="193" stopIfTrue="1" operator="greaterThan">
      <formula>10</formula>
    </cfRule>
    <cfRule type="cellIs" dxfId="1202" priority="194" stopIfTrue="1" operator="greaterThan">
      <formula>10</formula>
    </cfRule>
    <cfRule type="cellIs" dxfId="1201" priority="195" stopIfTrue="1" operator="greaterThan">
      <formula>10</formula>
    </cfRule>
    <cfRule type="cellIs" dxfId="1200" priority="196" stopIfTrue="1" operator="greaterThan">
      <formula>10</formula>
    </cfRule>
  </conditionalFormatting>
  <conditionalFormatting sqref="C11">
    <cfRule type="duplicateValues" dxfId="1199" priority="191" stopIfTrue="1"/>
    <cfRule type="duplicateValues" dxfId="1198" priority="192" stopIfTrue="1"/>
  </conditionalFormatting>
  <conditionalFormatting sqref="C12:C70">
    <cfRule type="duplicateValues" dxfId="1197" priority="189" stopIfTrue="1"/>
    <cfRule type="duplicateValues" dxfId="1196" priority="190" stopIfTrue="1"/>
  </conditionalFormatting>
  <conditionalFormatting sqref="H11:J98">
    <cfRule type="cellIs" dxfId="1195" priority="188" operator="greaterThan">
      <formula>10</formula>
    </cfRule>
  </conditionalFormatting>
  <conditionalFormatting sqref="C11:C98">
    <cfRule type="duplicateValues" dxfId="1194" priority="187"/>
  </conditionalFormatting>
  <conditionalFormatting sqref="H11:I76">
    <cfRule type="cellIs" dxfId="1193" priority="183" stopIfTrue="1" operator="greaterThan">
      <formula>10</formula>
    </cfRule>
    <cfRule type="cellIs" dxfId="1192" priority="184" stopIfTrue="1" operator="greaterThan">
      <formula>10</formula>
    </cfRule>
    <cfRule type="cellIs" dxfId="1191" priority="185" stopIfTrue="1" operator="greaterThan">
      <formula>10</formula>
    </cfRule>
    <cfRule type="cellIs" dxfId="1190" priority="186" stopIfTrue="1" operator="greaterThan">
      <formula>10</formula>
    </cfRule>
  </conditionalFormatting>
  <conditionalFormatting sqref="C11">
    <cfRule type="duplicateValues" dxfId="1189" priority="181" stopIfTrue="1"/>
    <cfRule type="duplicateValues" dxfId="1188" priority="182" stopIfTrue="1"/>
  </conditionalFormatting>
  <conditionalFormatting sqref="C12:C76">
    <cfRule type="duplicateValues" dxfId="1187" priority="179" stopIfTrue="1"/>
    <cfRule type="duplicateValues" dxfId="1186" priority="180" stopIfTrue="1"/>
  </conditionalFormatting>
  <conditionalFormatting sqref="H11:J98">
    <cfRule type="cellIs" dxfId="1185" priority="178" operator="greaterThan">
      <formula>10</formula>
    </cfRule>
  </conditionalFormatting>
  <conditionalFormatting sqref="C11:C98">
    <cfRule type="duplicateValues" dxfId="1184" priority="177"/>
  </conditionalFormatting>
  <conditionalFormatting sqref="H11:I70">
    <cfRule type="cellIs" dxfId="1183" priority="173" stopIfTrue="1" operator="greaterThan">
      <formula>10</formula>
    </cfRule>
    <cfRule type="cellIs" dxfId="1182" priority="174" stopIfTrue="1" operator="greaterThan">
      <formula>10</formula>
    </cfRule>
    <cfRule type="cellIs" dxfId="1181" priority="175" stopIfTrue="1" operator="greaterThan">
      <formula>10</formula>
    </cfRule>
    <cfRule type="cellIs" dxfId="1180" priority="176" stopIfTrue="1" operator="greaterThan">
      <formula>10</formula>
    </cfRule>
  </conditionalFormatting>
  <conditionalFormatting sqref="C11">
    <cfRule type="duplicateValues" dxfId="1179" priority="171" stopIfTrue="1"/>
    <cfRule type="duplicateValues" dxfId="1178" priority="172" stopIfTrue="1"/>
  </conditionalFormatting>
  <conditionalFormatting sqref="C12:C70">
    <cfRule type="duplicateValues" dxfId="1177" priority="169" stopIfTrue="1"/>
    <cfRule type="duplicateValues" dxfId="1176" priority="170" stopIfTrue="1"/>
  </conditionalFormatting>
  <conditionalFormatting sqref="H11:I11">
    <cfRule type="cellIs" dxfId="1175" priority="165" stopIfTrue="1" operator="greaterThan">
      <formula>10</formula>
    </cfRule>
    <cfRule type="cellIs" dxfId="1174" priority="166" stopIfTrue="1" operator="greaterThan">
      <formula>10</formula>
    </cfRule>
    <cfRule type="cellIs" dxfId="1173" priority="167" stopIfTrue="1" operator="greaterThan">
      <formula>10</formula>
    </cfRule>
    <cfRule type="cellIs" dxfId="1172" priority="168" stopIfTrue="1" operator="greaterThan">
      <formula>10</formula>
    </cfRule>
  </conditionalFormatting>
  <conditionalFormatting sqref="H12:I70">
    <cfRule type="cellIs" dxfId="1171" priority="161" stopIfTrue="1" operator="greaterThan">
      <formula>10</formula>
    </cfRule>
    <cfRule type="cellIs" dxfId="1170" priority="162" stopIfTrue="1" operator="greaterThan">
      <formula>10</formula>
    </cfRule>
    <cfRule type="cellIs" dxfId="1169" priority="163" stopIfTrue="1" operator="greaterThan">
      <formula>10</formula>
    </cfRule>
    <cfRule type="cellIs" dxfId="1168" priority="164" stopIfTrue="1" operator="greaterThan">
      <formula>10</formula>
    </cfRule>
  </conditionalFormatting>
  <conditionalFormatting sqref="C11">
    <cfRule type="duplicateValues" dxfId="1167" priority="159" stopIfTrue="1"/>
    <cfRule type="duplicateValues" dxfId="1166" priority="160" stopIfTrue="1"/>
  </conditionalFormatting>
  <conditionalFormatting sqref="C12:C70">
    <cfRule type="duplicateValues" dxfId="1165" priority="157" stopIfTrue="1"/>
    <cfRule type="duplicateValues" dxfId="1164" priority="158" stopIfTrue="1"/>
  </conditionalFormatting>
  <conditionalFormatting sqref="H11:J98">
    <cfRule type="cellIs" dxfId="1163" priority="156" operator="greaterThan">
      <formula>10</formula>
    </cfRule>
  </conditionalFormatting>
  <conditionalFormatting sqref="C11:C98">
    <cfRule type="duplicateValues" dxfId="1162" priority="155"/>
  </conditionalFormatting>
  <conditionalFormatting sqref="H11:I70">
    <cfRule type="cellIs" dxfId="1161" priority="151" stopIfTrue="1" operator="greaterThan">
      <formula>10</formula>
    </cfRule>
    <cfRule type="cellIs" dxfId="1160" priority="152" stopIfTrue="1" operator="greaterThan">
      <formula>10</formula>
    </cfRule>
    <cfRule type="cellIs" dxfId="1159" priority="153" stopIfTrue="1" operator="greaterThan">
      <formula>10</formula>
    </cfRule>
    <cfRule type="cellIs" dxfId="1158" priority="154" stopIfTrue="1" operator="greaterThan">
      <formula>10</formula>
    </cfRule>
  </conditionalFormatting>
  <conditionalFormatting sqref="C11">
    <cfRule type="duplicateValues" dxfId="1157" priority="149" stopIfTrue="1"/>
    <cfRule type="duplicateValues" dxfId="1156" priority="150" stopIfTrue="1"/>
  </conditionalFormatting>
  <conditionalFormatting sqref="C12:C70">
    <cfRule type="duplicateValues" dxfId="1155" priority="147" stopIfTrue="1"/>
    <cfRule type="duplicateValues" dxfId="1154" priority="148" stopIfTrue="1"/>
  </conditionalFormatting>
  <conditionalFormatting sqref="H11:I11">
    <cfRule type="cellIs" dxfId="1153" priority="143" stopIfTrue="1" operator="greaterThan">
      <formula>10</formula>
    </cfRule>
    <cfRule type="cellIs" dxfId="1152" priority="144" stopIfTrue="1" operator="greaterThan">
      <formula>10</formula>
    </cfRule>
    <cfRule type="cellIs" dxfId="1151" priority="145" stopIfTrue="1" operator="greaterThan">
      <formula>10</formula>
    </cfRule>
    <cfRule type="cellIs" dxfId="1150" priority="146" stopIfTrue="1" operator="greaterThan">
      <formula>10</formula>
    </cfRule>
  </conditionalFormatting>
  <conditionalFormatting sqref="H12:I70">
    <cfRule type="cellIs" dxfId="1149" priority="139" stopIfTrue="1" operator="greaterThan">
      <formula>10</formula>
    </cfRule>
    <cfRule type="cellIs" dxfId="1148" priority="140" stopIfTrue="1" operator="greaterThan">
      <formula>10</formula>
    </cfRule>
    <cfRule type="cellIs" dxfId="1147" priority="141" stopIfTrue="1" operator="greaterThan">
      <formula>10</formula>
    </cfRule>
    <cfRule type="cellIs" dxfId="1146" priority="142" stopIfTrue="1" operator="greaterThan">
      <formula>10</formula>
    </cfRule>
  </conditionalFormatting>
  <conditionalFormatting sqref="C11">
    <cfRule type="duplicateValues" dxfId="1145" priority="137" stopIfTrue="1"/>
    <cfRule type="duplicateValues" dxfId="1144" priority="138" stopIfTrue="1"/>
  </conditionalFormatting>
  <conditionalFormatting sqref="C12:C70">
    <cfRule type="duplicateValues" dxfId="1143" priority="135" stopIfTrue="1"/>
    <cfRule type="duplicateValues" dxfId="1142" priority="136" stopIfTrue="1"/>
  </conditionalFormatting>
  <conditionalFormatting sqref="H11:J98">
    <cfRule type="cellIs" dxfId="1141" priority="134" operator="greaterThan">
      <formula>10</formula>
    </cfRule>
  </conditionalFormatting>
  <conditionalFormatting sqref="C11:C98">
    <cfRule type="duplicateValues" dxfId="1140" priority="133"/>
  </conditionalFormatting>
  <conditionalFormatting sqref="H11:I70">
    <cfRule type="cellIs" dxfId="1139" priority="129" stopIfTrue="1" operator="greaterThan">
      <formula>10</formula>
    </cfRule>
    <cfRule type="cellIs" dxfId="1138" priority="130" stopIfTrue="1" operator="greaterThan">
      <formula>10</formula>
    </cfRule>
    <cfRule type="cellIs" dxfId="1137" priority="131" stopIfTrue="1" operator="greaterThan">
      <formula>10</formula>
    </cfRule>
    <cfRule type="cellIs" dxfId="1136" priority="132" stopIfTrue="1" operator="greaterThan">
      <formula>10</formula>
    </cfRule>
  </conditionalFormatting>
  <conditionalFormatting sqref="C11">
    <cfRule type="duplicateValues" dxfId="1135" priority="127" stopIfTrue="1"/>
    <cfRule type="duplicateValues" dxfId="1134" priority="128" stopIfTrue="1"/>
  </conditionalFormatting>
  <conditionalFormatting sqref="C12:C70">
    <cfRule type="duplicateValues" dxfId="1133" priority="125" stopIfTrue="1"/>
    <cfRule type="duplicateValues" dxfId="1132" priority="126" stopIfTrue="1"/>
  </conditionalFormatting>
  <conditionalFormatting sqref="H11:I11">
    <cfRule type="cellIs" dxfId="1131" priority="121" stopIfTrue="1" operator="greaterThan">
      <formula>10</formula>
    </cfRule>
    <cfRule type="cellIs" dxfId="1130" priority="122" stopIfTrue="1" operator="greaterThan">
      <formula>10</formula>
    </cfRule>
    <cfRule type="cellIs" dxfId="1129" priority="123" stopIfTrue="1" operator="greaterThan">
      <formula>10</formula>
    </cfRule>
    <cfRule type="cellIs" dxfId="1128" priority="124" stopIfTrue="1" operator="greaterThan">
      <formula>10</formula>
    </cfRule>
  </conditionalFormatting>
  <conditionalFormatting sqref="H12:I70">
    <cfRule type="cellIs" dxfId="1127" priority="117" stopIfTrue="1" operator="greaterThan">
      <formula>10</formula>
    </cfRule>
    <cfRule type="cellIs" dxfId="1126" priority="118" stopIfTrue="1" operator="greaterThan">
      <formula>10</formula>
    </cfRule>
    <cfRule type="cellIs" dxfId="1125" priority="119" stopIfTrue="1" operator="greaterThan">
      <formula>10</formula>
    </cfRule>
    <cfRule type="cellIs" dxfId="1124" priority="120" stopIfTrue="1" operator="greaterThan">
      <formula>10</formula>
    </cfRule>
  </conditionalFormatting>
  <conditionalFormatting sqref="C11">
    <cfRule type="duplicateValues" dxfId="1123" priority="115" stopIfTrue="1"/>
    <cfRule type="duplicateValues" dxfId="1122" priority="116" stopIfTrue="1"/>
  </conditionalFormatting>
  <conditionalFormatting sqref="C12:C70">
    <cfRule type="duplicateValues" dxfId="1121" priority="113" stopIfTrue="1"/>
    <cfRule type="duplicateValues" dxfId="1120" priority="114" stopIfTrue="1"/>
  </conditionalFormatting>
  <conditionalFormatting sqref="H11:J98">
    <cfRule type="cellIs" dxfId="1119" priority="112" operator="greaterThan">
      <formula>10</formula>
    </cfRule>
  </conditionalFormatting>
  <conditionalFormatting sqref="C11:C98">
    <cfRule type="duplicateValues" dxfId="1118" priority="111"/>
  </conditionalFormatting>
  <conditionalFormatting sqref="H11:I82">
    <cfRule type="cellIs" dxfId="1117" priority="107" stopIfTrue="1" operator="greaterThan">
      <formula>10</formula>
    </cfRule>
    <cfRule type="cellIs" dxfId="1116" priority="108" stopIfTrue="1" operator="greaterThan">
      <formula>10</formula>
    </cfRule>
    <cfRule type="cellIs" dxfId="1115" priority="109" stopIfTrue="1" operator="greaterThan">
      <formula>10</formula>
    </cfRule>
    <cfRule type="cellIs" dxfId="1114" priority="110" stopIfTrue="1" operator="greaterThan">
      <formula>10</formula>
    </cfRule>
  </conditionalFormatting>
  <conditionalFormatting sqref="C11">
    <cfRule type="duplicateValues" dxfId="1113" priority="105" stopIfTrue="1"/>
    <cfRule type="duplicateValues" dxfId="1112" priority="106" stopIfTrue="1"/>
  </conditionalFormatting>
  <conditionalFormatting sqref="C12:C82">
    <cfRule type="duplicateValues" dxfId="1111" priority="103" stopIfTrue="1"/>
    <cfRule type="duplicateValues" dxfId="1110" priority="104" stopIfTrue="1"/>
  </conditionalFormatting>
  <conditionalFormatting sqref="H11:I11">
    <cfRule type="cellIs" dxfId="1109" priority="99" stopIfTrue="1" operator="greaterThan">
      <formula>10</formula>
    </cfRule>
    <cfRule type="cellIs" dxfId="1108" priority="100" stopIfTrue="1" operator="greaterThan">
      <formula>10</formula>
    </cfRule>
    <cfRule type="cellIs" dxfId="1107" priority="101" stopIfTrue="1" operator="greaterThan">
      <formula>10</formula>
    </cfRule>
    <cfRule type="cellIs" dxfId="1106" priority="102" stopIfTrue="1" operator="greaterThan">
      <formula>10</formula>
    </cfRule>
  </conditionalFormatting>
  <conditionalFormatting sqref="H12:I82">
    <cfRule type="cellIs" dxfId="1105" priority="95" stopIfTrue="1" operator="greaterThan">
      <formula>10</formula>
    </cfRule>
    <cfRule type="cellIs" dxfId="1104" priority="96" stopIfTrue="1" operator="greaterThan">
      <formula>10</formula>
    </cfRule>
    <cfRule type="cellIs" dxfId="1103" priority="97" stopIfTrue="1" operator="greaterThan">
      <formula>10</formula>
    </cfRule>
    <cfRule type="cellIs" dxfId="1102" priority="98" stopIfTrue="1" operator="greaterThan">
      <formula>10</formula>
    </cfRule>
  </conditionalFormatting>
  <conditionalFormatting sqref="C11">
    <cfRule type="duplicateValues" dxfId="1101" priority="93" stopIfTrue="1"/>
    <cfRule type="duplicateValues" dxfId="1100" priority="94" stopIfTrue="1"/>
  </conditionalFormatting>
  <conditionalFormatting sqref="C12:C82">
    <cfRule type="duplicateValues" dxfId="1099" priority="91" stopIfTrue="1"/>
    <cfRule type="duplicateValues" dxfId="1098" priority="92" stopIfTrue="1"/>
  </conditionalFormatting>
  <conditionalFormatting sqref="H11:J98">
    <cfRule type="cellIs" dxfId="1097" priority="90" operator="greaterThan">
      <formula>10</formula>
    </cfRule>
  </conditionalFormatting>
  <conditionalFormatting sqref="C11:C98">
    <cfRule type="duplicateValues" dxfId="1096" priority="89"/>
  </conditionalFormatting>
  <conditionalFormatting sqref="H11:I70">
    <cfRule type="cellIs" dxfId="1095" priority="85" stopIfTrue="1" operator="greaterThan">
      <formula>10</formula>
    </cfRule>
    <cfRule type="cellIs" dxfId="1094" priority="86" stopIfTrue="1" operator="greaterThan">
      <formula>10</formula>
    </cfRule>
    <cfRule type="cellIs" dxfId="1093" priority="87" stopIfTrue="1" operator="greaterThan">
      <formula>10</formula>
    </cfRule>
    <cfRule type="cellIs" dxfId="1092" priority="88" stopIfTrue="1" operator="greaterThan">
      <formula>10</formula>
    </cfRule>
  </conditionalFormatting>
  <conditionalFormatting sqref="C11">
    <cfRule type="duplicateValues" dxfId="1091" priority="83" stopIfTrue="1"/>
    <cfRule type="duplicateValues" dxfId="1090" priority="84" stopIfTrue="1"/>
  </conditionalFormatting>
  <conditionalFormatting sqref="C12:C70">
    <cfRule type="duplicateValues" dxfId="1089" priority="81" stopIfTrue="1"/>
    <cfRule type="duplicateValues" dxfId="1088" priority="82" stopIfTrue="1"/>
  </conditionalFormatting>
  <conditionalFormatting sqref="H11:I11">
    <cfRule type="cellIs" dxfId="1087" priority="77" stopIfTrue="1" operator="greaterThan">
      <formula>10</formula>
    </cfRule>
    <cfRule type="cellIs" dxfId="1086" priority="78" stopIfTrue="1" operator="greaterThan">
      <formula>10</formula>
    </cfRule>
    <cfRule type="cellIs" dxfId="1085" priority="79" stopIfTrue="1" operator="greaterThan">
      <formula>10</formula>
    </cfRule>
    <cfRule type="cellIs" dxfId="1084" priority="80" stopIfTrue="1" operator="greaterThan">
      <formula>10</formula>
    </cfRule>
  </conditionalFormatting>
  <conditionalFormatting sqref="H12:I70">
    <cfRule type="cellIs" dxfId="1083" priority="73" stopIfTrue="1" operator="greaterThan">
      <formula>10</formula>
    </cfRule>
    <cfRule type="cellIs" dxfId="1082" priority="74" stopIfTrue="1" operator="greaterThan">
      <formula>10</formula>
    </cfRule>
    <cfRule type="cellIs" dxfId="1081" priority="75" stopIfTrue="1" operator="greaterThan">
      <formula>10</formula>
    </cfRule>
    <cfRule type="cellIs" dxfId="1080" priority="76" stopIfTrue="1" operator="greaterThan">
      <formula>10</formula>
    </cfRule>
  </conditionalFormatting>
  <conditionalFormatting sqref="C11">
    <cfRule type="duplicateValues" dxfId="1079" priority="71" stopIfTrue="1"/>
    <cfRule type="duplicateValues" dxfId="1078" priority="72" stopIfTrue="1"/>
  </conditionalFormatting>
  <conditionalFormatting sqref="C12:C70">
    <cfRule type="duplicateValues" dxfId="1077" priority="69" stopIfTrue="1"/>
    <cfRule type="duplicateValues" dxfId="1076" priority="70" stopIfTrue="1"/>
  </conditionalFormatting>
  <conditionalFormatting sqref="H11:J98">
    <cfRule type="cellIs" dxfId="1075" priority="68" operator="greaterThan">
      <formula>10</formula>
    </cfRule>
  </conditionalFormatting>
  <conditionalFormatting sqref="C11:C98">
    <cfRule type="duplicateValues" dxfId="1074" priority="67"/>
  </conditionalFormatting>
  <conditionalFormatting sqref="H11:I84">
    <cfRule type="cellIs" dxfId="1073" priority="63" stopIfTrue="1" operator="greaterThan">
      <formula>10</formula>
    </cfRule>
    <cfRule type="cellIs" dxfId="1072" priority="64" stopIfTrue="1" operator="greaterThan">
      <formula>10</formula>
    </cfRule>
    <cfRule type="cellIs" dxfId="1071" priority="65" stopIfTrue="1" operator="greaterThan">
      <formula>10</formula>
    </cfRule>
    <cfRule type="cellIs" dxfId="1070" priority="66" stopIfTrue="1" operator="greaterThan">
      <formula>10</formula>
    </cfRule>
  </conditionalFormatting>
  <conditionalFormatting sqref="C11">
    <cfRule type="duplicateValues" dxfId="1069" priority="61" stopIfTrue="1"/>
    <cfRule type="duplicateValues" dxfId="1068" priority="62" stopIfTrue="1"/>
  </conditionalFormatting>
  <conditionalFormatting sqref="C12:C84">
    <cfRule type="duplicateValues" dxfId="1067" priority="59" stopIfTrue="1"/>
    <cfRule type="duplicateValues" dxfId="1066" priority="60" stopIfTrue="1"/>
  </conditionalFormatting>
  <conditionalFormatting sqref="H11:I11">
    <cfRule type="cellIs" dxfId="1065" priority="55" stopIfTrue="1" operator="greaterThan">
      <formula>10</formula>
    </cfRule>
    <cfRule type="cellIs" dxfId="1064" priority="56" stopIfTrue="1" operator="greaterThan">
      <formula>10</formula>
    </cfRule>
    <cfRule type="cellIs" dxfId="1063" priority="57" stopIfTrue="1" operator="greaterThan">
      <formula>10</formula>
    </cfRule>
    <cfRule type="cellIs" dxfId="1062" priority="58" stopIfTrue="1" operator="greaterThan">
      <formula>10</formula>
    </cfRule>
  </conditionalFormatting>
  <conditionalFormatting sqref="H12:I84">
    <cfRule type="cellIs" dxfId="1061" priority="51" stopIfTrue="1" operator="greaterThan">
      <formula>10</formula>
    </cfRule>
    <cfRule type="cellIs" dxfId="1060" priority="52" stopIfTrue="1" operator="greaterThan">
      <formula>10</formula>
    </cfRule>
    <cfRule type="cellIs" dxfId="1059" priority="53" stopIfTrue="1" operator="greaterThan">
      <formula>10</formula>
    </cfRule>
    <cfRule type="cellIs" dxfId="1058" priority="54" stopIfTrue="1" operator="greaterThan">
      <formula>10</formula>
    </cfRule>
  </conditionalFormatting>
  <conditionalFormatting sqref="C11">
    <cfRule type="duplicateValues" dxfId="1057" priority="49" stopIfTrue="1"/>
    <cfRule type="duplicateValues" dxfId="1056" priority="50" stopIfTrue="1"/>
  </conditionalFormatting>
  <conditionalFormatting sqref="C12:C84">
    <cfRule type="duplicateValues" dxfId="1055" priority="47" stopIfTrue="1"/>
    <cfRule type="duplicateValues" dxfId="1054" priority="48" stopIfTrue="1"/>
  </conditionalFormatting>
  <conditionalFormatting sqref="H11:J98">
    <cfRule type="cellIs" dxfId="1053" priority="46" operator="greaterThan">
      <formula>10</formula>
    </cfRule>
  </conditionalFormatting>
  <conditionalFormatting sqref="C11:C98">
    <cfRule type="duplicateValues" dxfId="1052" priority="45"/>
  </conditionalFormatting>
  <conditionalFormatting sqref="H11:I70">
    <cfRule type="cellIs" dxfId="1051" priority="41" stopIfTrue="1" operator="greaterThan">
      <formula>10</formula>
    </cfRule>
    <cfRule type="cellIs" dxfId="1050" priority="42" stopIfTrue="1" operator="greaterThan">
      <formula>10</formula>
    </cfRule>
    <cfRule type="cellIs" dxfId="1049" priority="43" stopIfTrue="1" operator="greaterThan">
      <formula>10</formula>
    </cfRule>
    <cfRule type="cellIs" dxfId="1048" priority="44" stopIfTrue="1" operator="greaterThan">
      <formula>10</formula>
    </cfRule>
  </conditionalFormatting>
  <conditionalFormatting sqref="C11">
    <cfRule type="duplicateValues" dxfId="1047" priority="39" stopIfTrue="1"/>
    <cfRule type="duplicateValues" dxfId="1046" priority="40" stopIfTrue="1"/>
  </conditionalFormatting>
  <conditionalFormatting sqref="C12:C70">
    <cfRule type="duplicateValues" dxfId="1045" priority="37" stopIfTrue="1"/>
    <cfRule type="duplicateValues" dxfId="1044" priority="38" stopIfTrue="1"/>
  </conditionalFormatting>
  <conditionalFormatting sqref="H11:I11">
    <cfRule type="cellIs" dxfId="1043" priority="33" stopIfTrue="1" operator="greaterThan">
      <formula>10</formula>
    </cfRule>
    <cfRule type="cellIs" dxfId="1042" priority="34" stopIfTrue="1" operator="greaterThan">
      <formula>10</formula>
    </cfRule>
    <cfRule type="cellIs" dxfId="1041" priority="35" stopIfTrue="1" operator="greaterThan">
      <formula>10</formula>
    </cfRule>
    <cfRule type="cellIs" dxfId="1040" priority="36" stopIfTrue="1" operator="greaterThan">
      <formula>10</formula>
    </cfRule>
  </conditionalFormatting>
  <conditionalFormatting sqref="H12:I70">
    <cfRule type="cellIs" dxfId="1039" priority="29" stopIfTrue="1" operator="greaterThan">
      <formula>10</formula>
    </cfRule>
    <cfRule type="cellIs" dxfId="1038" priority="30" stopIfTrue="1" operator="greaterThan">
      <formula>10</formula>
    </cfRule>
    <cfRule type="cellIs" dxfId="1037" priority="31" stopIfTrue="1" operator="greaterThan">
      <formula>10</formula>
    </cfRule>
    <cfRule type="cellIs" dxfId="1036" priority="32" stopIfTrue="1" operator="greaterThan">
      <formula>10</formula>
    </cfRule>
  </conditionalFormatting>
  <conditionalFormatting sqref="C11">
    <cfRule type="duplicateValues" dxfId="1035" priority="27" stopIfTrue="1"/>
    <cfRule type="duplicateValues" dxfId="1034" priority="28" stopIfTrue="1"/>
  </conditionalFormatting>
  <conditionalFormatting sqref="C12:C70">
    <cfRule type="duplicateValues" dxfId="1033" priority="25" stopIfTrue="1"/>
    <cfRule type="duplicateValues" dxfId="1032" priority="26" stopIfTrue="1"/>
  </conditionalFormatting>
  <conditionalFormatting sqref="H11:J98">
    <cfRule type="cellIs" dxfId="1031" priority="24" operator="greaterThan">
      <formula>10</formula>
    </cfRule>
  </conditionalFormatting>
  <conditionalFormatting sqref="C11:C98">
    <cfRule type="duplicateValues" dxfId="1030" priority="23"/>
  </conditionalFormatting>
  <conditionalFormatting sqref="H11:I80">
    <cfRule type="cellIs" dxfId="1029" priority="19" stopIfTrue="1" operator="greaterThan">
      <formula>10</formula>
    </cfRule>
    <cfRule type="cellIs" dxfId="1028" priority="20" stopIfTrue="1" operator="greaterThan">
      <formula>10</formula>
    </cfRule>
    <cfRule type="cellIs" dxfId="1027" priority="21" stopIfTrue="1" operator="greaterThan">
      <formula>10</formula>
    </cfRule>
    <cfRule type="cellIs" dxfId="1026" priority="22" stopIfTrue="1" operator="greaterThan">
      <formula>10</formula>
    </cfRule>
  </conditionalFormatting>
  <conditionalFormatting sqref="C11">
    <cfRule type="duplicateValues" dxfId="1025" priority="17" stopIfTrue="1"/>
    <cfRule type="duplicateValues" dxfId="1024" priority="18" stopIfTrue="1"/>
  </conditionalFormatting>
  <conditionalFormatting sqref="C12:C80">
    <cfRule type="duplicateValues" dxfId="1023" priority="15" stopIfTrue="1"/>
    <cfRule type="duplicateValues" dxfId="1022" priority="16" stopIfTrue="1"/>
  </conditionalFormatting>
  <conditionalFormatting sqref="H11:I11">
    <cfRule type="cellIs" dxfId="1021" priority="11" stopIfTrue="1" operator="greaterThan">
      <formula>10</formula>
    </cfRule>
    <cfRule type="cellIs" dxfId="1020" priority="12" stopIfTrue="1" operator="greaterThan">
      <formula>10</formula>
    </cfRule>
    <cfRule type="cellIs" dxfId="1019" priority="13" stopIfTrue="1" operator="greaterThan">
      <formula>10</formula>
    </cfRule>
    <cfRule type="cellIs" dxfId="1018" priority="14" stopIfTrue="1" operator="greaterThan">
      <formula>10</formula>
    </cfRule>
  </conditionalFormatting>
  <conditionalFormatting sqref="H12:I80">
    <cfRule type="cellIs" dxfId="1017" priority="7" stopIfTrue="1" operator="greaterThan">
      <formula>10</formula>
    </cfRule>
    <cfRule type="cellIs" dxfId="1016" priority="8" stopIfTrue="1" operator="greaterThan">
      <formula>10</formula>
    </cfRule>
    <cfRule type="cellIs" dxfId="1015" priority="9" stopIfTrue="1" operator="greaterThan">
      <formula>10</formula>
    </cfRule>
    <cfRule type="cellIs" dxfId="1014" priority="10" stopIfTrue="1" operator="greaterThan">
      <formula>10</formula>
    </cfRule>
  </conditionalFormatting>
  <conditionalFormatting sqref="C11">
    <cfRule type="duplicateValues" dxfId="1013" priority="5" stopIfTrue="1"/>
    <cfRule type="duplicateValues" dxfId="1012" priority="6" stopIfTrue="1"/>
  </conditionalFormatting>
  <conditionalFormatting sqref="C12:C80">
    <cfRule type="duplicateValues" dxfId="1011" priority="3" stopIfTrue="1"/>
    <cfRule type="duplicateValues" dxfId="1010" priority="4" stopIfTrue="1"/>
  </conditionalFormatting>
  <conditionalFormatting sqref="H11:J98">
    <cfRule type="cellIs" dxfId="1009" priority="2" operator="greaterThan">
      <formula>10</formula>
    </cfRule>
  </conditionalFormatting>
  <conditionalFormatting sqref="C11:C98">
    <cfRule type="duplicateValues" dxfId="1008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9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5.875" style="1" bestFit="1" customWidth="1"/>
    <col min="5" max="5" width="8.5" style="1" customWidth="1"/>
    <col min="6" max="6" width="9.375" style="1" hidden="1" customWidth="1"/>
    <col min="7" max="7" width="13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2432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43597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38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1</v>
      </c>
      <c r="AI9" s="81">
        <f>+$AH$9/$Y$9</f>
        <v>6.6666666666666671E-3</v>
      </c>
      <c r="AJ9" s="73">
        <f>COUNTIF($V$11:$V$219,"Đạt")</f>
        <v>59</v>
      </c>
      <c r="AK9" s="80">
        <f>+$AJ$9/$Y$9</f>
        <v>0.39333333333333331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2102</v>
      </c>
      <c r="D11" s="17" t="s">
        <v>2103</v>
      </c>
      <c r="E11" s="18" t="s">
        <v>73</v>
      </c>
      <c r="F11" s="16" t="s">
        <v>1836</v>
      </c>
      <c r="G11" s="16" t="s">
        <v>282</v>
      </c>
      <c r="H11" s="19">
        <v>10</v>
      </c>
      <c r="I11" s="19">
        <v>9</v>
      </c>
      <c r="J11" s="19" t="s">
        <v>27</v>
      </c>
      <c r="K11" s="19" t="s">
        <v>27</v>
      </c>
      <c r="L11" s="20"/>
      <c r="M11" s="20"/>
      <c r="N11" s="20"/>
      <c r="O11" s="20"/>
      <c r="P11" s="174">
        <v>4</v>
      </c>
      <c r="Q11" s="21">
        <f t="shared" ref="Q11:Q74" si="0">ROUND(SUMPRODUCT(H11:P11,$H$10:$P$10)/100,1)</f>
        <v>6.7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2104</v>
      </c>
      <c r="D12" s="26" t="s">
        <v>2105</v>
      </c>
      <c r="E12" s="27" t="s">
        <v>73</v>
      </c>
      <c r="F12" s="25" t="s">
        <v>2106</v>
      </c>
      <c r="G12" s="25" t="s">
        <v>297</v>
      </c>
      <c r="H12" s="29">
        <v>9</v>
      </c>
      <c r="I12" s="29">
        <v>6</v>
      </c>
      <c r="J12" s="29" t="s">
        <v>27</v>
      </c>
      <c r="K12" s="29" t="s">
        <v>27</v>
      </c>
      <c r="L12" s="30"/>
      <c r="M12" s="30"/>
      <c r="N12" s="30"/>
      <c r="O12" s="30"/>
      <c r="P12" s="175">
        <v>4</v>
      </c>
      <c r="Q12" s="32">
        <f t="shared" si="0"/>
        <v>5.6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2107</v>
      </c>
      <c r="D13" s="26" t="s">
        <v>2108</v>
      </c>
      <c r="E13" s="27" t="s">
        <v>73</v>
      </c>
      <c r="F13" s="25" t="s">
        <v>423</v>
      </c>
      <c r="G13" s="25" t="s">
        <v>930</v>
      </c>
      <c r="H13" s="29">
        <v>9</v>
      </c>
      <c r="I13" s="29">
        <v>7</v>
      </c>
      <c r="J13" s="29" t="s">
        <v>27</v>
      </c>
      <c r="K13" s="29" t="s">
        <v>27</v>
      </c>
      <c r="L13" s="36"/>
      <c r="M13" s="36"/>
      <c r="N13" s="36"/>
      <c r="O13" s="36"/>
      <c r="P13" s="175">
        <v>4</v>
      </c>
      <c r="Q13" s="32">
        <f t="shared" si="0"/>
        <v>5.9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2109</v>
      </c>
      <c r="D14" s="26" t="s">
        <v>1538</v>
      </c>
      <c r="E14" s="27" t="s">
        <v>2110</v>
      </c>
      <c r="F14" s="25" t="s">
        <v>375</v>
      </c>
      <c r="G14" s="25" t="s">
        <v>966</v>
      </c>
      <c r="H14" s="29">
        <v>10</v>
      </c>
      <c r="I14" s="29">
        <v>9</v>
      </c>
      <c r="J14" s="29" t="s">
        <v>27</v>
      </c>
      <c r="K14" s="29" t="s">
        <v>27</v>
      </c>
      <c r="L14" s="36"/>
      <c r="M14" s="36"/>
      <c r="N14" s="36"/>
      <c r="O14" s="36"/>
      <c r="P14" s="175">
        <v>9</v>
      </c>
      <c r="Q14" s="32">
        <f t="shared" si="0"/>
        <v>9.1999999999999993</v>
      </c>
      <c r="R14" s="33" t="str">
        <f t="shared" si="3"/>
        <v>A+</v>
      </c>
      <c r="S14" s="34" t="str">
        <f t="shared" si="1"/>
        <v>Giỏi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2111</v>
      </c>
      <c r="D15" s="26" t="s">
        <v>2112</v>
      </c>
      <c r="E15" s="27" t="s">
        <v>108</v>
      </c>
      <c r="F15" s="25" t="s">
        <v>546</v>
      </c>
      <c r="G15" s="25" t="s">
        <v>930</v>
      </c>
      <c r="H15" s="29">
        <v>10</v>
      </c>
      <c r="I15" s="29">
        <v>10</v>
      </c>
      <c r="J15" s="29" t="s">
        <v>27</v>
      </c>
      <c r="K15" s="29" t="s">
        <v>27</v>
      </c>
      <c r="L15" s="36"/>
      <c r="M15" s="36"/>
      <c r="N15" s="36"/>
      <c r="O15" s="36"/>
      <c r="P15" s="175">
        <v>4</v>
      </c>
      <c r="Q15" s="32">
        <f t="shared" si="0"/>
        <v>7</v>
      </c>
      <c r="R15" s="33" t="str">
        <f t="shared" si="3"/>
        <v>B</v>
      </c>
      <c r="S15" s="34" t="str">
        <f t="shared" si="1"/>
        <v>Khá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2113</v>
      </c>
      <c r="D16" s="26" t="s">
        <v>2114</v>
      </c>
      <c r="E16" s="27" t="s">
        <v>386</v>
      </c>
      <c r="F16" s="25" t="s">
        <v>732</v>
      </c>
      <c r="G16" s="25" t="s">
        <v>1047</v>
      </c>
      <c r="H16" s="29">
        <v>10</v>
      </c>
      <c r="I16" s="29">
        <v>3</v>
      </c>
      <c r="J16" s="29" t="s">
        <v>27</v>
      </c>
      <c r="K16" s="29" t="s">
        <v>27</v>
      </c>
      <c r="L16" s="36"/>
      <c r="M16" s="36"/>
      <c r="N16" s="36"/>
      <c r="O16" s="36"/>
      <c r="P16" s="175">
        <v>3</v>
      </c>
      <c r="Q16" s="32">
        <f t="shared" si="0"/>
        <v>4.4000000000000004</v>
      </c>
      <c r="R16" s="33" t="str">
        <f t="shared" si="3"/>
        <v>D</v>
      </c>
      <c r="S16" s="34" t="str">
        <f t="shared" si="1"/>
        <v>Trung bình yếu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2115</v>
      </c>
      <c r="D17" s="26" t="s">
        <v>2116</v>
      </c>
      <c r="E17" s="27" t="s">
        <v>941</v>
      </c>
      <c r="F17" s="25" t="s">
        <v>1270</v>
      </c>
      <c r="G17" s="25" t="s">
        <v>138</v>
      </c>
      <c r="H17" s="29">
        <v>10</v>
      </c>
      <c r="I17" s="29">
        <v>10</v>
      </c>
      <c r="J17" s="29" t="s">
        <v>27</v>
      </c>
      <c r="K17" s="29" t="s">
        <v>27</v>
      </c>
      <c r="L17" s="36"/>
      <c r="M17" s="36"/>
      <c r="N17" s="36"/>
      <c r="O17" s="36"/>
      <c r="P17" s="175">
        <v>5</v>
      </c>
      <c r="Q17" s="32">
        <f t="shared" si="0"/>
        <v>7.5</v>
      </c>
      <c r="R17" s="33" t="str">
        <f t="shared" si="3"/>
        <v>B</v>
      </c>
      <c r="S17" s="34" t="str">
        <f t="shared" si="1"/>
        <v>Khá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2117</v>
      </c>
      <c r="D18" s="26" t="s">
        <v>473</v>
      </c>
      <c r="E18" s="27" t="s">
        <v>113</v>
      </c>
      <c r="F18" s="25" t="s">
        <v>341</v>
      </c>
      <c r="G18" s="25" t="s">
        <v>1047</v>
      </c>
      <c r="H18" s="29">
        <v>10</v>
      </c>
      <c r="I18" s="29">
        <v>8</v>
      </c>
      <c r="J18" s="29" t="s">
        <v>27</v>
      </c>
      <c r="K18" s="29" t="s">
        <v>27</v>
      </c>
      <c r="L18" s="36"/>
      <c r="M18" s="36"/>
      <c r="N18" s="36"/>
      <c r="O18" s="36"/>
      <c r="P18" s="175">
        <v>3</v>
      </c>
      <c r="Q18" s="32">
        <f t="shared" si="0"/>
        <v>5.9</v>
      </c>
      <c r="R18" s="33" t="str">
        <f t="shared" si="3"/>
        <v>C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2118</v>
      </c>
      <c r="D19" s="26" t="s">
        <v>1112</v>
      </c>
      <c r="E19" s="27" t="s">
        <v>393</v>
      </c>
      <c r="F19" s="25" t="s">
        <v>1559</v>
      </c>
      <c r="G19" s="25" t="s">
        <v>138</v>
      </c>
      <c r="H19" s="29">
        <v>10</v>
      </c>
      <c r="I19" s="29">
        <v>9</v>
      </c>
      <c r="J19" s="29" t="s">
        <v>27</v>
      </c>
      <c r="K19" s="29" t="s">
        <v>27</v>
      </c>
      <c r="L19" s="36"/>
      <c r="M19" s="36"/>
      <c r="N19" s="36"/>
      <c r="O19" s="36"/>
      <c r="P19" s="175">
        <v>6</v>
      </c>
      <c r="Q19" s="32">
        <f t="shared" si="0"/>
        <v>7.7</v>
      </c>
      <c r="R19" s="33" t="str">
        <f t="shared" si="3"/>
        <v>B</v>
      </c>
      <c r="S19" s="34" t="str">
        <f t="shared" si="1"/>
        <v>Khá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2119</v>
      </c>
      <c r="D20" s="26" t="s">
        <v>1870</v>
      </c>
      <c r="E20" s="27" t="s">
        <v>398</v>
      </c>
      <c r="F20" s="25" t="s">
        <v>363</v>
      </c>
      <c r="G20" s="25" t="s">
        <v>350</v>
      </c>
      <c r="H20" s="29">
        <v>10</v>
      </c>
      <c r="I20" s="29">
        <v>9</v>
      </c>
      <c r="J20" s="29" t="s">
        <v>27</v>
      </c>
      <c r="K20" s="29" t="s">
        <v>27</v>
      </c>
      <c r="L20" s="36"/>
      <c r="M20" s="36"/>
      <c r="N20" s="36"/>
      <c r="O20" s="36"/>
      <c r="P20" s="175">
        <v>3</v>
      </c>
      <c r="Q20" s="32">
        <f t="shared" si="0"/>
        <v>6.2</v>
      </c>
      <c r="R20" s="33" t="str">
        <f t="shared" si="3"/>
        <v>C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2120</v>
      </c>
      <c r="D21" s="26" t="s">
        <v>362</v>
      </c>
      <c r="E21" s="27" t="s">
        <v>948</v>
      </c>
      <c r="F21" s="25" t="s">
        <v>186</v>
      </c>
      <c r="G21" s="25" t="s">
        <v>79</v>
      </c>
      <c r="H21" s="29">
        <v>0</v>
      </c>
      <c r="I21" s="29">
        <v>0</v>
      </c>
      <c r="J21" s="29" t="s">
        <v>27</v>
      </c>
      <c r="K21" s="29" t="s">
        <v>27</v>
      </c>
      <c r="L21" s="36"/>
      <c r="M21" s="36"/>
      <c r="N21" s="36"/>
      <c r="O21" s="36"/>
      <c r="P21" s="175">
        <v>2</v>
      </c>
      <c r="Q21" s="32">
        <f t="shared" si="0"/>
        <v>1</v>
      </c>
      <c r="R21" s="33" t="str">
        <f t="shared" si="3"/>
        <v>F</v>
      </c>
      <c r="S21" s="34" t="str">
        <f t="shared" si="1"/>
        <v>Kém</v>
      </c>
      <c r="T21" s="35" t="str">
        <f t="shared" si="4"/>
        <v>Không đủ ĐKDT</v>
      </c>
      <c r="U21" s="3"/>
      <c r="V21" s="101" t="str">
        <f t="shared" si="2"/>
        <v>Học lại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2121</v>
      </c>
      <c r="D22" s="26" t="s">
        <v>490</v>
      </c>
      <c r="E22" s="27" t="s">
        <v>777</v>
      </c>
      <c r="F22" s="25" t="s">
        <v>952</v>
      </c>
      <c r="G22" s="25" t="s">
        <v>966</v>
      </c>
      <c r="H22" s="29">
        <v>10</v>
      </c>
      <c r="I22" s="29">
        <v>7</v>
      </c>
      <c r="J22" s="29" t="s">
        <v>27</v>
      </c>
      <c r="K22" s="29" t="s">
        <v>27</v>
      </c>
      <c r="L22" s="36"/>
      <c r="M22" s="36"/>
      <c r="N22" s="36"/>
      <c r="O22" s="36"/>
      <c r="P22" s="175">
        <v>1</v>
      </c>
      <c r="Q22" s="32">
        <f t="shared" si="0"/>
        <v>4.5999999999999996</v>
      </c>
      <c r="R22" s="33" t="str">
        <f t="shared" si="3"/>
        <v>D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2122</v>
      </c>
      <c r="D23" s="26" t="s">
        <v>410</v>
      </c>
      <c r="E23" s="27" t="s">
        <v>406</v>
      </c>
      <c r="F23" s="25" t="s">
        <v>674</v>
      </c>
      <c r="G23" s="25" t="s">
        <v>653</v>
      </c>
      <c r="H23" s="29">
        <v>9</v>
      </c>
      <c r="I23" s="29">
        <v>9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7</v>
      </c>
      <c r="R23" s="33" t="str">
        <f t="shared" si="3"/>
        <v>B</v>
      </c>
      <c r="S23" s="34" t="str">
        <f t="shared" si="1"/>
        <v>Khá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2123</v>
      </c>
      <c r="D24" s="26" t="s">
        <v>2124</v>
      </c>
      <c r="E24" s="27" t="s">
        <v>406</v>
      </c>
      <c r="F24" s="25" t="s">
        <v>2106</v>
      </c>
      <c r="G24" s="25" t="s">
        <v>124</v>
      </c>
      <c r="H24" s="29">
        <v>9</v>
      </c>
      <c r="I24" s="29">
        <v>8</v>
      </c>
      <c r="J24" s="29" t="s">
        <v>27</v>
      </c>
      <c r="K24" s="29" t="s">
        <v>27</v>
      </c>
      <c r="L24" s="36"/>
      <c r="M24" s="36"/>
      <c r="N24" s="36"/>
      <c r="O24" s="36"/>
      <c r="P24" s="175">
        <v>1</v>
      </c>
      <c r="Q24" s="32">
        <f t="shared" si="0"/>
        <v>4.7</v>
      </c>
      <c r="R24" s="33" t="str">
        <f t="shared" si="3"/>
        <v>D</v>
      </c>
      <c r="S24" s="34" t="str">
        <f t="shared" si="1"/>
        <v>Trung bình yếu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2125</v>
      </c>
      <c r="D25" s="26" t="s">
        <v>1885</v>
      </c>
      <c r="E25" s="27" t="s">
        <v>413</v>
      </c>
      <c r="F25" s="25" t="s">
        <v>2071</v>
      </c>
      <c r="G25" s="25" t="s">
        <v>191</v>
      </c>
      <c r="H25" s="29">
        <v>10</v>
      </c>
      <c r="I25" s="29">
        <v>8</v>
      </c>
      <c r="J25" s="29" t="s">
        <v>27</v>
      </c>
      <c r="K25" s="29" t="s">
        <v>27</v>
      </c>
      <c r="L25" s="36"/>
      <c r="M25" s="36"/>
      <c r="N25" s="36"/>
      <c r="O25" s="36"/>
      <c r="P25" s="175">
        <v>3</v>
      </c>
      <c r="Q25" s="32">
        <f t="shared" si="0"/>
        <v>5.9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2126</v>
      </c>
      <c r="D26" s="26" t="s">
        <v>2127</v>
      </c>
      <c r="E26" s="27" t="s">
        <v>146</v>
      </c>
      <c r="F26" s="25" t="s">
        <v>462</v>
      </c>
      <c r="G26" s="25" t="s">
        <v>966</v>
      </c>
      <c r="H26" s="29">
        <v>9</v>
      </c>
      <c r="I26" s="29">
        <v>6</v>
      </c>
      <c r="J26" s="29" t="s">
        <v>27</v>
      </c>
      <c r="K26" s="29" t="s">
        <v>27</v>
      </c>
      <c r="L26" s="36"/>
      <c r="M26" s="36"/>
      <c r="N26" s="36"/>
      <c r="O26" s="36"/>
      <c r="P26" s="175">
        <v>4</v>
      </c>
      <c r="Q26" s="32">
        <f t="shared" si="0"/>
        <v>5.6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2128</v>
      </c>
      <c r="D27" s="26" t="s">
        <v>2129</v>
      </c>
      <c r="E27" s="27" t="s">
        <v>149</v>
      </c>
      <c r="F27" s="25" t="s">
        <v>390</v>
      </c>
      <c r="G27" s="25" t="s">
        <v>376</v>
      </c>
      <c r="H27" s="29">
        <v>10</v>
      </c>
      <c r="I27" s="29">
        <v>7</v>
      </c>
      <c r="J27" s="29" t="s">
        <v>27</v>
      </c>
      <c r="K27" s="29" t="s">
        <v>27</v>
      </c>
      <c r="L27" s="36"/>
      <c r="M27" s="36"/>
      <c r="N27" s="36"/>
      <c r="O27" s="36"/>
      <c r="P27" s="175">
        <v>5</v>
      </c>
      <c r="Q27" s="32">
        <f t="shared" si="0"/>
        <v>6.6</v>
      </c>
      <c r="R27" s="33" t="str">
        <f t="shared" si="3"/>
        <v>C+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2130</v>
      </c>
      <c r="D28" s="26" t="s">
        <v>1165</v>
      </c>
      <c r="E28" s="27" t="s">
        <v>161</v>
      </c>
      <c r="F28" s="25" t="s">
        <v>725</v>
      </c>
      <c r="G28" s="25" t="s">
        <v>930</v>
      </c>
      <c r="H28" s="29">
        <v>10</v>
      </c>
      <c r="I28" s="29">
        <v>8</v>
      </c>
      <c r="J28" s="29" t="s">
        <v>27</v>
      </c>
      <c r="K28" s="29" t="s">
        <v>27</v>
      </c>
      <c r="L28" s="36"/>
      <c r="M28" s="36"/>
      <c r="N28" s="36"/>
      <c r="O28" s="36"/>
      <c r="P28" s="175">
        <v>4</v>
      </c>
      <c r="Q28" s="32">
        <f t="shared" si="0"/>
        <v>6.4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2131</v>
      </c>
      <c r="D29" s="26" t="s">
        <v>2132</v>
      </c>
      <c r="E29" s="27" t="s">
        <v>173</v>
      </c>
      <c r="F29" s="25" t="s">
        <v>1086</v>
      </c>
      <c r="G29" s="25" t="s">
        <v>930</v>
      </c>
      <c r="H29" s="29">
        <v>10</v>
      </c>
      <c r="I29" s="29">
        <v>9</v>
      </c>
      <c r="J29" s="29" t="s">
        <v>27</v>
      </c>
      <c r="K29" s="29" t="s">
        <v>27</v>
      </c>
      <c r="L29" s="36"/>
      <c r="M29" s="36"/>
      <c r="N29" s="36"/>
      <c r="O29" s="36"/>
      <c r="P29" s="175">
        <v>5</v>
      </c>
      <c r="Q29" s="32">
        <f t="shared" si="0"/>
        <v>7.2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2133</v>
      </c>
      <c r="D30" s="26" t="s">
        <v>1319</v>
      </c>
      <c r="E30" s="27" t="s">
        <v>173</v>
      </c>
      <c r="F30" s="25" t="s">
        <v>353</v>
      </c>
      <c r="G30" s="25" t="s">
        <v>372</v>
      </c>
      <c r="H30" s="29">
        <v>10</v>
      </c>
      <c r="I30" s="29">
        <v>5</v>
      </c>
      <c r="J30" s="29" t="s">
        <v>27</v>
      </c>
      <c r="K30" s="29" t="s">
        <v>27</v>
      </c>
      <c r="L30" s="36"/>
      <c r="M30" s="36"/>
      <c r="N30" s="36"/>
      <c r="O30" s="36"/>
      <c r="P30" s="175">
        <v>3</v>
      </c>
      <c r="Q30" s="32">
        <f t="shared" si="0"/>
        <v>5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2134</v>
      </c>
      <c r="D31" s="26" t="s">
        <v>2135</v>
      </c>
      <c r="E31" s="27" t="s">
        <v>185</v>
      </c>
      <c r="F31" s="25" t="s">
        <v>1714</v>
      </c>
      <c r="G31" s="25" t="s">
        <v>930</v>
      </c>
      <c r="H31" s="29">
        <v>10</v>
      </c>
      <c r="I31" s="29">
        <v>4</v>
      </c>
      <c r="J31" s="29" t="s">
        <v>27</v>
      </c>
      <c r="K31" s="29" t="s">
        <v>27</v>
      </c>
      <c r="L31" s="36"/>
      <c r="M31" s="36"/>
      <c r="N31" s="36"/>
      <c r="O31" s="36"/>
      <c r="P31" s="175">
        <v>3</v>
      </c>
      <c r="Q31" s="32">
        <f t="shared" si="0"/>
        <v>4.7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2136</v>
      </c>
      <c r="D32" s="26" t="s">
        <v>435</v>
      </c>
      <c r="E32" s="27" t="s">
        <v>189</v>
      </c>
      <c r="F32" s="25" t="s">
        <v>992</v>
      </c>
      <c r="G32" s="25" t="s">
        <v>297</v>
      </c>
      <c r="H32" s="29">
        <v>10</v>
      </c>
      <c r="I32" s="29">
        <v>10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7</v>
      </c>
      <c r="R32" s="33" t="str">
        <f t="shared" si="3"/>
        <v>B</v>
      </c>
      <c r="S32" s="34" t="str">
        <f t="shared" si="1"/>
        <v>Khá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2137</v>
      </c>
      <c r="D33" s="26" t="s">
        <v>2138</v>
      </c>
      <c r="E33" s="27" t="s">
        <v>443</v>
      </c>
      <c r="F33" s="25" t="s">
        <v>1259</v>
      </c>
      <c r="G33" s="25" t="s">
        <v>966</v>
      </c>
      <c r="H33" s="29">
        <v>10</v>
      </c>
      <c r="I33" s="29">
        <v>10</v>
      </c>
      <c r="J33" s="29" t="s">
        <v>27</v>
      </c>
      <c r="K33" s="29" t="s">
        <v>27</v>
      </c>
      <c r="L33" s="36"/>
      <c r="M33" s="36"/>
      <c r="N33" s="36"/>
      <c r="O33" s="36"/>
      <c r="P33" s="175">
        <v>5</v>
      </c>
      <c r="Q33" s="32">
        <f t="shared" si="0"/>
        <v>7.5</v>
      </c>
      <c r="R33" s="33" t="str">
        <f t="shared" si="3"/>
        <v>B</v>
      </c>
      <c r="S33" s="34" t="str">
        <f t="shared" si="1"/>
        <v>Khá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2139</v>
      </c>
      <c r="D34" s="26" t="s">
        <v>93</v>
      </c>
      <c r="E34" s="27" t="s">
        <v>1296</v>
      </c>
      <c r="F34" s="25" t="s">
        <v>540</v>
      </c>
      <c r="G34" s="25" t="s">
        <v>234</v>
      </c>
      <c r="H34" s="29">
        <v>10</v>
      </c>
      <c r="I34" s="29">
        <v>10</v>
      </c>
      <c r="J34" s="29" t="s">
        <v>27</v>
      </c>
      <c r="K34" s="29" t="s">
        <v>27</v>
      </c>
      <c r="L34" s="36"/>
      <c r="M34" s="36"/>
      <c r="N34" s="36"/>
      <c r="O34" s="36"/>
      <c r="P34" s="175">
        <v>6</v>
      </c>
      <c r="Q34" s="32">
        <f t="shared" si="0"/>
        <v>8</v>
      </c>
      <c r="R34" s="33" t="str">
        <f t="shared" si="3"/>
        <v>B+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2140</v>
      </c>
      <c r="D35" s="26" t="s">
        <v>2141</v>
      </c>
      <c r="E35" s="27" t="s">
        <v>203</v>
      </c>
      <c r="F35" s="25" t="s">
        <v>716</v>
      </c>
      <c r="G35" s="25" t="s">
        <v>138</v>
      </c>
      <c r="H35" s="29">
        <v>10</v>
      </c>
      <c r="I35" s="29">
        <v>8</v>
      </c>
      <c r="J35" s="29" t="s">
        <v>27</v>
      </c>
      <c r="K35" s="29" t="s">
        <v>27</v>
      </c>
      <c r="L35" s="36"/>
      <c r="M35" s="36"/>
      <c r="N35" s="36"/>
      <c r="O35" s="36"/>
      <c r="P35" s="175">
        <v>4</v>
      </c>
      <c r="Q35" s="32">
        <f t="shared" si="0"/>
        <v>6.4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2142</v>
      </c>
      <c r="D36" s="26" t="s">
        <v>2143</v>
      </c>
      <c r="E36" s="27" t="s">
        <v>203</v>
      </c>
      <c r="F36" s="25" t="s">
        <v>1158</v>
      </c>
      <c r="G36" s="25" t="s">
        <v>200</v>
      </c>
      <c r="H36" s="29">
        <v>10</v>
      </c>
      <c r="I36" s="29">
        <v>7</v>
      </c>
      <c r="J36" s="29" t="s">
        <v>27</v>
      </c>
      <c r="K36" s="29" t="s">
        <v>27</v>
      </c>
      <c r="L36" s="36"/>
      <c r="M36" s="36"/>
      <c r="N36" s="36"/>
      <c r="O36" s="36"/>
      <c r="P36" s="175">
        <v>6</v>
      </c>
      <c r="Q36" s="32">
        <f t="shared" si="0"/>
        <v>7.1</v>
      </c>
      <c r="R36" s="33" t="str">
        <f t="shared" si="3"/>
        <v>B</v>
      </c>
      <c r="S36" s="34" t="str">
        <f t="shared" si="1"/>
        <v>Khá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2144</v>
      </c>
      <c r="D37" s="26" t="s">
        <v>2145</v>
      </c>
      <c r="E37" s="27" t="s">
        <v>2146</v>
      </c>
      <c r="F37" s="25" t="s">
        <v>1391</v>
      </c>
      <c r="G37" s="25" t="s">
        <v>653</v>
      </c>
      <c r="H37" s="29">
        <v>10</v>
      </c>
      <c r="I37" s="29">
        <v>9</v>
      </c>
      <c r="J37" s="29" t="s">
        <v>27</v>
      </c>
      <c r="K37" s="29" t="s">
        <v>27</v>
      </c>
      <c r="L37" s="36"/>
      <c r="M37" s="36"/>
      <c r="N37" s="36"/>
      <c r="O37" s="36"/>
      <c r="P37" s="175">
        <v>4</v>
      </c>
      <c r="Q37" s="32">
        <f t="shared" si="0"/>
        <v>6.7</v>
      </c>
      <c r="R37" s="33" t="str">
        <f t="shared" si="3"/>
        <v>C+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2147</v>
      </c>
      <c r="D38" s="26" t="s">
        <v>207</v>
      </c>
      <c r="E38" s="27" t="s">
        <v>208</v>
      </c>
      <c r="F38" s="25" t="s">
        <v>1229</v>
      </c>
      <c r="G38" s="25" t="s">
        <v>297</v>
      </c>
      <c r="H38" s="29">
        <v>10</v>
      </c>
      <c r="I38" s="29">
        <v>9</v>
      </c>
      <c r="J38" s="29" t="s">
        <v>27</v>
      </c>
      <c r="K38" s="29" t="s">
        <v>27</v>
      </c>
      <c r="L38" s="36"/>
      <c r="M38" s="36"/>
      <c r="N38" s="36"/>
      <c r="O38" s="36"/>
      <c r="P38" s="175">
        <v>3</v>
      </c>
      <c r="Q38" s="32">
        <f t="shared" si="0"/>
        <v>6.2</v>
      </c>
      <c r="R38" s="33" t="str">
        <f t="shared" si="3"/>
        <v>C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2148</v>
      </c>
      <c r="D39" s="26" t="s">
        <v>2149</v>
      </c>
      <c r="E39" s="27" t="s">
        <v>2034</v>
      </c>
      <c r="F39" s="25" t="s">
        <v>244</v>
      </c>
      <c r="G39" s="25" t="s">
        <v>930</v>
      </c>
      <c r="H39" s="29">
        <v>9</v>
      </c>
      <c r="I39" s="29">
        <v>8</v>
      </c>
      <c r="J39" s="29" t="s">
        <v>27</v>
      </c>
      <c r="K39" s="29" t="s">
        <v>27</v>
      </c>
      <c r="L39" s="36"/>
      <c r="M39" s="36"/>
      <c r="N39" s="36"/>
      <c r="O39" s="36"/>
      <c r="P39" s="175">
        <v>5</v>
      </c>
      <c r="Q39" s="32">
        <f t="shared" si="0"/>
        <v>6.7</v>
      </c>
      <c r="R39" s="33" t="str">
        <f t="shared" si="3"/>
        <v>C+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2150</v>
      </c>
      <c r="D40" s="26" t="s">
        <v>2151</v>
      </c>
      <c r="E40" s="27" t="s">
        <v>451</v>
      </c>
      <c r="F40" s="25" t="s">
        <v>751</v>
      </c>
      <c r="G40" s="25" t="s">
        <v>653</v>
      </c>
      <c r="H40" s="29">
        <v>10</v>
      </c>
      <c r="I40" s="29">
        <v>8</v>
      </c>
      <c r="J40" s="29" t="s">
        <v>27</v>
      </c>
      <c r="K40" s="29" t="s">
        <v>27</v>
      </c>
      <c r="L40" s="36"/>
      <c r="M40" s="36"/>
      <c r="N40" s="36"/>
      <c r="O40" s="36"/>
      <c r="P40" s="175">
        <v>2</v>
      </c>
      <c r="Q40" s="32">
        <f t="shared" si="0"/>
        <v>5.4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2152</v>
      </c>
      <c r="D41" s="26" t="s">
        <v>2153</v>
      </c>
      <c r="E41" s="27" t="s">
        <v>639</v>
      </c>
      <c r="F41" s="25" t="s">
        <v>1579</v>
      </c>
      <c r="G41" s="25" t="s">
        <v>930</v>
      </c>
      <c r="H41" s="29">
        <v>10</v>
      </c>
      <c r="I41" s="29">
        <v>6</v>
      </c>
      <c r="J41" s="29" t="s">
        <v>27</v>
      </c>
      <c r="K41" s="29" t="s">
        <v>27</v>
      </c>
      <c r="L41" s="36"/>
      <c r="M41" s="36"/>
      <c r="N41" s="36"/>
      <c r="O41" s="36"/>
      <c r="P41" s="175">
        <v>5</v>
      </c>
      <c r="Q41" s="32">
        <f t="shared" si="0"/>
        <v>6.3</v>
      </c>
      <c r="R41" s="33" t="str">
        <f t="shared" si="3"/>
        <v>C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2154</v>
      </c>
      <c r="D42" s="26" t="s">
        <v>254</v>
      </c>
      <c r="E42" s="27" t="s">
        <v>2041</v>
      </c>
      <c r="F42" s="25" t="s">
        <v>818</v>
      </c>
      <c r="G42" s="25" t="s">
        <v>966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6.1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2155</v>
      </c>
      <c r="D43" s="26" t="s">
        <v>1092</v>
      </c>
      <c r="E43" s="27" t="s">
        <v>2041</v>
      </c>
      <c r="F43" s="25" t="s">
        <v>618</v>
      </c>
      <c r="G43" s="25" t="s">
        <v>138</v>
      </c>
      <c r="H43" s="29">
        <v>9</v>
      </c>
      <c r="I43" s="29">
        <v>7</v>
      </c>
      <c r="J43" s="29" t="s">
        <v>27</v>
      </c>
      <c r="K43" s="29" t="s">
        <v>27</v>
      </c>
      <c r="L43" s="36"/>
      <c r="M43" s="36"/>
      <c r="N43" s="36"/>
      <c r="O43" s="36"/>
      <c r="P43" s="175">
        <v>5</v>
      </c>
      <c r="Q43" s="32">
        <f t="shared" si="0"/>
        <v>6.4</v>
      </c>
      <c r="R43" s="33" t="str">
        <f t="shared" si="3"/>
        <v>C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2156</v>
      </c>
      <c r="D44" s="26" t="s">
        <v>1378</v>
      </c>
      <c r="E44" s="27" t="s">
        <v>228</v>
      </c>
      <c r="F44" s="25" t="s">
        <v>335</v>
      </c>
      <c r="G44" s="25" t="s">
        <v>930</v>
      </c>
      <c r="H44" s="29">
        <v>8</v>
      </c>
      <c r="I44" s="29">
        <v>8</v>
      </c>
      <c r="J44" s="29" t="s">
        <v>27</v>
      </c>
      <c r="K44" s="29" t="s">
        <v>27</v>
      </c>
      <c r="L44" s="36"/>
      <c r="M44" s="36"/>
      <c r="N44" s="36"/>
      <c r="O44" s="36"/>
      <c r="P44" s="175">
        <v>6</v>
      </c>
      <c r="Q44" s="32">
        <f t="shared" si="0"/>
        <v>7</v>
      </c>
      <c r="R44" s="33" t="str">
        <f t="shared" si="3"/>
        <v>B</v>
      </c>
      <c r="S44" s="34" t="str">
        <f t="shared" si="1"/>
        <v>Khá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2157</v>
      </c>
      <c r="D45" s="26" t="s">
        <v>2158</v>
      </c>
      <c r="E45" s="27" t="s">
        <v>232</v>
      </c>
      <c r="F45" s="25" t="s">
        <v>1690</v>
      </c>
      <c r="G45" s="25" t="s">
        <v>91</v>
      </c>
      <c r="H45" s="29">
        <v>9</v>
      </c>
      <c r="I45" s="29">
        <v>9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6.5</v>
      </c>
      <c r="R45" s="33" t="str">
        <f t="shared" si="3"/>
        <v>C+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2159</v>
      </c>
      <c r="D46" s="26" t="s">
        <v>1523</v>
      </c>
      <c r="E46" s="27" t="s">
        <v>232</v>
      </c>
      <c r="F46" s="25" t="s">
        <v>199</v>
      </c>
      <c r="G46" s="25" t="s">
        <v>966</v>
      </c>
      <c r="H46" s="29">
        <v>10</v>
      </c>
      <c r="I46" s="29">
        <v>10</v>
      </c>
      <c r="J46" s="29" t="s">
        <v>27</v>
      </c>
      <c r="K46" s="29" t="s">
        <v>27</v>
      </c>
      <c r="L46" s="36"/>
      <c r="M46" s="36"/>
      <c r="N46" s="36"/>
      <c r="O46" s="36"/>
      <c r="P46" s="175">
        <v>5</v>
      </c>
      <c r="Q46" s="32">
        <f t="shared" si="0"/>
        <v>7.5</v>
      </c>
      <c r="R46" s="33" t="str">
        <f t="shared" si="3"/>
        <v>B</v>
      </c>
      <c r="S46" s="34" t="str">
        <f t="shared" si="1"/>
        <v>Khá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2160</v>
      </c>
      <c r="D47" s="26" t="s">
        <v>2161</v>
      </c>
      <c r="E47" s="27" t="s">
        <v>232</v>
      </c>
      <c r="F47" s="25" t="s">
        <v>1871</v>
      </c>
      <c r="G47" s="25" t="s">
        <v>105</v>
      </c>
      <c r="H47" s="29">
        <v>10</v>
      </c>
      <c r="I47" s="29">
        <v>10</v>
      </c>
      <c r="J47" s="29" t="s">
        <v>27</v>
      </c>
      <c r="K47" s="29" t="s">
        <v>27</v>
      </c>
      <c r="L47" s="36"/>
      <c r="M47" s="36"/>
      <c r="N47" s="36"/>
      <c r="O47" s="36"/>
      <c r="P47" s="175">
        <v>5</v>
      </c>
      <c r="Q47" s="32">
        <f t="shared" si="0"/>
        <v>7.5</v>
      </c>
      <c r="R47" s="33" t="str">
        <f t="shared" si="3"/>
        <v>B</v>
      </c>
      <c r="S47" s="34" t="str">
        <f t="shared" si="1"/>
        <v>Khá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2162</v>
      </c>
      <c r="D48" s="26" t="s">
        <v>624</v>
      </c>
      <c r="E48" s="27" t="s">
        <v>232</v>
      </c>
      <c r="F48" s="25" t="s">
        <v>968</v>
      </c>
      <c r="G48" s="25" t="s">
        <v>408</v>
      </c>
      <c r="H48" s="29">
        <v>9</v>
      </c>
      <c r="I48" s="29">
        <v>8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6.2</v>
      </c>
      <c r="R48" s="33" t="str">
        <f t="shared" si="3"/>
        <v>C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2163</v>
      </c>
      <c r="D49" s="26" t="s">
        <v>2164</v>
      </c>
      <c r="E49" s="27" t="s">
        <v>232</v>
      </c>
      <c r="F49" s="25" t="s">
        <v>2165</v>
      </c>
      <c r="G49" s="25" t="s">
        <v>95</v>
      </c>
      <c r="H49" s="29">
        <v>10</v>
      </c>
      <c r="I49" s="29">
        <v>8</v>
      </c>
      <c r="J49" s="29" t="s">
        <v>27</v>
      </c>
      <c r="K49" s="29" t="s">
        <v>27</v>
      </c>
      <c r="L49" s="36"/>
      <c r="M49" s="36"/>
      <c r="N49" s="36"/>
      <c r="O49" s="36"/>
      <c r="P49" s="175">
        <v>4</v>
      </c>
      <c r="Q49" s="32">
        <f t="shared" si="0"/>
        <v>6.4</v>
      </c>
      <c r="R49" s="33" t="str">
        <f t="shared" si="3"/>
        <v>C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2166</v>
      </c>
      <c r="D50" s="26" t="s">
        <v>2167</v>
      </c>
      <c r="E50" s="27" t="s">
        <v>232</v>
      </c>
      <c r="F50" s="25" t="s">
        <v>1781</v>
      </c>
      <c r="G50" s="25" t="s">
        <v>930</v>
      </c>
      <c r="H50" s="29">
        <v>10</v>
      </c>
      <c r="I50" s="29">
        <v>6</v>
      </c>
      <c r="J50" s="29" t="s">
        <v>27</v>
      </c>
      <c r="K50" s="29" t="s">
        <v>27</v>
      </c>
      <c r="L50" s="36"/>
      <c r="M50" s="36"/>
      <c r="N50" s="36"/>
      <c r="O50" s="36"/>
      <c r="P50" s="175">
        <v>6</v>
      </c>
      <c r="Q50" s="32">
        <f t="shared" si="0"/>
        <v>6.8</v>
      </c>
      <c r="R50" s="33" t="str">
        <f t="shared" si="3"/>
        <v>C+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2168</v>
      </c>
      <c r="D51" s="26" t="s">
        <v>2169</v>
      </c>
      <c r="E51" s="27" t="s">
        <v>243</v>
      </c>
      <c r="F51" s="25" t="s">
        <v>1857</v>
      </c>
      <c r="G51" s="25" t="s">
        <v>585</v>
      </c>
      <c r="H51" s="29">
        <v>9</v>
      </c>
      <c r="I51" s="29">
        <v>9</v>
      </c>
      <c r="J51" s="29" t="s">
        <v>27</v>
      </c>
      <c r="K51" s="29" t="s">
        <v>27</v>
      </c>
      <c r="L51" s="36"/>
      <c r="M51" s="36"/>
      <c r="N51" s="36"/>
      <c r="O51" s="36"/>
      <c r="P51" s="175">
        <v>2</v>
      </c>
      <c r="Q51" s="32">
        <f t="shared" si="0"/>
        <v>5.5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2170</v>
      </c>
      <c r="D52" s="26" t="s">
        <v>994</v>
      </c>
      <c r="E52" s="27" t="s">
        <v>251</v>
      </c>
      <c r="F52" s="25" t="s">
        <v>743</v>
      </c>
      <c r="G52" s="25" t="s">
        <v>297</v>
      </c>
      <c r="H52" s="29">
        <v>9</v>
      </c>
      <c r="I52" s="29">
        <v>8</v>
      </c>
      <c r="J52" s="29" t="s">
        <v>27</v>
      </c>
      <c r="K52" s="29" t="s">
        <v>27</v>
      </c>
      <c r="L52" s="36"/>
      <c r="M52" s="36"/>
      <c r="N52" s="36"/>
      <c r="O52" s="36"/>
      <c r="P52" s="175">
        <v>8</v>
      </c>
      <c r="Q52" s="32">
        <f t="shared" si="0"/>
        <v>8.1999999999999993</v>
      </c>
      <c r="R52" s="33" t="str">
        <f t="shared" si="3"/>
        <v>B+</v>
      </c>
      <c r="S52" s="34" t="str">
        <f t="shared" si="1"/>
        <v>Khá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2171</v>
      </c>
      <c r="D53" s="26" t="s">
        <v>288</v>
      </c>
      <c r="E53" s="27" t="s">
        <v>251</v>
      </c>
      <c r="F53" s="25" t="s">
        <v>625</v>
      </c>
      <c r="G53" s="25" t="s">
        <v>234</v>
      </c>
      <c r="H53" s="29">
        <v>10</v>
      </c>
      <c r="I53" s="29">
        <v>10</v>
      </c>
      <c r="J53" s="29" t="s">
        <v>27</v>
      </c>
      <c r="K53" s="29" t="s">
        <v>27</v>
      </c>
      <c r="L53" s="36"/>
      <c r="M53" s="36"/>
      <c r="N53" s="36"/>
      <c r="O53" s="36"/>
      <c r="P53" s="175">
        <v>9</v>
      </c>
      <c r="Q53" s="32">
        <f t="shared" si="0"/>
        <v>9.5</v>
      </c>
      <c r="R53" s="33" t="str">
        <f t="shared" si="3"/>
        <v>A+</v>
      </c>
      <c r="S53" s="34" t="str">
        <f t="shared" si="1"/>
        <v>Giỏi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2172</v>
      </c>
      <c r="D54" s="26" t="s">
        <v>2173</v>
      </c>
      <c r="E54" s="27" t="s">
        <v>683</v>
      </c>
      <c r="F54" s="25" t="s">
        <v>790</v>
      </c>
      <c r="G54" s="25" t="s">
        <v>87</v>
      </c>
      <c r="H54" s="29">
        <v>9</v>
      </c>
      <c r="I54" s="29">
        <v>10</v>
      </c>
      <c r="J54" s="29" t="s">
        <v>27</v>
      </c>
      <c r="K54" s="29" t="s">
        <v>27</v>
      </c>
      <c r="L54" s="36"/>
      <c r="M54" s="36"/>
      <c r="N54" s="36"/>
      <c r="O54" s="36"/>
      <c r="P54" s="175">
        <v>5</v>
      </c>
      <c r="Q54" s="32">
        <f t="shared" si="0"/>
        <v>7.3</v>
      </c>
      <c r="R54" s="33" t="str">
        <f t="shared" si="3"/>
        <v>B</v>
      </c>
      <c r="S54" s="34" t="str">
        <f t="shared" si="1"/>
        <v>Khá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2174</v>
      </c>
      <c r="D55" s="26" t="s">
        <v>2175</v>
      </c>
      <c r="E55" s="27" t="s">
        <v>683</v>
      </c>
      <c r="F55" s="25" t="s">
        <v>2176</v>
      </c>
      <c r="G55" s="25" t="s">
        <v>350</v>
      </c>
      <c r="H55" s="29">
        <v>10</v>
      </c>
      <c r="I55" s="29">
        <v>8</v>
      </c>
      <c r="J55" s="29" t="s">
        <v>27</v>
      </c>
      <c r="K55" s="29" t="s">
        <v>27</v>
      </c>
      <c r="L55" s="36"/>
      <c r="M55" s="36"/>
      <c r="N55" s="36"/>
      <c r="O55" s="36"/>
      <c r="P55" s="175">
        <v>4</v>
      </c>
      <c r="Q55" s="32">
        <f t="shared" si="0"/>
        <v>6.4</v>
      </c>
      <c r="R55" s="33" t="str">
        <f t="shared" si="3"/>
        <v>C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2177</v>
      </c>
      <c r="D56" s="26" t="s">
        <v>306</v>
      </c>
      <c r="E56" s="27" t="s">
        <v>683</v>
      </c>
      <c r="F56" s="25" t="s">
        <v>1742</v>
      </c>
      <c r="G56" s="25" t="s">
        <v>237</v>
      </c>
      <c r="H56" s="29">
        <v>10</v>
      </c>
      <c r="I56" s="29">
        <v>7</v>
      </c>
      <c r="J56" s="29" t="s">
        <v>27</v>
      </c>
      <c r="K56" s="29" t="s">
        <v>27</v>
      </c>
      <c r="L56" s="36"/>
      <c r="M56" s="36"/>
      <c r="N56" s="36"/>
      <c r="O56" s="36"/>
      <c r="P56" s="175">
        <v>2</v>
      </c>
      <c r="Q56" s="32">
        <f t="shared" si="0"/>
        <v>5.0999999999999996</v>
      </c>
      <c r="R56" s="33" t="str">
        <f t="shared" si="3"/>
        <v>D+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2178</v>
      </c>
      <c r="D57" s="26" t="s">
        <v>246</v>
      </c>
      <c r="E57" s="27" t="s">
        <v>1940</v>
      </c>
      <c r="F57" s="25" t="s">
        <v>109</v>
      </c>
      <c r="G57" s="25" t="s">
        <v>966</v>
      </c>
      <c r="H57" s="29">
        <v>10</v>
      </c>
      <c r="I57" s="29">
        <v>9</v>
      </c>
      <c r="J57" s="29" t="s">
        <v>27</v>
      </c>
      <c r="K57" s="29" t="s">
        <v>27</v>
      </c>
      <c r="L57" s="36"/>
      <c r="M57" s="36"/>
      <c r="N57" s="36"/>
      <c r="O57" s="36"/>
      <c r="P57" s="175">
        <v>3</v>
      </c>
      <c r="Q57" s="32">
        <f t="shared" si="0"/>
        <v>6.2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2179</v>
      </c>
      <c r="D58" s="26" t="s">
        <v>2180</v>
      </c>
      <c r="E58" s="27" t="s">
        <v>272</v>
      </c>
      <c r="F58" s="25" t="s">
        <v>229</v>
      </c>
      <c r="G58" s="25" t="s">
        <v>930</v>
      </c>
      <c r="H58" s="29">
        <v>9</v>
      </c>
      <c r="I58" s="29">
        <v>7</v>
      </c>
      <c r="J58" s="29" t="s">
        <v>27</v>
      </c>
      <c r="K58" s="29" t="s">
        <v>27</v>
      </c>
      <c r="L58" s="36"/>
      <c r="M58" s="36"/>
      <c r="N58" s="36"/>
      <c r="O58" s="36"/>
      <c r="P58" s="175">
        <v>5</v>
      </c>
      <c r="Q58" s="32">
        <f t="shared" si="0"/>
        <v>6.4</v>
      </c>
      <c r="R58" s="33" t="str">
        <f t="shared" si="3"/>
        <v>C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2181</v>
      </c>
      <c r="D59" s="26" t="s">
        <v>2182</v>
      </c>
      <c r="E59" s="27" t="s">
        <v>491</v>
      </c>
      <c r="F59" s="25" t="s">
        <v>190</v>
      </c>
      <c r="G59" s="25" t="s">
        <v>930</v>
      </c>
      <c r="H59" s="29">
        <v>10</v>
      </c>
      <c r="I59" s="29">
        <v>6</v>
      </c>
      <c r="J59" s="29" t="s">
        <v>27</v>
      </c>
      <c r="K59" s="29" t="s">
        <v>27</v>
      </c>
      <c r="L59" s="36"/>
      <c r="M59" s="36"/>
      <c r="N59" s="36"/>
      <c r="O59" s="36"/>
      <c r="P59" s="175">
        <v>2</v>
      </c>
      <c r="Q59" s="32">
        <f t="shared" si="0"/>
        <v>4.8</v>
      </c>
      <c r="R59" s="33" t="str">
        <f t="shared" si="3"/>
        <v>D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2183</v>
      </c>
      <c r="D60" s="26" t="s">
        <v>1179</v>
      </c>
      <c r="E60" s="27" t="s">
        <v>491</v>
      </c>
      <c r="F60" s="25" t="s">
        <v>546</v>
      </c>
      <c r="G60" s="25" t="s">
        <v>357</v>
      </c>
      <c r="H60" s="29">
        <v>9</v>
      </c>
      <c r="I60" s="29">
        <v>9</v>
      </c>
      <c r="J60" s="29" t="s">
        <v>27</v>
      </c>
      <c r="K60" s="29" t="s">
        <v>27</v>
      </c>
      <c r="L60" s="36"/>
      <c r="M60" s="36"/>
      <c r="N60" s="36"/>
      <c r="O60" s="36"/>
      <c r="P60" s="175">
        <v>5</v>
      </c>
      <c r="Q60" s="32">
        <f t="shared" si="0"/>
        <v>7</v>
      </c>
      <c r="R60" s="33" t="str">
        <f t="shared" si="3"/>
        <v>B</v>
      </c>
      <c r="S60" s="34" t="str">
        <f t="shared" si="1"/>
        <v>Khá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2184</v>
      </c>
      <c r="D61" s="26" t="s">
        <v>288</v>
      </c>
      <c r="E61" s="27" t="s">
        <v>701</v>
      </c>
      <c r="F61" s="25" t="s">
        <v>2071</v>
      </c>
      <c r="G61" s="25" t="s">
        <v>79</v>
      </c>
      <c r="H61" s="29">
        <v>10</v>
      </c>
      <c r="I61" s="29">
        <v>10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7.5</v>
      </c>
      <c r="R61" s="33" t="str">
        <f t="shared" si="3"/>
        <v>B</v>
      </c>
      <c r="S61" s="34" t="str">
        <f t="shared" si="1"/>
        <v>Khá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2185</v>
      </c>
      <c r="D62" s="26" t="s">
        <v>2186</v>
      </c>
      <c r="E62" s="27" t="s">
        <v>495</v>
      </c>
      <c r="F62" s="25" t="s">
        <v>786</v>
      </c>
      <c r="G62" s="25" t="s">
        <v>557</v>
      </c>
      <c r="H62" s="29">
        <v>10</v>
      </c>
      <c r="I62" s="29">
        <v>8</v>
      </c>
      <c r="J62" s="29" t="s">
        <v>27</v>
      </c>
      <c r="K62" s="29" t="s">
        <v>27</v>
      </c>
      <c r="L62" s="36"/>
      <c r="M62" s="36"/>
      <c r="N62" s="36"/>
      <c r="O62" s="36"/>
      <c r="P62" s="175">
        <v>2</v>
      </c>
      <c r="Q62" s="32">
        <f t="shared" si="0"/>
        <v>5.4</v>
      </c>
      <c r="R62" s="33" t="str">
        <f t="shared" si="3"/>
        <v>D+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2187</v>
      </c>
      <c r="D63" s="26" t="s">
        <v>381</v>
      </c>
      <c r="E63" s="27" t="s">
        <v>291</v>
      </c>
      <c r="F63" s="25" t="s">
        <v>1573</v>
      </c>
      <c r="G63" s="25" t="s">
        <v>100</v>
      </c>
      <c r="H63" s="29">
        <v>10</v>
      </c>
      <c r="I63" s="29">
        <v>6</v>
      </c>
      <c r="J63" s="29" t="s">
        <v>27</v>
      </c>
      <c r="K63" s="29" t="s">
        <v>27</v>
      </c>
      <c r="L63" s="36"/>
      <c r="M63" s="36"/>
      <c r="N63" s="36"/>
      <c r="O63" s="36"/>
      <c r="P63" s="175">
        <v>2</v>
      </c>
      <c r="Q63" s="32">
        <f t="shared" si="0"/>
        <v>4.8</v>
      </c>
      <c r="R63" s="33" t="str">
        <f t="shared" si="3"/>
        <v>D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2188</v>
      </c>
      <c r="D64" s="26" t="s">
        <v>490</v>
      </c>
      <c r="E64" s="27" t="s">
        <v>291</v>
      </c>
      <c r="F64" s="25" t="s">
        <v>2189</v>
      </c>
      <c r="G64" s="25" t="s">
        <v>138</v>
      </c>
      <c r="H64" s="29">
        <v>10</v>
      </c>
      <c r="I64" s="29">
        <v>10</v>
      </c>
      <c r="J64" s="29" t="s">
        <v>27</v>
      </c>
      <c r="K64" s="29" t="s">
        <v>27</v>
      </c>
      <c r="L64" s="36"/>
      <c r="M64" s="36"/>
      <c r="N64" s="36"/>
      <c r="O64" s="36"/>
      <c r="P64" s="175">
        <v>3</v>
      </c>
      <c r="Q64" s="32">
        <f t="shared" si="0"/>
        <v>6.5</v>
      </c>
      <c r="R64" s="33" t="str">
        <f t="shared" si="3"/>
        <v>C+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2190</v>
      </c>
      <c r="D65" s="26" t="s">
        <v>2191</v>
      </c>
      <c r="E65" s="27" t="s">
        <v>879</v>
      </c>
      <c r="F65" s="25" t="s">
        <v>2192</v>
      </c>
      <c r="G65" s="25" t="s">
        <v>966</v>
      </c>
      <c r="H65" s="29">
        <v>10</v>
      </c>
      <c r="I65" s="29">
        <v>9</v>
      </c>
      <c r="J65" s="29" t="s">
        <v>27</v>
      </c>
      <c r="K65" s="29" t="s">
        <v>27</v>
      </c>
      <c r="L65" s="36"/>
      <c r="M65" s="36"/>
      <c r="N65" s="36"/>
      <c r="O65" s="36"/>
      <c r="P65" s="175">
        <v>3</v>
      </c>
      <c r="Q65" s="32">
        <f t="shared" si="0"/>
        <v>6.2</v>
      </c>
      <c r="R65" s="33" t="str">
        <f t="shared" si="3"/>
        <v>C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2193</v>
      </c>
      <c r="D66" s="26" t="s">
        <v>254</v>
      </c>
      <c r="E66" s="27" t="s">
        <v>2194</v>
      </c>
      <c r="F66" s="25" t="s">
        <v>597</v>
      </c>
      <c r="G66" s="25" t="s">
        <v>376</v>
      </c>
      <c r="H66" s="29">
        <v>10</v>
      </c>
      <c r="I66" s="29">
        <v>7</v>
      </c>
      <c r="J66" s="29" t="s">
        <v>27</v>
      </c>
      <c r="K66" s="29" t="s">
        <v>27</v>
      </c>
      <c r="L66" s="36"/>
      <c r="M66" s="36"/>
      <c r="N66" s="36"/>
      <c r="O66" s="36"/>
      <c r="P66" s="175">
        <v>4</v>
      </c>
      <c r="Q66" s="32">
        <f t="shared" si="0"/>
        <v>6.1</v>
      </c>
      <c r="R66" s="33" t="str">
        <f t="shared" si="3"/>
        <v>C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2195</v>
      </c>
      <c r="D67" s="26" t="s">
        <v>152</v>
      </c>
      <c r="E67" s="27" t="s">
        <v>343</v>
      </c>
      <c r="F67" s="28" t="s">
        <v>270</v>
      </c>
      <c r="G67" s="25" t="s">
        <v>930</v>
      </c>
      <c r="H67" s="29">
        <v>10</v>
      </c>
      <c r="I67" s="29">
        <v>9</v>
      </c>
      <c r="J67" s="29" t="s">
        <v>27</v>
      </c>
      <c r="K67" s="29" t="s">
        <v>27</v>
      </c>
      <c r="L67" s="36"/>
      <c r="M67" s="36"/>
      <c r="N67" s="36"/>
      <c r="O67" s="36"/>
      <c r="P67" s="175">
        <v>3</v>
      </c>
      <c r="Q67" s="32">
        <f t="shared" si="0"/>
        <v>6.2</v>
      </c>
      <c r="R67" s="33" t="str">
        <f t="shared" si="3"/>
        <v>C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2196</v>
      </c>
      <c r="D68" s="26" t="s">
        <v>2197</v>
      </c>
      <c r="E68" s="27" t="s">
        <v>343</v>
      </c>
      <c r="F68" s="28" t="s">
        <v>902</v>
      </c>
      <c r="G68" s="25" t="s">
        <v>966</v>
      </c>
      <c r="H68" s="29">
        <v>10</v>
      </c>
      <c r="I68" s="29">
        <v>9</v>
      </c>
      <c r="J68" s="29" t="s">
        <v>27</v>
      </c>
      <c r="K68" s="29" t="s">
        <v>27</v>
      </c>
      <c r="L68" s="36"/>
      <c r="M68" s="36"/>
      <c r="N68" s="36"/>
      <c r="O68" s="36"/>
      <c r="P68" s="175">
        <v>4</v>
      </c>
      <c r="Q68" s="32">
        <f t="shared" si="0"/>
        <v>6.7</v>
      </c>
      <c r="R68" s="33" t="str">
        <f t="shared" si="3"/>
        <v>C+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2198</v>
      </c>
      <c r="D69" s="26" t="s">
        <v>785</v>
      </c>
      <c r="E69" s="27" t="s">
        <v>1077</v>
      </c>
      <c r="F69" s="28" t="s">
        <v>440</v>
      </c>
      <c r="G69" s="25" t="s">
        <v>424</v>
      </c>
      <c r="H69" s="29">
        <v>10</v>
      </c>
      <c r="I69" s="29">
        <v>9</v>
      </c>
      <c r="J69" s="29" t="s">
        <v>27</v>
      </c>
      <c r="K69" s="29" t="s">
        <v>27</v>
      </c>
      <c r="L69" s="36"/>
      <c r="M69" s="36"/>
      <c r="N69" s="36"/>
      <c r="O69" s="36"/>
      <c r="P69" s="175">
        <v>9</v>
      </c>
      <c r="Q69" s="32">
        <f t="shared" si="0"/>
        <v>9.1999999999999993</v>
      </c>
      <c r="R69" s="33" t="str">
        <f t="shared" si="3"/>
        <v>A+</v>
      </c>
      <c r="S69" s="34" t="str">
        <f t="shared" si="1"/>
        <v>Giỏi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2199</v>
      </c>
      <c r="D70" s="26" t="s">
        <v>254</v>
      </c>
      <c r="E70" s="27" t="s">
        <v>348</v>
      </c>
      <c r="F70" s="28" t="s">
        <v>1773</v>
      </c>
      <c r="G70" s="25" t="s">
        <v>966</v>
      </c>
      <c r="H70" s="29">
        <v>10</v>
      </c>
      <c r="I70" s="29">
        <v>9</v>
      </c>
      <c r="J70" s="29" t="s">
        <v>27</v>
      </c>
      <c r="K70" s="29" t="s">
        <v>27</v>
      </c>
      <c r="L70" s="36"/>
      <c r="M70" s="36"/>
      <c r="N70" s="36"/>
      <c r="O70" s="36"/>
      <c r="P70" s="175">
        <v>7</v>
      </c>
      <c r="Q70" s="32">
        <f t="shared" si="0"/>
        <v>8.1999999999999993</v>
      </c>
      <c r="R70" s="33" t="str">
        <f t="shared" si="3"/>
        <v>B+</v>
      </c>
      <c r="S70" s="34" t="str">
        <f t="shared" si="1"/>
        <v>Khá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hidden="1" customHeight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hidden="1" customHeight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hidden="1" customHeight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hidden="1" customHeight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hidden="1" customHeight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hidden="1" customHeight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hidden="1" customHeight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hidden="1" customHeight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149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59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1007" priority="222" operator="greaterThan">
      <formula>10</formula>
    </cfRule>
  </conditionalFormatting>
  <conditionalFormatting sqref="C1:C1048576">
    <cfRule type="duplicateValues" dxfId="1006" priority="221"/>
  </conditionalFormatting>
  <conditionalFormatting sqref="H11:J98">
    <cfRule type="cellIs" dxfId="1005" priority="220" operator="greaterThan">
      <formula>10</formula>
    </cfRule>
  </conditionalFormatting>
  <conditionalFormatting sqref="C11:C98">
    <cfRule type="duplicateValues" dxfId="1004" priority="219"/>
  </conditionalFormatting>
  <conditionalFormatting sqref="H11:J98">
    <cfRule type="cellIs" dxfId="1003" priority="218" operator="greaterThan">
      <formula>10</formula>
    </cfRule>
  </conditionalFormatting>
  <conditionalFormatting sqref="C11:C98">
    <cfRule type="duplicateValues" dxfId="1002" priority="217"/>
  </conditionalFormatting>
  <conditionalFormatting sqref="H11:I70">
    <cfRule type="cellIs" dxfId="1001" priority="213" stopIfTrue="1" operator="greaterThan">
      <formula>10</formula>
    </cfRule>
    <cfRule type="cellIs" dxfId="1000" priority="214" stopIfTrue="1" operator="greaterThan">
      <formula>10</formula>
    </cfRule>
    <cfRule type="cellIs" dxfId="999" priority="215" stopIfTrue="1" operator="greaterThan">
      <formula>10</formula>
    </cfRule>
    <cfRule type="cellIs" dxfId="998" priority="216" stopIfTrue="1" operator="greaterThan">
      <formula>10</formula>
    </cfRule>
  </conditionalFormatting>
  <conditionalFormatting sqref="C11">
    <cfRule type="duplicateValues" dxfId="997" priority="211" stopIfTrue="1"/>
    <cfRule type="duplicateValues" dxfId="996" priority="212" stopIfTrue="1"/>
  </conditionalFormatting>
  <conditionalFormatting sqref="C12:C70">
    <cfRule type="duplicateValues" dxfId="995" priority="209" stopIfTrue="1"/>
    <cfRule type="duplicateValues" dxfId="994" priority="210" stopIfTrue="1"/>
  </conditionalFormatting>
  <conditionalFormatting sqref="H11:J98">
    <cfRule type="cellIs" dxfId="993" priority="208" operator="greaterThan">
      <formula>10</formula>
    </cfRule>
  </conditionalFormatting>
  <conditionalFormatting sqref="C11:C98">
    <cfRule type="duplicateValues" dxfId="992" priority="207"/>
  </conditionalFormatting>
  <conditionalFormatting sqref="H11:I78">
    <cfRule type="cellIs" dxfId="991" priority="203" stopIfTrue="1" operator="greaterThan">
      <formula>10</formula>
    </cfRule>
    <cfRule type="cellIs" dxfId="990" priority="204" stopIfTrue="1" operator="greaterThan">
      <formula>10</formula>
    </cfRule>
    <cfRule type="cellIs" dxfId="989" priority="205" stopIfTrue="1" operator="greaterThan">
      <formula>10</formula>
    </cfRule>
    <cfRule type="cellIs" dxfId="988" priority="206" stopIfTrue="1" operator="greaterThan">
      <formula>10</formula>
    </cfRule>
  </conditionalFormatting>
  <conditionalFormatting sqref="C11">
    <cfRule type="duplicateValues" dxfId="987" priority="201" stopIfTrue="1"/>
    <cfRule type="duplicateValues" dxfId="986" priority="202" stopIfTrue="1"/>
  </conditionalFormatting>
  <conditionalFormatting sqref="C12:C78">
    <cfRule type="duplicateValues" dxfId="985" priority="199" stopIfTrue="1"/>
    <cfRule type="duplicateValues" dxfId="984" priority="200" stopIfTrue="1"/>
  </conditionalFormatting>
  <conditionalFormatting sqref="H11:J98">
    <cfRule type="cellIs" dxfId="983" priority="198" operator="greaterThan">
      <formula>10</formula>
    </cfRule>
  </conditionalFormatting>
  <conditionalFormatting sqref="C11:C98">
    <cfRule type="duplicateValues" dxfId="982" priority="197"/>
  </conditionalFormatting>
  <conditionalFormatting sqref="H11:I70">
    <cfRule type="cellIs" dxfId="981" priority="193" stopIfTrue="1" operator="greaterThan">
      <formula>10</formula>
    </cfRule>
    <cfRule type="cellIs" dxfId="980" priority="194" stopIfTrue="1" operator="greaterThan">
      <formula>10</formula>
    </cfRule>
    <cfRule type="cellIs" dxfId="979" priority="195" stopIfTrue="1" operator="greaterThan">
      <formula>10</formula>
    </cfRule>
    <cfRule type="cellIs" dxfId="978" priority="196" stopIfTrue="1" operator="greaterThan">
      <formula>10</formula>
    </cfRule>
  </conditionalFormatting>
  <conditionalFormatting sqref="C11">
    <cfRule type="duplicateValues" dxfId="977" priority="191" stopIfTrue="1"/>
    <cfRule type="duplicateValues" dxfId="976" priority="192" stopIfTrue="1"/>
  </conditionalFormatting>
  <conditionalFormatting sqref="C12:C70">
    <cfRule type="duplicateValues" dxfId="975" priority="189" stopIfTrue="1"/>
    <cfRule type="duplicateValues" dxfId="974" priority="190" stopIfTrue="1"/>
  </conditionalFormatting>
  <conditionalFormatting sqref="H11:J98">
    <cfRule type="cellIs" dxfId="973" priority="188" operator="greaterThan">
      <formula>10</formula>
    </cfRule>
  </conditionalFormatting>
  <conditionalFormatting sqref="C11:C98">
    <cfRule type="duplicateValues" dxfId="972" priority="187"/>
  </conditionalFormatting>
  <conditionalFormatting sqref="H11:I76">
    <cfRule type="cellIs" dxfId="971" priority="183" stopIfTrue="1" operator="greaterThan">
      <formula>10</formula>
    </cfRule>
    <cfRule type="cellIs" dxfId="970" priority="184" stopIfTrue="1" operator="greaterThan">
      <formula>10</formula>
    </cfRule>
    <cfRule type="cellIs" dxfId="969" priority="185" stopIfTrue="1" operator="greaterThan">
      <formula>10</formula>
    </cfRule>
    <cfRule type="cellIs" dxfId="968" priority="186" stopIfTrue="1" operator="greaterThan">
      <formula>10</formula>
    </cfRule>
  </conditionalFormatting>
  <conditionalFormatting sqref="C11">
    <cfRule type="duplicateValues" dxfId="967" priority="181" stopIfTrue="1"/>
    <cfRule type="duplicateValues" dxfId="966" priority="182" stopIfTrue="1"/>
  </conditionalFormatting>
  <conditionalFormatting sqref="C12:C76">
    <cfRule type="duplicateValues" dxfId="965" priority="179" stopIfTrue="1"/>
    <cfRule type="duplicateValues" dxfId="964" priority="180" stopIfTrue="1"/>
  </conditionalFormatting>
  <conditionalFormatting sqref="H11:J98">
    <cfRule type="cellIs" dxfId="963" priority="178" operator="greaterThan">
      <formula>10</formula>
    </cfRule>
  </conditionalFormatting>
  <conditionalFormatting sqref="C11:C98">
    <cfRule type="duplicateValues" dxfId="962" priority="177"/>
  </conditionalFormatting>
  <conditionalFormatting sqref="H11:I70">
    <cfRule type="cellIs" dxfId="961" priority="173" stopIfTrue="1" operator="greaterThan">
      <formula>10</formula>
    </cfRule>
    <cfRule type="cellIs" dxfId="960" priority="174" stopIfTrue="1" operator="greaterThan">
      <formula>10</formula>
    </cfRule>
    <cfRule type="cellIs" dxfId="959" priority="175" stopIfTrue="1" operator="greaterThan">
      <formula>10</formula>
    </cfRule>
    <cfRule type="cellIs" dxfId="958" priority="176" stopIfTrue="1" operator="greaterThan">
      <formula>10</formula>
    </cfRule>
  </conditionalFormatting>
  <conditionalFormatting sqref="C11">
    <cfRule type="duplicateValues" dxfId="957" priority="171" stopIfTrue="1"/>
    <cfRule type="duplicateValues" dxfId="956" priority="172" stopIfTrue="1"/>
  </conditionalFormatting>
  <conditionalFormatting sqref="C12:C70">
    <cfRule type="duplicateValues" dxfId="955" priority="169" stopIfTrue="1"/>
    <cfRule type="duplicateValues" dxfId="954" priority="170" stopIfTrue="1"/>
  </conditionalFormatting>
  <conditionalFormatting sqref="H11:I11">
    <cfRule type="cellIs" dxfId="953" priority="165" stopIfTrue="1" operator="greaterThan">
      <formula>10</formula>
    </cfRule>
    <cfRule type="cellIs" dxfId="952" priority="166" stopIfTrue="1" operator="greaterThan">
      <formula>10</formula>
    </cfRule>
    <cfRule type="cellIs" dxfId="951" priority="167" stopIfTrue="1" operator="greaterThan">
      <formula>10</formula>
    </cfRule>
    <cfRule type="cellIs" dxfId="950" priority="168" stopIfTrue="1" operator="greaterThan">
      <formula>10</formula>
    </cfRule>
  </conditionalFormatting>
  <conditionalFormatting sqref="H12:I70">
    <cfRule type="cellIs" dxfId="949" priority="161" stopIfTrue="1" operator="greaterThan">
      <formula>10</formula>
    </cfRule>
    <cfRule type="cellIs" dxfId="948" priority="162" stopIfTrue="1" operator="greaterThan">
      <formula>10</formula>
    </cfRule>
    <cfRule type="cellIs" dxfId="947" priority="163" stopIfTrue="1" operator="greaterThan">
      <formula>10</formula>
    </cfRule>
    <cfRule type="cellIs" dxfId="946" priority="164" stopIfTrue="1" operator="greaterThan">
      <formula>10</formula>
    </cfRule>
  </conditionalFormatting>
  <conditionalFormatting sqref="C11">
    <cfRule type="duplicateValues" dxfId="945" priority="159" stopIfTrue="1"/>
    <cfRule type="duplicateValues" dxfId="944" priority="160" stopIfTrue="1"/>
  </conditionalFormatting>
  <conditionalFormatting sqref="C12:C70">
    <cfRule type="duplicateValues" dxfId="943" priority="157" stopIfTrue="1"/>
    <cfRule type="duplicateValues" dxfId="942" priority="158" stopIfTrue="1"/>
  </conditionalFormatting>
  <conditionalFormatting sqref="H11:J98">
    <cfRule type="cellIs" dxfId="941" priority="156" operator="greaterThan">
      <formula>10</formula>
    </cfRule>
  </conditionalFormatting>
  <conditionalFormatting sqref="C11:C98">
    <cfRule type="duplicateValues" dxfId="940" priority="155"/>
  </conditionalFormatting>
  <conditionalFormatting sqref="H11:I70">
    <cfRule type="cellIs" dxfId="939" priority="151" stopIfTrue="1" operator="greaterThan">
      <formula>10</formula>
    </cfRule>
    <cfRule type="cellIs" dxfId="938" priority="152" stopIfTrue="1" operator="greaterThan">
      <formula>10</formula>
    </cfRule>
    <cfRule type="cellIs" dxfId="937" priority="153" stopIfTrue="1" operator="greaterThan">
      <formula>10</formula>
    </cfRule>
    <cfRule type="cellIs" dxfId="936" priority="154" stopIfTrue="1" operator="greaterThan">
      <formula>10</formula>
    </cfRule>
  </conditionalFormatting>
  <conditionalFormatting sqref="C11">
    <cfRule type="duplicateValues" dxfId="935" priority="149" stopIfTrue="1"/>
    <cfRule type="duplicateValues" dxfId="934" priority="150" stopIfTrue="1"/>
  </conditionalFormatting>
  <conditionalFormatting sqref="C12:C70">
    <cfRule type="duplicateValues" dxfId="933" priority="147" stopIfTrue="1"/>
    <cfRule type="duplicateValues" dxfId="932" priority="148" stopIfTrue="1"/>
  </conditionalFormatting>
  <conditionalFormatting sqref="H11:I11">
    <cfRule type="cellIs" dxfId="931" priority="143" stopIfTrue="1" operator="greaterThan">
      <formula>10</formula>
    </cfRule>
    <cfRule type="cellIs" dxfId="930" priority="144" stopIfTrue="1" operator="greaterThan">
      <formula>10</formula>
    </cfRule>
    <cfRule type="cellIs" dxfId="929" priority="145" stopIfTrue="1" operator="greaterThan">
      <formula>10</formula>
    </cfRule>
    <cfRule type="cellIs" dxfId="928" priority="146" stopIfTrue="1" operator="greaterThan">
      <formula>10</formula>
    </cfRule>
  </conditionalFormatting>
  <conditionalFormatting sqref="H12:I70">
    <cfRule type="cellIs" dxfId="927" priority="139" stopIfTrue="1" operator="greaterThan">
      <formula>10</formula>
    </cfRule>
    <cfRule type="cellIs" dxfId="926" priority="140" stopIfTrue="1" operator="greaterThan">
      <formula>10</formula>
    </cfRule>
    <cfRule type="cellIs" dxfId="925" priority="141" stopIfTrue="1" operator="greaterThan">
      <formula>10</formula>
    </cfRule>
    <cfRule type="cellIs" dxfId="924" priority="142" stopIfTrue="1" operator="greaterThan">
      <formula>10</formula>
    </cfRule>
  </conditionalFormatting>
  <conditionalFormatting sqref="C11">
    <cfRule type="duplicateValues" dxfId="923" priority="137" stopIfTrue="1"/>
    <cfRule type="duplicateValues" dxfId="922" priority="138" stopIfTrue="1"/>
  </conditionalFormatting>
  <conditionalFormatting sqref="C12:C70">
    <cfRule type="duplicateValues" dxfId="921" priority="135" stopIfTrue="1"/>
    <cfRule type="duplicateValues" dxfId="920" priority="136" stopIfTrue="1"/>
  </conditionalFormatting>
  <conditionalFormatting sqref="H11:J98">
    <cfRule type="cellIs" dxfId="919" priority="134" operator="greaterThan">
      <formula>10</formula>
    </cfRule>
  </conditionalFormatting>
  <conditionalFormatting sqref="C11:C98">
    <cfRule type="duplicateValues" dxfId="918" priority="133"/>
  </conditionalFormatting>
  <conditionalFormatting sqref="H11:I70">
    <cfRule type="cellIs" dxfId="917" priority="129" stopIfTrue="1" operator="greaterThan">
      <formula>10</formula>
    </cfRule>
    <cfRule type="cellIs" dxfId="916" priority="130" stopIfTrue="1" operator="greaterThan">
      <formula>10</formula>
    </cfRule>
    <cfRule type="cellIs" dxfId="915" priority="131" stopIfTrue="1" operator="greaterThan">
      <formula>10</formula>
    </cfRule>
    <cfRule type="cellIs" dxfId="914" priority="132" stopIfTrue="1" operator="greaterThan">
      <formula>10</formula>
    </cfRule>
  </conditionalFormatting>
  <conditionalFormatting sqref="C11">
    <cfRule type="duplicateValues" dxfId="913" priority="127" stopIfTrue="1"/>
    <cfRule type="duplicateValues" dxfId="912" priority="128" stopIfTrue="1"/>
  </conditionalFormatting>
  <conditionalFormatting sqref="C12:C70">
    <cfRule type="duplicateValues" dxfId="911" priority="125" stopIfTrue="1"/>
    <cfRule type="duplicateValues" dxfId="910" priority="126" stopIfTrue="1"/>
  </conditionalFormatting>
  <conditionalFormatting sqref="H11:I11">
    <cfRule type="cellIs" dxfId="909" priority="121" stopIfTrue="1" operator="greaterThan">
      <formula>10</formula>
    </cfRule>
    <cfRule type="cellIs" dxfId="908" priority="122" stopIfTrue="1" operator="greaterThan">
      <formula>10</formula>
    </cfRule>
    <cfRule type="cellIs" dxfId="907" priority="123" stopIfTrue="1" operator="greaterThan">
      <formula>10</formula>
    </cfRule>
    <cfRule type="cellIs" dxfId="906" priority="124" stopIfTrue="1" operator="greaterThan">
      <formula>10</formula>
    </cfRule>
  </conditionalFormatting>
  <conditionalFormatting sqref="H12:I70">
    <cfRule type="cellIs" dxfId="905" priority="117" stopIfTrue="1" operator="greaterThan">
      <formula>10</formula>
    </cfRule>
    <cfRule type="cellIs" dxfId="904" priority="118" stopIfTrue="1" operator="greaterThan">
      <formula>10</formula>
    </cfRule>
    <cfRule type="cellIs" dxfId="903" priority="119" stopIfTrue="1" operator="greaterThan">
      <formula>10</formula>
    </cfRule>
    <cfRule type="cellIs" dxfId="902" priority="120" stopIfTrue="1" operator="greaterThan">
      <formula>10</formula>
    </cfRule>
  </conditionalFormatting>
  <conditionalFormatting sqref="C11">
    <cfRule type="duplicateValues" dxfId="901" priority="115" stopIfTrue="1"/>
    <cfRule type="duplicateValues" dxfId="900" priority="116" stopIfTrue="1"/>
  </conditionalFormatting>
  <conditionalFormatting sqref="C12:C70">
    <cfRule type="duplicateValues" dxfId="899" priority="113" stopIfTrue="1"/>
    <cfRule type="duplicateValues" dxfId="898" priority="114" stopIfTrue="1"/>
  </conditionalFormatting>
  <conditionalFormatting sqref="H11:J98">
    <cfRule type="cellIs" dxfId="897" priority="112" operator="greaterThan">
      <formula>10</formula>
    </cfRule>
  </conditionalFormatting>
  <conditionalFormatting sqref="C11:C98">
    <cfRule type="duplicateValues" dxfId="896" priority="111"/>
  </conditionalFormatting>
  <conditionalFormatting sqref="H11:I82">
    <cfRule type="cellIs" dxfId="895" priority="107" stopIfTrue="1" operator="greaterThan">
      <formula>10</formula>
    </cfRule>
    <cfRule type="cellIs" dxfId="894" priority="108" stopIfTrue="1" operator="greaterThan">
      <formula>10</formula>
    </cfRule>
    <cfRule type="cellIs" dxfId="893" priority="109" stopIfTrue="1" operator="greaterThan">
      <formula>10</formula>
    </cfRule>
    <cfRule type="cellIs" dxfId="892" priority="110" stopIfTrue="1" operator="greaterThan">
      <formula>10</formula>
    </cfRule>
  </conditionalFormatting>
  <conditionalFormatting sqref="C11">
    <cfRule type="duplicateValues" dxfId="891" priority="105" stopIfTrue="1"/>
    <cfRule type="duplicateValues" dxfId="890" priority="106" stopIfTrue="1"/>
  </conditionalFormatting>
  <conditionalFormatting sqref="C12:C82">
    <cfRule type="duplicateValues" dxfId="889" priority="103" stopIfTrue="1"/>
    <cfRule type="duplicateValues" dxfId="888" priority="104" stopIfTrue="1"/>
  </conditionalFormatting>
  <conditionalFormatting sqref="H11:I11">
    <cfRule type="cellIs" dxfId="887" priority="99" stopIfTrue="1" operator="greaterThan">
      <formula>10</formula>
    </cfRule>
    <cfRule type="cellIs" dxfId="886" priority="100" stopIfTrue="1" operator="greaterThan">
      <formula>10</formula>
    </cfRule>
    <cfRule type="cellIs" dxfId="885" priority="101" stopIfTrue="1" operator="greaterThan">
      <formula>10</formula>
    </cfRule>
    <cfRule type="cellIs" dxfId="884" priority="102" stopIfTrue="1" operator="greaterThan">
      <formula>10</formula>
    </cfRule>
  </conditionalFormatting>
  <conditionalFormatting sqref="H12:I82">
    <cfRule type="cellIs" dxfId="883" priority="95" stopIfTrue="1" operator="greaterThan">
      <formula>10</formula>
    </cfRule>
    <cfRule type="cellIs" dxfId="882" priority="96" stopIfTrue="1" operator="greaterThan">
      <formula>10</formula>
    </cfRule>
    <cfRule type="cellIs" dxfId="881" priority="97" stopIfTrue="1" operator="greaterThan">
      <formula>10</formula>
    </cfRule>
    <cfRule type="cellIs" dxfId="880" priority="98" stopIfTrue="1" operator="greaterThan">
      <formula>10</formula>
    </cfRule>
  </conditionalFormatting>
  <conditionalFormatting sqref="C11">
    <cfRule type="duplicateValues" dxfId="879" priority="93" stopIfTrue="1"/>
    <cfRule type="duplicateValues" dxfId="878" priority="94" stopIfTrue="1"/>
  </conditionalFormatting>
  <conditionalFormatting sqref="C12:C82">
    <cfRule type="duplicateValues" dxfId="877" priority="91" stopIfTrue="1"/>
    <cfRule type="duplicateValues" dxfId="876" priority="92" stopIfTrue="1"/>
  </conditionalFormatting>
  <conditionalFormatting sqref="H11:J98">
    <cfRule type="cellIs" dxfId="875" priority="90" operator="greaterThan">
      <formula>10</formula>
    </cfRule>
  </conditionalFormatting>
  <conditionalFormatting sqref="C11:C98">
    <cfRule type="duplicateValues" dxfId="874" priority="89"/>
  </conditionalFormatting>
  <conditionalFormatting sqref="H11:I70">
    <cfRule type="cellIs" dxfId="873" priority="85" stopIfTrue="1" operator="greaterThan">
      <formula>10</formula>
    </cfRule>
    <cfRule type="cellIs" dxfId="872" priority="86" stopIfTrue="1" operator="greaterThan">
      <formula>10</formula>
    </cfRule>
    <cfRule type="cellIs" dxfId="871" priority="87" stopIfTrue="1" operator="greaterThan">
      <formula>10</formula>
    </cfRule>
    <cfRule type="cellIs" dxfId="870" priority="88" stopIfTrue="1" operator="greaterThan">
      <formula>10</formula>
    </cfRule>
  </conditionalFormatting>
  <conditionalFormatting sqref="C11">
    <cfRule type="duplicateValues" dxfId="869" priority="83" stopIfTrue="1"/>
    <cfRule type="duplicateValues" dxfId="868" priority="84" stopIfTrue="1"/>
  </conditionalFormatting>
  <conditionalFormatting sqref="C12:C70">
    <cfRule type="duplicateValues" dxfId="867" priority="81" stopIfTrue="1"/>
    <cfRule type="duplicateValues" dxfId="866" priority="82" stopIfTrue="1"/>
  </conditionalFormatting>
  <conditionalFormatting sqref="H11:I11">
    <cfRule type="cellIs" dxfId="865" priority="77" stopIfTrue="1" operator="greaterThan">
      <formula>10</formula>
    </cfRule>
    <cfRule type="cellIs" dxfId="864" priority="78" stopIfTrue="1" operator="greaterThan">
      <formula>10</formula>
    </cfRule>
    <cfRule type="cellIs" dxfId="863" priority="79" stopIfTrue="1" operator="greaterThan">
      <formula>10</formula>
    </cfRule>
    <cfRule type="cellIs" dxfId="862" priority="80" stopIfTrue="1" operator="greaterThan">
      <formula>10</formula>
    </cfRule>
  </conditionalFormatting>
  <conditionalFormatting sqref="H12:I70">
    <cfRule type="cellIs" dxfId="861" priority="73" stopIfTrue="1" operator="greaterThan">
      <formula>10</formula>
    </cfRule>
    <cfRule type="cellIs" dxfId="860" priority="74" stopIfTrue="1" operator="greaterThan">
      <formula>10</formula>
    </cfRule>
    <cfRule type="cellIs" dxfId="859" priority="75" stopIfTrue="1" operator="greaterThan">
      <formula>10</formula>
    </cfRule>
    <cfRule type="cellIs" dxfId="858" priority="76" stopIfTrue="1" operator="greaterThan">
      <formula>10</formula>
    </cfRule>
  </conditionalFormatting>
  <conditionalFormatting sqref="C11">
    <cfRule type="duplicateValues" dxfId="857" priority="71" stopIfTrue="1"/>
    <cfRule type="duplicateValues" dxfId="856" priority="72" stopIfTrue="1"/>
  </conditionalFormatting>
  <conditionalFormatting sqref="C12:C70">
    <cfRule type="duplicateValues" dxfId="855" priority="69" stopIfTrue="1"/>
    <cfRule type="duplicateValues" dxfId="854" priority="70" stopIfTrue="1"/>
  </conditionalFormatting>
  <conditionalFormatting sqref="H11:J98">
    <cfRule type="cellIs" dxfId="853" priority="68" operator="greaterThan">
      <formula>10</formula>
    </cfRule>
  </conditionalFormatting>
  <conditionalFormatting sqref="C11:C98">
    <cfRule type="duplicateValues" dxfId="852" priority="67"/>
  </conditionalFormatting>
  <conditionalFormatting sqref="H11:I84">
    <cfRule type="cellIs" dxfId="851" priority="63" stopIfTrue="1" operator="greaterThan">
      <formula>10</formula>
    </cfRule>
    <cfRule type="cellIs" dxfId="850" priority="64" stopIfTrue="1" operator="greaterThan">
      <formula>10</formula>
    </cfRule>
    <cfRule type="cellIs" dxfId="849" priority="65" stopIfTrue="1" operator="greaterThan">
      <formula>10</formula>
    </cfRule>
    <cfRule type="cellIs" dxfId="848" priority="66" stopIfTrue="1" operator="greaterThan">
      <formula>10</formula>
    </cfRule>
  </conditionalFormatting>
  <conditionalFormatting sqref="C11">
    <cfRule type="duplicateValues" dxfId="847" priority="61" stopIfTrue="1"/>
    <cfRule type="duplicateValues" dxfId="846" priority="62" stopIfTrue="1"/>
  </conditionalFormatting>
  <conditionalFormatting sqref="C12:C84">
    <cfRule type="duplicateValues" dxfId="845" priority="59" stopIfTrue="1"/>
    <cfRule type="duplicateValues" dxfId="844" priority="60" stopIfTrue="1"/>
  </conditionalFormatting>
  <conditionalFormatting sqref="H11:I11">
    <cfRule type="cellIs" dxfId="843" priority="55" stopIfTrue="1" operator="greaterThan">
      <formula>10</formula>
    </cfRule>
    <cfRule type="cellIs" dxfId="842" priority="56" stopIfTrue="1" operator="greaterThan">
      <formula>10</formula>
    </cfRule>
    <cfRule type="cellIs" dxfId="841" priority="57" stopIfTrue="1" operator="greaterThan">
      <formula>10</formula>
    </cfRule>
    <cfRule type="cellIs" dxfId="840" priority="58" stopIfTrue="1" operator="greaterThan">
      <formula>10</formula>
    </cfRule>
  </conditionalFormatting>
  <conditionalFormatting sqref="H12:I84">
    <cfRule type="cellIs" dxfId="839" priority="51" stopIfTrue="1" operator="greaterThan">
      <formula>10</formula>
    </cfRule>
    <cfRule type="cellIs" dxfId="838" priority="52" stopIfTrue="1" operator="greaterThan">
      <formula>10</formula>
    </cfRule>
    <cfRule type="cellIs" dxfId="837" priority="53" stopIfTrue="1" operator="greaterThan">
      <formula>10</formula>
    </cfRule>
    <cfRule type="cellIs" dxfId="836" priority="54" stopIfTrue="1" operator="greaterThan">
      <formula>10</formula>
    </cfRule>
  </conditionalFormatting>
  <conditionalFormatting sqref="C11">
    <cfRule type="duplicateValues" dxfId="835" priority="49" stopIfTrue="1"/>
    <cfRule type="duplicateValues" dxfId="834" priority="50" stopIfTrue="1"/>
  </conditionalFormatting>
  <conditionalFormatting sqref="C12:C84">
    <cfRule type="duplicateValues" dxfId="833" priority="47" stopIfTrue="1"/>
    <cfRule type="duplicateValues" dxfId="832" priority="48" stopIfTrue="1"/>
  </conditionalFormatting>
  <conditionalFormatting sqref="H11:J98">
    <cfRule type="cellIs" dxfId="831" priority="46" operator="greaterThan">
      <formula>10</formula>
    </cfRule>
  </conditionalFormatting>
  <conditionalFormatting sqref="C11:C98">
    <cfRule type="duplicateValues" dxfId="830" priority="45"/>
  </conditionalFormatting>
  <conditionalFormatting sqref="H11:I70">
    <cfRule type="cellIs" dxfId="829" priority="41" stopIfTrue="1" operator="greaterThan">
      <formula>10</formula>
    </cfRule>
    <cfRule type="cellIs" dxfId="828" priority="42" stopIfTrue="1" operator="greaterThan">
      <formula>10</formula>
    </cfRule>
    <cfRule type="cellIs" dxfId="827" priority="43" stopIfTrue="1" operator="greaterThan">
      <formula>10</formula>
    </cfRule>
    <cfRule type="cellIs" dxfId="826" priority="44" stopIfTrue="1" operator="greaterThan">
      <formula>10</formula>
    </cfRule>
  </conditionalFormatting>
  <conditionalFormatting sqref="C11">
    <cfRule type="duplicateValues" dxfId="825" priority="39" stopIfTrue="1"/>
    <cfRule type="duplicateValues" dxfId="824" priority="40" stopIfTrue="1"/>
  </conditionalFormatting>
  <conditionalFormatting sqref="C12:C70">
    <cfRule type="duplicateValues" dxfId="823" priority="37" stopIfTrue="1"/>
    <cfRule type="duplicateValues" dxfId="822" priority="38" stopIfTrue="1"/>
  </conditionalFormatting>
  <conditionalFormatting sqref="H11:I11">
    <cfRule type="cellIs" dxfId="821" priority="33" stopIfTrue="1" operator="greaterThan">
      <formula>10</formula>
    </cfRule>
    <cfRule type="cellIs" dxfId="820" priority="34" stopIfTrue="1" operator="greaterThan">
      <formula>10</formula>
    </cfRule>
    <cfRule type="cellIs" dxfId="819" priority="35" stopIfTrue="1" operator="greaterThan">
      <formula>10</formula>
    </cfRule>
    <cfRule type="cellIs" dxfId="818" priority="36" stopIfTrue="1" operator="greaterThan">
      <formula>10</formula>
    </cfRule>
  </conditionalFormatting>
  <conditionalFormatting sqref="H12:I70">
    <cfRule type="cellIs" dxfId="817" priority="29" stopIfTrue="1" operator="greaterThan">
      <formula>10</formula>
    </cfRule>
    <cfRule type="cellIs" dxfId="816" priority="30" stopIfTrue="1" operator="greaterThan">
      <formula>10</formula>
    </cfRule>
    <cfRule type="cellIs" dxfId="815" priority="31" stopIfTrue="1" operator="greaterThan">
      <formula>10</formula>
    </cfRule>
    <cfRule type="cellIs" dxfId="814" priority="32" stopIfTrue="1" operator="greaterThan">
      <formula>10</formula>
    </cfRule>
  </conditionalFormatting>
  <conditionalFormatting sqref="C11">
    <cfRule type="duplicateValues" dxfId="813" priority="27" stopIfTrue="1"/>
    <cfRule type="duplicateValues" dxfId="812" priority="28" stopIfTrue="1"/>
  </conditionalFormatting>
  <conditionalFormatting sqref="C12:C70">
    <cfRule type="duplicateValues" dxfId="811" priority="25" stopIfTrue="1"/>
    <cfRule type="duplicateValues" dxfId="810" priority="26" stopIfTrue="1"/>
  </conditionalFormatting>
  <conditionalFormatting sqref="H11:J98">
    <cfRule type="cellIs" dxfId="809" priority="24" operator="greaterThan">
      <formula>10</formula>
    </cfRule>
  </conditionalFormatting>
  <conditionalFormatting sqref="C11:C98">
    <cfRule type="duplicateValues" dxfId="808" priority="23"/>
  </conditionalFormatting>
  <conditionalFormatting sqref="H11:I80">
    <cfRule type="cellIs" dxfId="807" priority="19" stopIfTrue="1" operator="greaterThan">
      <formula>10</formula>
    </cfRule>
    <cfRule type="cellIs" dxfId="806" priority="20" stopIfTrue="1" operator="greaterThan">
      <formula>10</formula>
    </cfRule>
    <cfRule type="cellIs" dxfId="805" priority="21" stopIfTrue="1" operator="greaterThan">
      <formula>10</formula>
    </cfRule>
    <cfRule type="cellIs" dxfId="804" priority="22" stopIfTrue="1" operator="greaterThan">
      <formula>10</formula>
    </cfRule>
  </conditionalFormatting>
  <conditionalFormatting sqref="C11">
    <cfRule type="duplicateValues" dxfId="803" priority="17" stopIfTrue="1"/>
    <cfRule type="duplicateValues" dxfId="802" priority="18" stopIfTrue="1"/>
  </conditionalFormatting>
  <conditionalFormatting sqref="C12:C80">
    <cfRule type="duplicateValues" dxfId="801" priority="15" stopIfTrue="1"/>
    <cfRule type="duplicateValues" dxfId="800" priority="16" stopIfTrue="1"/>
  </conditionalFormatting>
  <conditionalFormatting sqref="H11:I11">
    <cfRule type="cellIs" dxfId="799" priority="11" stopIfTrue="1" operator="greaterThan">
      <formula>10</formula>
    </cfRule>
    <cfRule type="cellIs" dxfId="798" priority="12" stopIfTrue="1" operator="greaterThan">
      <formula>10</formula>
    </cfRule>
    <cfRule type="cellIs" dxfId="797" priority="13" stopIfTrue="1" operator="greaterThan">
      <formula>10</formula>
    </cfRule>
    <cfRule type="cellIs" dxfId="796" priority="14" stopIfTrue="1" operator="greaterThan">
      <formula>10</formula>
    </cfRule>
  </conditionalFormatting>
  <conditionalFormatting sqref="H12:I80">
    <cfRule type="cellIs" dxfId="795" priority="7" stopIfTrue="1" operator="greaterThan">
      <formula>10</formula>
    </cfRule>
    <cfRule type="cellIs" dxfId="794" priority="8" stopIfTrue="1" operator="greaterThan">
      <formula>10</formula>
    </cfRule>
    <cfRule type="cellIs" dxfId="793" priority="9" stopIfTrue="1" operator="greaterThan">
      <formula>10</formula>
    </cfRule>
    <cfRule type="cellIs" dxfId="792" priority="10" stopIfTrue="1" operator="greaterThan">
      <formula>10</formula>
    </cfRule>
  </conditionalFormatting>
  <conditionalFormatting sqref="C11">
    <cfRule type="duplicateValues" dxfId="791" priority="5" stopIfTrue="1"/>
    <cfRule type="duplicateValues" dxfId="790" priority="6" stopIfTrue="1"/>
  </conditionalFormatting>
  <conditionalFormatting sqref="C12:C80">
    <cfRule type="duplicateValues" dxfId="789" priority="3" stopIfTrue="1"/>
    <cfRule type="duplicateValues" dxfId="788" priority="4" stopIfTrue="1"/>
  </conditionalFormatting>
  <conditionalFormatting sqref="H11:J98">
    <cfRule type="cellIs" dxfId="787" priority="2" operator="greaterThan">
      <formula>10</formula>
    </cfRule>
  </conditionalFormatting>
  <conditionalFormatting sqref="C11:C98">
    <cfRule type="duplicateValues" dxfId="786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74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5.25" style="1" bestFit="1" customWidth="1"/>
    <col min="5" max="5" width="8.5" style="1" customWidth="1"/>
    <col min="6" max="6" width="9.375" style="1" hidden="1" customWidth="1"/>
    <col min="7" max="7" width="12.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2433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43597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39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81</v>
      </c>
      <c r="AG9" s="81">
        <f>+$AF$9/$Y$9</f>
        <v>0.54</v>
      </c>
      <c r="AH9" s="82">
        <f>COUNTIF($V$10:$V$219,"Học lại")</f>
        <v>6</v>
      </c>
      <c r="AI9" s="81">
        <f>+$AH$9/$Y$9</f>
        <v>0.04</v>
      </c>
      <c r="AJ9" s="73">
        <f>COUNTIF($V$11:$V$219,"Đạt")</f>
        <v>63</v>
      </c>
      <c r="AK9" s="80">
        <f>+$AJ$9/$Y$9</f>
        <v>0.42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2200</v>
      </c>
      <c r="D11" s="17" t="s">
        <v>2201</v>
      </c>
      <c r="E11" s="18" t="s">
        <v>1219</v>
      </c>
      <c r="F11" s="16" t="s">
        <v>746</v>
      </c>
      <c r="G11" s="16" t="s">
        <v>557</v>
      </c>
      <c r="H11" s="19">
        <v>0</v>
      </c>
      <c r="I11" s="19">
        <v>0</v>
      </c>
      <c r="J11" s="19" t="s">
        <v>27</v>
      </c>
      <c r="K11" s="19" t="s">
        <v>27</v>
      </c>
      <c r="L11" s="20"/>
      <c r="M11" s="20"/>
      <c r="N11" s="20"/>
      <c r="O11" s="20"/>
      <c r="P11" s="174">
        <v>0</v>
      </c>
      <c r="Q11" s="21">
        <f t="shared" ref="Q11:Q74" si="0">ROUND(SUMPRODUCT(H11:P11,$H$10:$P$10)/100,1)</f>
        <v>0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F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Kém</v>
      </c>
      <c r="T11" s="23" t="str">
        <f>+IF(OR($H11=0,$I11=0,$J11=0,$K11=0),"Không đủ ĐKDT","")</f>
        <v>Không đủ ĐKDT</v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Học lại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2202</v>
      </c>
      <c r="D12" s="26" t="s">
        <v>2203</v>
      </c>
      <c r="E12" s="27" t="s">
        <v>73</v>
      </c>
      <c r="F12" s="25" t="s">
        <v>2096</v>
      </c>
      <c r="G12" s="25" t="s">
        <v>557</v>
      </c>
      <c r="H12" s="29">
        <v>10</v>
      </c>
      <c r="I12" s="29">
        <v>7</v>
      </c>
      <c r="J12" s="29" t="s">
        <v>27</v>
      </c>
      <c r="K12" s="29" t="s">
        <v>27</v>
      </c>
      <c r="L12" s="30"/>
      <c r="M12" s="30"/>
      <c r="N12" s="30"/>
      <c r="O12" s="30"/>
      <c r="P12" s="175">
        <v>5</v>
      </c>
      <c r="Q12" s="32">
        <f t="shared" si="0"/>
        <v>6.6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C+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2204</v>
      </c>
      <c r="D13" s="26" t="s">
        <v>2205</v>
      </c>
      <c r="E13" s="27" t="s">
        <v>73</v>
      </c>
      <c r="F13" s="25" t="s">
        <v>1778</v>
      </c>
      <c r="G13" s="25" t="s">
        <v>217</v>
      </c>
      <c r="H13" s="29">
        <v>10</v>
      </c>
      <c r="I13" s="29">
        <v>10</v>
      </c>
      <c r="J13" s="29" t="s">
        <v>27</v>
      </c>
      <c r="K13" s="29" t="s">
        <v>27</v>
      </c>
      <c r="L13" s="36"/>
      <c r="M13" s="36"/>
      <c r="N13" s="36"/>
      <c r="O13" s="36"/>
      <c r="P13" s="175">
        <v>7</v>
      </c>
      <c r="Q13" s="32">
        <f t="shared" si="0"/>
        <v>8.5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A</v>
      </c>
      <c r="S13" s="34" t="str">
        <f t="shared" si="1"/>
        <v>Giỏi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2206</v>
      </c>
      <c r="D14" s="26" t="s">
        <v>2207</v>
      </c>
      <c r="E14" s="27" t="s">
        <v>2208</v>
      </c>
      <c r="F14" s="25" t="s">
        <v>1067</v>
      </c>
      <c r="G14" s="25" t="s">
        <v>282</v>
      </c>
      <c r="H14" s="29">
        <v>10</v>
      </c>
      <c r="I14" s="29">
        <v>9</v>
      </c>
      <c r="J14" s="29" t="s">
        <v>27</v>
      </c>
      <c r="K14" s="29" t="s">
        <v>27</v>
      </c>
      <c r="L14" s="36"/>
      <c r="M14" s="36"/>
      <c r="N14" s="36"/>
      <c r="O14" s="36"/>
      <c r="P14" s="175">
        <v>4</v>
      </c>
      <c r="Q14" s="32">
        <f t="shared" si="0"/>
        <v>6.7</v>
      </c>
      <c r="R14" s="33" t="str">
        <f t="shared" si="3"/>
        <v>C+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2209</v>
      </c>
      <c r="D15" s="26" t="s">
        <v>1471</v>
      </c>
      <c r="E15" s="27" t="s">
        <v>555</v>
      </c>
      <c r="F15" s="25" t="s">
        <v>1201</v>
      </c>
      <c r="G15" s="25" t="s">
        <v>945</v>
      </c>
      <c r="H15" s="29">
        <v>6</v>
      </c>
      <c r="I15" s="29">
        <v>6</v>
      </c>
      <c r="J15" s="29" t="s">
        <v>27</v>
      </c>
      <c r="K15" s="29" t="s">
        <v>27</v>
      </c>
      <c r="L15" s="36"/>
      <c r="M15" s="36"/>
      <c r="N15" s="36"/>
      <c r="O15" s="36"/>
      <c r="P15" s="175">
        <v>4</v>
      </c>
      <c r="Q15" s="32">
        <f t="shared" si="0"/>
        <v>5</v>
      </c>
      <c r="R15" s="33" t="str">
        <f t="shared" si="3"/>
        <v>D+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2210</v>
      </c>
      <c r="D16" s="26" t="s">
        <v>2211</v>
      </c>
      <c r="E16" s="27" t="s">
        <v>555</v>
      </c>
      <c r="F16" s="25" t="s">
        <v>341</v>
      </c>
      <c r="G16" s="25" t="s">
        <v>124</v>
      </c>
      <c r="H16" s="29">
        <v>10</v>
      </c>
      <c r="I16" s="29">
        <v>10</v>
      </c>
      <c r="J16" s="29" t="s">
        <v>27</v>
      </c>
      <c r="K16" s="29" t="s">
        <v>27</v>
      </c>
      <c r="L16" s="36"/>
      <c r="M16" s="36"/>
      <c r="N16" s="36"/>
      <c r="O16" s="36"/>
      <c r="P16" s="181" t="s">
        <v>27</v>
      </c>
      <c r="Q16" s="32">
        <f t="shared" si="0"/>
        <v>5</v>
      </c>
      <c r="R16" s="33" t="str">
        <f t="shared" si="3"/>
        <v>D+</v>
      </c>
      <c r="S16" s="34" t="str">
        <f t="shared" si="1"/>
        <v>Trung bình yếu</v>
      </c>
      <c r="T16" s="35" t="s">
        <v>5123</v>
      </c>
      <c r="U16" s="3"/>
      <c r="V16" s="101" t="str">
        <f t="shared" si="2"/>
        <v>Học lại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2212</v>
      </c>
      <c r="D17" s="26" t="s">
        <v>2093</v>
      </c>
      <c r="E17" s="27" t="s">
        <v>1239</v>
      </c>
      <c r="F17" s="25" t="s">
        <v>1531</v>
      </c>
      <c r="G17" s="25" t="s">
        <v>557</v>
      </c>
      <c r="H17" s="29">
        <v>10</v>
      </c>
      <c r="I17" s="29">
        <v>10</v>
      </c>
      <c r="J17" s="29" t="s">
        <v>27</v>
      </c>
      <c r="K17" s="29" t="s">
        <v>27</v>
      </c>
      <c r="L17" s="36"/>
      <c r="M17" s="36"/>
      <c r="N17" s="36"/>
      <c r="O17" s="36"/>
      <c r="P17" s="175">
        <v>7</v>
      </c>
      <c r="Q17" s="32">
        <f t="shared" si="0"/>
        <v>8.5</v>
      </c>
      <c r="R17" s="33" t="str">
        <f t="shared" si="3"/>
        <v>A</v>
      </c>
      <c r="S17" s="34" t="str">
        <f t="shared" si="1"/>
        <v>Giỏi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2213</v>
      </c>
      <c r="D18" s="26" t="s">
        <v>2214</v>
      </c>
      <c r="E18" s="27" t="s">
        <v>113</v>
      </c>
      <c r="F18" s="25" t="s">
        <v>2215</v>
      </c>
      <c r="G18" s="25" t="s">
        <v>2216</v>
      </c>
      <c r="H18" s="29">
        <v>6</v>
      </c>
      <c r="I18" s="29">
        <v>10</v>
      </c>
      <c r="J18" s="29" t="s">
        <v>27</v>
      </c>
      <c r="K18" s="29" t="s">
        <v>27</v>
      </c>
      <c r="L18" s="36"/>
      <c r="M18" s="36"/>
      <c r="N18" s="36"/>
      <c r="O18" s="36"/>
      <c r="P18" s="175">
        <v>3</v>
      </c>
      <c r="Q18" s="32">
        <f t="shared" si="0"/>
        <v>5.7</v>
      </c>
      <c r="R18" s="33" t="str">
        <f t="shared" si="3"/>
        <v>C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2217</v>
      </c>
      <c r="D19" s="26" t="s">
        <v>2218</v>
      </c>
      <c r="E19" s="27" t="s">
        <v>2219</v>
      </c>
      <c r="F19" s="25" t="s">
        <v>174</v>
      </c>
      <c r="G19" s="25" t="s">
        <v>124</v>
      </c>
      <c r="H19" s="29">
        <v>8</v>
      </c>
      <c r="I19" s="29">
        <v>9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6.3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2220</v>
      </c>
      <c r="D20" s="26" t="s">
        <v>306</v>
      </c>
      <c r="E20" s="27" t="s">
        <v>398</v>
      </c>
      <c r="F20" s="25" t="s">
        <v>924</v>
      </c>
      <c r="G20" s="25" t="s">
        <v>557</v>
      </c>
      <c r="H20" s="29">
        <v>10</v>
      </c>
      <c r="I20" s="29">
        <v>9</v>
      </c>
      <c r="J20" s="29" t="s">
        <v>27</v>
      </c>
      <c r="K20" s="29" t="s">
        <v>27</v>
      </c>
      <c r="L20" s="36"/>
      <c r="M20" s="36"/>
      <c r="N20" s="36"/>
      <c r="O20" s="36"/>
      <c r="P20" s="175">
        <v>6</v>
      </c>
      <c r="Q20" s="32">
        <f t="shared" si="0"/>
        <v>7.7</v>
      </c>
      <c r="R20" s="33" t="str">
        <f t="shared" si="3"/>
        <v>B</v>
      </c>
      <c r="S20" s="34" t="str">
        <f t="shared" si="1"/>
        <v>Khá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2221</v>
      </c>
      <c r="D21" s="26" t="s">
        <v>169</v>
      </c>
      <c r="E21" s="27" t="s">
        <v>777</v>
      </c>
      <c r="F21" s="25" t="s">
        <v>2222</v>
      </c>
      <c r="G21" s="25" t="s">
        <v>323</v>
      </c>
      <c r="H21" s="29">
        <v>10</v>
      </c>
      <c r="I21" s="29">
        <v>7</v>
      </c>
      <c r="J21" s="29" t="s">
        <v>27</v>
      </c>
      <c r="K21" s="29" t="s">
        <v>27</v>
      </c>
      <c r="L21" s="36"/>
      <c r="M21" s="36"/>
      <c r="N21" s="36"/>
      <c r="O21" s="36"/>
      <c r="P21" s="175">
        <v>4</v>
      </c>
      <c r="Q21" s="32">
        <f t="shared" si="0"/>
        <v>6.1</v>
      </c>
      <c r="R21" s="33" t="str">
        <f t="shared" si="3"/>
        <v>C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2223</v>
      </c>
      <c r="D22" s="26" t="s">
        <v>2224</v>
      </c>
      <c r="E22" s="27" t="s">
        <v>406</v>
      </c>
      <c r="F22" s="25" t="s">
        <v>800</v>
      </c>
      <c r="G22" s="25" t="s">
        <v>124</v>
      </c>
      <c r="H22" s="29">
        <v>10</v>
      </c>
      <c r="I22" s="29">
        <v>5</v>
      </c>
      <c r="J22" s="29" t="s">
        <v>27</v>
      </c>
      <c r="K22" s="29" t="s">
        <v>27</v>
      </c>
      <c r="L22" s="36"/>
      <c r="M22" s="36"/>
      <c r="N22" s="36"/>
      <c r="O22" s="36"/>
      <c r="P22" s="175">
        <v>2</v>
      </c>
      <c r="Q22" s="32">
        <f t="shared" si="0"/>
        <v>4.5</v>
      </c>
      <c r="R22" s="33" t="str">
        <f t="shared" si="3"/>
        <v>D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2225</v>
      </c>
      <c r="D23" s="26" t="s">
        <v>435</v>
      </c>
      <c r="E23" s="27" t="s">
        <v>565</v>
      </c>
      <c r="F23" s="25" t="s">
        <v>952</v>
      </c>
      <c r="G23" s="25" t="s">
        <v>945</v>
      </c>
      <c r="H23" s="29">
        <v>10</v>
      </c>
      <c r="I23" s="29">
        <v>10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7.5</v>
      </c>
      <c r="R23" s="33" t="str">
        <f t="shared" si="3"/>
        <v>B</v>
      </c>
      <c r="S23" s="34" t="str">
        <f t="shared" si="1"/>
        <v>Khá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2226</v>
      </c>
      <c r="D24" s="26" t="s">
        <v>2227</v>
      </c>
      <c r="E24" s="27" t="s">
        <v>2228</v>
      </c>
      <c r="F24" s="25" t="s">
        <v>972</v>
      </c>
      <c r="G24" s="25" t="s">
        <v>557</v>
      </c>
      <c r="H24" s="29">
        <v>8</v>
      </c>
      <c r="I24" s="29">
        <v>4</v>
      </c>
      <c r="J24" s="29" t="s">
        <v>27</v>
      </c>
      <c r="K24" s="29" t="s">
        <v>27</v>
      </c>
      <c r="L24" s="36"/>
      <c r="M24" s="36"/>
      <c r="N24" s="36"/>
      <c r="O24" s="36"/>
      <c r="P24" s="175">
        <v>6</v>
      </c>
      <c r="Q24" s="32">
        <f t="shared" si="0"/>
        <v>5.8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2229</v>
      </c>
      <c r="D25" s="26" t="s">
        <v>2230</v>
      </c>
      <c r="E25" s="27" t="s">
        <v>2231</v>
      </c>
      <c r="F25" s="25" t="s">
        <v>838</v>
      </c>
      <c r="G25" s="25" t="s">
        <v>217</v>
      </c>
      <c r="H25" s="29">
        <v>10</v>
      </c>
      <c r="I25" s="29">
        <v>8</v>
      </c>
      <c r="J25" s="29" t="s">
        <v>27</v>
      </c>
      <c r="K25" s="29" t="s">
        <v>27</v>
      </c>
      <c r="L25" s="36"/>
      <c r="M25" s="36"/>
      <c r="N25" s="36"/>
      <c r="O25" s="36"/>
      <c r="P25" s="175">
        <v>4</v>
      </c>
      <c r="Q25" s="32">
        <f t="shared" si="0"/>
        <v>6.4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2232</v>
      </c>
      <c r="D26" s="26" t="s">
        <v>1692</v>
      </c>
      <c r="E26" s="27" t="s">
        <v>141</v>
      </c>
      <c r="F26" s="25" t="s">
        <v>846</v>
      </c>
      <c r="G26" s="25" t="s">
        <v>115</v>
      </c>
      <c r="H26" s="29">
        <v>10</v>
      </c>
      <c r="I26" s="29">
        <v>10</v>
      </c>
      <c r="J26" s="29" t="s">
        <v>27</v>
      </c>
      <c r="K26" s="29" t="s">
        <v>27</v>
      </c>
      <c r="L26" s="36"/>
      <c r="M26" s="36"/>
      <c r="N26" s="36"/>
      <c r="O26" s="36"/>
      <c r="P26" s="175">
        <v>4</v>
      </c>
      <c r="Q26" s="32">
        <f t="shared" si="0"/>
        <v>7</v>
      </c>
      <c r="R26" s="33" t="str">
        <f t="shared" si="3"/>
        <v>B</v>
      </c>
      <c r="S26" s="34" t="str">
        <f t="shared" si="1"/>
        <v>Khá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2233</v>
      </c>
      <c r="D27" s="26" t="s">
        <v>85</v>
      </c>
      <c r="E27" s="27" t="s">
        <v>161</v>
      </c>
      <c r="F27" s="25" t="s">
        <v>1039</v>
      </c>
      <c r="G27" s="25" t="s">
        <v>945</v>
      </c>
      <c r="H27" s="29">
        <v>10</v>
      </c>
      <c r="I27" s="29">
        <v>8</v>
      </c>
      <c r="J27" s="29" t="s">
        <v>27</v>
      </c>
      <c r="K27" s="29" t="s">
        <v>27</v>
      </c>
      <c r="L27" s="36"/>
      <c r="M27" s="36"/>
      <c r="N27" s="36"/>
      <c r="O27" s="36"/>
      <c r="P27" s="175">
        <v>4</v>
      </c>
      <c r="Q27" s="32">
        <f t="shared" si="0"/>
        <v>6.4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2234</v>
      </c>
      <c r="D28" s="26" t="s">
        <v>2235</v>
      </c>
      <c r="E28" s="27" t="s">
        <v>173</v>
      </c>
      <c r="F28" s="25" t="s">
        <v>2236</v>
      </c>
      <c r="G28" s="25" t="s">
        <v>2237</v>
      </c>
      <c r="H28" s="29">
        <v>8</v>
      </c>
      <c r="I28" s="29">
        <v>10</v>
      </c>
      <c r="J28" s="29" t="s">
        <v>27</v>
      </c>
      <c r="K28" s="29" t="s">
        <v>27</v>
      </c>
      <c r="L28" s="36"/>
      <c r="M28" s="36"/>
      <c r="N28" s="36"/>
      <c r="O28" s="36"/>
      <c r="P28" s="175">
        <v>2</v>
      </c>
      <c r="Q28" s="32">
        <f t="shared" si="0"/>
        <v>5.6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2238</v>
      </c>
      <c r="D29" s="26" t="s">
        <v>2239</v>
      </c>
      <c r="E29" s="27" t="s">
        <v>173</v>
      </c>
      <c r="F29" s="25" t="s">
        <v>2240</v>
      </c>
      <c r="G29" s="25" t="s">
        <v>594</v>
      </c>
      <c r="H29" s="29">
        <v>10</v>
      </c>
      <c r="I29" s="29">
        <v>10</v>
      </c>
      <c r="J29" s="29" t="s">
        <v>27</v>
      </c>
      <c r="K29" s="29" t="s">
        <v>27</v>
      </c>
      <c r="L29" s="36"/>
      <c r="M29" s="36"/>
      <c r="N29" s="36"/>
      <c r="O29" s="36"/>
      <c r="P29" s="175">
        <v>6</v>
      </c>
      <c r="Q29" s="32">
        <f t="shared" si="0"/>
        <v>8</v>
      </c>
      <c r="R29" s="33" t="str">
        <f t="shared" si="3"/>
        <v>B+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2241</v>
      </c>
      <c r="D30" s="26" t="s">
        <v>2095</v>
      </c>
      <c r="E30" s="27" t="s">
        <v>189</v>
      </c>
      <c r="F30" s="25" t="s">
        <v>440</v>
      </c>
      <c r="G30" s="25" t="s">
        <v>653</v>
      </c>
      <c r="H30" s="29">
        <v>10</v>
      </c>
      <c r="I30" s="29">
        <v>9</v>
      </c>
      <c r="J30" s="29" t="s">
        <v>27</v>
      </c>
      <c r="K30" s="29" t="s">
        <v>27</v>
      </c>
      <c r="L30" s="36"/>
      <c r="M30" s="36"/>
      <c r="N30" s="36"/>
      <c r="O30" s="36"/>
      <c r="P30" s="175">
        <v>6</v>
      </c>
      <c r="Q30" s="32">
        <f t="shared" si="0"/>
        <v>7.7</v>
      </c>
      <c r="R30" s="33" t="str">
        <f t="shared" si="3"/>
        <v>B</v>
      </c>
      <c r="S30" s="34" t="str">
        <f t="shared" si="1"/>
        <v>Khá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2242</v>
      </c>
      <c r="D31" s="26" t="s">
        <v>1863</v>
      </c>
      <c r="E31" s="27" t="s">
        <v>189</v>
      </c>
      <c r="F31" s="25" t="s">
        <v>390</v>
      </c>
      <c r="G31" s="25" t="s">
        <v>408</v>
      </c>
      <c r="H31" s="29">
        <v>10</v>
      </c>
      <c r="I31" s="29">
        <v>10</v>
      </c>
      <c r="J31" s="29" t="s">
        <v>27</v>
      </c>
      <c r="K31" s="29" t="s">
        <v>27</v>
      </c>
      <c r="L31" s="36"/>
      <c r="M31" s="36"/>
      <c r="N31" s="36"/>
      <c r="O31" s="36"/>
      <c r="P31" s="175">
        <v>5</v>
      </c>
      <c r="Q31" s="32">
        <f t="shared" si="0"/>
        <v>7.5</v>
      </c>
      <c r="R31" s="33" t="str">
        <f t="shared" si="3"/>
        <v>B</v>
      </c>
      <c r="S31" s="34" t="str">
        <f t="shared" si="1"/>
        <v>Khá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2243</v>
      </c>
      <c r="D32" s="26" t="s">
        <v>262</v>
      </c>
      <c r="E32" s="27" t="s">
        <v>189</v>
      </c>
      <c r="F32" s="25" t="s">
        <v>150</v>
      </c>
      <c r="G32" s="25" t="s">
        <v>945</v>
      </c>
      <c r="H32" s="29">
        <v>10</v>
      </c>
      <c r="I32" s="29">
        <v>10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7</v>
      </c>
      <c r="R32" s="33" t="str">
        <f t="shared" si="3"/>
        <v>B</v>
      </c>
      <c r="S32" s="34" t="str">
        <f t="shared" si="1"/>
        <v>Khá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2244</v>
      </c>
      <c r="D33" s="26" t="s">
        <v>1728</v>
      </c>
      <c r="E33" s="27" t="s">
        <v>189</v>
      </c>
      <c r="F33" s="25" t="s">
        <v>556</v>
      </c>
      <c r="G33" s="25" t="s">
        <v>594</v>
      </c>
      <c r="H33" s="29">
        <v>10</v>
      </c>
      <c r="I33" s="29">
        <v>6</v>
      </c>
      <c r="J33" s="29" t="s">
        <v>27</v>
      </c>
      <c r="K33" s="29" t="s">
        <v>27</v>
      </c>
      <c r="L33" s="36"/>
      <c r="M33" s="36"/>
      <c r="N33" s="36"/>
      <c r="O33" s="36"/>
      <c r="P33" s="175">
        <v>6</v>
      </c>
      <c r="Q33" s="32">
        <f t="shared" si="0"/>
        <v>6.8</v>
      </c>
      <c r="R33" s="33" t="str">
        <f t="shared" si="3"/>
        <v>C+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2245</v>
      </c>
      <c r="D34" s="26" t="s">
        <v>435</v>
      </c>
      <c r="E34" s="27" t="s">
        <v>189</v>
      </c>
      <c r="F34" s="25" t="s">
        <v>2165</v>
      </c>
      <c r="G34" s="25" t="s">
        <v>350</v>
      </c>
      <c r="H34" s="29">
        <v>8</v>
      </c>
      <c r="I34" s="29">
        <v>8</v>
      </c>
      <c r="J34" s="29" t="s">
        <v>27</v>
      </c>
      <c r="K34" s="29" t="s">
        <v>27</v>
      </c>
      <c r="L34" s="36"/>
      <c r="M34" s="36"/>
      <c r="N34" s="36"/>
      <c r="O34" s="36"/>
      <c r="P34" s="175">
        <v>3</v>
      </c>
      <c r="Q34" s="32">
        <f t="shared" si="0"/>
        <v>5.5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2246</v>
      </c>
      <c r="D35" s="26" t="s">
        <v>2247</v>
      </c>
      <c r="E35" s="27" t="s">
        <v>592</v>
      </c>
      <c r="F35" s="25" t="s">
        <v>1831</v>
      </c>
      <c r="G35" s="25" t="s">
        <v>557</v>
      </c>
      <c r="H35" s="29">
        <v>10</v>
      </c>
      <c r="I35" s="29">
        <v>9</v>
      </c>
      <c r="J35" s="29" t="s">
        <v>27</v>
      </c>
      <c r="K35" s="29" t="s">
        <v>27</v>
      </c>
      <c r="L35" s="36"/>
      <c r="M35" s="36"/>
      <c r="N35" s="36"/>
      <c r="O35" s="36"/>
      <c r="P35" s="175">
        <v>5</v>
      </c>
      <c r="Q35" s="32">
        <f t="shared" si="0"/>
        <v>7.2</v>
      </c>
      <c r="R35" s="33" t="str">
        <f t="shared" si="3"/>
        <v>B</v>
      </c>
      <c r="S35" s="34" t="str">
        <f t="shared" si="1"/>
        <v>Khá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2248</v>
      </c>
      <c r="D36" s="26" t="s">
        <v>1918</v>
      </c>
      <c r="E36" s="27" t="s">
        <v>610</v>
      </c>
      <c r="F36" s="25" t="s">
        <v>1589</v>
      </c>
      <c r="G36" s="25" t="s">
        <v>557</v>
      </c>
      <c r="H36" s="29">
        <v>10</v>
      </c>
      <c r="I36" s="29">
        <v>10</v>
      </c>
      <c r="J36" s="29" t="s">
        <v>27</v>
      </c>
      <c r="K36" s="29" t="s">
        <v>27</v>
      </c>
      <c r="L36" s="36"/>
      <c r="M36" s="36"/>
      <c r="N36" s="36"/>
      <c r="O36" s="36"/>
      <c r="P36" s="175">
        <v>5</v>
      </c>
      <c r="Q36" s="32">
        <f t="shared" si="0"/>
        <v>7.5</v>
      </c>
      <c r="R36" s="33" t="str">
        <f t="shared" si="3"/>
        <v>B</v>
      </c>
      <c r="S36" s="34" t="str">
        <f t="shared" si="1"/>
        <v>Khá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2249</v>
      </c>
      <c r="D37" s="26" t="s">
        <v>2250</v>
      </c>
      <c r="E37" s="27" t="s">
        <v>610</v>
      </c>
      <c r="F37" s="25" t="s">
        <v>2251</v>
      </c>
      <c r="G37" s="25" t="s">
        <v>91</v>
      </c>
      <c r="H37" s="29">
        <v>10</v>
      </c>
      <c r="I37" s="29">
        <v>6</v>
      </c>
      <c r="J37" s="29" t="s">
        <v>27</v>
      </c>
      <c r="K37" s="29" t="s">
        <v>27</v>
      </c>
      <c r="L37" s="36"/>
      <c r="M37" s="36"/>
      <c r="N37" s="36"/>
      <c r="O37" s="36"/>
      <c r="P37" s="175">
        <v>7</v>
      </c>
      <c r="Q37" s="32">
        <f t="shared" si="0"/>
        <v>7.3</v>
      </c>
      <c r="R37" s="33" t="str">
        <f t="shared" si="3"/>
        <v>B</v>
      </c>
      <c r="S37" s="34" t="str">
        <f t="shared" si="1"/>
        <v>Khá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2252</v>
      </c>
      <c r="D38" s="26" t="s">
        <v>2253</v>
      </c>
      <c r="E38" s="27" t="s">
        <v>1296</v>
      </c>
      <c r="F38" s="25" t="s">
        <v>2254</v>
      </c>
      <c r="G38" s="25" t="s">
        <v>557</v>
      </c>
      <c r="H38" s="29">
        <v>8</v>
      </c>
      <c r="I38" s="29">
        <v>6</v>
      </c>
      <c r="J38" s="29" t="s">
        <v>27</v>
      </c>
      <c r="K38" s="29" t="s">
        <v>27</v>
      </c>
      <c r="L38" s="36"/>
      <c r="M38" s="36"/>
      <c r="N38" s="36"/>
      <c r="O38" s="36"/>
      <c r="P38" s="175">
        <v>6</v>
      </c>
      <c r="Q38" s="32">
        <f t="shared" si="0"/>
        <v>6.4</v>
      </c>
      <c r="R38" s="33" t="str">
        <f t="shared" si="3"/>
        <v>C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2255</v>
      </c>
      <c r="D39" s="26" t="s">
        <v>624</v>
      </c>
      <c r="E39" s="27" t="s">
        <v>1296</v>
      </c>
      <c r="F39" s="25" t="s">
        <v>440</v>
      </c>
      <c r="G39" s="25" t="s">
        <v>124</v>
      </c>
      <c r="H39" s="29">
        <v>6</v>
      </c>
      <c r="I39" s="29">
        <v>8</v>
      </c>
      <c r="J39" s="29" t="s">
        <v>27</v>
      </c>
      <c r="K39" s="29" t="s">
        <v>27</v>
      </c>
      <c r="L39" s="36"/>
      <c r="M39" s="36"/>
      <c r="N39" s="36"/>
      <c r="O39" s="36"/>
      <c r="P39" s="175">
        <v>6</v>
      </c>
      <c r="Q39" s="32">
        <f t="shared" si="0"/>
        <v>6.6</v>
      </c>
      <c r="R39" s="33" t="str">
        <f t="shared" si="3"/>
        <v>C+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2256</v>
      </c>
      <c r="D40" s="26" t="s">
        <v>294</v>
      </c>
      <c r="E40" s="27" t="s">
        <v>203</v>
      </c>
      <c r="F40" s="25" t="s">
        <v>1394</v>
      </c>
      <c r="G40" s="25" t="s">
        <v>945</v>
      </c>
      <c r="H40" s="29">
        <v>10</v>
      </c>
      <c r="I40" s="29">
        <v>4</v>
      </c>
      <c r="J40" s="29" t="s">
        <v>27</v>
      </c>
      <c r="K40" s="29" t="s">
        <v>27</v>
      </c>
      <c r="L40" s="36"/>
      <c r="M40" s="36"/>
      <c r="N40" s="36"/>
      <c r="O40" s="36"/>
      <c r="P40" s="175">
        <v>3</v>
      </c>
      <c r="Q40" s="32">
        <f t="shared" si="0"/>
        <v>4.7</v>
      </c>
      <c r="R40" s="33" t="str">
        <f t="shared" si="3"/>
        <v>D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2257</v>
      </c>
      <c r="D41" s="26" t="s">
        <v>1062</v>
      </c>
      <c r="E41" s="27" t="s">
        <v>211</v>
      </c>
      <c r="F41" s="25" t="s">
        <v>827</v>
      </c>
      <c r="G41" s="25" t="s">
        <v>966</v>
      </c>
      <c r="H41" s="29">
        <v>10</v>
      </c>
      <c r="I41" s="29">
        <v>8</v>
      </c>
      <c r="J41" s="29" t="s">
        <v>27</v>
      </c>
      <c r="K41" s="29" t="s">
        <v>27</v>
      </c>
      <c r="L41" s="36"/>
      <c r="M41" s="36"/>
      <c r="N41" s="36"/>
      <c r="O41" s="36"/>
      <c r="P41" s="175">
        <v>5</v>
      </c>
      <c r="Q41" s="32">
        <f t="shared" si="0"/>
        <v>6.9</v>
      </c>
      <c r="R41" s="33" t="str">
        <f t="shared" si="3"/>
        <v>C+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2258</v>
      </c>
      <c r="D42" s="26" t="s">
        <v>1726</v>
      </c>
      <c r="E42" s="27" t="s">
        <v>211</v>
      </c>
      <c r="F42" s="25" t="s">
        <v>2259</v>
      </c>
      <c r="G42" s="25" t="s">
        <v>579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6.1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2260</v>
      </c>
      <c r="D43" s="26" t="s">
        <v>2261</v>
      </c>
      <c r="E43" s="27" t="s">
        <v>621</v>
      </c>
      <c r="F43" s="25" t="s">
        <v>1566</v>
      </c>
      <c r="G43" s="25" t="s">
        <v>297</v>
      </c>
      <c r="H43" s="29">
        <v>8</v>
      </c>
      <c r="I43" s="29">
        <v>8</v>
      </c>
      <c r="J43" s="29" t="s">
        <v>27</v>
      </c>
      <c r="K43" s="29" t="s">
        <v>27</v>
      </c>
      <c r="L43" s="36"/>
      <c r="M43" s="36"/>
      <c r="N43" s="36"/>
      <c r="O43" s="36"/>
      <c r="P43" s="175">
        <v>5</v>
      </c>
      <c r="Q43" s="32">
        <f t="shared" si="0"/>
        <v>6.5</v>
      </c>
      <c r="R43" s="33" t="str">
        <f t="shared" si="3"/>
        <v>C+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2262</v>
      </c>
      <c r="D44" s="26" t="s">
        <v>2263</v>
      </c>
      <c r="E44" s="27" t="s">
        <v>639</v>
      </c>
      <c r="F44" s="25" t="s">
        <v>2264</v>
      </c>
      <c r="G44" s="25" t="s">
        <v>2265</v>
      </c>
      <c r="H44" s="29">
        <v>0</v>
      </c>
      <c r="I44" s="29">
        <v>0</v>
      </c>
      <c r="J44" s="29" t="s">
        <v>27</v>
      </c>
      <c r="K44" s="29" t="s">
        <v>27</v>
      </c>
      <c r="L44" s="36"/>
      <c r="M44" s="36"/>
      <c r="N44" s="36"/>
      <c r="O44" s="36"/>
      <c r="P44" s="175">
        <v>0</v>
      </c>
      <c r="Q44" s="32">
        <f t="shared" si="0"/>
        <v>0</v>
      </c>
      <c r="R44" s="33" t="str">
        <f t="shared" si="3"/>
        <v>F</v>
      </c>
      <c r="S44" s="34" t="str">
        <f t="shared" si="1"/>
        <v>Kém</v>
      </c>
      <c r="T44" s="35" t="str">
        <f t="shared" si="4"/>
        <v>Không đủ ĐKDT</v>
      </c>
      <c r="U44" s="3"/>
      <c r="V44" s="101" t="str">
        <f t="shared" si="2"/>
        <v>Học lại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2266</v>
      </c>
      <c r="D45" s="26" t="s">
        <v>2267</v>
      </c>
      <c r="E45" s="27" t="s">
        <v>228</v>
      </c>
      <c r="F45" s="25" t="s">
        <v>781</v>
      </c>
      <c r="G45" s="25" t="s">
        <v>95</v>
      </c>
      <c r="H45" s="29">
        <v>8</v>
      </c>
      <c r="I45" s="29">
        <v>7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5.7</v>
      </c>
      <c r="R45" s="33" t="str">
        <f t="shared" si="3"/>
        <v>C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2268</v>
      </c>
      <c r="D46" s="26" t="s">
        <v>848</v>
      </c>
      <c r="E46" s="27" t="s">
        <v>232</v>
      </c>
      <c r="F46" s="25" t="s">
        <v>1823</v>
      </c>
      <c r="G46" s="25" t="s">
        <v>557</v>
      </c>
      <c r="H46" s="29">
        <v>10</v>
      </c>
      <c r="I46" s="29">
        <v>8</v>
      </c>
      <c r="J46" s="29" t="s">
        <v>27</v>
      </c>
      <c r="K46" s="29" t="s">
        <v>27</v>
      </c>
      <c r="L46" s="36"/>
      <c r="M46" s="36"/>
      <c r="N46" s="36"/>
      <c r="O46" s="36"/>
      <c r="P46" s="175">
        <v>9</v>
      </c>
      <c r="Q46" s="32">
        <f t="shared" si="0"/>
        <v>8.9</v>
      </c>
      <c r="R46" s="33" t="str">
        <f t="shared" si="3"/>
        <v>A</v>
      </c>
      <c r="S46" s="34" t="str">
        <f t="shared" si="1"/>
        <v>Giỏi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2269</v>
      </c>
      <c r="D47" s="26" t="s">
        <v>1103</v>
      </c>
      <c r="E47" s="27" t="s">
        <v>232</v>
      </c>
      <c r="F47" s="25" t="s">
        <v>533</v>
      </c>
      <c r="G47" s="25" t="s">
        <v>945</v>
      </c>
      <c r="H47" s="29">
        <v>10</v>
      </c>
      <c r="I47" s="29">
        <v>10</v>
      </c>
      <c r="J47" s="29" t="s">
        <v>27</v>
      </c>
      <c r="K47" s="29" t="s">
        <v>27</v>
      </c>
      <c r="L47" s="36"/>
      <c r="M47" s="36"/>
      <c r="N47" s="36"/>
      <c r="O47" s="36"/>
      <c r="P47" s="175">
        <v>5</v>
      </c>
      <c r="Q47" s="32">
        <f t="shared" si="0"/>
        <v>7.5</v>
      </c>
      <c r="R47" s="33" t="str">
        <f t="shared" si="3"/>
        <v>B</v>
      </c>
      <c r="S47" s="34" t="str">
        <f t="shared" si="1"/>
        <v>Khá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2270</v>
      </c>
      <c r="D48" s="26" t="s">
        <v>1114</v>
      </c>
      <c r="E48" s="27" t="s">
        <v>232</v>
      </c>
      <c r="F48" s="25" t="s">
        <v>704</v>
      </c>
      <c r="G48" s="25" t="s">
        <v>124</v>
      </c>
      <c r="H48" s="29">
        <v>10</v>
      </c>
      <c r="I48" s="29">
        <v>8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6.4</v>
      </c>
      <c r="R48" s="33" t="str">
        <f t="shared" si="3"/>
        <v>C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2271</v>
      </c>
      <c r="D49" s="26" t="s">
        <v>2272</v>
      </c>
      <c r="E49" s="27" t="s">
        <v>232</v>
      </c>
      <c r="F49" s="25" t="s">
        <v>781</v>
      </c>
      <c r="G49" s="25" t="s">
        <v>557</v>
      </c>
      <c r="H49" s="29">
        <v>10</v>
      </c>
      <c r="I49" s="29">
        <v>8</v>
      </c>
      <c r="J49" s="29" t="s">
        <v>27</v>
      </c>
      <c r="K49" s="29" t="s">
        <v>27</v>
      </c>
      <c r="L49" s="36"/>
      <c r="M49" s="36"/>
      <c r="N49" s="36"/>
      <c r="O49" s="36"/>
      <c r="P49" s="175">
        <v>5</v>
      </c>
      <c r="Q49" s="32">
        <f t="shared" si="0"/>
        <v>6.9</v>
      </c>
      <c r="R49" s="33" t="str">
        <f t="shared" si="3"/>
        <v>C+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2273</v>
      </c>
      <c r="D50" s="26" t="s">
        <v>2201</v>
      </c>
      <c r="E50" s="27" t="s">
        <v>243</v>
      </c>
      <c r="F50" s="25" t="s">
        <v>778</v>
      </c>
      <c r="G50" s="25" t="s">
        <v>297</v>
      </c>
      <c r="H50" s="29">
        <v>8</v>
      </c>
      <c r="I50" s="29">
        <v>4</v>
      </c>
      <c r="J50" s="29" t="s">
        <v>27</v>
      </c>
      <c r="K50" s="29" t="s">
        <v>27</v>
      </c>
      <c r="L50" s="36"/>
      <c r="M50" s="36"/>
      <c r="N50" s="36"/>
      <c r="O50" s="36"/>
      <c r="P50" s="175">
        <v>7</v>
      </c>
      <c r="Q50" s="32">
        <f t="shared" si="0"/>
        <v>6.3</v>
      </c>
      <c r="R50" s="33" t="str">
        <f t="shared" si="3"/>
        <v>C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2274</v>
      </c>
      <c r="D51" s="26" t="s">
        <v>77</v>
      </c>
      <c r="E51" s="27" t="s">
        <v>673</v>
      </c>
      <c r="F51" s="25" t="s">
        <v>2275</v>
      </c>
      <c r="G51" s="25" t="s">
        <v>2276</v>
      </c>
      <c r="H51" s="29">
        <v>0</v>
      </c>
      <c r="I51" s="29">
        <v>0</v>
      </c>
      <c r="J51" s="29" t="s">
        <v>27</v>
      </c>
      <c r="K51" s="29" t="s">
        <v>27</v>
      </c>
      <c r="L51" s="36"/>
      <c r="M51" s="36"/>
      <c r="N51" s="36"/>
      <c r="O51" s="36"/>
      <c r="P51" s="175">
        <v>0</v>
      </c>
      <c r="Q51" s="32">
        <f t="shared" si="0"/>
        <v>0</v>
      </c>
      <c r="R51" s="33" t="str">
        <f t="shared" si="3"/>
        <v>F</v>
      </c>
      <c r="S51" s="34" t="str">
        <f t="shared" si="1"/>
        <v>Kém</v>
      </c>
      <c r="T51" s="35" t="str">
        <f t="shared" si="4"/>
        <v>Không đủ ĐKDT</v>
      </c>
      <c r="U51" s="3"/>
      <c r="V51" s="101" t="str">
        <f t="shared" si="2"/>
        <v>Học lại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2277</v>
      </c>
      <c r="D52" s="26" t="s">
        <v>288</v>
      </c>
      <c r="E52" s="27" t="s">
        <v>673</v>
      </c>
      <c r="F52" s="25" t="s">
        <v>1443</v>
      </c>
      <c r="G52" s="25" t="s">
        <v>187</v>
      </c>
      <c r="H52" s="29">
        <v>8</v>
      </c>
      <c r="I52" s="29">
        <v>7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5.2</v>
      </c>
      <c r="R52" s="33" t="str">
        <f t="shared" si="3"/>
        <v>D+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2278</v>
      </c>
      <c r="D53" s="26" t="s">
        <v>193</v>
      </c>
      <c r="E53" s="27" t="s">
        <v>251</v>
      </c>
      <c r="F53" s="25" t="s">
        <v>1670</v>
      </c>
      <c r="G53" s="25" t="s">
        <v>91</v>
      </c>
      <c r="H53" s="29">
        <v>6</v>
      </c>
      <c r="I53" s="29">
        <v>9</v>
      </c>
      <c r="J53" s="29" t="s">
        <v>27</v>
      </c>
      <c r="K53" s="29" t="s">
        <v>27</v>
      </c>
      <c r="L53" s="36"/>
      <c r="M53" s="36"/>
      <c r="N53" s="36"/>
      <c r="O53" s="36"/>
      <c r="P53" s="175">
        <v>4</v>
      </c>
      <c r="Q53" s="32">
        <f t="shared" si="0"/>
        <v>5.9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2279</v>
      </c>
      <c r="D54" s="26" t="s">
        <v>708</v>
      </c>
      <c r="E54" s="27" t="s">
        <v>251</v>
      </c>
      <c r="F54" s="25" t="s">
        <v>319</v>
      </c>
      <c r="G54" s="25" t="s">
        <v>945</v>
      </c>
      <c r="H54" s="29">
        <v>8</v>
      </c>
      <c r="I54" s="29">
        <v>8</v>
      </c>
      <c r="J54" s="29" t="s">
        <v>27</v>
      </c>
      <c r="K54" s="29" t="s">
        <v>27</v>
      </c>
      <c r="L54" s="36"/>
      <c r="M54" s="36"/>
      <c r="N54" s="36"/>
      <c r="O54" s="36"/>
      <c r="P54" s="175">
        <v>3</v>
      </c>
      <c r="Q54" s="32">
        <f t="shared" si="0"/>
        <v>5.5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2280</v>
      </c>
      <c r="D55" s="26" t="s">
        <v>731</v>
      </c>
      <c r="E55" s="27" t="s">
        <v>683</v>
      </c>
      <c r="F55" s="25" t="s">
        <v>2281</v>
      </c>
      <c r="G55" s="25" t="s">
        <v>2282</v>
      </c>
      <c r="H55" s="29">
        <v>10</v>
      </c>
      <c r="I55" s="29">
        <v>6</v>
      </c>
      <c r="J55" s="29" t="s">
        <v>27</v>
      </c>
      <c r="K55" s="29" t="s">
        <v>27</v>
      </c>
      <c r="L55" s="36"/>
      <c r="M55" s="36"/>
      <c r="N55" s="36"/>
      <c r="O55" s="36"/>
      <c r="P55" s="175">
        <v>5</v>
      </c>
      <c r="Q55" s="32">
        <f t="shared" si="0"/>
        <v>6.3</v>
      </c>
      <c r="R55" s="33" t="str">
        <f t="shared" si="3"/>
        <v>C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2283</v>
      </c>
      <c r="D56" s="26" t="s">
        <v>1321</v>
      </c>
      <c r="E56" s="27" t="s">
        <v>683</v>
      </c>
      <c r="F56" s="25" t="s">
        <v>448</v>
      </c>
      <c r="G56" s="25" t="s">
        <v>129</v>
      </c>
      <c r="H56" s="29">
        <v>8</v>
      </c>
      <c r="I56" s="29">
        <v>7</v>
      </c>
      <c r="J56" s="29" t="s">
        <v>27</v>
      </c>
      <c r="K56" s="29" t="s">
        <v>27</v>
      </c>
      <c r="L56" s="36"/>
      <c r="M56" s="36"/>
      <c r="N56" s="36"/>
      <c r="O56" s="36"/>
      <c r="P56" s="175">
        <v>8</v>
      </c>
      <c r="Q56" s="32">
        <f t="shared" si="0"/>
        <v>7.7</v>
      </c>
      <c r="R56" s="33" t="str">
        <f t="shared" si="3"/>
        <v>B</v>
      </c>
      <c r="S56" s="34" t="str">
        <f t="shared" si="1"/>
        <v>Khá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2284</v>
      </c>
      <c r="D57" s="26" t="s">
        <v>2285</v>
      </c>
      <c r="E57" s="27" t="s">
        <v>683</v>
      </c>
      <c r="F57" s="25" t="s">
        <v>524</v>
      </c>
      <c r="G57" s="25" t="s">
        <v>95</v>
      </c>
      <c r="H57" s="29">
        <v>10</v>
      </c>
      <c r="I57" s="29">
        <v>8</v>
      </c>
      <c r="J57" s="29" t="s">
        <v>27</v>
      </c>
      <c r="K57" s="29" t="s">
        <v>27</v>
      </c>
      <c r="L57" s="36"/>
      <c r="M57" s="36"/>
      <c r="N57" s="36"/>
      <c r="O57" s="36"/>
      <c r="P57" s="175">
        <v>8</v>
      </c>
      <c r="Q57" s="32">
        <f t="shared" si="0"/>
        <v>8.4</v>
      </c>
      <c r="R57" s="33" t="str">
        <f t="shared" si="3"/>
        <v>B+</v>
      </c>
      <c r="S57" s="34" t="str">
        <f t="shared" si="1"/>
        <v>Khá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2286</v>
      </c>
      <c r="D58" s="26" t="s">
        <v>1255</v>
      </c>
      <c r="E58" s="27" t="s">
        <v>259</v>
      </c>
      <c r="F58" s="25" t="s">
        <v>1566</v>
      </c>
      <c r="G58" s="25" t="s">
        <v>297</v>
      </c>
      <c r="H58" s="29">
        <v>10</v>
      </c>
      <c r="I58" s="29">
        <v>9</v>
      </c>
      <c r="J58" s="29" t="s">
        <v>27</v>
      </c>
      <c r="K58" s="29" t="s">
        <v>27</v>
      </c>
      <c r="L58" s="36"/>
      <c r="M58" s="36"/>
      <c r="N58" s="36"/>
      <c r="O58" s="36"/>
      <c r="P58" s="175">
        <v>4</v>
      </c>
      <c r="Q58" s="32">
        <f t="shared" si="0"/>
        <v>6.7</v>
      </c>
      <c r="R58" s="33" t="str">
        <f t="shared" si="3"/>
        <v>C+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2287</v>
      </c>
      <c r="D59" s="26" t="s">
        <v>2288</v>
      </c>
      <c r="E59" s="27" t="s">
        <v>2289</v>
      </c>
      <c r="F59" s="25" t="s">
        <v>2165</v>
      </c>
      <c r="G59" s="25" t="s">
        <v>217</v>
      </c>
      <c r="H59" s="29">
        <v>10</v>
      </c>
      <c r="I59" s="29">
        <v>6</v>
      </c>
      <c r="J59" s="29" t="s">
        <v>27</v>
      </c>
      <c r="K59" s="29" t="s">
        <v>27</v>
      </c>
      <c r="L59" s="36"/>
      <c r="M59" s="36"/>
      <c r="N59" s="36"/>
      <c r="O59" s="36"/>
      <c r="P59" s="175">
        <v>2</v>
      </c>
      <c r="Q59" s="32">
        <f t="shared" si="0"/>
        <v>4.8</v>
      </c>
      <c r="R59" s="33" t="str">
        <f t="shared" si="3"/>
        <v>D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2290</v>
      </c>
      <c r="D60" s="26" t="s">
        <v>288</v>
      </c>
      <c r="E60" s="27" t="s">
        <v>266</v>
      </c>
      <c r="F60" s="25" t="s">
        <v>452</v>
      </c>
      <c r="G60" s="25" t="s">
        <v>557</v>
      </c>
      <c r="H60" s="29">
        <v>8</v>
      </c>
      <c r="I60" s="29">
        <v>8</v>
      </c>
      <c r="J60" s="29" t="s">
        <v>27</v>
      </c>
      <c r="K60" s="29" t="s">
        <v>27</v>
      </c>
      <c r="L60" s="36"/>
      <c r="M60" s="36"/>
      <c r="N60" s="36"/>
      <c r="O60" s="36"/>
      <c r="P60" s="175">
        <v>3</v>
      </c>
      <c r="Q60" s="32">
        <f t="shared" si="0"/>
        <v>5.5</v>
      </c>
      <c r="R60" s="33" t="str">
        <f t="shared" si="3"/>
        <v>C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2291</v>
      </c>
      <c r="D61" s="26" t="s">
        <v>1336</v>
      </c>
      <c r="E61" s="27" t="s">
        <v>487</v>
      </c>
      <c r="F61" s="25" t="s">
        <v>492</v>
      </c>
      <c r="G61" s="25" t="s">
        <v>557</v>
      </c>
      <c r="H61" s="29">
        <v>10</v>
      </c>
      <c r="I61" s="29">
        <v>10</v>
      </c>
      <c r="J61" s="29" t="s">
        <v>27</v>
      </c>
      <c r="K61" s="29" t="s">
        <v>27</v>
      </c>
      <c r="L61" s="36"/>
      <c r="M61" s="36"/>
      <c r="N61" s="36"/>
      <c r="O61" s="36"/>
      <c r="P61" s="175">
        <v>6</v>
      </c>
      <c r="Q61" s="32">
        <f t="shared" si="0"/>
        <v>8</v>
      </c>
      <c r="R61" s="33" t="str">
        <f t="shared" si="3"/>
        <v>B+</v>
      </c>
      <c r="S61" s="34" t="str">
        <f t="shared" si="1"/>
        <v>Khá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2292</v>
      </c>
      <c r="D62" s="26" t="s">
        <v>193</v>
      </c>
      <c r="E62" s="27" t="s">
        <v>701</v>
      </c>
      <c r="F62" s="25" t="s">
        <v>335</v>
      </c>
      <c r="G62" s="25" t="s">
        <v>557</v>
      </c>
      <c r="H62" s="29">
        <v>10</v>
      </c>
      <c r="I62" s="29">
        <v>8</v>
      </c>
      <c r="J62" s="29" t="s">
        <v>27</v>
      </c>
      <c r="K62" s="29" t="s">
        <v>27</v>
      </c>
      <c r="L62" s="36"/>
      <c r="M62" s="36"/>
      <c r="N62" s="36"/>
      <c r="O62" s="36"/>
      <c r="P62" s="175">
        <v>4</v>
      </c>
      <c r="Q62" s="32">
        <f t="shared" si="0"/>
        <v>6.4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2293</v>
      </c>
      <c r="D63" s="26" t="s">
        <v>2294</v>
      </c>
      <c r="E63" s="27" t="s">
        <v>495</v>
      </c>
      <c r="F63" s="25" t="s">
        <v>2295</v>
      </c>
      <c r="G63" s="25" t="s">
        <v>158</v>
      </c>
      <c r="H63" s="29">
        <v>0</v>
      </c>
      <c r="I63" s="29">
        <v>0</v>
      </c>
      <c r="J63" s="29" t="s">
        <v>27</v>
      </c>
      <c r="K63" s="29" t="s">
        <v>27</v>
      </c>
      <c r="L63" s="36"/>
      <c r="M63" s="36"/>
      <c r="N63" s="36"/>
      <c r="O63" s="36"/>
      <c r="P63" s="175">
        <v>0</v>
      </c>
      <c r="Q63" s="32">
        <f t="shared" si="0"/>
        <v>0</v>
      </c>
      <c r="R63" s="33" t="str">
        <f t="shared" si="3"/>
        <v>F</v>
      </c>
      <c r="S63" s="34" t="str">
        <f t="shared" si="1"/>
        <v>Kém</v>
      </c>
      <c r="T63" s="35" t="str">
        <f t="shared" si="4"/>
        <v>Không đủ ĐKDT</v>
      </c>
      <c r="U63" s="3"/>
      <c r="V63" s="101" t="str">
        <f t="shared" si="2"/>
        <v>Học lại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2296</v>
      </c>
      <c r="D64" s="26" t="s">
        <v>2297</v>
      </c>
      <c r="E64" s="27" t="s">
        <v>295</v>
      </c>
      <c r="F64" s="25" t="s">
        <v>123</v>
      </c>
      <c r="G64" s="25" t="s">
        <v>91</v>
      </c>
      <c r="H64" s="29">
        <v>10</v>
      </c>
      <c r="I64" s="29">
        <v>9</v>
      </c>
      <c r="J64" s="29" t="s">
        <v>27</v>
      </c>
      <c r="K64" s="29" t="s">
        <v>27</v>
      </c>
      <c r="L64" s="36"/>
      <c r="M64" s="36"/>
      <c r="N64" s="36"/>
      <c r="O64" s="36"/>
      <c r="P64" s="175">
        <v>4</v>
      </c>
      <c r="Q64" s="32">
        <f t="shared" si="0"/>
        <v>6.7</v>
      </c>
      <c r="R64" s="33" t="str">
        <f t="shared" si="3"/>
        <v>C+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2298</v>
      </c>
      <c r="D65" s="26" t="s">
        <v>77</v>
      </c>
      <c r="E65" s="27" t="s">
        <v>311</v>
      </c>
      <c r="F65" s="25" t="s">
        <v>576</v>
      </c>
      <c r="G65" s="25" t="s">
        <v>594</v>
      </c>
      <c r="H65" s="29">
        <v>10</v>
      </c>
      <c r="I65" s="29">
        <v>10</v>
      </c>
      <c r="J65" s="29" t="s">
        <v>27</v>
      </c>
      <c r="K65" s="29" t="s">
        <v>27</v>
      </c>
      <c r="L65" s="36"/>
      <c r="M65" s="36"/>
      <c r="N65" s="36"/>
      <c r="O65" s="36"/>
      <c r="P65" s="175">
        <v>6</v>
      </c>
      <c r="Q65" s="32">
        <f t="shared" si="0"/>
        <v>8</v>
      </c>
      <c r="R65" s="33" t="str">
        <f t="shared" si="3"/>
        <v>B+</v>
      </c>
      <c r="S65" s="34" t="str">
        <f t="shared" si="1"/>
        <v>Khá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2299</v>
      </c>
      <c r="D66" s="26" t="s">
        <v>1165</v>
      </c>
      <c r="E66" s="27" t="s">
        <v>311</v>
      </c>
      <c r="F66" s="25" t="s">
        <v>2300</v>
      </c>
      <c r="G66" s="25" t="s">
        <v>91</v>
      </c>
      <c r="H66" s="29">
        <v>10</v>
      </c>
      <c r="I66" s="29">
        <v>9</v>
      </c>
      <c r="J66" s="29" t="s">
        <v>27</v>
      </c>
      <c r="K66" s="29" t="s">
        <v>27</v>
      </c>
      <c r="L66" s="36"/>
      <c r="M66" s="36"/>
      <c r="N66" s="36"/>
      <c r="O66" s="36"/>
      <c r="P66" s="175">
        <v>6</v>
      </c>
      <c r="Q66" s="32">
        <f t="shared" si="0"/>
        <v>7.7</v>
      </c>
      <c r="R66" s="33" t="str">
        <f t="shared" si="3"/>
        <v>B</v>
      </c>
      <c r="S66" s="34" t="str">
        <f t="shared" si="1"/>
        <v>Khá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2301</v>
      </c>
      <c r="D67" s="26" t="s">
        <v>467</v>
      </c>
      <c r="E67" s="27" t="s">
        <v>1334</v>
      </c>
      <c r="F67" s="28" t="s">
        <v>371</v>
      </c>
      <c r="G67" s="25" t="s">
        <v>234</v>
      </c>
      <c r="H67" s="29">
        <v>10</v>
      </c>
      <c r="I67" s="29">
        <v>4</v>
      </c>
      <c r="J67" s="29" t="s">
        <v>27</v>
      </c>
      <c r="K67" s="29" t="s">
        <v>27</v>
      </c>
      <c r="L67" s="36"/>
      <c r="M67" s="36"/>
      <c r="N67" s="36"/>
      <c r="O67" s="36"/>
      <c r="P67" s="175">
        <v>6</v>
      </c>
      <c r="Q67" s="32">
        <f t="shared" si="0"/>
        <v>6.2</v>
      </c>
      <c r="R67" s="33" t="str">
        <f t="shared" si="3"/>
        <v>C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2302</v>
      </c>
      <c r="D68" s="26" t="s">
        <v>1802</v>
      </c>
      <c r="E68" s="27" t="s">
        <v>2303</v>
      </c>
      <c r="F68" s="28" t="s">
        <v>1155</v>
      </c>
      <c r="G68" s="25" t="s">
        <v>557</v>
      </c>
      <c r="H68" s="29">
        <v>8</v>
      </c>
      <c r="I68" s="29">
        <v>10</v>
      </c>
      <c r="J68" s="29" t="s">
        <v>27</v>
      </c>
      <c r="K68" s="29" t="s">
        <v>27</v>
      </c>
      <c r="L68" s="36"/>
      <c r="M68" s="36"/>
      <c r="N68" s="36"/>
      <c r="O68" s="36"/>
      <c r="P68" s="175">
        <v>7</v>
      </c>
      <c r="Q68" s="32">
        <f t="shared" si="0"/>
        <v>8.1</v>
      </c>
      <c r="R68" s="33" t="str">
        <f t="shared" si="3"/>
        <v>B+</v>
      </c>
      <c r="S68" s="34" t="str">
        <f t="shared" si="1"/>
        <v>Khá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2304</v>
      </c>
      <c r="D69" s="26" t="s">
        <v>1336</v>
      </c>
      <c r="E69" s="27" t="s">
        <v>1479</v>
      </c>
      <c r="F69" s="28" t="s">
        <v>492</v>
      </c>
      <c r="G69" s="25" t="s">
        <v>124</v>
      </c>
      <c r="H69" s="29">
        <v>10</v>
      </c>
      <c r="I69" s="29">
        <v>10</v>
      </c>
      <c r="J69" s="29" t="s">
        <v>27</v>
      </c>
      <c r="K69" s="29" t="s">
        <v>27</v>
      </c>
      <c r="L69" s="36"/>
      <c r="M69" s="36"/>
      <c r="N69" s="36"/>
      <c r="O69" s="36"/>
      <c r="P69" s="175">
        <v>5</v>
      </c>
      <c r="Q69" s="32">
        <f t="shared" si="0"/>
        <v>7.5</v>
      </c>
      <c r="R69" s="33" t="str">
        <f t="shared" si="3"/>
        <v>B</v>
      </c>
      <c r="S69" s="34" t="str">
        <f t="shared" si="1"/>
        <v>Khá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2305</v>
      </c>
      <c r="D70" s="26" t="s">
        <v>179</v>
      </c>
      <c r="E70" s="27" t="s">
        <v>728</v>
      </c>
      <c r="F70" s="28" t="s">
        <v>133</v>
      </c>
      <c r="G70" s="25" t="s">
        <v>124</v>
      </c>
      <c r="H70" s="29">
        <v>10</v>
      </c>
      <c r="I70" s="29">
        <v>10</v>
      </c>
      <c r="J70" s="29" t="s">
        <v>27</v>
      </c>
      <c r="K70" s="29" t="s">
        <v>27</v>
      </c>
      <c r="L70" s="36"/>
      <c r="M70" s="36"/>
      <c r="N70" s="36"/>
      <c r="O70" s="36"/>
      <c r="P70" s="175">
        <v>6</v>
      </c>
      <c r="Q70" s="32">
        <f t="shared" si="0"/>
        <v>8</v>
      </c>
      <c r="R70" s="33" t="str">
        <f t="shared" si="3"/>
        <v>B+</v>
      </c>
      <c r="S70" s="34" t="str">
        <f t="shared" si="1"/>
        <v>Khá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customHeight="1">
      <c r="B71" s="24">
        <v>61</v>
      </c>
      <c r="C71" s="25" t="s">
        <v>2306</v>
      </c>
      <c r="D71" s="26" t="s">
        <v>2307</v>
      </c>
      <c r="E71" s="27" t="s">
        <v>321</v>
      </c>
      <c r="F71" s="28" t="s">
        <v>630</v>
      </c>
      <c r="G71" s="25" t="s">
        <v>594</v>
      </c>
      <c r="H71" s="29">
        <v>10</v>
      </c>
      <c r="I71" s="29">
        <v>10</v>
      </c>
      <c r="J71" s="29" t="s">
        <v>27</v>
      </c>
      <c r="K71" s="29" t="s">
        <v>27</v>
      </c>
      <c r="L71" s="36"/>
      <c r="M71" s="36"/>
      <c r="N71" s="36"/>
      <c r="O71" s="36"/>
      <c r="P71" s="175">
        <v>3</v>
      </c>
      <c r="Q71" s="32">
        <f t="shared" si="0"/>
        <v>6.5</v>
      </c>
      <c r="R71" s="33" t="str">
        <f t="shared" si="3"/>
        <v>C+</v>
      </c>
      <c r="S71" s="34" t="str">
        <f t="shared" si="1"/>
        <v>Trung bình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customHeight="1">
      <c r="B72" s="24">
        <v>62</v>
      </c>
      <c r="C72" s="25" t="s">
        <v>2308</v>
      </c>
      <c r="D72" s="26" t="s">
        <v>1197</v>
      </c>
      <c r="E72" s="27" t="s">
        <v>893</v>
      </c>
      <c r="F72" s="28" t="s">
        <v>366</v>
      </c>
      <c r="G72" s="25" t="s">
        <v>217</v>
      </c>
      <c r="H72" s="29">
        <v>10</v>
      </c>
      <c r="I72" s="29">
        <v>6</v>
      </c>
      <c r="J72" s="29" t="s">
        <v>27</v>
      </c>
      <c r="K72" s="29" t="s">
        <v>27</v>
      </c>
      <c r="L72" s="36"/>
      <c r="M72" s="36"/>
      <c r="N72" s="36"/>
      <c r="O72" s="36"/>
      <c r="P72" s="175">
        <v>6</v>
      </c>
      <c r="Q72" s="32">
        <f t="shared" si="0"/>
        <v>6.8</v>
      </c>
      <c r="R72" s="33" t="str">
        <f t="shared" si="3"/>
        <v>C+</v>
      </c>
      <c r="S72" s="34" t="str">
        <f t="shared" si="1"/>
        <v>Trung bình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customHeight="1">
      <c r="B73" s="24">
        <v>63</v>
      </c>
      <c r="C73" s="25" t="s">
        <v>2309</v>
      </c>
      <c r="D73" s="26" t="s">
        <v>2310</v>
      </c>
      <c r="E73" s="27" t="s">
        <v>515</v>
      </c>
      <c r="F73" s="28" t="s">
        <v>1687</v>
      </c>
      <c r="G73" s="25" t="s">
        <v>594</v>
      </c>
      <c r="H73" s="29">
        <v>10</v>
      </c>
      <c r="I73" s="29">
        <v>9</v>
      </c>
      <c r="J73" s="29" t="s">
        <v>27</v>
      </c>
      <c r="K73" s="29" t="s">
        <v>27</v>
      </c>
      <c r="L73" s="36"/>
      <c r="M73" s="36"/>
      <c r="N73" s="36"/>
      <c r="O73" s="36"/>
      <c r="P73" s="175">
        <v>6</v>
      </c>
      <c r="Q73" s="32">
        <f t="shared" si="0"/>
        <v>7.7</v>
      </c>
      <c r="R73" s="33" t="str">
        <f t="shared" si="3"/>
        <v>B</v>
      </c>
      <c r="S73" s="34" t="str">
        <f t="shared" si="1"/>
        <v>Khá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customHeight="1">
      <c r="B74" s="24">
        <v>64</v>
      </c>
      <c r="C74" s="25" t="s">
        <v>2311</v>
      </c>
      <c r="D74" s="26" t="s">
        <v>288</v>
      </c>
      <c r="E74" s="27" t="s">
        <v>522</v>
      </c>
      <c r="F74" s="28" t="s">
        <v>256</v>
      </c>
      <c r="G74" s="25" t="s">
        <v>557</v>
      </c>
      <c r="H74" s="29">
        <v>10</v>
      </c>
      <c r="I74" s="29">
        <v>7</v>
      </c>
      <c r="J74" s="29" t="s">
        <v>27</v>
      </c>
      <c r="K74" s="29" t="s">
        <v>27</v>
      </c>
      <c r="L74" s="36"/>
      <c r="M74" s="36"/>
      <c r="N74" s="36"/>
      <c r="O74" s="36"/>
      <c r="P74" s="175">
        <v>5</v>
      </c>
      <c r="Q74" s="32">
        <f t="shared" si="0"/>
        <v>6.6</v>
      </c>
      <c r="R74" s="33" t="str">
        <f t="shared" si="3"/>
        <v>C+</v>
      </c>
      <c r="S74" s="34" t="str">
        <f t="shared" si="1"/>
        <v>Trung bình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customHeight="1">
      <c r="B75" s="24">
        <v>65</v>
      </c>
      <c r="C75" s="25" t="s">
        <v>2312</v>
      </c>
      <c r="D75" s="26" t="s">
        <v>288</v>
      </c>
      <c r="E75" s="27" t="s">
        <v>331</v>
      </c>
      <c r="F75" s="28" t="s">
        <v>2056</v>
      </c>
      <c r="G75" s="25" t="s">
        <v>557</v>
      </c>
      <c r="H75" s="29">
        <v>10</v>
      </c>
      <c r="I75" s="29">
        <v>6</v>
      </c>
      <c r="J75" s="29" t="s">
        <v>27</v>
      </c>
      <c r="K75" s="29" t="s">
        <v>27</v>
      </c>
      <c r="L75" s="36"/>
      <c r="M75" s="36"/>
      <c r="N75" s="36"/>
      <c r="O75" s="36"/>
      <c r="P75" s="181" t="s">
        <v>27</v>
      </c>
      <c r="Q75" s="32">
        <f t="shared" ref="Q75:Q138" si="5">ROUND(SUMPRODUCT(H75:P75,$H$10:$P$10)/100,1)</f>
        <v>3.8</v>
      </c>
      <c r="R75" s="33" t="str">
        <f t="shared" si="3"/>
        <v>F</v>
      </c>
      <c r="S75" s="34" t="str">
        <f t="shared" si="1"/>
        <v>Kém</v>
      </c>
      <c r="T75" s="35" t="s">
        <v>5123</v>
      </c>
      <c r="U75" s="3"/>
      <c r="V75" s="101" t="str">
        <f t="shared" si="2"/>
        <v>Học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customHeight="1">
      <c r="B76" s="24">
        <v>66</v>
      </c>
      <c r="C76" s="25" t="s">
        <v>2313</v>
      </c>
      <c r="D76" s="26" t="s">
        <v>126</v>
      </c>
      <c r="E76" s="27" t="s">
        <v>331</v>
      </c>
      <c r="F76" s="28" t="s">
        <v>281</v>
      </c>
      <c r="G76" s="25" t="s">
        <v>124</v>
      </c>
      <c r="H76" s="29">
        <v>8</v>
      </c>
      <c r="I76" s="29">
        <v>7</v>
      </c>
      <c r="J76" s="29" t="s">
        <v>27</v>
      </c>
      <c r="K76" s="29" t="s">
        <v>27</v>
      </c>
      <c r="L76" s="36"/>
      <c r="M76" s="36"/>
      <c r="N76" s="36"/>
      <c r="O76" s="36"/>
      <c r="P76" s="175">
        <v>5</v>
      </c>
      <c r="Q76" s="32">
        <f t="shared" si="5"/>
        <v>6.2</v>
      </c>
      <c r="R76" s="33" t="str">
        <f t="shared" si="3"/>
        <v>C</v>
      </c>
      <c r="S76" s="34" t="str">
        <f t="shared" si="1"/>
        <v>Trung bình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customHeight="1">
      <c r="B77" s="24">
        <v>67</v>
      </c>
      <c r="C77" s="25" t="s">
        <v>2314</v>
      </c>
      <c r="D77" s="26" t="s">
        <v>2315</v>
      </c>
      <c r="E77" s="27" t="s">
        <v>334</v>
      </c>
      <c r="F77" s="28" t="s">
        <v>890</v>
      </c>
      <c r="G77" s="25" t="s">
        <v>945</v>
      </c>
      <c r="H77" s="29">
        <v>8</v>
      </c>
      <c r="I77" s="29">
        <v>7</v>
      </c>
      <c r="J77" s="29" t="s">
        <v>27</v>
      </c>
      <c r="K77" s="29" t="s">
        <v>27</v>
      </c>
      <c r="L77" s="36"/>
      <c r="M77" s="36"/>
      <c r="N77" s="36"/>
      <c r="O77" s="36"/>
      <c r="P77" s="175">
        <v>7</v>
      </c>
      <c r="Q77" s="32">
        <f t="shared" si="5"/>
        <v>7.2</v>
      </c>
      <c r="R77" s="33" t="str">
        <f t="shared" si="3"/>
        <v>B</v>
      </c>
      <c r="S77" s="34" t="str">
        <f t="shared" si="1"/>
        <v>Khá</v>
      </c>
      <c r="T77" s="35" t="str">
        <f t="shared" si="4"/>
        <v/>
      </c>
      <c r="U77" s="3"/>
      <c r="V77" s="101" t="str">
        <f t="shared" si="6"/>
        <v>Đạt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customHeight="1">
      <c r="B78" s="24">
        <v>68</v>
      </c>
      <c r="C78" s="25" t="s">
        <v>2316</v>
      </c>
      <c r="D78" s="26" t="s">
        <v>2317</v>
      </c>
      <c r="E78" s="27" t="s">
        <v>529</v>
      </c>
      <c r="F78" s="28" t="s">
        <v>849</v>
      </c>
      <c r="G78" s="25" t="s">
        <v>2318</v>
      </c>
      <c r="H78" s="29">
        <v>8</v>
      </c>
      <c r="I78" s="29">
        <v>8</v>
      </c>
      <c r="J78" s="29" t="s">
        <v>27</v>
      </c>
      <c r="K78" s="29" t="s">
        <v>27</v>
      </c>
      <c r="L78" s="36"/>
      <c r="M78" s="36"/>
      <c r="N78" s="36"/>
      <c r="O78" s="36"/>
      <c r="P78" s="175">
        <v>5</v>
      </c>
      <c r="Q78" s="32">
        <f t="shared" si="5"/>
        <v>6.5</v>
      </c>
      <c r="R78" s="33" t="str">
        <f t="shared" si="3"/>
        <v>C+</v>
      </c>
      <c r="S78" s="34" t="str">
        <f t="shared" si="1"/>
        <v>Trung bình</v>
      </c>
      <c r="T78" s="35" t="str">
        <f t="shared" si="4"/>
        <v/>
      </c>
      <c r="U78" s="3"/>
      <c r="V78" s="101" t="str">
        <f t="shared" si="6"/>
        <v>Đạt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customHeight="1">
      <c r="B79" s="24">
        <v>69</v>
      </c>
      <c r="C79" s="25" t="s">
        <v>2319</v>
      </c>
      <c r="D79" s="26" t="s">
        <v>2320</v>
      </c>
      <c r="E79" s="27" t="s">
        <v>529</v>
      </c>
      <c r="F79" s="28" t="s">
        <v>1927</v>
      </c>
      <c r="G79" s="25" t="s">
        <v>828</v>
      </c>
      <c r="H79" s="29">
        <v>6</v>
      </c>
      <c r="I79" s="29">
        <v>6</v>
      </c>
      <c r="J79" s="29" t="s">
        <v>27</v>
      </c>
      <c r="K79" s="29" t="s">
        <v>27</v>
      </c>
      <c r="L79" s="36"/>
      <c r="M79" s="36"/>
      <c r="N79" s="36"/>
      <c r="O79" s="36"/>
      <c r="P79" s="175">
        <v>6</v>
      </c>
      <c r="Q79" s="32">
        <f t="shared" si="5"/>
        <v>6</v>
      </c>
      <c r="R79" s="33" t="str">
        <f t="shared" si="3"/>
        <v>C</v>
      </c>
      <c r="S79" s="34" t="str">
        <f t="shared" si="1"/>
        <v>Trung bình</v>
      </c>
      <c r="T79" s="35" t="str">
        <f t="shared" si="4"/>
        <v/>
      </c>
      <c r="U79" s="3"/>
      <c r="V79" s="101" t="str">
        <f t="shared" si="6"/>
        <v>Đạt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144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63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2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6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81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785" priority="224" operator="greaterThan">
      <formula>10</formula>
    </cfRule>
  </conditionalFormatting>
  <conditionalFormatting sqref="C1:C1048576">
    <cfRule type="duplicateValues" dxfId="784" priority="223"/>
  </conditionalFormatting>
  <conditionalFormatting sqref="H11:J98">
    <cfRule type="cellIs" dxfId="783" priority="222" operator="greaterThan">
      <formula>10</formula>
    </cfRule>
  </conditionalFormatting>
  <conditionalFormatting sqref="C11:C98">
    <cfRule type="duplicateValues" dxfId="782" priority="221"/>
  </conditionalFormatting>
  <conditionalFormatting sqref="H11:J98">
    <cfRule type="cellIs" dxfId="781" priority="220" operator="greaterThan">
      <formula>10</formula>
    </cfRule>
  </conditionalFormatting>
  <conditionalFormatting sqref="C11:C98">
    <cfRule type="duplicateValues" dxfId="780" priority="219"/>
  </conditionalFormatting>
  <conditionalFormatting sqref="H11:J98">
    <cfRule type="cellIs" dxfId="779" priority="218" operator="greaterThan">
      <formula>10</formula>
    </cfRule>
  </conditionalFormatting>
  <conditionalFormatting sqref="C11:C98">
    <cfRule type="duplicateValues" dxfId="778" priority="217"/>
  </conditionalFormatting>
  <conditionalFormatting sqref="H11:I70">
    <cfRule type="cellIs" dxfId="777" priority="213" stopIfTrue="1" operator="greaterThan">
      <formula>10</formula>
    </cfRule>
    <cfRule type="cellIs" dxfId="776" priority="214" stopIfTrue="1" operator="greaterThan">
      <formula>10</formula>
    </cfRule>
    <cfRule type="cellIs" dxfId="775" priority="215" stopIfTrue="1" operator="greaterThan">
      <formula>10</formula>
    </cfRule>
    <cfRule type="cellIs" dxfId="774" priority="216" stopIfTrue="1" operator="greaterThan">
      <formula>10</formula>
    </cfRule>
  </conditionalFormatting>
  <conditionalFormatting sqref="C11">
    <cfRule type="duplicateValues" dxfId="773" priority="211" stopIfTrue="1"/>
    <cfRule type="duplicateValues" dxfId="772" priority="212" stopIfTrue="1"/>
  </conditionalFormatting>
  <conditionalFormatting sqref="C12:C70">
    <cfRule type="duplicateValues" dxfId="771" priority="209" stopIfTrue="1"/>
    <cfRule type="duplicateValues" dxfId="770" priority="210" stopIfTrue="1"/>
  </conditionalFormatting>
  <conditionalFormatting sqref="H11:J98">
    <cfRule type="cellIs" dxfId="769" priority="208" operator="greaterThan">
      <formula>10</formula>
    </cfRule>
  </conditionalFormatting>
  <conditionalFormatting sqref="C11:C98">
    <cfRule type="duplicateValues" dxfId="768" priority="207"/>
  </conditionalFormatting>
  <conditionalFormatting sqref="H11:I78">
    <cfRule type="cellIs" dxfId="767" priority="203" stopIfTrue="1" operator="greaterThan">
      <formula>10</formula>
    </cfRule>
    <cfRule type="cellIs" dxfId="766" priority="204" stopIfTrue="1" operator="greaterThan">
      <formula>10</formula>
    </cfRule>
    <cfRule type="cellIs" dxfId="765" priority="205" stopIfTrue="1" operator="greaterThan">
      <formula>10</formula>
    </cfRule>
    <cfRule type="cellIs" dxfId="764" priority="206" stopIfTrue="1" operator="greaterThan">
      <formula>10</formula>
    </cfRule>
  </conditionalFormatting>
  <conditionalFormatting sqref="C11">
    <cfRule type="duplicateValues" dxfId="763" priority="201" stopIfTrue="1"/>
    <cfRule type="duplicateValues" dxfId="762" priority="202" stopIfTrue="1"/>
  </conditionalFormatting>
  <conditionalFormatting sqref="C12:C78">
    <cfRule type="duplicateValues" dxfId="761" priority="199" stopIfTrue="1"/>
    <cfRule type="duplicateValues" dxfId="760" priority="200" stopIfTrue="1"/>
  </conditionalFormatting>
  <conditionalFormatting sqref="H11:J98">
    <cfRule type="cellIs" dxfId="759" priority="198" operator="greaterThan">
      <formula>10</formula>
    </cfRule>
  </conditionalFormatting>
  <conditionalFormatting sqref="C11:C98">
    <cfRule type="duplicateValues" dxfId="758" priority="197"/>
  </conditionalFormatting>
  <conditionalFormatting sqref="H11:I70">
    <cfRule type="cellIs" dxfId="757" priority="193" stopIfTrue="1" operator="greaterThan">
      <formula>10</formula>
    </cfRule>
    <cfRule type="cellIs" dxfId="756" priority="194" stopIfTrue="1" operator="greaterThan">
      <formula>10</formula>
    </cfRule>
    <cfRule type="cellIs" dxfId="755" priority="195" stopIfTrue="1" operator="greaterThan">
      <formula>10</formula>
    </cfRule>
    <cfRule type="cellIs" dxfId="754" priority="196" stopIfTrue="1" operator="greaterThan">
      <formula>10</formula>
    </cfRule>
  </conditionalFormatting>
  <conditionalFormatting sqref="C11">
    <cfRule type="duplicateValues" dxfId="753" priority="191" stopIfTrue="1"/>
    <cfRule type="duplicateValues" dxfId="752" priority="192" stopIfTrue="1"/>
  </conditionalFormatting>
  <conditionalFormatting sqref="C12:C70">
    <cfRule type="duplicateValues" dxfId="751" priority="189" stopIfTrue="1"/>
    <cfRule type="duplicateValues" dxfId="750" priority="190" stopIfTrue="1"/>
  </conditionalFormatting>
  <conditionalFormatting sqref="H11:J98">
    <cfRule type="cellIs" dxfId="749" priority="188" operator="greaterThan">
      <formula>10</formula>
    </cfRule>
  </conditionalFormatting>
  <conditionalFormatting sqref="C11:C98">
    <cfRule type="duplicateValues" dxfId="748" priority="187"/>
  </conditionalFormatting>
  <conditionalFormatting sqref="H11:I76">
    <cfRule type="cellIs" dxfId="747" priority="183" stopIfTrue="1" operator="greaterThan">
      <formula>10</formula>
    </cfRule>
    <cfRule type="cellIs" dxfId="746" priority="184" stopIfTrue="1" operator="greaterThan">
      <formula>10</formula>
    </cfRule>
    <cfRule type="cellIs" dxfId="745" priority="185" stopIfTrue="1" operator="greaterThan">
      <formula>10</formula>
    </cfRule>
    <cfRule type="cellIs" dxfId="744" priority="186" stopIfTrue="1" operator="greaterThan">
      <formula>10</formula>
    </cfRule>
  </conditionalFormatting>
  <conditionalFormatting sqref="C11">
    <cfRule type="duplicateValues" dxfId="743" priority="181" stopIfTrue="1"/>
    <cfRule type="duplicateValues" dxfId="742" priority="182" stopIfTrue="1"/>
  </conditionalFormatting>
  <conditionalFormatting sqref="C12:C76">
    <cfRule type="duplicateValues" dxfId="741" priority="179" stopIfTrue="1"/>
    <cfRule type="duplicateValues" dxfId="740" priority="180" stopIfTrue="1"/>
  </conditionalFormatting>
  <conditionalFormatting sqref="H11:J98">
    <cfRule type="cellIs" dxfId="739" priority="178" operator="greaterThan">
      <formula>10</formula>
    </cfRule>
  </conditionalFormatting>
  <conditionalFormatting sqref="C11:C98">
    <cfRule type="duplicateValues" dxfId="738" priority="177"/>
  </conditionalFormatting>
  <conditionalFormatting sqref="H11:I70">
    <cfRule type="cellIs" dxfId="737" priority="173" stopIfTrue="1" operator="greaterThan">
      <formula>10</formula>
    </cfRule>
    <cfRule type="cellIs" dxfId="736" priority="174" stopIfTrue="1" operator="greaterThan">
      <formula>10</formula>
    </cfRule>
    <cfRule type="cellIs" dxfId="735" priority="175" stopIfTrue="1" operator="greaterThan">
      <formula>10</formula>
    </cfRule>
    <cfRule type="cellIs" dxfId="734" priority="176" stopIfTrue="1" operator="greaterThan">
      <formula>10</formula>
    </cfRule>
  </conditionalFormatting>
  <conditionalFormatting sqref="C11">
    <cfRule type="duplicateValues" dxfId="733" priority="171" stopIfTrue="1"/>
    <cfRule type="duplicateValues" dxfId="732" priority="172" stopIfTrue="1"/>
  </conditionalFormatting>
  <conditionalFormatting sqref="C12:C70">
    <cfRule type="duplicateValues" dxfId="731" priority="169" stopIfTrue="1"/>
    <cfRule type="duplicateValues" dxfId="730" priority="170" stopIfTrue="1"/>
  </conditionalFormatting>
  <conditionalFormatting sqref="H11:I11">
    <cfRule type="cellIs" dxfId="729" priority="165" stopIfTrue="1" operator="greaterThan">
      <formula>10</formula>
    </cfRule>
    <cfRule type="cellIs" dxfId="728" priority="166" stopIfTrue="1" operator="greaterThan">
      <formula>10</formula>
    </cfRule>
    <cfRule type="cellIs" dxfId="727" priority="167" stopIfTrue="1" operator="greaterThan">
      <formula>10</formula>
    </cfRule>
    <cfRule type="cellIs" dxfId="726" priority="168" stopIfTrue="1" operator="greaterThan">
      <formula>10</formula>
    </cfRule>
  </conditionalFormatting>
  <conditionalFormatting sqref="H12:I70">
    <cfRule type="cellIs" dxfId="725" priority="161" stopIfTrue="1" operator="greaterThan">
      <formula>10</formula>
    </cfRule>
    <cfRule type="cellIs" dxfId="724" priority="162" stopIfTrue="1" operator="greaterThan">
      <formula>10</formula>
    </cfRule>
    <cfRule type="cellIs" dxfId="723" priority="163" stopIfTrue="1" operator="greaterThan">
      <formula>10</formula>
    </cfRule>
    <cfRule type="cellIs" dxfId="722" priority="164" stopIfTrue="1" operator="greaterThan">
      <formula>10</formula>
    </cfRule>
  </conditionalFormatting>
  <conditionalFormatting sqref="C11">
    <cfRule type="duplicateValues" dxfId="721" priority="159" stopIfTrue="1"/>
    <cfRule type="duplicateValues" dxfId="720" priority="160" stopIfTrue="1"/>
  </conditionalFormatting>
  <conditionalFormatting sqref="C12:C70">
    <cfRule type="duplicateValues" dxfId="719" priority="157" stopIfTrue="1"/>
    <cfRule type="duplicateValues" dxfId="718" priority="158" stopIfTrue="1"/>
  </conditionalFormatting>
  <conditionalFormatting sqref="H11:J98">
    <cfRule type="cellIs" dxfId="717" priority="156" operator="greaterThan">
      <formula>10</formula>
    </cfRule>
  </conditionalFormatting>
  <conditionalFormatting sqref="C11:C98">
    <cfRule type="duplicateValues" dxfId="716" priority="155"/>
  </conditionalFormatting>
  <conditionalFormatting sqref="H11:I70">
    <cfRule type="cellIs" dxfId="715" priority="151" stopIfTrue="1" operator="greaterThan">
      <formula>10</formula>
    </cfRule>
    <cfRule type="cellIs" dxfId="714" priority="152" stopIfTrue="1" operator="greaterThan">
      <formula>10</formula>
    </cfRule>
    <cfRule type="cellIs" dxfId="713" priority="153" stopIfTrue="1" operator="greaterThan">
      <formula>10</formula>
    </cfRule>
    <cfRule type="cellIs" dxfId="712" priority="154" stopIfTrue="1" operator="greaterThan">
      <formula>10</formula>
    </cfRule>
  </conditionalFormatting>
  <conditionalFormatting sqref="C11">
    <cfRule type="duplicateValues" dxfId="711" priority="149" stopIfTrue="1"/>
    <cfRule type="duplicateValues" dxfId="710" priority="150" stopIfTrue="1"/>
  </conditionalFormatting>
  <conditionalFormatting sqref="C12:C70">
    <cfRule type="duplicateValues" dxfId="709" priority="147" stopIfTrue="1"/>
    <cfRule type="duplicateValues" dxfId="708" priority="148" stopIfTrue="1"/>
  </conditionalFormatting>
  <conditionalFormatting sqref="H11:I11">
    <cfRule type="cellIs" dxfId="707" priority="143" stopIfTrue="1" operator="greaterThan">
      <formula>10</formula>
    </cfRule>
    <cfRule type="cellIs" dxfId="706" priority="144" stopIfTrue="1" operator="greaterThan">
      <formula>10</formula>
    </cfRule>
    <cfRule type="cellIs" dxfId="705" priority="145" stopIfTrue="1" operator="greaterThan">
      <formula>10</formula>
    </cfRule>
    <cfRule type="cellIs" dxfId="704" priority="146" stopIfTrue="1" operator="greaterThan">
      <formula>10</formula>
    </cfRule>
  </conditionalFormatting>
  <conditionalFormatting sqref="H12:I70">
    <cfRule type="cellIs" dxfId="703" priority="139" stopIfTrue="1" operator="greaterThan">
      <formula>10</formula>
    </cfRule>
    <cfRule type="cellIs" dxfId="702" priority="140" stopIfTrue="1" operator="greaterThan">
      <formula>10</formula>
    </cfRule>
    <cfRule type="cellIs" dxfId="701" priority="141" stopIfTrue="1" operator="greaterThan">
      <formula>10</formula>
    </cfRule>
    <cfRule type="cellIs" dxfId="700" priority="142" stopIfTrue="1" operator="greaterThan">
      <formula>10</formula>
    </cfRule>
  </conditionalFormatting>
  <conditionalFormatting sqref="C11">
    <cfRule type="duplicateValues" dxfId="699" priority="137" stopIfTrue="1"/>
    <cfRule type="duplicateValues" dxfId="698" priority="138" stopIfTrue="1"/>
  </conditionalFormatting>
  <conditionalFormatting sqref="C12:C70">
    <cfRule type="duplicateValues" dxfId="697" priority="135" stopIfTrue="1"/>
    <cfRule type="duplicateValues" dxfId="696" priority="136" stopIfTrue="1"/>
  </conditionalFormatting>
  <conditionalFormatting sqref="H11:J98">
    <cfRule type="cellIs" dxfId="695" priority="134" operator="greaterThan">
      <formula>10</formula>
    </cfRule>
  </conditionalFormatting>
  <conditionalFormatting sqref="C11:C98">
    <cfRule type="duplicateValues" dxfId="694" priority="133"/>
  </conditionalFormatting>
  <conditionalFormatting sqref="H11:I70">
    <cfRule type="cellIs" dxfId="693" priority="129" stopIfTrue="1" operator="greaterThan">
      <formula>10</formula>
    </cfRule>
    <cfRule type="cellIs" dxfId="692" priority="130" stopIfTrue="1" operator="greaterThan">
      <formula>10</formula>
    </cfRule>
    <cfRule type="cellIs" dxfId="691" priority="131" stopIfTrue="1" operator="greaterThan">
      <formula>10</formula>
    </cfRule>
    <cfRule type="cellIs" dxfId="690" priority="132" stopIfTrue="1" operator="greaterThan">
      <formula>10</formula>
    </cfRule>
  </conditionalFormatting>
  <conditionalFormatting sqref="C11">
    <cfRule type="duplicateValues" dxfId="689" priority="127" stopIfTrue="1"/>
    <cfRule type="duplicateValues" dxfId="688" priority="128" stopIfTrue="1"/>
  </conditionalFormatting>
  <conditionalFormatting sqref="C12:C70">
    <cfRule type="duplicateValues" dxfId="687" priority="125" stopIfTrue="1"/>
    <cfRule type="duplicateValues" dxfId="686" priority="126" stopIfTrue="1"/>
  </conditionalFormatting>
  <conditionalFormatting sqref="H11:I11">
    <cfRule type="cellIs" dxfId="685" priority="121" stopIfTrue="1" operator="greaterThan">
      <formula>10</formula>
    </cfRule>
    <cfRule type="cellIs" dxfId="684" priority="122" stopIfTrue="1" operator="greaterThan">
      <formula>10</formula>
    </cfRule>
    <cfRule type="cellIs" dxfId="683" priority="123" stopIfTrue="1" operator="greaterThan">
      <formula>10</formula>
    </cfRule>
    <cfRule type="cellIs" dxfId="682" priority="124" stopIfTrue="1" operator="greaterThan">
      <formula>10</formula>
    </cfRule>
  </conditionalFormatting>
  <conditionalFormatting sqref="H12:I70">
    <cfRule type="cellIs" dxfId="681" priority="117" stopIfTrue="1" operator="greaterThan">
      <formula>10</formula>
    </cfRule>
    <cfRule type="cellIs" dxfId="680" priority="118" stopIfTrue="1" operator="greaterThan">
      <formula>10</formula>
    </cfRule>
    <cfRule type="cellIs" dxfId="679" priority="119" stopIfTrue="1" operator="greaterThan">
      <formula>10</formula>
    </cfRule>
    <cfRule type="cellIs" dxfId="678" priority="120" stopIfTrue="1" operator="greaterThan">
      <formula>10</formula>
    </cfRule>
  </conditionalFormatting>
  <conditionalFormatting sqref="C11">
    <cfRule type="duplicateValues" dxfId="677" priority="115" stopIfTrue="1"/>
    <cfRule type="duplicateValues" dxfId="676" priority="116" stopIfTrue="1"/>
  </conditionalFormatting>
  <conditionalFormatting sqref="C12:C70">
    <cfRule type="duplicateValues" dxfId="675" priority="113" stopIfTrue="1"/>
    <cfRule type="duplicateValues" dxfId="674" priority="114" stopIfTrue="1"/>
  </conditionalFormatting>
  <conditionalFormatting sqref="H11:J98">
    <cfRule type="cellIs" dxfId="673" priority="112" operator="greaterThan">
      <formula>10</formula>
    </cfRule>
  </conditionalFormatting>
  <conditionalFormatting sqref="C11:C98">
    <cfRule type="duplicateValues" dxfId="672" priority="111"/>
  </conditionalFormatting>
  <conditionalFormatting sqref="H11:I82">
    <cfRule type="cellIs" dxfId="671" priority="107" stopIfTrue="1" operator="greaterThan">
      <formula>10</formula>
    </cfRule>
    <cfRule type="cellIs" dxfId="670" priority="108" stopIfTrue="1" operator="greaterThan">
      <formula>10</formula>
    </cfRule>
    <cfRule type="cellIs" dxfId="669" priority="109" stopIfTrue="1" operator="greaterThan">
      <formula>10</formula>
    </cfRule>
    <cfRule type="cellIs" dxfId="668" priority="110" stopIfTrue="1" operator="greaterThan">
      <formula>10</formula>
    </cfRule>
  </conditionalFormatting>
  <conditionalFormatting sqref="C11">
    <cfRule type="duplicateValues" dxfId="667" priority="105" stopIfTrue="1"/>
    <cfRule type="duplicateValues" dxfId="666" priority="106" stopIfTrue="1"/>
  </conditionalFormatting>
  <conditionalFormatting sqref="C12:C82">
    <cfRule type="duplicateValues" dxfId="665" priority="103" stopIfTrue="1"/>
    <cfRule type="duplicateValues" dxfId="664" priority="104" stopIfTrue="1"/>
  </conditionalFormatting>
  <conditionalFormatting sqref="H11:I11">
    <cfRule type="cellIs" dxfId="663" priority="99" stopIfTrue="1" operator="greaterThan">
      <formula>10</formula>
    </cfRule>
    <cfRule type="cellIs" dxfId="662" priority="100" stopIfTrue="1" operator="greaterThan">
      <formula>10</formula>
    </cfRule>
    <cfRule type="cellIs" dxfId="661" priority="101" stopIfTrue="1" operator="greaterThan">
      <formula>10</formula>
    </cfRule>
    <cfRule type="cellIs" dxfId="660" priority="102" stopIfTrue="1" operator="greaterThan">
      <formula>10</formula>
    </cfRule>
  </conditionalFormatting>
  <conditionalFormatting sqref="H12:I82">
    <cfRule type="cellIs" dxfId="659" priority="95" stopIfTrue="1" operator="greaterThan">
      <formula>10</formula>
    </cfRule>
    <cfRule type="cellIs" dxfId="658" priority="96" stopIfTrue="1" operator="greaterThan">
      <formula>10</formula>
    </cfRule>
    <cfRule type="cellIs" dxfId="657" priority="97" stopIfTrue="1" operator="greaterThan">
      <formula>10</formula>
    </cfRule>
    <cfRule type="cellIs" dxfId="656" priority="98" stopIfTrue="1" operator="greaterThan">
      <formula>10</formula>
    </cfRule>
  </conditionalFormatting>
  <conditionalFormatting sqref="C11">
    <cfRule type="duplicateValues" dxfId="655" priority="93" stopIfTrue="1"/>
    <cfRule type="duplicateValues" dxfId="654" priority="94" stopIfTrue="1"/>
  </conditionalFormatting>
  <conditionalFormatting sqref="C12:C82">
    <cfRule type="duplicateValues" dxfId="653" priority="91" stopIfTrue="1"/>
    <cfRule type="duplicateValues" dxfId="652" priority="92" stopIfTrue="1"/>
  </conditionalFormatting>
  <conditionalFormatting sqref="H11:J98">
    <cfRule type="cellIs" dxfId="651" priority="90" operator="greaterThan">
      <formula>10</formula>
    </cfRule>
  </conditionalFormatting>
  <conditionalFormatting sqref="C11:C98">
    <cfRule type="duplicateValues" dxfId="650" priority="89"/>
  </conditionalFormatting>
  <conditionalFormatting sqref="H11:I70">
    <cfRule type="cellIs" dxfId="649" priority="85" stopIfTrue="1" operator="greaterThan">
      <formula>10</formula>
    </cfRule>
    <cfRule type="cellIs" dxfId="648" priority="86" stopIfTrue="1" operator="greaterThan">
      <formula>10</formula>
    </cfRule>
    <cfRule type="cellIs" dxfId="647" priority="87" stopIfTrue="1" operator="greaterThan">
      <formula>10</formula>
    </cfRule>
    <cfRule type="cellIs" dxfId="646" priority="88" stopIfTrue="1" operator="greaterThan">
      <formula>10</formula>
    </cfRule>
  </conditionalFormatting>
  <conditionalFormatting sqref="C11">
    <cfRule type="duplicateValues" dxfId="645" priority="83" stopIfTrue="1"/>
    <cfRule type="duplicateValues" dxfId="644" priority="84" stopIfTrue="1"/>
  </conditionalFormatting>
  <conditionalFormatting sqref="C12:C70">
    <cfRule type="duplicateValues" dxfId="643" priority="81" stopIfTrue="1"/>
    <cfRule type="duplicateValues" dxfId="642" priority="82" stopIfTrue="1"/>
  </conditionalFormatting>
  <conditionalFormatting sqref="H11:I11">
    <cfRule type="cellIs" dxfId="641" priority="77" stopIfTrue="1" operator="greaterThan">
      <formula>10</formula>
    </cfRule>
    <cfRule type="cellIs" dxfId="640" priority="78" stopIfTrue="1" operator="greaterThan">
      <formula>10</formula>
    </cfRule>
    <cfRule type="cellIs" dxfId="639" priority="79" stopIfTrue="1" operator="greaterThan">
      <formula>10</formula>
    </cfRule>
    <cfRule type="cellIs" dxfId="638" priority="80" stopIfTrue="1" operator="greaterThan">
      <formula>10</formula>
    </cfRule>
  </conditionalFormatting>
  <conditionalFormatting sqref="H12:I70">
    <cfRule type="cellIs" dxfId="637" priority="73" stopIfTrue="1" operator="greaterThan">
      <formula>10</formula>
    </cfRule>
    <cfRule type="cellIs" dxfId="636" priority="74" stopIfTrue="1" operator="greaterThan">
      <formula>10</formula>
    </cfRule>
    <cfRule type="cellIs" dxfId="635" priority="75" stopIfTrue="1" operator="greaterThan">
      <formula>10</formula>
    </cfRule>
    <cfRule type="cellIs" dxfId="634" priority="76" stopIfTrue="1" operator="greaterThan">
      <formula>10</formula>
    </cfRule>
  </conditionalFormatting>
  <conditionalFormatting sqref="C11">
    <cfRule type="duplicateValues" dxfId="633" priority="71" stopIfTrue="1"/>
    <cfRule type="duplicateValues" dxfId="632" priority="72" stopIfTrue="1"/>
  </conditionalFormatting>
  <conditionalFormatting sqref="C12:C70">
    <cfRule type="duplicateValues" dxfId="631" priority="69" stopIfTrue="1"/>
    <cfRule type="duplicateValues" dxfId="630" priority="70" stopIfTrue="1"/>
  </conditionalFormatting>
  <conditionalFormatting sqref="H11:J98">
    <cfRule type="cellIs" dxfId="629" priority="68" operator="greaterThan">
      <formula>10</formula>
    </cfRule>
  </conditionalFormatting>
  <conditionalFormatting sqref="C11:C98">
    <cfRule type="duplicateValues" dxfId="628" priority="67"/>
  </conditionalFormatting>
  <conditionalFormatting sqref="H11:I84">
    <cfRule type="cellIs" dxfId="627" priority="63" stopIfTrue="1" operator="greaterThan">
      <formula>10</formula>
    </cfRule>
    <cfRule type="cellIs" dxfId="626" priority="64" stopIfTrue="1" operator="greaterThan">
      <formula>10</formula>
    </cfRule>
    <cfRule type="cellIs" dxfId="625" priority="65" stopIfTrue="1" operator="greaterThan">
      <formula>10</formula>
    </cfRule>
    <cfRule type="cellIs" dxfId="624" priority="66" stopIfTrue="1" operator="greaterThan">
      <formula>10</formula>
    </cfRule>
  </conditionalFormatting>
  <conditionalFormatting sqref="C11">
    <cfRule type="duplicateValues" dxfId="623" priority="61" stopIfTrue="1"/>
    <cfRule type="duplicateValues" dxfId="622" priority="62" stopIfTrue="1"/>
  </conditionalFormatting>
  <conditionalFormatting sqref="C12:C84">
    <cfRule type="duplicateValues" dxfId="621" priority="59" stopIfTrue="1"/>
    <cfRule type="duplicateValues" dxfId="620" priority="60" stopIfTrue="1"/>
  </conditionalFormatting>
  <conditionalFormatting sqref="H11:I11">
    <cfRule type="cellIs" dxfId="619" priority="55" stopIfTrue="1" operator="greaterThan">
      <formula>10</formula>
    </cfRule>
    <cfRule type="cellIs" dxfId="618" priority="56" stopIfTrue="1" operator="greaterThan">
      <formula>10</formula>
    </cfRule>
    <cfRule type="cellIs" dxfId="617" priority="57" stopIfTrue="1" operator="greaterThan">
      <formula>10</formula>
    </cfRule>
    <cfRule type="cellIs" dxfId="616" priority="58" stopIfTrue="1" operator="greaterThan">
      <formula>10</formula>
    </cfRule>
  </conditionalFormatting>
  <conditionalFormatting sqref="H12:I84">
    <cfRule type="cellIs" dxfId="615" priority="51" stopIfTrue="1" operator="greaterThan">
      <formula>10</formula>
    </cfRule>
    <cfRule type="cellIs" dxfId="614" priority="52" stopIfTrue="1" operator="greaterThan">
      <formula>10</formula>
    </cfRule>
    <cfRule type="cellIs" dxfId="613" priority="53" stopIfTrue="1" operator="greaterThan">
      <formula>10</formula>
    </cfRule>
    <cfRule type="cellIs" dxfId="612" priority="54" stopIfTrue="1" operator="greaterThan">
      <formula>10</formula>
    </cfRule>
  </conditionalFormatting>
  <conditionalFormatting sqref="C11">
    <cfRule type="duplicateValues" dxfId="611" priority="49" stopIfTrue="1"/>
    <cfRule type="duplicateValues" dxfId="610" priority="50" stopIfTrue="1"/>
  </conditionalFormatting>
  <conditionalFormatting sqref="C12:C84">
    <cfRule type="duplicateValues" dxfId="609" priority="47" stopIfTrue="1"/>
    <cfRule type="duplicateValues" dxfId="608" priority="48" stopIfTrue="1"/>
  </conditionalFormatting>
  <conditionalFormatting sqref="H11:J98">
    <cfRule type="cellIs" dxfId="607" priority="46" operator="greaterThan">
      <formula>10</formula>
    </cfRule>
  </conditionalFormatting>
  <conditionalFormatting sqref="C11:C98">
    <cfRule type="duplicateValues" dxfId="606" priority="45"/>
  </conditionalFormatting>
  <conditionalFormatting sqref="H11:I70">
    <cfRule type="cellIs" dxfId="605" priority="41" stopIfTrue="1" operator="greaterThan">
      <formula>10</formula>
    </cfRule>
    <cfRule type="cellIs" dxfId="604" priority="42" stopIfTrue="1" operator="greaterThan">
      <formula>10</formula>
    </cfRule>
    <cfRule type="cellIs" dxfId="603" priority="43" stopIfTrue="1" operator="greaterThan">
      <formula>10</formula>
    </cfRule>
    <cfRule type="cellIs" dxfId="602" priority="44" stopIfTrue="1" operator="greaterThan">
      <formula>10</formula>
    </cfRule>
  </conditionalFormatting>
  <conditionalFormatting sqref="C11">
    <cfRule type="duplicateValues" dxfId="601" priority="39" stopIfTrue="1"/>
    <cfRule type="duplicateValues" dxfId="600" priority="40" stopIfTrue="1"/>
  </conditionalFormatting>
  <conditionalFormatting sqref="C12:C70">
    <cfRule type="duplicateValues" dxfId="599" priority="37" stopIfTrue="1"/>
    <cfRule type="duplicateValues" dxfId="598" priority="38" stopIfTrue="1"/>
  </conditionalFormatting>
  <conditionalFormatting sqref="H11:I11">
    <cfRule type="cellIs" dxfId="597" priority="33" stopIfTrue="1" operator="greaterThan">
      <formula>10</formula>
    </cfRule>
    <cfRule type="cellIs" dxfId="596" priority="34" stopIfTrue="1" operator="greaterThan">
      <formula>10</formula>
    </cfRule>
    <cfRule type="cellIs" dxfId="595" priority="35" stopIfTrue="1" operator="greaterThan">
      <formula>10</formula>
    </cfRule>
    <cfRule type="cellIs" dxfId="594" priority="36" stopIfTrue="1" operator="greaterThan">
      <formula>10</formula>
    </cfRule>
  </conditionalFormatting>
  <conditionalFormatting sqref="H12:I70">
    <cfRule type="cellIs" dxfId="593" priority="29" stopIfTrue="1" operator="greaterThan">
      <formula>10</formula>
    </cfRule>
    <cfRule type="cellIs" dxfId="592" priority="30" stopIfTrue="1" operator="greaterThan">
      <formula>10</formula>
    </cfRule>
    <cfRule type="cellIs" dxfId="591" priority="31" stopIfTrue="1" operator="greaterThan">
      <formula>10</formula>
    </cfRule>
    <cfRule type="cellIs" dxfId="590" priority="32" stopIfTrue="1" operator="greaterThan">
      <formula>10</formula>
    </cfRule>
  </conditionalFormatting>
  <conditionalFormatting sqref="C11">
    <cfRule type="duplicateValues" dxfId="589" priority="27" stopIfTrue="1"/>
    <cfRule type="duplicateValues" dxfId="588" priority="28" stopIfTrue="1"/>
  </conditionalFormatting>
  <conditionalFormatting sqref="C12:C70">
    <cfRule type="duplicateValues" dxfId="587" priority="25" stopIfTrue="1"/>
    <cfRule type="duplicateValues" dxfId="586" priority="26" stopIfTrue="1"/>
  </conditionalFormatting>
  <conditionalFormatting sqref="H11:J98">
    <cfRule type="cellIs" dxfId="585" priority="24" operator="greaterThan">
      <formula>10</formula>
    </cfRule>
  </conditionalFormatting>
  <conditionalFormatting sqref="C11:C98">
    <cfRule type="duplicateValues" dxfId="584" priority="23"/>
  </conditionalFormatting>
  <conditionalFormatting sqref="H11:I80">
    <cfRule type="cellIs" dxfId="583" priority="19" stopIfTrue="1" operator="greaterThan">
      <formula>10</formula>
    </cfRule>
    <cfRule type="cellIs" dxfId="582" priority="20" stopIfTrue="1" operator="greaterThan">
      <formula>10</formula>
    </cfRule>
    <cfRule type="cellIs" dxfId="581" priority="21" stopIfTrue="1" operator="greaterThan">
      <formula>10</formula>
    </cfRule>
    <cfRule type="cellIs" dxfId="580" priority="22" stopIfTrue="1" operator="greaterThan">
      <formula>10</formula>
    </cfRule>
  </conditionalFormatting>
  <conditionalFormatting sqref="C11">
    <cfRule type="duplicateValues" dxfId="579" priority="17" stopIfTrue="1"/>
    <cfRule type="duplicateValues" dxfId="578" priority="18" stopIfTrue="1"/>
  </conditionalFormatting>
  <conditionalFormatting sqref="C12:C80">
    <cfRule type="duplicateValues" dxfId="577" priority="15" stopIfTrue="1"/>
    <cfRule type="duplicateValues" dxfId="576" priority="16" stopIfTrue="1"/>
  </conditionalFormatting>
  <conditionalFormatting sqref="H11:I11">
    <cfRule type="cellIs" dxfId="575" priority="11" stopIfTrue="1" operator="greaterThan">
      <formula>10</formula>
    </cfRule>
    <cfRule type="cellIs" dxfId="574" priority="12" stopIfTrue="1" operator="greaterThan">
      <formula>10</formula>
    </cfRule>
    <cfRule type="cellIs" dxfId="573" priority="13" stopIfTrue="1" operator="greaterThan">
      <formula>10</formula>
    </cfRule>
    <cfRule type="cellIs" dxfId="572" priority="14" stopIfTrue="1" operator="greaterThan">
      <formula>10</formula>
    </cfRule>
  </conditionalFormatting>
  <conditionalFormatting sqref="H12:I80">
    <cfRule type="cellIs" dxfId="571" priority="7" stopIfTrue="1" operator="greaterThan">
      <formula>10</formula>
    </cfRule>
    <cfRule type="cellIs" dxfId="570" priority="8" stopIfTrue="1" operator="greaterThan">
      <formula>10</formula>
    </cfRule>
    <cfRule type="cellIs" dxfId="569" priority="9" stopIfTrue="1" operator="greaterThan">
      <formula>10</formula>
    </cfRule>
    <cfRule type="cellIs" dxfId="568" priority="10" stopIfTrue="1" operator="greaterThan">
      <formula>10</formula>
    </cfRule>
  </conditionalFormatting>
  <conditionalFormatting sqref="C11">
    <cfRule type="duplicateValues" dxfId="567" priority="5" stopIfTrue="1"/>
    <cfRule type="duplicateValues" dxfId="566" priority="6" stopIfTrue="1"/>
  </conditionalFormatting>
  <conditionalFormatting sqref="C12:C80">
    <cfRule type="duplicateValues" dxfId="565" priority="3" stopIfTrue="1"/>
    <cfRule type="duplicateValues" dxfId="564" priority="4" stopIfTrue="1"/>
  </conditionalFormatting>
  <conditionalFormatting sqref="H11:J98">
    <cfRule type="cellIs" dxfId="563" priority="2" operator="greaterThan">
      <formula>10</formula>
    </cfRule>
  </conditionalFormatting>
  <conditionalFormatting sqref="C11:C98">
    <cfRule type="duplicateValues" dxfId="56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9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6.2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4774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43610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38" t="s">
        <v>50</v>
      </c>
      <c r="N9" s="138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04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2</v>
      </c>
      <c r="AI9" s="81">
        <f>+$AH$9/$Y$9</f>
        <v>1.3333333333333334E-2</v>
      </c>
      <c r="AJ9" s="73">
        <f>COUNTIF($V$11:$V$219,"Đạt")</f>
        <v>58</v>
      </c>
      <c r="AK9" s="80">
        <f>+$AJ$9/$Y$9</f>
        <v>0.38666666666666666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4341</v>
      </c>
      <c r="D11" s="17" t="s">
        <v>306</v>
      </c>
      <c r="E11" s="18" t="s">
        <v>73</v>
      </c>
      <c r="F11" s="16" t="s">
        <v>1204</v>
      </c>
      <c r="G11" s="16" t="s">
        <v>372</v>
      </c>
      <c r="H11" s="19">
        <v>10</v>
      </c>
      <c r="I11" s="19">
        <v>7</v>
      </c>
      <c r="J11" s="19" t="s">
        <v>27</v>
      </c>
      <c r="K11" s="19" t="s">
        <v>27</v>
      </c>
      <c r="L11" s="20"/>
      <c r="M11" s="20"/>
      <c r="N11" s="20"/>
      <c r="O11" s="20"/>
      <c r="P11" s="174">
        <v>5</v>
      </c>
      <c r="Q11" s="21">
        <f t="shared" ref="Q11:Q74" si="0">ROUND(SUMPRODUCT(H11:P11,$H$10:$P$10)/100,1)</f>
        <v>6.6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4342</v>
      </c>
      <c r="D12" s="26" t="s">
        <v>365</v>
      </c>
      <c r="E12" s="27" t="s">
        <v>73</v>
      </c>
      <c r="F12" s="25" t="s">
        <v>2643</v>
      </c>
      <c r="G12" s="25" t="s">
        <v>234</v>
      </c>
      <c r="H12" s="29">
        <v>10</v>
      </c>
      <c r="I12" s="29">
        <v>4</v>
      </c>
      <c r="J12" s="29" t="s">
        <v>27</v>
      </c>
      <c r="K12" s="29" t="s">
        <v>27</v>
      </c>
      <c r="L12" s="30"/>
      <c r="M12" s="30"/>
      <c r="N12" s="30"/>
      <c r="O12" s="30"/>
      <c r="P12" s="175">
        <v>3</v>
      </c>
      <c r="Q12" s="32">
        <f t="shared" si="0"/>
        <v>4.7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4343</v>
      </c>
      <c r="D13" s="26" t="s">
        <v>4344</v>
      </c>
      <c r="E13" s="27" t="s">
        <v>73</v>
      </c>
      <c r="F13" s="25" t="s">
        <v>527</v>
      </c>
      <c r="G13" s="25" t="s">
        <v>187</v>
      </c>
      <c r="H13" s="29">
        <v>10</v>
      </c>
      <c r="I13" s="29">
        <v>4</v>
      </c>
      <c r="J13" s="29" t="s">
        <v>27</v>
      </c>
      <c r="K13" s="29" t="s">
        <v>27</v>
      </c>
      <c r="L13" s="36"/>
      <c r="M13" s="36"/>
      <c r="N13" s="36"/>
      <c r="O13" s="36"/>
      <c r="P13" s="175">
        <v>6</v>
      </c>
      <c r="Q13" s="32">
        <f t="shared" si="0"/>
        <v>6.2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37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4345</v>
      </c>
      <c r="D14" s="26" t="s">
        <v>2075</v>
      </c>
      <c r="E14" s="27" t="s">
        <v>555</v>
      </c>
      <c r="F14" s="25" t="s">
        <v>912</v>
      </c>
      <c r="G14" s="25" t="s">
        <v>383</v>
      </c>
      <c r="H14" s="29">
        <v>10</v>
      </c>
      <c r="I14" s="29">
        <v>7</v>
      </c>
      <c r="J14" s="29" t="s">
        <v>27</v>
      </c>
      <c r="K14" s="29" t="s">
        <v>27</v>
      </c>
      <c r="L14" s="36"/>
      <c r="M14" s="36"/>
      <c r="N14" s="36"/>
      <c r="O14" s="36"/>
      <c r="P14" s="175">
        <v>4</v>
      </c>
      <c r="Q14" s="32">
        <f t="shared" si="0"/>
        <v>6.1</v>
      </c>
      <c r="R14" s="33" t="str">
        <f t="shared" si="3"/>
        <v>C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4346</v>
      </c>
      <c r="D15" s="26" t="s">
        <v>1052</v>
      </c>
      <c r="E15" s="27" t="s">
        <v>938</v>
      </c>
      <c r="F15" s="25" t="s">
        <v>600</v>
      </c>
      <c r="G15" s="25" t="s">
        <v>594</v>
      </c>
      <c r="H15" s="29">
        <v>10</v>
      </c>
      <c r="I15" s="29">
        <v>9</v>
      </c>
      <c r="J15" s="29" t="s">
        <v>27</v>
      </c>
      <c r="K15" s="29" t="s">
        <v>27</v>
      </c>
      <c r="L15" s="36"/>
      <c r="M15" s="36"/>
      <c r="N15" s="36"/>
      <c r="O15" s="36"/>
      <c r="P15" s="175">
        <v>7</v>
      </c>
      <c r="Q15" s="32">
        <f t="shared" si="0"/>
        <v>8.1999999999999993</v>
      </c>
      <c r="R15" s="33" t="str">
        <f t="shared" si="3"/>
        <v>B+</v>
      </c>
      <c r="S15" s="34" t="str">
        <f t="shared" si="1"/>
        <v>Khá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4347</v>
      </c>
      <c r="D16" s="26" t="s">
        <v>3634</v>
      </c>
      <c r="E16" s="27" t="s">
        <v>2219</v>
      </c>
      <c r="F16" s="25" t="s">
        <v>688</v>
      </c>
      <c r="G16" s="25" t="s">
        <v>1182</v>
      </c>
      <c r="H16" s="29">
        <v>10</v>
      </c>
      <c r="I16" s="29">
        <v>7</v>
      </c>
      <c r="J16" s="29" t="s">
        <v>27</v>
      </c>
      <c r="K16" s="29" t="s">
        <v>27</v>
      </c>
      <c r="L16" s="36"/>
      <c r="M16" s="36"/>
      <c r="N16" s="36"/>
      <c r="O16" s="36"/>
      <c r="P16" s="175">
        <v>5</v>
      </c>
      <c r="Q16" s="32">
        <f t="shared" si="0"/>
        <v>6.6</v>
      </c>
      <c r="R16" s="33" t="str">
        <f t="shared" si="3"/>
        <v>C+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4348</v>
      </c>
      <c r="D17" s="26" t="s">
        <v>1147</v>
      </c>
      <c r="E17" s="27" t="s">
        <v>118</v>
      </c>
      <c r="F17" s="25" t="s">
        <v>109</v>
      </c>
      <c r="G17" s="25" t="s">
        <v>408</v>
      </c>
      <c r="H17" s="29">
        <v>10</v>
      </c>
      <c r="I17" s="29">
        <v>3</v>
      </c>
      <c r="J17" s="29" t="s">
        <v>27</v>
      </c>
      <c r="K17" s="29" t="s">
        <v>27</v>
      </c>
      <c r="L17" s="36"/>
      <c r="M17" s="36"/>
      <c r="N17" s="36"/>
      <c r="O17" s="36"/>
      <c r="P17" s="175">
        <v>5</v>
      </c>
      <c r="Q17" s="32">
        <f t="shared" si="0"/>
        <v>5.4</v>
      </c>
      <c r="R17" s="33" t="str">
        <f t="shared" si="3"/>
        <v>D+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4349</v>
      </c>
      <c r="D18" s="26" t="s">
        <v>1650</v>
      </c>
      <c r="E18" s="27" t="s">
        <v>118</v>
      </c>
      <c r="F18" s="25" t="s">
        <v>977</v>
      </c>
      <c r="G18" s="25" t="s">
        <v>105</v>
      </c>
      <c r="H18" s="29">
        <v>10</v>
      </c>
      <c r="I18" s="29">
        <v>8</v>
      </c>
      <c r="J18" s="29" t="s">
        <v>27</v>
      </c>
      <c r="K18" s="29" t="s">
        <v>27</v>
      </c>
      <c r="L18" s="36"/>
      <c r="M18" s="36"/>
      <c r="N18" s="36"/>
      <c r="O18" s="36"/>
      <c r="P18" s="175">
        <v>2</v>
      </c>
      <c r="Q18" s="32">
        <f t="shared" si="0"/>
        <v>5.4</v>
      </c>
      <c r="R18" s="33" t="str">
        <f t="shared" si="3"/>
        <v>D+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4350</v>
      </c>
      <c r="D19" s="26" t="s">
        <v>1147</v>
      </c>
      <c r="E19" s="27" t="s">
        <v>406</v>
      </c>
      <c r="F19" s="25" t="s">
        <v>233</v>
      </c>
      <c r="G19" s="25" t="s">
        <v>143</v>
      </c>
      <c r="H19" s="29">
        <v>10</v>
      </c>
      <c r="I19" s="29">
        <v>3</v>
      </c>
      <c r="J19" s="29" t="s">
        <v>27</v>
      </c>
      <c r="K19" s="29" t="s">
        <v>27</v>
      </c>
      <c r="L19" s="36"/>
      <c r="M19" s="36"/>
      <c r="N19" s="36"/>
      <c r="O19" s="36"/>
      <c r="P19" s="175">
        <v>2</v>
      </c>
      <c r="Q19" s="32">
        <f t="shared" si="0"/>
        <v>3.9</v>
      </c>
      <c r="R19" s="33" t="str">
        <f t="shared" si="3"/>
        <v>F</v>
      </c>
      <c r="S19" s="34" t="str">
        <f t="shared" si="1"/>
        <v>Kém</v>
      </c>
      <c r="T19" s="35" t="str">
        <f t="shared" si="4"/>
        <v/>
      </c>
      <c r="U19" s="3"/>
      <c r="V19" s="101" t="str">
        <f t="shared" si="2"/>
        <v>Học lại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4351</v>
      </c>
      <c r="D20" s="26" t="s">
        <v>126</v>
      </c>
      <c r="E20" s="27" t="s">
        <v>149</v>
      </c>
      <c r="F20" s="25" t="s">
        <v>462</v>
      </c>
      <c r="G20" s="25" t="s">
        <v>1182</v>
      </c>
      <c r="H20" s="29">
        <v>10</v>
      </c>
      <c r="I20" s="29">
        <v>10</v>
      </c>
      <c r="J20" s="29" t="s">
        <v>27</v>
      </c>
      <c r="K20" s="29" t="s">
        <v>27</v>
      </c>
      <c r="L20" s="36"/>
      <c r="M20" s="36"/>
      <c r="N20" s="36"/>
      <c r="O20" s="36"/>
      <c r="P20" s="175">
        <v>8</v>
      </c>
      <c r="Q20" s="32">
        <f t="shared" si="0"/>
        <v>9</v>
      </c>
      <c r="R20" s="33" t="str">
        <f t="shared" si="3"/>
        <v>A+</v>
      </c>
      <c r="S20" s="34" t="str">
        <f t="shared" si="1"/>
        <v>Giỏi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4352</v>
      </c>
      <c r="D21" s="26" t="s">
        <v>3429</v>
      </c>
      <c r="E21" s="27" t="s">
        <v>149</v>
      </c>
      <c r="F21" s="25" t="s">
        <v>328</v>
      </c>
      <c r="G21" s="25" t="s">
        <v>200</v>
      </c>
      <c r="H21" s="29">
        <v>10</v>
      </c>
      <c r="I21" s="29">
        <v>9</v>
      </c>
      <c r="J21" s="29" t="s">
        <v>27</v>
      </c>
      <c r="K21" s="29" t="s">
        <v>27</v>
      </c>
      <c r="L21" s="36"/>
      <c r="M21" s="36"/>
      <c r="N21" s="36"/>
      <c r="O21" s="36"/>
      <c r="P21" s="175">
        <v>8</v>
      </c>
      <c r="Q21" s="32">
        <f t="shared" si="0"/>
        <v>8.6999999999999993</v>
      </c>
      <c r="R21" s="33" t="str">
        <f t="shared" si="3"/>
        <v>A</v>
      </c>
      <c r="S21" s="34" t="str">
        <f t="shared" si="1"/>
        <v>Giỏi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4353</v>
      </c>
      <c r="D22" s="26" t="s">
        <v>410</v>
      </c>
      <c r="E22" s="27" t="s">
        <v>161</v>
      </c>
      <c r="F22" s="25" t="s">
        <v>1209</v>
      </c>
      <c r="G22" s="25" t="s">
        <v>828</v>
      </c>
      <c r="H22" s="29">
        <v>10</v>
      </c>
      <c r="I22" s="29">
        <v>8</v>
      </c>
      <c r="J22" s="29" t="s">
        <v>27</v>
      </c>
      <c r="K22" s="29" t="s">
        <v>27</v>
      </c>
      <c r="L22" s="36"/>
      <c r="M22" s="36"/>
      <c r="N22" s="36"/>
      <c r="O22" s="36"/>
      <c r="P22" s="175">
        <v>8</v>
      </c>
      <c r="Q22" s="32">
        <f t="shared" si="0"/>
        <v>8.4</v>
      </c>
      <c r="R22" s="33" t="str">
        <f t="shared" si="3"/>
        <v>B+</v>
      </c>
      <c r="S22" s="34" t="str">
        <f t="shared" si="1"/>
        <v>Khá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4354</v>
      </c>
      <c r="D23" s="26" t="s">
        <v>1448</v>
      </c>
      <c r="E23" s="27" t="s">
        <v>173</v>
      </c>
      <c r="F23" s="25" t="s">
        <v>1160</v>
      </c>
      <c r="G23" s="25" t="s">
        <v>124</v>
      </c>
      <c r="H23" s="29">
        <v>10</v>
      </c>
      <c r="I23" s="29">
        <v>8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6.9</v>
      </c>
      <c r="R23" s="33" t="str">
        <f t="shared" si="3"/>
        <v>C+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4355</v>
      </c>
      <c r="D24" s="26" t="s">
        <v>246</v>
      </c>
      <c r="E24" s="27" t="s">
        <v>173</v>
      </c>
      <c r="F24" s="25" t="s">
        <v>1297</v>
      </c>
      <c r="G24" s="25" t="s">
        <v>1532</v>
      </c>
      <c r="H24" s="29">
        <v>10</v>
      </c>
      <c r="I24" s="29">
        <v>7</v>
      </c>
      <c r="J24" s="29" t="s">
        <v>27</v>
      </c>
      <c r="K24" s="29" t="s">
        <v>27</v>
      </c>
      <c r="L24" s="36"/>
      <c r="M24" s="36"/>
      <c r="N24" s="36"/>
      <c r="O24" s="36"/>
      <c r="P24" s="175">
        <v>5</v>
      </c>
      <c r="Q24" s="32">
        <f t="shared" si="0"/>
        <v>6.6</v>
      </c>
      <c r="R24" s="33" t="str">
        <f t="shared" si="3"/>
        <v>C+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4356</v>
      </c>
      <c r="D25" s="26" t="s">
        <v>4357</v>
      </c>
      <c r="E25" s="27" t="s">
        <v>1535</v>
      </c>
      <c r="F25" s="25" t="s">
        <v>921</v>
      </c>
      <c r="G25" s="25" t="s">
        <v>828</v>
      </c>
      <c r="H25" s="29">
        <v>10</v>
      </c>
      <c r="I25" s="29">
        <v>5</v>
      </c>
      <c r="J25" s="29" t="s">
        <v>27</v>
      </c>
      <c r="K25" s="29" t="s">
        <v>27</v>
      </c>
      <c r="L25" s="36"/>
      <c r="M25" s="36"/>
      <c r="N25" s="36"/>
      <c r="O25" s="36"/>
      <c r="P25" s="175">
        <v>4</v>
      </c>
      <c r="Q25" s="32">
        <f t="shared" si="0"/>
        <v>5.5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4358</v>
      </c>
      <c r="D26" s="26" t="s">
        <v>3607</v>
      </c>
      <c r="E26" s="27" t="s">
        <v>185</v>
      </c>
      <c r="F26" s="25" t="s">
        <v>1773</v>
      </c>
      <c r="G26" s="25" t="s">
        <v>143</v>
      </c>
      <c r="H26" s="29">
        <v>10</v>
      </c>
      <c r="I26" s="29">
        <v>9</v>
      </c>
      <c r="J26" s="29" t="s">
        <v>27</v>
      </c>
      <c r="K26" s="29" t="s">
        <v>27</v>
      </c>
      <c r="L26" s="36"/>
      <c r="M26" s="36"/>
      <c r="N26" s="36"/>
      <c r="O26" s="36"/>
      <c r="P26" s="175">
        <v>6</v>
      </c>
      <c r="Q26" s="32">
        <f t="shared" si="0"/>
        <v>7.7</v>
      </c>
      <c r="R26" s="33" t="str">
        <f t="shared" si="3"/>
        <v>B</v>
      </c>
      <c r="S26" s="34" t="str">
        <f t="shared" si="1"/>
        <v>Khá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4359</v>
      </c>
      <c r="D27" s="26" t="s">
        <v>4360</v>
      </c>
      <c r="E27" s="27" t="s">
        <v>189</v>
      </c>
      <c r="F27" s="25" t="s">
        <v>2701</v>
      </c>
      <c r="G27" s="25" t="s">
        <v>594</v>
      </c>
      <c r="H27" s="29">
        <v>10</v>
      </c>
      <c r="I27" s="29">
        <v>9</v>
      </c>
      <c r="J27" s="29" t="s">
        <v>27</v>
      </c>
      <c r="K27" s="29" t="s">
        <v>27</v>
      </c>
      <c r="L27" s="36"/>
      <c r="M27" s="36"/>
      <c r="N27" s="36"/>
      <c r="O27" s="36"/>
      <c r="P27" s="175">
        <v>5</v>
      </c>
      <c r="Q27" s="32">
        <f t="shared" si="0"/>
        <v>7.2</v>
      </c>
      <c r="R27" s="33" t="str">
        <f t="shared" si="3"/>
        <v>B</v>
      </c>
      <c r="S27" s="34" t="str">
        <f t="shared" si="1"/>
        <v>Khá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4361</v>
      </c>
      <c r="D28" s="26" t="s">
        <v>2389</v>
      </c>
      <c r="E28" s="27" t="s">
        <v>439</v>
      </c>
      <c r="F28" s="25" t="s">
        <v>4362</v>
      </c>
      <c r="G28" s="25" t="s">
        <v>1532</v>
      </c>
      <c r="H28" s="29">
        <v>10</v>
      </c>
      <c r="I28" s="29">
        <v>8</v>
      </c>
      <c r="J28" s="29" t="s">
        <v>27</v>
      </c>
      <c r="K28" s="29" t="s">
        <v>27</v>
      </c>
      <c r="L28" s="36"/>
      <c r="M28" s="36"/>
      <c r="N28" s="36"/>
      <c r="O28" s="36"/>
      <c r="P28" s="175">
        <v>5</v>
      </c>
      <c r="Q28" s="32">
        <f t="shared" si="0"/>
        <v>6.9</v>
      </c>
      <c r="R28" s="33" t="str">
        <f t="shared" si="3"/>
        <v>C+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4363</v>
      </c>
      <c r="D29" s="26" t="s">
        <v>288</v>
      </c>
      <c r="E29" s="27" t="s">
        <v>971</v>
      </c>
      <c r="F29" s="25" t="s">
        <v>1253</v>
      </c>
      <c r="G29" s="25" t="s">
        <v>191</v>
      </c>
      <c r="H29" s="29">
        <v>10</v>
      </c>
      <c r="I29" s="29">
        <v>8</v>
      </c>
      <c r="J29" s="29" t="s">
        <v>27</v>
      </c>
      <c r="K29" s="29" t="s">
        <v>27</v>
      </c>
      <c r="L29" s="36"/>
      <c r="M29" s="36"/>
      <c r="N29" s="36"/>
      <c r="O29" s="36"/>
      <c r="P29" s="175">
        <v>6</v>
      </c>
      <c r="Q29" s="32">
        <f t="shared" si="0"/>
        <v>7.4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4364</v>
      </c>
      <c r="D30" s="26" t="s">
        <v>246</v>
      </c>
      <c r="E30" s="27" t="s">
        <v>203</v>
      </c>
      <c r="F30" s="25" t="s">
        <v>170</v>
      </c>
      <c r="G30" s="25" t="s">
        <v>585</v>
      </c>
      <c r="H30" s="29">
        <v>10</v>
      </c>
      <c r="I30" s="29">
        <v>8</v>
      </c>
      <c r="J30" s="29" t="s">
        <v>27</v>
      </c>
      <c r="K30" s="29" t="s">
        <v>27</v>
      </c>
      <c r="L30" s="36"/>
      <c r="M30" s="36"/>
      <c r="N30" s="36"/>
      <c r="O30" s="36"/>
      <c r="P30" s="175">
        <v>2</v>
      </c>
      <c r="Q30" s="32">
        <f t="shared" si="0"/>
        <v>5.4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4365</v>
      </c>
      <c r="D31" s="26" t="s">
        <v>2872</v>
      </c>
      <c r="E31" s="27" t="s">
        <v>203</v>
      </c>
      <c r="F31" s="25" t="s">
        <v>861</v>
      </c>
      <c r="G31" s="25" t="s">
        <v>282</v>
      </c>
      <c r="H31" s="29">
        <v>10</v>
      </c>
      <c r="I31" s="29">
        <v>4</v>
      </c>
      <c r="J31" s="29" t="s">
        <v>27</v>
      </c>
      <c r="K31" s="29" t="s">
        <v>27</v>
      </c>
      <c r="L31" s="36"/>
      <c r="M31" s="36"/>
      <c r="N31" s="36"/>
      <c r="O31" s="36"/>
      <c r="P31" s="175">
        <v>2</v>
      </c>
      <c r="Q31" s="32">
        <f t="shared" si="0"/>
        <v>4.2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4366</v>
      </c>
      <c r="D32" s="26" t="s">
        <v>246</v>
      </c>
      <c r="E32" s="27" t="s">
        <v>211</v>
      </c>
      <c r="F32" s="25" t="s">
        <v>1297</v>
      </c>
      <c r="G32" s="25" t="s">
        <v>191</v>
      </c>
      <c r="H32" s="29">
        <v>10</v>
      </c>
      <c r="I32" s="29">
        <v>6</v>
      </c>
      <c r="J32" s="29" t="s">
        <v>27</v>
      </c>
      <c r="K32" s="29" t="s">
        <v>27</v>
      </c>
      <c r="L32" s="36"/>
      <c r="M32" s="36"/>
      <c r="N32" s="36"/>
      <c r="O32" s="36"/>
      <c r="P32" s="175">
        <v>3</v>
      </c>
      <c r="Q32" s="32">
        <f t="shared" si="0"/>
        <v>5.3</v>
      </c>
      <c r="R32" s="33" t="str">
        <f t="shared" si="3"/>
        <v>D+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4367</v>
      </c>
      <c r="D33" s="26" t="s">
        <v>1957</v>
      </c>
      <c r="E33" s="27" t="s">
        <v>988</v>
      </c>
      <c r="F33" s="25" t="s">
        <v>861</v>
      </c>
      <c r="G33" s="25" t="s">
        <v>323</v>
      </c>
      <c r="H33" s="29">
        <v>10</v>
      </c>
      <c r="I33" s="29">
        <v>7</v>
      </c>
      <c r="J33" s="29" t="s">
        <v>27</v>
      </c>
      <c r="K33" s="29" t="s">
        <v>27</v>
      </c>
      <c r="L33" s="36"/>
      <c r="M33" s="36"/>
      <c r="N33" s="36"/>
      <c r="O33" s="36"/>
      <c r="P33" s="175">
        <v>6</v>
      </c>
      <c r="Q33" s="32">
        <f t="shared" si="0"/>
        <v>7.1</v>
      </c>
      <c r="R33" s="33" t="str">
        <f t="shared" si="3"/>
        <v>B</v>
      </c>
      <c r="S33" s="34" t="str">
        <f t="shared" si="1"/>
        <v>Khá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4368</v>
      </c>
      <c r="D34" s="26" t="s">
        <v>4369</v>
      </c>
      <c r="E34" s="27" t="s">
        <v>621</v>
      </c>
      <c r="F34" s="25" t="s">
        <v>1579</v>
      </c>
      <c r="G34" s="25" t="s">
        <v>408</v>
      </c>
      <c r="H34" s="29">
        <v>10</v>
      </c>
      <c r="I34" s="29">
        <v>8</v>
      </c>
      <c r="J34" s="29" t="s">
        <v>27</v>
      </c>
      <c r="K34" s="29" t="s">
        <v>27</v>
      </c>
      <c r="L34" s="36"/>
      <c r="M34" s="36"/>
      <c r="N34" s="36"/>
      <c r="O34" s="36"/>
      <c r="P34" s="175">
        <v>3</v>
      </c>
      <c r="Q34" s="32">
        <f t="shared" si="0"/>
        <v>5.9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4370</v>
      </c>
      <c r="D35" s="26" t="s">
        <v>4371</v>
      </c>
      <c r="E35" s="27" t="s">
        <v>621</v>
      </c>
      <c r="F35" s="25" t="s">
        <v>1566</v>
      </c>
      <c r="G35" s="25" t="s">
        <v>966</v>
      </c>
      <c r="H35" s="29">
        <v>10</v>
      </c>
      <c r="I35" s="29">
        <v>4</v>
      </c>
      <c r="J35" s="29" t="s">
        <v>27</v>
      </c>
      <c r="K35" s="29" t="s">
        <v>27</v>
      </c>
      <c r="L35" s="36"/>
      <c r="M35" s="36"/>
      <c r="N35" s="36"/>
      <c r="O35" s="36"/>
      <c r="P35" s="175">
        <v>2</v>
      </c>
      <c r="Q35" s="32">
        <f t="shared" si="0"/>
        <v>4.2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4372</v>
      </c>
      <c r="D36" s="26" t="s">
        <v>4373</v>
      </c>
      <c r="E36" s="27" t="s">
        <v>2034</v>
      </c>
      <c r="F36" s="25" t="s">
        <v>732</v>
      </c>
      <c r="G36" s="25" t="s">
        <v>1182</v>
      </c>
      <c r="H36" s="29">
        <v>10</v>
      </c>
      <c r="I36" s="29">
        <v>7</v>
      </c>
      <c r="J36" s="29" t="s">
        <v>27</v>
      </c>
      <c r="K36" s="29" t="s">
        <v>27</v>
      </c>
      <c r="L36" s="36"/>
      <c r="M36" s="36"/>
      <c r="N36" s="36"/>
      <c r="O36" s="36"/>
      <c r="P36" s="175">
        <v>5</v>
      </c>
      <c r="Q36" s="32">
        <f t="shared" si="0"/>
        <v>6.6</v>
      </c>
      <c r="R36" s="33" t="str">
        <f t="shared" si="3"/>
        <v>C+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4374</v>
      </c>
      <c r="D37" s="26" t="s">
        <v>288</v>
      </c>
      <c r="E37" s="27" t="s">
        <v>2490</v>
      </c>
      <c r="F37" s="25" t="s">
        <v>2106</v>
      </c>
      <c r="G37" s="25" t="s">
        <v>79</v>
      </c>
      <c r="H37" s="29">
        <v>10</v>
      </c>
      <c r="I37" s="29">
        <v>7</v>
      </c>
      <c r="J37" s="29" t="s">
        <v>27</v>
      </c>
      <c r="K37" s="29" t="s">
        <v>27</v>
      </c>
      <c r="L37" s="36"/>
      <c r="M37" s="36"/>
      <c r="N37" s="36"/>
      <c r="O37" s="36"/>
      <c r="P37" s="175">
        <v>5</v>
      </c>
      <c r="Q37" s="32">
        <f t="shared" si="0"/>
        <v>6.6</v>
      </c>
      <c r="R37" s="33" t="str">
        <f t="shared" si="3"/>
        <v>C+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4375</v>
      </c>
      <c r="D38" s="26" t="s">
        <v>4376</v>
      </c>
      <c r="E38" s="27" t="s">
        <v>2380</v>
      </c>
      <c r="F38" s="25" t="s">
        <v>1844</v>
      </c>
      <c r="G38" s="25" t="s">
        <v>187</v>
      </c>
      <c r="H38" s="29">
        <v>10</v>
      </c>
      <c r="I38" s="29">
        <v>6</v>
      </c>
      <c r="J38" s="29" t="s">
        <v>27</v>
      </c>
      <c r="K38" s="29" t="s">
        <v>27</v>
      </c>
      <c r="L38" s="36"/>
      <c r="M38" s="36"/>
      <c r="N38" s="36"/>
      <c r="O38" s="36"/>
      <c r="P38" s="175">
        <v>5</v>
      </c>
      <c r="Q38" s="32">
        <f t="shared" si="0"/>
        <v>6.3</v>
      </c>
      <c r="R38" s="33" t="str">
        <f t="shared" si="3"/>
        <v>C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4377</v>
      </c>
      <c r="D39" s="26" t="s">
        <v>4378</v>
      </c>
      <c r="E39" s="27" t="s">
        <v>1806</v>
      </c>
      <c r="F39" s="25" t="s">
        <v>1204</v>
      </c>
      <c r="G39" s="25" t="s">
        <v>383</v>
      </c>
      <c r="H39" s="29">
        <v>10</v>
      </c>
      <c r="I39" s="29">
        <v>9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6.2</v>
      </c>
      <c r="R39" s="33" t="str">
        <f t="shared" si="3"/>
        <v>C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4379</v>
      </c>
      <c r="D40" s="26" t="s">
        <v>4380</v>
      </c>
      <c r="E40" s="27" t="s">
        <v>228</v>
      </c>
      <c r="F40" s="25" t="s">
        <v>2002</v>
      </c>
      <c r="G40" s="25" t="s">
        <v>115</v>
      </c>
      <c r="H40" s="29">
        <v>10</v>
      </c>
      <c r="I40" s="29">
        <v>8</v>
      </c>
      <c r="J40" s="29" t="s">
        <v>27</v>
      </c>
      <c r="K40" s="29" t="s">
        <v>27</v>
      </c>
      <c r="L40" s="36"/>
      <c r="M40" s="36"/>
      <c r="N40" s="36"/>
      <c r="O40" s="36"/>
      <c r="P40" s="175">
        <v>6</v>
      </c>
      <c r="Q40" s="32">
        <f t="shared" si="0"/>
        <v>7.4</v>
      </c>
      <c r="R40" s="33" t="str">
        <f t="shared" si="3"/>
        <v>B</v>
      </c>
      <c r="S40" s="34" t="str">
        <f t="shared" si="1"/>
        <v>Khá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4381</v>
      </c>
      <c r="D41" s="26" t="s">
        <v>3920</v>
      </c>
      <c r="E41" s="27" t="s">
        <v>228</v>
      </c>
      <c r="F41" s="25" t="s">
        <v>1791</v>
      </c>
      <c r="G41" s="25" t="s">
        <v>200</v>
      </c>
      <c r="H41" s="29">
        <v>10</v>
      </c>
      <c r="I41" s="29">
        <v>8</v>
      </c>
      <c r="J41" s="29" t="s">
        <v>27</v>
      </c>
      <c r="K41" s="29" t="s">
        <v>27</v>
      </c>
      <c r="L41" s="36"/>
      <c r="M41" s="36"/>
      <c r="N41" s="36"/>
      <c r="O41" s="36"/>
      <c r="P41" s="175">
        <v>5</v>
      </c>
      <c r="Q41" s="32">
        <f t="shared" si="0"/>
        <v>6.9</v>
      </c>
      <c r="R41" s="33" t="str">
        <f t="shared" si="3"/>
        <v>C+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4382</v>
      </c>
      <c r="D42" s="26" t="s">
        <v>4383</v>
      </c>
      <c r="E42" s="27" t="s">
        <v>232</v>
      </c>
      <c r="F42" s="25" t="s">
        <v>1563</v>
      </c>
      <c r="G42" s="25" t="s">
        <v>1047</v>
      </c>
      <c r="H42" s="29">
        <v>10</v>
      </c>
      <c r="I42" s="29">
        <v>8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6.4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4384</v>
      </c>
      <c r="D43" s="26" t="s">
        <v>3503</v>
      </c>
      <c r="E43" s="27" t="s">
        <v>232</v>
      </c>
      <c r="F43" s="25" t="s">
        <v>452</v>
      </c>
      <c r="G43" s="25" t="s">
        <v>187</v>
      </c>
      <c r="H43" s="29">
        <v>10</v>
      </c>
      <c r="I43" s="29">
        <v>6</v>
      </c>
      <c r="J43" s="29" t="s">
        <v>27</v>
      </c>
      <c r="K43" s="29" t="s">
        <v>27</v>
      </c>
      <c r="L43" s="36"/>
      <c r="M43" s="36"/>
      <c r="N43" s="36"/>
      <c r="O43" s="36"/>
      <c r="P43" s="175">
        <v>3</v>
      </c>
      <c r="Q43" s="32">
        <f t="shared" si="0"/>
        <v>5.3</v>
      </c>
      <c r="R43" s="33" t="str">
        <f t="shared" si="3"/>
        <v>D+</v>
      </c>
      <c r="S43" s="34" t="str">
        <f t="shared" si="1"/>
        <v>Trung bình yếu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4385</v>
      </c>
      <c r="D44" s="26" t="s">
        <v>1218</v>
      </c>
      <c r="E44" s="27" t="s">
        <v>464</v>
      </c>
      <c r="F44" s="25" t="s">
        <v>1394</v>
      </c>
      <c r="G44" s="25" t="s">
        <v>79</v>
      </c>
      <c r="H44" s="29">
        <v>10</v>
      </c>
      <c r="I44" s="29">
        <v>10</v>
      </c>
      <c r="J44" s="29" t="s">
        <v>27</v>
      </c>
      <c r="K44" s="29" t="s">
        <v>27</v>
      </c>
      <c r="L44" s="36"/>
      <c r="M44" s="36"/>
      <c r="N44" s="36"/>
      <c r="O44" s="36"/>
      <c r="P44" s="175">
        <v>7</v>
      </c>
      <c r="Q44" s="32">
        <f t="shared" si="0"/>
        <v>8.5</v>
      </c>
      <c r="R44" s="33" t="str">
        <f t="shared" si="3"/>
        <v>A</v>
      </c>
      <c r="S44" s="34" t="str">
        <f t="shared" si="1"/>
        <v>Giỏi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4386</v>
      </c>
      <c r="D45" s="26" t="s">
        <v>4387</v>
      </c>
      <c r="E45" s="27" t="s">
        <v>1432</v>
      </c>
      <c r="F45" s="25" t="s">
        <v>1096</v>
      </c>
      <c r="G45" s="25" t="s">
        <v>1182</v>
      </c>
      <c r="H45" s="29">
        <v>10</v>
      </c>
      <c r="I45" s="29">
        <v>6</v>
      </c>
      <c r="J45" s="29" t="s">
        <v>27</v>
      </c>
      <c r="K45" s="29" t="s">
        <v>27</v>
      </c>
      <c r="L45" s="36"/>
      <c r="M45" s="36"/>
      <c r="N45" s="36"/>
      <c r="O45" s="36"/>
      <c r="P45" s="175">
        <v>3</v>
      </c>
      <c r="Q45" s="32">
        <f t="shared" si="0"/>
        <v>5.3</v>
      </c>
      <c r="R45" s="33" t="str">
        <f t="shared" si="3"/>
        <v>D+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4388</v>
      </c>
      <c r="D46" s="26" t="s">
        <v>1863</v>
      </c>
      <c r="E46" s="27" t="s">
        <v>673</v>
      </c>
      <c r="F46" s="25" t="s">
        <v>74</v>
      </c>
      <c r="G46" s="25" t="s">
        <v>167</v>
      </c>
      <c r="H46" s="29">
        <v>10</v>
      </c>
      <c r="I46" s="29">
        <v>9</v>
      </c>
      <c r="J46" s="29" t="s">
        <v>27</v>
      </c>
      <c r="K46" s="29" t="s">
        <v>27</v>
      </c>
      <c r="L46" s="36"/>
      <c r="M46" s="36"/>
      <c r="N46" s="36"/>
      <c r="O46" s="36"/>
      <c r="P46" s="175">
        <v>5</v>
      </c>
      <c r="Q46" s="32">
        <f t="shared" si="0"/>
        <v>7.2</v>
      </c>
      <c r="R46" s="33" t="str">
        <f t="shared" si="3"/>
        <v>B</v>
      </c>
      <c r="S46" s="34" t="str">
        <f t="shared" si="1"/>
        <v>Khá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4389</v>
      </c>
      <c r="D47" s="26" t="s">
        <v>1764</v>
      </c>
      <c r="E47" s="27" t="s">
        <v>673</v>
      </c>
      <c r="F47" s="25" t="s">
        <v>199</v>
      </c>
      <c r="G47" s="25" t="s">
        <v>1532</v>
      </c>
      <c r="H47" s="29">
        <v>10</v>
      </c>
      <c r="I47" s="29">
        <v>8</v>
      </c>
      <c r="J47" s="29" t="s">
        <v>27</v>
      </c>
      <c r="K47" s="29" t="s">
        <v>27</v>
      </c>
      <c r="L47" s="36"/>
      <c r="M47" s="36"/>
      <c r="N47" s="36"/>
      <c r="O47" s="36"/>
      <c r="P47" s="175">
        <v>3</v>
      </c>
      <c r="Q47" s="32">
        <f t="shared" si="0"/>
        <v>5.9</v>
      </c>
      <c r="R47" s="33" t="str">
        <f t="shared" si="3"/>
        <v>C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4390</v>
      </c>
      <c r="D48" s="26" t="s">
        <v>3862</v>
      </c>
      <c r="E48" s="27" t="s">
        <v>251</v>
      </c>
      <c r="F48" s="25" t="s">
        <v>170</v>
      </c>
      <c r="G48" s="25" t="s">
        <v>79</v>
      </c>
      <c r="H48" s="29">
        <v>10</v>
      </c>
      <c r="I48" s="29">
        <v>9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6.7</v>
      </c>
      <c r="R48" s="33" t="str">
        <f t="shared" si="3"/>
        <v>C+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4391</v>
      </c>
      <c r="D49" s="26" t="s">
        <v>624</v>
      </c>
      <c r="E49" s="27" t="s">
        <v>251</v>
      </c>
      <c r="F49" s="25" t="s">
        <v>366</v>
      </c>
      <c r="G49" s="25" t="s">
        <v>167</v>
      </c>
      <c r="H49" s="29">
        <v>10</v>
      </c>
      <c r="I49" s="29">
        <v>8</v>
      </c>
      <c r="J49" s="29" t="s">
        <v>27</v>
      </c>
      <c r="K49" s="29" t="s">
        <v>27</v>
      </c>
      <c r="L49" s="36"/>
      <c r="M49" s="36"/>
      <c r="N49" s="36"/>
      <c r="O49" s="36"/>
      <c r="P49" s="175">
        <v>7</v>
      </c>
      <c r="Q49" s="32">
        <f t="shared" si="0"/>
        <v>7.9</v>
      </c>
      <c r="R49" s="33" t="str">
        <f t="shared" si="3"/>
        <v>B</v>
      </c>
      <c r="S49" s="34" t="str">
        <f t="shared" si="1"/>
        <v>Khá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4392</v>
      </c>
      <c r="D50" s="26" t="s">
        <v>3324</v>
      </c>
      <c r="E50" s="27" t="s">
        <v>683</v>
      </c>
      <c r="F50" s="25" t="s">
        <v>678</v>
      </c>
      <c r="G50" s="25" t="s">
        <v>191</v>
      </c>
      <c r="H50" s="29">
        <v>10</v>
      </c>
      <c r="I50" s="29">
        <v>9</v>
      </c>
      <c r="J50" s="29" t="s">
        <v>27</v>
      </c>
      <c r="K50" s="29" t="s">
        <v>27</v>
      </c>
      <c r="L50" s="36"/>
      <c r="M50" s="36"/>
      <c r="N50" s="36"/>
      <c r="O50" s="36"/>
      <c r="P50" s="175">
        <v>6</v>
      </c>
      <c r="Q50" s="32">
        <f t="shared" si="0"/>
        <v>7.7</v>
      </c>
      <c r="R50" s="33" t="str">
        <f t="shared" si="3"/>
        <v>B</v>
      </c>
      <c r="S50" s="34" t="str">
        <f t="shared" si="1"/>
        <v>Khá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4393</v>
      </c>
      <c r="D51" s="26" t="s">
        <v>243</v>
      </c>
      <c r="E51" s="27" t="s">
        <v>3797</v>
      </c>
      <c r="F51" s="25" t="s">
        <v>440</v>
      </c>
      <c r="G51" s="25" t="s">
        <v>191</v>
      </c>
      <c r="H51" s="29">
        <v>10</v>
      </c>
      <c r="I51" s="29">
        <v>9</v>
      </c>
      <c r="J51" s="29" t="s">
        <v>27</v>
      </c>
      <c r="K51" s="29" t="s">
        <v>27</v>
      </c>
      <c r="L51" s="36"/>
      <c r="M51" s="36"/>
      <c r="N51" s="36"/>
      <c r="O51" s="36"/>
      <c r="P51" s="175" t="s">
        <v>27</v>
      </c>
      <c r="Q51" s="32">
        <f t="shared" si="0"/>
        <v>4.7</v>
      </c>
      <c r="R51" s="33" t="str">
        <f t="shared" si="3"/>
        <v>D</v>
      </c>
      <c r="S51" s="34" t="str">
        <f t="shared" si="1"/>
        <v>Trung bình yếu</v>
      </c>
      <c r="T51" s="35" t="s">
        <v>5123</v>
      </c>
      <c r="U51" s="3"/>
      <c r="V51" s="101" t="str">
        <f t="shared" si="2"/>
        <v>Học lại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4394</v>
      </c>
      <c r="D52" s="26" t="s">
        <v>77</v>
      </c>
      <c r="E52" s="27" t="s">
        <v>4395</v>
      </c>
      <c r="F52" s="25" t="s">
        <v>1007</v>
      </c>
      <c r="G52" s="25" t="s">
        <v>187</v>
      </c>
      <c r="H52" s="29">
        <v>10</v>
      </c>
      <c r="I52" s="29">
        <v>7</v>
      </c>
      <c r="J52" s="29" t="s">
        <v>27</v>
      </c>
      <c r="K52" s="29" t="s">
        <v>27</v>
      </c>
      <c r="L52" s="36"/>
      <c r="M52" s="36"/>
      <c r="N52" s="36"/>
      <c r="O52" s="36"/>
      <c r="P52" s="175">
        <v>3</v>
      </c>
      <c r="Q52" s="32">
        <f t="shared" si="0"/>
        <v>5.6</v>
      </c>
      <c r="R52" s="33" t="str">
        <f t="shared" si="3"/>
        <v>C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4396</v>
      </c>
      <c r="D53" s="26" t="s">
        <v>2646</v>
      </c>
      <c r="E53" s="27" t="s">
        <v>276</v>
      </c>
      <c r="F53" s="25" t="s">
        <v>2176</v>
      </c>
      <c r="G53" s="25" t="s">
        <v>350</v>
      </c>
      <c r="H53" s="29">
        <v>10</v>
      </c>
      <c r="I53" s="29">
        <v>8</v>
      </c>
      <c r="J53" s="29" t="s">
        <v>27</v>
      </c>
      <c r="K53" s="29" t="s">
        <v>27</v>
      </c>
      <c r="L53" s="36"/>
      <c r="M53" s="36"/>
      <c r="N53" s="36"/>
      <c r="O53" s="36"/>
      <c r="P53" s="175">
        <v>3</v>
      </c>
      <c r="Q53" s="32">
        <f t="shared" si="0"/>
        <v>5.9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4397</v>
      </c>
      <c r="D54" s="26" t="s">
        <v>288</v>
      </c>
      <c r="E54" s="27" t="s">
        <v>276</v>
      </c>
      <c r="F54" s="25" t="s">
        <v>229</v>
      </c>
      <c r="G54" s="25" t="s">
        <v>357</v>
      </c>
      <c r="H54" s="29">
        <v>10</v>
      </c>
      <c r="I54" s="29">
        <v>7</v>
      </c>
      <c r="J54" s="29" t="s">
        <v>27</v>
      </c>
      <c r="K54" s="29" t="s">
        <v>27</v>
      </c>
      <c r="L54" s="36"/>
      <c r="M54" s="36"/>
      <c r="N54" s="36"/>
      <c r="O54" s="36"/>
      <c r="P54" s="175">
        <v>3</v>
      </c>
      <c r="Q54" s="32">
        <f t="shared" si="0"/>
        <v>5.6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4398</v>
      </c>
      <c r="D55" s="26" t="s">
        <v>1719</v>
      </c>
      <c r="E55" s="27" t="s">
        <v>701</v>
      </c>
      <c r="F55" s="25" t="s">
        <v>1130</v>
      </c>
      <c r="G55" s="25" t="s">
        <v>191</v>
      </c>
      <c r="H55" s="29">
        <v>10</v>
      </c>
      <c r="I55" s="29">
        <v>8</v>
      </c>
      <c r="J55" s="29" t="s">
        <v>27</v>
      </c>
      <c r="K55" s="29" t="s">
        <v>27</v>
      </c>
      <c r="L55" s="36"/>
      <c r="M55" s="36"/>
      <c r="N55" s="36"/>
      <c r="O55" s="36"/>
      <c r="P55" s="175">
        <v>3</v>
      </c>
      <c r="Q55" s="32">
        <f t="shared" si="0"/>
        <v>5.9</v>
      </c>
      <c r="R55" s="33" t="str">
        <f t="shared" si="3"/>
        <v>C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4399</v>
      </c>
      <c r="D56" s="26" t="s">
        <v>4400</v>
      </c>
      <c r="E56" s="27" t="s">
        <v>495</v>
      </c>
      <c r="F56" s="25" t="s">
        <v>322</v>
      </c>
      <c r="G56" s="25" t="s">
        <v>1182</v>
      </c>
      <c r="H56" s="29">
        <v>10</v>
      </c>
      <c r="I56" s="29">
        <v>8</v>
      </c>
      <c r="J56" s="29" t="s">
        <v>27</v>
      </c>
      <c r="K56" s="29" t="s">
        <v>27</v>
      </c>
      <c r="L56" s="36"/>
      <c r="M56" s="36"/>
      <c r="N56" s="36"/>
      <c r="O56" s="36"/>
      <c r="P56" s="175">
        <v>6</v>
      </c>
      <c r="Q56" s="32">
        <f t="shared" si="0"/>
        <v>7.4</v>
      </c>
      <c r="R56" s="33" t="str">
        <f t="shared" si="3"/>
        <v>B</v>
      </c>
      <c r="S56" s="34" t="str">
        <f t="shared" si="1"/>
        <v>Khá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4401</v>
      </c>
      <c r="D57" s="26" t="s">
        <v>2584</v>
      </c>
      <c r="E57" s="27" t="s">
        <v>2624</v>
      </c>
      <c r="F57" s="25" t="s">
        <v>387</v>
      </c>
      <c r="G57" s="25" t="s">
        <v>83</v>
      </c>
      <c r="H57" s="29">
        <v>10</v>
      </c>
      <c r="I57" s="29">
        <v>10</v>
      </c>
      <c r="J57" s="29" t="s">
        <v>27</v>
      </c>
      <c r="K57" s="29" t="s">
        <v>27</v>
      </c>
      <c r="L57" s="36"/>
      <c r="M57" s="36"/>
      <c r="N57" s="36"/>
      <c r="O57" s="36"/>
      <c r="P57" s="175">
        <v>8</v>
      </c>
      <c r="Q57" s="32">
        <f t="shared" si="0"/>
        <v>9</v>
      </c>
      <c r="R57" s="33" t="str">
        <f t="shared" si="3"/>
        <v>A+</v>
      </c>
      <c r="S57" s="34" t="str">
        <f t="shared" si="1"/>
        <v>Giỏi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4402</v>
      </c>
      <c r="D58" s="26" t="s">
        <v>405</v>
      </c>
      <c r="E58" s="27" t="s">
        <v>295</v>
      </c>
      <c r="F58" s="25" t="s">
        <v>390</v>
      </c>
      <c r="G58" s="25" t="s">
        <v>115</v>
      </c>
      <c r="H58" s="29">
        <v>10</v>
      </c>
      <c r="I58" s="29">
        <v>7</v>
      </c>
      <c r="J58" s="29" t="s">
        <v>27</v>
      </c>
      <c r="K58" s="29" t="s">
        <v>27</v>
      </c>
      <c r="L58" s="36"/>
      <c r="M58" s="36"/>
      <c r="N58" s="36"/>
      <c r="O58" s="36"/>
      <c r="P58" s="175">
        <v>5</v>
      </c>
      <c r="Q58" s="32">
        <f t="shared" si="0"/>
        <v>6.6</v>
      </c>
      <c r="R58" s="33" t="str">
        <f t="shared" si="3"/>
        <v>C+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4403</v>
      </c>
      <c r="D59" s="26" t="s">
        <v>4404</v>
      </c>
      <c r="E59" s="27" t="s">
        <v>4405</v>
      </c>
      <c r="F59" s="25" t="s">
        <v>498</v>
      </c>
      <c r="G59" s="25" t="s">
        <v>1182</v>
      </c>
      <c r="H59" s="29">
        <v>10</v>
      </c>
      <c r="I59" s="29">
        <v>6</v>
      </c>
      <c r="J59" s="29" t="s">
        <v>27</v>
      </c>
      <c r="K59" s="29" t="s">
        <v>27</v>
      </c>
      <c r="L59" s="36"/>
      <c r="M59" s="36"/>
      <c r="N59" s="36"/>
      <c r="O59" s="36"/>
      <c r="P59" s="175">
        <v>4</v>
      </c>
      <c r="Q59" s="32">
        <f t="shared" si="0"/>
        <v>5.8</v>
      </c>
      <c r="R59" s="33" t="str">
        <f t="shared" si="3"/>
        <v>C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4406</v>
      </c>
      <c r="D60" s="26" t="s">
        <v>624</v>
      </c>
      <c r="E60" s="27" t="s">
        <v>506</v>
      </c>
      <c r="F60" s="25" t="s">
        <v>498</v>
      </c>
      <c r="G60" s="25" t="s">
        <v>237</v>
      </c>
      <c r="H60" s="29">
        <v>10</v>
      </c>
      <c r="I60" s="29">
        <v>6</v>
      </c>
      <c r="J60" s="29" t="s">
        <v>27</v>
      </c>
      <c r="K60" s="29" t="s">
        <v>27</v>
      </c>
      <c r="L60" s="36"/>
      <c r="M60" s="36"/>
      <c r="N60" s="36"/>
      <c r="O60" s="36"/>
      <c r="P60" s="175">
        <v>5</v>
      </c>
      <c r="Q60" s="32">
        <f t="shared" si="0"/>
        <v>6.3</v>
      </c>
      <c r="R60" s="33" t="str">
        <f t="shared" si="3"/>
        <v>C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4407</v>
      </c>
      <c r="D61" s="26" t="s">
        <v>303</v>
      </c>
      <c r="E61" s="27" t="s">
        <v>506</v>
      </c>
      <c r="F61" s="25" t="s">
        <v>882</v>
      </c>
      <c r="G61" s="25" t="s">
        <v>653</v>
      </c>
      <c r="H61" s="29">
        <v>10</v>
      </c>
      <c r="I61" s="29">
        <v>7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6.6</v>
      </c>
      <c r="R61" s="33" t="str">
        <f t="shared" si="3"/>
        <v>C+</v>
      </c>
      <c r="S61" s="34" t="str">
        <f t="shared" si="1"/>
        <v>Trung bình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4408</v>
      </c>
      <c r="D62" s="26" t="s">
        <v>1540</v>
      </c>
      <c r="E62" s="27" t="s">
        <v>2718</v>
      </c>
      <c r="F62" s="25" t="s">
        <v>1781</v>
      </c>
      <c r="G62" s="25" t="s">
        <v>95</v>
      </c>
      <c r="H62" s="29">
        <v>10</v>
      </c>
      <c r="I62" s="29">
        <v>5</v>
      </c>
      <c r="J62" s="29" t="s">
        <v>27</v>
      </c>
      <c r="K62" s="29" t="s">
        <v>27</v>
      </c>
      <c r="L62" s="36"/>
      <c r="M62" s="36"/>
      <c r="N62" s="36"/>
      <c r="O62" s="36"/>
      <c r="P62" s="175">
        <v>6</v>
      </c>
      <c r="Q62" s="32">
        <f t="shared" si="0"/>
        <v>6.5</v>
      </c>
      <c r="R62" s="33" t="str">
        <f t="shared" si="3"/>
        <v>C+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4409</v>
      </c>
      <c r="D63" s="26" t="s">
        <v>242</v>
      </c>
      <c r="E63" s="27" t="s">
        <v>724</v>
      </c>
      <c r="F63" s="25" t="s">
        <v>912</v>
      </c>
      <c r="G63" s="25" t="s">
        <v>83</v>
      </c>
      <c r="H63" s="29">
        <v>10</v>
      </c>
      <c r="I63" s="29">
        <v>10</v>
      </c>
      <c r="J63" s="29" t="s">
        <v>27</v>
      </c>
      <c r="K63" s="29" t="s">
        <v>27</v>
      </c>
      <c r="L63" s="36"/>
      <c r="M63" s="36"/>
      <c r="N63" s="36"/>
      <c r="O63" s="36"/>
      <c r="P63" s="175">
        <v>7</v>
      </c>
      <c r="Q63" s="32">
        <f t="shared" si="0"/>
        <v>8.5</v>
      </c>
      <c r="R63" s="33" t="str">
        <f t="shared" si="3"/>
        <v>A</v>
      </c>
      <c r="S63" s="34" t="str">
        <f t="shared" si="1"/>
        <v>Giỏi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4410</v>
      </c>
      <c r="D64" s="26" t="s">
        <v>1780</v>
      </c>
      <c r="E64" s="27" t="s">
        <v>885</v>
      </c>
      <c r="F64" s="25" t="s">
        <v>794</v>
      </c>
      <c r="G64" s="25" t="s">
        <v>512</v>
      </c>
      <c r="H64" s="29">
        <v>10</v>
      </c>
      <c r="I64" s="29">
        <v>7</v>
      </c>
      <c r="J64" s="29" t="s">
        <v>27</v>
      </c>
      <c r="K64" s="29" t="s">
        <v>27</v>
      </c>
      <c r="L64" s="36"/>
      <c r="M64" s="36"/>
      <c r="N64" s="36"/>
      <c r="O64" s="36"/>
      <c r="P64" s="175">
        <v>3</v>
      </c>
      <c r="Q64" s="32">
        <f t="shared" si="0"/>
        <v>5.6</v>
      </c>
      <c r="R64" s="33" t="str">
        <f t="shared" si="3"/>
        <v>C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4411</v>
      </c>
      <c r="D65" s="26" t="s">
        <v>4412</v>
      </c>
      <c r="E65" s="27" t="s">
        <v>515</v>
      </c>
      <c r="F65" s="25" t="s">
        <v>811</v>
      </c>
      <c r="G65" s="25" t="s">
        <v>124</v>
      </c>
      <c r="H65" s="29">
        <v>10</v>
      </c>
      <c r="I65" s="29">
        <v>6</v>
      </c>
      <c r="J65" s="29" t="s">
        <v>27</v>
      </c>
      <c r="K65" s="29" t="s">
        <v>27</v>
      </c>
      <c r="L65" s="36"/>
      <c r="M65" s="36"/>
      <c r="N65" s="36"/>
      <c r="O65" s="36"/>
      <c r="P65" s="175">
        <v>5</v>
      </c>
      <c r="Q65" s="32">
        <f t="shared" si="0"/>
        <v>6.3</v>
      </c>
      <c r="R65" s="33" t="str">
        <f t="shared" si="3"/>
        <v>C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>
      <c r="B66" s="24">
        <v>56</v>
      </c>
      <c r="C66" s="25" t="s">
        <v>4413</v>
      </c>
      <c r="D66" s="26" t="s">
        <v>454</v>
      </c>
      <c r="E66" s="27" t="s">
        <v>334</v>
      </c>
      <c r="F66" s="25" t="s">
        <v>2981</v>
      </c>
      <c r="G66" s="25" t="s">
        <v>1532</v>
      </c>
      <c r="H66" s="29">
        <v>10</v>
      </c>
      <c r="I66" s="29">
        <v>7</v>
      </c>
      <c r="J66" s="29" t="s">
        <v>27</v>
      </c>
      <c r="K66" s="29" t="s">
        <v>27</v>
      </c>
      <c r="L66" s="36"/>
      <c r="M66" s="36"/>
      <c r="N66" s="36"/>
      <c r="O66" s="36"/>
      <c r="P66" s="175">
        <v>5</v>
      </c>
      <c r="Q66" s="32">
        <f t="shared" si="0"/>
        <v>6.6</v>
      </c>
      <c r="R66" s="33" t="str">
        <f t="shared" si="3"/>
        <v>C+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>
      <c r="B67" s="24">
        <v>57</v>
      </c>
      <c r="C67" s="25" t="s">
        <v>4414</v>
      </c>
      <c r="D67" s="26" t="s">
        <v>454</v>
      </c>
      <c r="E67" s="27" t="s">
        <v>334</v>
      </c>
      <c r="F67" s="25" t="s">
        <v>1297</v>
      </c>
      <c r="G67" s="25" t="s">
        <v>408</v>
      </c>
      <c r="H67" s="29">
        <v>10</v>
      </c>
      <c r="I67" s="29">
        <v>9</v>
      </c>
      <c r="J67" s="29" t="s">
        <v>27</v>
      </c>
      <c r="K67" s="29" t="s">
        <v>27</v>
      </c>
      <c r="L67" s="36"/>
      <c r="M67" s="36"/>
      <c r="N67" s="36"/>
      <c r="O67" s="36"/>
      <c r="P67" s="175">
        <v>5</v>
      </c>
      <c r="Q67" s="32">
        <f t="shared" si="0"/>
        <v>7.2</v>
      </c>
      <c r="R67" s="33" t="str">
        <f t="shared" si="3"/>
        <v>B</v>
      </c>
      <c r="S67" s="34" t="str">
        <f t="shared" si="1"/>
        <v>Khá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>
      <c r="B68" s="24">
        <v>58</v>
      </c>
      <c r="C68" s="25" t="s">
        <v>4415</v>
      </c>
      <c r="D68" s="26" t="s">
        <v>77</v>
      </c>
      <c r="E68" s="27" t="s">
        <v>529</v>
      </c>
      <c r="F68" s="25" t="s">
        <v>2000</v>
      </c>
      <c r="G68" s="25" t="s">
        <v>1182</v>
      </c>
      <c r="H68" s="29">
        <v>10</v>
      </c>
      <c r="I68" s="29">
        <v>4</v>
      </c>
      <c r="J68" s="29" t="s">
        <v>27</v>
      </c>
      <c r="K68" s="29" t="s">
        <v>27</v>
      </c>
      <c r="L68" s="36"/>
      <c r="M68" s="36"/>
      <c r="N68" s="36"/>
      <c r="O68" s="36"/>
      <c r="P68" s="175">
        <v>6</v>
      </c>
      <c r="Q68" s="32">
        <f t="shared" si="0"/>
        <v>6.2</v>
      </c>
      <c r="R68" s="33" t="str">
        <f t="shared" si="3"/>
        <v>C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>
      <c r="B69" s="24">
        <v>59</v>
      </c>
      <c r="C69" s="25" t="s">
        <v>4416</v>
      </c>
      <c r="D69" s="26" t="s">
        <v>207</v>
      </c>
      <c r="E69" s="27" t="s">
        <v>529</v>
      </c>
      <c r="F69" s="25" t="s">
        <v>1268</v>
      </c>
      <c r="G69" s="25" t="s">
        <v>187</v>
      </c>
      <c r="H69" s="29">
        <v>10</v>
      </c>
      <c r="I69" s="29">
        <v>6</v>
      </c>
      <c r="J69" s="29" t="s">
        <v>27</v>
      </c>
      <c r="K69" s="29" t="s">
        <v>27</v>
      </c>
      <c r="L69" s="36"/>
      <c r="M69" s="36"/>
      <c r="N69" s="36"/>
      <c r="O69" s="36"/>
      <c r="P69" s="175">
        <v>2</v>
      </c>
      <c r="Q69" s="32">
        <f t="shared" si="0"/>
        <v>4.8</v>
      </c>
      <c r="R69" s="33" t="str">
        <f t="shared" si="3"/>
        <v>D</v>
      </c>
      <c r="S69" s="34" t="str">
        <f t="shared" si="1"/>
        <v>Trung bình yếu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>
      <c r="B70" s="24">
        <v>60</v>
      </c>
      <c r="C70" s="25" t="s">
        <v>4417</v>
      </c>
      <c r="D70" s="26" t="s">
        <v>1893</v>
      </c>
      <c r="E70" s="27" t="s">
        <v>539</v>
      </c>
      <c r="F70" s="25" t="s">
        <v>524</v>
      </c>
      <c r="G70" s="25" t="s">
        <v>653</v>
      </c>
      <c r="H70" s="29">
        <v>10</v>
      </c>
      <c r="I70" s="29">
        <v>9</v>
      </c>
      <c r="J70" s="29" t="s">
        <v>27</v>
      </c>
      <c r="K70" s="29" t="s">
        <v>27</v>
      </c>
      <c r="L70" s="36"/>
      <c r="M70" s="36"/>
      <c r="N70" s="36"/>
      <c r="O70" s="36"/>
      <c r="P70" s="175">
        <v>7</v>
      </c>
      <c r="Q70" s="32">
        <f t="shared" si="0"/>
        <v>8.1999999999999993</v>
      </c>
      <c r="R70" s="33" t="str">
        <f t="shared" si="3"/>
        <v>B+</v>
      </c>
      <c r="S70" s="34" t="str">
        <f t="shared" si="1"/>
        <v>Khá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149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58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1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2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2889" priority="2" operator="greaterThan">
      <formula>10</formula>
    </cfRule>
  </conditionalFormatting>
  <conditionalFormatting sqref="C1:C1048576">
    <cfRule type="duplicateValues" dxfId="2888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47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2434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43597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3" t="s">
        <v>50</v>
      </c>
      <c r="N9" s="103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40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94</v>
      </c>
      <c r="AG9" s="81">
        <f>+$AF$9/$Y$9</f>
        <v>0.62666666666666671</v>
      </c>
      <c r="AH9" s="82">
        <f>COUNTIF($V$10:$V$219,"Học lại")</f>
        <v>1</v>
      </c>
      <c r="AI9" s="81">
        <f>+$AH$9/$Y$9</f>
        <v>6.6666666666666671E-3</v>
      </c>
      <c r="AJ9" s="73">
        <f>COUNTIF($V$11:$V$219,"Đạt")</f>
        <v>55</v>
      </c>
      <c r="AK9" s="80">
        <f>+$AJ$9/$Y$9</f>
        <v>0.36666666666666664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2321</v>
      </c>
      <c r="D11" s="17" t="s">
        <v>2322</v>
      </c>
      <c r="E11" s="18" t="s">
        <v>73</v>
      </c>
      <c r="F11" s="16" t="s">
        <v>1561</v>
      </c>
      <c r="G11" s="16" t="s">
        <v>95</v>
      </c>
      <c r="H11" s="19">
        <v>0</v>
      </c>
      <c r="I11" s="19">
        <v>0</v>
      </c>
      <c r="J11" s="19" t="s">
        <v>27</v>
      </c>
      <c r="K11" s="19" t="s">
        <v>27</v>
      </c>
      <c r="L11" s="20"/>
      <c r="M11" s="20"/>
      <c r="N11" s="20"/>
      <c r="O11" s="20"/>
      <c r="P11" s="174">
        <v>0</v>
      </c>
      <c r="Q11" s="21">
        <f t="shared" ref="Q11:Q74" si="0">ROUND(SUMPRODUCT(H11:P11,$H$10:$P$10)/100,1)</f>
        <v>0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F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Kém</v>
      </c>
      <c r="T11" s="23" t="str">
        <f>+IF(OR($H11=0,$I11=0,$J11=0,$K11=0),"Không đủ ĐKDT","")</f>
        <v>Không đủ ĐKDT</v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Học lại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2323</v>
      </c>
      <c r="D12" s="26" t="s">
        <v>2324</v>
      </c>
      <c r="E12" s="27" t="s">
        <v>73</v>
      </c>
      <c r="F12" s="25" t="s">
        <v>857</v>
      </c>
      <c r="G12" s="25" t="s">
        <v>217</v>
      </c>
      <c r="H12" s="29">
        <v>8</v>
      </c>
      <c r="I12" s="29">
        <v>9</v>
      </c>
      <c r="J12" s="29" t="s">
        <v>27</v>
      </c>
      <c r="K12" s="29" t="s">
        <v>27</v>
      </c>
      <c r="L12" s="30"/>
      <c r="M12" s="30"/>
      <c r="N12" s="30"/>
      <c r="O12" s="30"/>
      <c r="P12" s="175">
        <v>5</v>
      </c>
      <c r="Q12" s="32">
        <f t="shared" si="0"/>
        <v>6.8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C+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2325</v>
      </c>
      <c r="D13" s="26" t="s">
        <v>1875</v>
      </c>
      <c r="E13" s="27" t="s">
        <v>73</v>
      </c>
      <c r="F13" s="25" t="s">
        <v>2326</v>
      </c>
      <c r="G13" s="25" t="s">
        <v>2327</v>
      </c>
      <c r="H13" s="29">
        <v>10</v>
      </c>
      <c r="I13" s="29">
        <v>8</v>
      </c>
      <c r="J13" s="29" t="s">
        <v>27</v>
      </c>
      <c r="K13" s="29" t="s">
        <v>27</v>
      </c>
      <c r="L13" s="36"/>
      <c r="M13" s="36"/>
      <c r="N13" s="36"/>
      <c r="O13" s="36"/>
      <c r="P13" s="175">
        <v>6</v>
      </c>
      <c r="Q13" s="32">
        <f t="shared" si="0"/>
        <v>7.4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B</v>
      </c>
      <c r="S13" s="34" t="str">
        <f t="shared" si="1"/>
        <v>Khá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2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2328</v>
      </c>
      <c r="D14" s="26" t="s">
        <v>1538</v>
      </c>
      <c r="E14" s="27" t="s">
        <v>73</v>
      </c>
      <c r="F14" s="25" t="s">
        <v>566</v>
      </c>
      <c r="G14" s="25" t="s">
        <v>205</v>
      </c>
      <c r="H14" s="29">
        <v>10</v>
      </c>
      <c r="I14" s="29">
        <v>5</v>
      </c>
      <c r="J14" s="29" t="s">
        <v>27</v>
      </c>
      <c r="K14" s="29" t="s">
        <v>27</v>
      </c>
      <c r="L14" s="36"/>
      <c r="M14" s="36"/>
      <c r="N14" s="36"/>
      <c r="O14" s="36"/>
      <c r="P14" s="175">
        <v>2</v>
      </c>
      <c r="Q14" s="32">
        <f t="shared" si="0"/>
        <v>4.5</v>
      </c>
      <c r="R14" s="33" t="str">
        <f t="shared" si="3"/>
        <v>D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2329</v>
      </c>
      <c r="D15" s="26" t="s">
        <v>473</v>
      </c>
      <c r="E15" s="27" t="s">
        <v>2330</v>
      </c>
      <c r="F15" s="25" t="s">
        <v>2331</v>
      </c>
      <c r="G15" s="25" t="s">
        <v>579</v>
      </c>
      <c r="H15" s="29">
        <v>8</v>
      </c>
      <c r="I15" s="29">
        <v>10</v>
      </c>
      <c r="J15" s="29" t="s">
        <v>27</v>
      </c>
      <c r="K15" s="29" t="s">
        <v>27</v>
      </c>
      <c r="L15" s="36"/>
      <c r="M15" s="36"/>
      <c r="N15" s="36"/>
      <c r="O15" s="36"/>
      <c r="P15" s="175">
        <v>4</v>
      </c>
      <c r="Q15" s="32">
        <f t="shared" si="0"/>
        <v>6.6</v>
      </c>
      <c r="R15" s="33" t="str">
        <f t="shared" si="3"/>
        <v>C+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2332</v>
      </c>
      <c r="D16" s="26" t="s">
        <v>2333</v>
      </c>
      <c r="E16" s="27" t="s">
        <v>1365</v>
      </c>
      <c r="F16" s="25" t="s">
        <v>2334</v>
      </c>
      <c r="G16" s="25" t="s">
        <v>1469</v>
      </c>
      <c r="H16" s="29">
        <v>6</v>
      </c>
      <c r="I16" s="29">
        <v>8</v>
      </c>
      <c r="J16" s="29" t="s">
        <v>27</v>
      </c>
      <c r="K16" s="29" t="s">
        <v>27</v>
      </c>
      <c r="L16" s="36"/>
      <c r="M16" s="36"/>
      <c r="N16" s="36"/>
      <c r="O16" s="36"/>
      <c r="P16" s="175">
        <v>5</v>
      </c>
      <c r="Q16" s="32">
        <f t="shared" si="0"/>
        <v>6.1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2335</v>
      </c>
      <c r="D17" s="26" t="s">
        <v>246</v>
      </c>
      <c r="E17" s="27" t="s">
        <v>1368</v>
      </c>
      <c r="F17" s="25" t="s">
        <v>1169</v>
      </c>
      <c r="G17" s="25" t="s">
        <v>205</v>
      </c>
      <c r="H17" s="29">
        <v>10</v>
      </c>
      <c r="I17" s="29">
        <v>10</v>
      </c>
      <c r="J17" s="29" t="s">
        <v>27</v>
      </c>
      <c r="K17" s="29" t="s">
        <v>27</v>
      </c>
      <c r="L17" s="36"/>
      <c r="M17" s="36"/>
      <c r="N17" s="36"/>
      <c r="O17" s="36"/>
      <c r="P17" s="175">
        <v>2</v>
      </c>
      <c r="Q17" s="32">
        <f t="shared" si="0"/>
        <v>6</v>
      </c>
      <c r="R17" s="33" t="str">
        <f t="shared" si="3"/>
        <v>C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2336</v>
      </c>
      <c r="D18" s="26" t="s">
        <v>1750</v>
      </c>
      <c r="E18" s="27" t="s">
        <v>386</v>
      </c>
      <c r="F18" s="25" t="s">
        <v>551</v>
      </c>
      <c r="G18" s="25" t="s">
        <v>297</v>
      </c>
      <c r="H18" s="29">
        <v>10</v>
      </c>
      <c r="I18" s="29">
        <v>4</v>
      </c>
      <c r="J18" s="29" t="s">
        <v>27</v>
      </c>
      <c r="K18" s="29" t="s">
        <v>27</v>
      </c>
      <c r="L18" s="36"/>
      <c r="M18" s="36"/>
      <c r="N18" s="36"/>
      <c r="O18" s="36"/>
      <c r="P18" s="175">
        <v>5</v>
      </c>
      <c r="Q18" s="32">
        <f t="shared" si="0"/>
        <v>5.7</v>
      </c>
      <c r="R18" s="33" t="str">
        <f t="shared" si="3"/>
        <v>C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2337</v>
      </c>
      <c r="D19" s="26" t="s">
        <v>1979</v>
      </c>
      <c r="E19" s="27" t="s">
        <v>386</v>
      </c>
      <c r="F19" s="25" t="s">
        <v>886</v>
      </c>
      <c r="G19" s="25" t="s">
        <v>234</v>
      </c>
      <c r="H19" s="29">
        <v>10</v>
      </c>
      <c r="I19" s="29">
        <v>9</v>
      </c>
      <c r="J19" s="29" t="s">
        <v>27</v>
      </c>
      <c r="K19" s="29" t="s">
        <v>27</v>
      </c>
      <c r="L19" s="36"/>
      <c r="M19" s="36"/>
      <c r="N19" s="36"/>
      <c r="O19" s="36"/>
      <c r="P19" s="175">
        <v>6</v>
      </c>
      <c r="Q19" s="32">
        <f t="shared" si="0"/>
        <v>7.7</v>
      </c>
      <c r="R19" s="33" t="str">
        <f t="shared" si="3"/>
        <v>B</v>
      </c>
      <c r="S19" s="34" t="str">
        <f t="shared" si="1"/>
        <v>Khá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2338</v>
      </c>
      <c r="D20" s="26" t="s">
        <v>2339</v>
      </c>
      <c r="E20" s="27" t="s">
        <v>398</v>
      </c>
      <c r="F20" s="25" t="s">
        <v>1953</v>
      </c>
      <c r="G20" s="25" t="s">
        <v>158</v>
      </c>
      <c r="H20" s="29">
        <v>10</v>
      </c>
      <c r="I20" s="29">
        <v>9</v>
      </c>
      <c r="J20" s="29" t="s">
        <v>27</v>
      </c>
      <c r="K20" s="29" t="s">
        <v>27</v>
      </c>
      <c r="L20" s="36"/>
      <c r="M20" s="36"/>
      <c r="N20" s="36"/>
      <c r="O20" s="36"/>
      <c r="P20" s="175">
        <v>4</v>
      </c>
      <c r="Q20" s="32">
        <f t="shared" si="0"/>
        <v>6.7</v>
      </c>
      <c r="R20" s="33" t="str">
        <f t="shared" si="3"/>
        <v>C+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2340</v>
      </c>
      <c r="D21" s="26" t="s">
        <v>126</v>
      </c>
      <c r="E21" s="27" t="s">
        <v>398</v>
      </c>
      <c r="F21" s="25" t="s">
        <v>315</v>
      </c>
      <c r="G21" s="25" t="s">
        <v>163</v>
      </c>
      <c r="H21" s="29">
        <v>8</v>
      </c>
      <c r="I21" s="29">
        <v>8</v>
      </c>
      <c r="J21" s="29" t="s">
        <v>27</v>
      </c>
      <c r="K21" s="29" t="s">
        <v>27</v>
      </c>
      <c r="L21" s="36"/>
      <c r="M21" s="36"/>
      <c r="N21" s="36"/>
      <c r="O21" s="36"/>
      <c r="P21" s="175">
        <v>6</v>
      </c>
      <c r="Q21" s="32">
        <f t="shared" si="0"/>
        <v>7</v>
      </c>
      <c r="R21" s="33" t="str">
        <f t="shared" si="3"/>
        <v>B</v>
      </c>
      <c r="S21" s="34" t="str">
        <f t="shared" si="1"/>
        <v>Khá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2341</v>
      </c>
      <c r="D22" s="26" t="s">
        <v>288</v>
      </c>
      <c r="E22" s="27" t="s">
        <v>948</v>
      </c>
      <c r="F22" s="25" t="s">
        <v>296</v>
      </c>
      <c r="G22" s="25" t="s">
        <v>557</v>
      </c>
      <c r="H22" s="29">
        <v>8</v>
      </c>
      <c r="I22" s="29">
        <v>7</v>
      </c>
      <c r="J22" s="29" t="s">
        <v>27</v>
      </c>
      <c r="K22" s="29" t="s">
        <v>27</v>
      </c>
      <c r="L22" s="36"/>
      <c r="M22" s="36"/>
      <c r="N22" s="36"/>
      <c r="O22" s="36"/>
      <c r="P22" s="175">
        <v>3</v>
      </c>
      <c r="Q22" s="32">
        <f t="shared" si="0"/>
        <v>5.2</v>
      </c>
      <c r="R22" s="33" t="str">
        <f t="shared" si="3"/>
        <v>D+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2342</v>
      </c>
      <c r="D23" s="26" t="s">
        <v>2343</v>
      </c>
      <c r="E23" s="27" t="s">
        <v>406</v>
      </c>
      <c r="F23" s="25" t="s">
        <v>2344</v>
      </c>
      <c r="G23" s="25" t="s">
        <v>2318</v>
      </c>
      <c r="H23" s="29">
        <v>10</v>
      </c>
      <c r="I23" s="29">
        <v>8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6.9</v>
      </c>
      <c r="R23" s="33" t="str">
        <f t="shared" si="3"/>
        <v>C+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2345</v>
      </c>
      <c r="D24" s="26" t="s">
        <v>1165</v>
      </c>
      <c r="E24" s="27" t="s">
        <v>413</v>
      </c>
      <c r="F24" s="25" t="s">
        <v>2346</v>
      </c>
      <c r="G24" s="25" t="s">
        <v>2347</v>
      </c>
      <c r="H24" s="29">
        <v>10</v>
      </c>
      <c r="I24" s="29">
        <v>8</v>
      </c>
      <c r="J24" s="29" t="s">
        <v>27</v>
      </c>
      <c r="K24" s="29" t="s">
        <v>27</v>
      </c>
      <c r="L24" s="36"/>
      <c r="M24" s="36"/>
      <c r="N24" s="36"/>
      <c r="O24" s="36"/>
      <c r="P24" s="175">
        <v>6</v>
      </c>
      <c r="Q24" s="32">
        <f t="shared" si="0"/>
        <v>7.4</v>
      </c>
      <c r="R24" s="33" t="str">
        <f t="shared" si="3"/>
        <v>B</v>
      </c>
      <c r="S24" s="34" t="str">
        <f t="shared" si="1"/>
        <v>Khá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2348</v>
      </c>
      <c r="D25" s="26" t="s">
        <v>2349</v>
      </c>
      <c r="E25" s="27" t="s">
        <v>141</v>
      </c>
      <c r="F25" s="25" t="s">
        <v>1457</v>
      </c>
      <c r="G25" s="25" t="s">
        <v>2350</v>
      </c>
      <c r="H25" s="29">
        <v>10</v>
      </c>
      <c r="I25" s="29">
        <v>8</v>
      </c>
      <c r="J25" s="29" t="s">
        <v>27</v>
      </c>
      <c r="K25" s="29" t="s">
        <v>27</v>
      </c>
      <c r="L25" s="36"/>
      <c r="M25" s="36"/>
      <c r="N25" s="36"/>
      <c r="O25" s="36"/>
      <c r="P25" s="175">
        <v>6</v>
      </c>
      <c r="Q25" s="32">
        <f t="shared" si="0"/>
        <v>7.4</v>
      </c>
      <c r="R25" s="33" t="str">
        <f t="shared" si="3"/>
        <v>B</v>
      </c>
      <c r="S25" s="34" t="str">
        <f t="shared" si="1"/>
        <v>Khá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2351</v>
      </c>
      <c r="D26" s="26" t="s">
        <v>2352</v>
      </c>
      <c r="E26" s="27" t="s">
        <v>149</v>
      </c>
      <c r="F26" s="25" t="s">
        <v>2353</v>
      </c>
      <c r="G26" s="25" t="s">
        <v>2354</v>
      </c>
      <c r="H26" s="29">
        <v>10</v>
      </c>
      <c r="I26" s="29">
        <v>7</v>
      </c>
      <c r="J26" s="29" t="s">
        <v>27</v>
      </c>
      <c r="K26" s="29" t="s">
        <v>27</v>
      </c>
      <c r="L26" s="36"/>
      <c r="M26" s="36"/>
      <c r="N26" s="36"/>
      <c r="O26" s="36"/>
      <c r="P26" s="175">
        <v>4</v>
      </c>
      <c r="Q26" s="32">
        <f t="shared" si="0"/>
        <v>6.1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2355</v>
      </c>
      <c r="D27" s="26" t="s">
        <v>535</v>
      </c>
      <c r="E27" s="27" t="s">
        <v>2356</v>
      </c>
      <c r="F27" s="25" t="s">
        <v>452</v>
      </c>
      <c r="G27" s="25" t="s">
        <v>350</v>
      </c>
      <c r="H27" s="29">
        <v>10</v>
      </c>
      <c r="I27" s="29">
        <v>8</v>
      </c>
      <c r="J27" s="29" t="s">
        <v>27</v>
      </c>
      <c r="K27" s="29" t="s">
        <v>27</v>
      </c>
      <c r="L27" s="36"/>
      <c r="M27" s="36"/>
      <c r="N27" s="36"/>
      <c r="O27" s="36"/>
      <c r="P27" s="175">
        <v>6</v>
      </c>
      <c r="Q27" s="32">
        <f t="shared" si="0"/>
        <v>7.4</v>
      </c>
      <c r="R27" s="33" t="str">
        <f t="shared" si="3"/>
        <v>B</v>
      </c>
      <c r="S27" s="34" t="str">
        <f t="shared" si="1"/>
        <v>Khá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2357</v>
      </c>
      <c r="D28" s="26" t="s">
        <v>521</v>
      </c>
      <c r="E28" s="27" t="s">
        <v>185</v>
      </c>
      <c r="F28" s="25" t="s">
        <v>2358</v>
      </c>
      <c r="G28" s="25" t="s">
        <v>2327</v>
      </c>
      <c r="H28" s="29">
        <v>8</v>
      </c>
      <c r="I28" s="29">
        <v>8</v>
      </c>
      <c r="J28" s="29" t="s">
        <v>27</v>
      </c>
      <c r="K28" s="29" t="s">
        <v>27</v>
      </c>
      <c r="L28" s="36"/>
      <c r="M28" s="36"/>
      <c r="N28" s="36"/>
      <c r="O28" s="36"/>
      <c r="P28" s="175">
        <v>4</v>
      </c>
      <c r="Q28" s="32">
        <f t="shared" si="0"/>
        <v>6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2359</v>
      </c>
      <c r="D29" s="26" t="s">
        <v>1966</v>
      </c>
      <c r="E29" s="27" t="s">
        <v>185</v>
      </c>
      <c r="F29" s="25" t="s">
        <v>2360</v>
      </c>
      <c r="G29" s="25" t="s">
        <v>2327</v>
      </c>
      <c r="H29" s="29">
        <v>10</v>
      </c>
      <c r="I29" s="29">
        <v>8</v>
      </c>
      <c r="J29" s="29" t="s">
        <v>27</v>
      </c>
      <c r="K29" s="29" t="s">
        <v>27</v>
      </c>
      <c r="L29" s="36"/>
      <c r="M29" s="36"/>
      <c r="N29" s="36"/>
      <c r="O29" s="36"/>
      <c r="P29" s="175">
        <v>2</v>
      </c>
      <c r="Q29" s="32">
        <f t="shared" si="0"/>
        <v>5.4</v>
      </c>
      <c r="R29" s="33" t="str">
        <f t="shared" si="3"/>
        <v>D+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2361</v>
      </c>
      <c r="D30" s="26" t="s">
        <v>2362</v>
      </c>
      <c r="E30" s="27" t="s">
        <v>189</v>
      </c>
      <c r="F30" s="25" t="s">
        <v>2300</v>
      </c>
      <c r="G30" s="25" t="s">
        <v>105</v>
      </c>
      <c r="H30" s="29">
        <v>10</v>
      </c>
      <c r="I30" s="29">
        <v>10</v>
      </c>
      <c r="J30" s="29" t="s">
        <v>27</v>
      </c>
      <c r="K30" s="29" t="s">
        <v>27</v>
      </c>
      <c r="L30" s="36"/>
      <c r="M30" s="36"/>
      <c r="N30" s="36"/>
      <c r="O30" s="36"/>
      <c r="P30" s="175">
        <v>7</v>
      </c>
      <c r="Q30" s="32">
        <f t="shared" si="0"/>
        <v>8.5</v>
      </c>
      <c r="R30" s="33" t="str">
        <f t="shared" si="3"/>
        <v>A</v>
      </c>
      <c r="S30" s="34" t="str">
        <f t="shared" si="1"/>
        <v>Giỏi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2363</v>
      </c>
      <c r="D31" s="26" t="s">
        <v>2364</v>
      </c>
      <c r="E31" s="27" t="s">
        <v>198</v>
      </c>
      <c r="F31" s="25" t="s">
        <v>2365</v>
      </c>
      <c r="G31" s="25" t="s">
        <v>100</v>
      </c>
      <c r="H31" s="29">
        <v>6</v>
      </c>
      <c r="I31" s="29">
        <v>9</v>
      </c>
      <c r="J31" s="29" t="s">
        <v>27</v>
      </c>
      <c r="K31" s="29" t="s">
        <v>27</v>
      </c>
      <c r="L31" s="36"/>
      <c r="M31" s="36"/>
      <c r="N31" s="36"/>
      <c r="O31" s="36"/>
      <c r="P31" s="175">
        <v>2</v>
      </c>
      <c r="Q31" s="32">
        <f t="shared" si="0"/>
        <v>4.9000000000000004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2366</v>
      </c>
      <c r="D32" s="26" t="s">
        <v>1218</v>
      </c>
      <c r="E32" s="27" t="s">
        <v>443</v>
      </c>
      <c r="F32" s="25" t="s">
        <v>277</v>
      </c>
      <c r="G32" s="25" t="s">
        <v>945</v>
      </c>
      <c r="H32" s="29">
        <v>10</v>
      </c>
      <c r="I32" s="29">
        <v>9</v>
      </c>
      <c r="J32" s="29" t="s">
        <v>27</v>
      </c>
      <c r="K32" s="29" t="s">
        <v>27</v>
      </c>
      <c r="L32" s="36"/>
      <c r="M32" s="36"/>
      <c r="N32" s="36"/>
      <c r="O32" s="36"/>
      <c r="P32" s="175">
        <v>5</v>
      </c>
      <c r="Q32" s="32">
        <f t="shared" si="0"/>
        <v>7.2</v>
      </c>
      <c r="R32" s="33" t="str">
        <f t="shared" si="3"/>
        <v>B</v>
      </c>
      <c r="S32" s="34" t="str">
        <f t="shared" si="1"/>
        <v>Khá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2367</v>
      </c>
      <c r="D33" s="26" t="s">
        <v>169</v>
      </c>
      <c r="E33" s="27" t="s">
        <v>602</v>
      </c>
      <c r="F33" s="25" t="s">
        <v>256</v>
      </c>
      <c r="G33" s="25" t="s">
        <v>200</v>
      </c>
      <c r="H33" s="29">
        <v>8</v>
      </c>
      <c r="I33" s="29">
        <v>5</v>
      </c>
      <c r="J33" s="29" t="s">
        <v>27</v>
      </c>
      <c r="K33" s="29" t="s">
        <v>27</v>
      </c>
      <c r="L33" s="36"/>
      <c r="M33" s="36"/>
      <c r="N33" s="36"/>
      <c r="O33" s="36"/>
      <c r="P33" s="175">
        <v>3</v>
      </c>
      <c r="Q33" s="32">
        <f t="shared" si="0"/>
        <v>4.5999999999999996</v>
      </c>
      <c r="R33" s="33" t="str">
        <f t="shared" si="3"/>
        <v>D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2368</v>
      </c>
      <c r="D34" s="26" t="s">
        <v>785</v>
      </c>
      <c r="E34" s="27" t="s">
        <v>610</v>
      </c>
      <c r="F34" s="25" t="s">
        <v>615</v>
      </c>
      <c r="G34" s="25" t="s">
        <v>115</v>
      </c>
      <c r="H34" s="29">
        <v>8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3</v>
      </c>
      <c r="Q34" s="32">
        <f t="shared" si="0"/>
        <v>5.2</v>
      </c>
      <c r="R34" s="33" t="str">
        <f t="shared" si="3"/>
        <v>D+</v>
      </c>
      <c r="S34" s="34" t="str">
        <f t="shared" si="1"/>
        <v>Trung bình yếu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2369</v>
      </c>
      <c r="D35" s="26" t="s">
        <v>2370</v>
      </c>
      <c r="E35" s="27" t="s">
        <v>610</v>
      </c>
      <c r="F35" s="25" t="s">
        <v>326</v>
      </c>
      <c r="G35" s="25" t="s">
        <v>129</v>
      </c>
      <c r="H35" s="29">
        <v>8</v>
      </c>
      <c r="I35" s="29">
        <v>6</v>
      </c>
      <c r="J35" s="29" t="s">
        <v>27</v>
      </c>
      <c r="K35" s="29" t="s">
        <v>27</v>
      </c>
      <c r="L35" s="36"/>
      <c r="M35" s="36"/>
      <c r="N35" s="36"/>
      <c r="O35" s="36"/>
      <c r="P35" s="175">
        <v>5</v>
      </c>
      <c r="Q35" s="32">
        <f t="shared" si="0"/>
        <v>5.9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2371</v>
      </c>
      <c r="D36" s="26" t="s">
        <v>2372</v>
      </c>
      <c r="E36" s="27" t="s">
        <v>1296</v>
      </c>
      <c r="F36" s="25" t="s">
        <v>2373</v>
      </c>
      <c r="G36" s="25" t="s">
        <v>918</v>
      </c>
      <c r="H36" s="29">
        <v>10</v>
      </c>
      <c r="I36" s="29">
        <v>10</v>
      </c>
      <c r="J36" s="29" t="s">
        <v>27</v>
      </c>
      <c r="K36" s="29" t="s">
        <v>27</v>
      </c>
      <c r="L36" s="36"/>
      <c r="M36" s="36"/>
      <c r="N36" s="36"/>
      <c r="O36" s="36"/>
      <c r="P36" s="175">
        <v>4</v>
      </c>
      <c r="Q36" s="32">
        <f t="shared" si="0"/>
        <v>7</v>
      </c>
      <c r="R36" s="33" t="str">
        <f t="shared" si="3"/>
        <v>B</v>
      </c>
      <c r="S36" s="34" t="str">
        <f t="shared" si="1"/>
        <v>Khá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2374</v>
      </c>
      <c r="D37" s="26" t="s">
        <v>2375</v>
      </c>
      <c r="E37" s="27" t="s">
        <v>208</v>
      </c>
      <c r="F37" s="25" t="s">
        <v>407</v>
      </c>
      <c r="G37" s="25" t="s">
        <v>217</v>
      </c>
      <c r="H37" s="29">
        <v>8</v>
      </c>
      <c r="I37" s="29">
        <v>8</v>
      </c>
      <c r="J37" s="29" t="s">
        <v>27</v>
      </c>
      <c r="K37" s="29" t="s">
        <v>27</v>
      </c>
      <c r="L37" s="36"/>
      <c r="M37" s="36"/>
      <c r="N37" s="36"/>
      <c r="O37" s="36"/>
      <c r="P37" s="175">
        <v>5</v>
      </c>
      <c r="Q37" s="32">
        <f t="shared" si="0"/>
        <v>6.5</v>
      </c>
      <c r="R37" s="33" t="str">
        <f t="shared" si="3"/>
        <v>C+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2376</v>
      </c>
      <c r="D38" s="26" t="s">
        <v>2377</v>
      </c>
      <c r="E38" s="27" t="s">
        <v>211</v>
      </c>
      <c r="F38" s="25" t="s">
        <v>1270</v>
      </c>
      <c r="G38" s="25" t="s">
        <v>350</v>
      </c>
      <c r="H38" s="29">
        <v>10</v>
      </c>
      <c r="I38" s="29">
        <v>8</v>
      </c>
      <c r="J38" s="29" t="s">
        <v>27</v>
      </c>
      <c r="K38" s="29" t="s">
        <v>27</v>
      </c>
      <c r="L38" s="36"/>
      <c r="M38" s="36"/>
      <c r="N38" s="36"/>
      <c r="O38" s="36"/>
      <c r="P38" s="175">
        <v>4</v>
      </c>
      <c r="Q38" s="32">
        <f t="shared" si="0"/>
        <v>6.4</v>
      </c>
      <c r="R38" s="33" t="str">
        <f t="shared" si="3"/>
        <v>C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2378</v>
      </c>
      <c r="D39" s="26" t="s">
        <v>1218</v>
      </c>
      <c r="E39" s="27" t="s">
        <v>451</v>
      </c>
      <c r="F39" s="25" t="s">
        <v>360</v>
      </c>
      <c r="G39" s="25" t="s">
        <v>95</v>
      </c>
      <c r="H39" s="29">
        <v>10</v>
      </c>
      <c r="I39" s="29">
        <v>8</v>
      </c>
      <c r="J39" s="29" t="s">
        <v>27</v>
      </c>
      <c r="K39" s="29" t="s">
        <v>27</v>
      </c>
      <c r="L39" s="36"/>
      <c r="M39" s="36"/>
      <c r="N39" s="36"/>
      <c r="O39" s="36"/>
      <c r="P39" s="175">
        <v>7</v>
      </c>
      <c r="Q39" s="32">
        <f t="shared" si="0"/>
        <v>7.9</v>
      </c>
      <c r="R39" s="33" t="str">
        <f t="shared" si="3"/>
        <v>B</v>
      </c>
      <c r="S39" s="34" t="str">
        <f t="shared" si="1"/>
        <v>Khá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2379</v>
      </c>
      <c r="D40" s="26" t="s">
        <v>731</v>
      </c>
      <c r="E40" s="27" t="s">
        <v>2380</v>
      </c>
      <c r="F40" s="25" t="s">
        <v>546</v>
      </c>
      <c r="G40" s="25" t="s">
        <v>594</v>
      </c>
      <c r="H40" s="29">
        <v>10</v>
      </c>
      <c r="I40" s="29">
        <v>9</v>
      </c>
      <c r="J40" s="29" t="s">
        <v>27</v>
      </c>
      <c r="K40" s="29" t="s">
        <v>27</v>
      </c>
      <c r="L40" s="36"/>
      <c r="M40" s="36"/>
      <c r="N40" s="36"/>
      <c r="O40" s="36"/>
      <c r="P40" s="175">
        <v>7</v>
      </c>
      <c r="Q40" s="32">
        <f t="shared" si="0"/>
        <v>8.1999999999999993</v>
      </c>
      <c r="R40" s="33" t="str">
        <f t="shared" si="3"/>
        <v>B+</v>
      </c>
      <c r="S40" s="34" t="str">
        <f t="shared" si="1"/>
        <v>Khá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2381</v>
      </c>
      <c r="D41" s="26" t="s">
        <v>2382</v>
      </c>
      <c r="E41" s="27" t="s">
        <v>2380</v>
      </c>
      <c r="F41" s="25" t="s">
        <v>1022</v>
      </c>
      <c r="G41" s="25" t="s">
        <v>2327</v>
      </c>
      <c r="H41" s="29">
        <v>10</v>
      </c>
      <c r="I41" s="29">
        <v>5</v>
      </c>
      <c r="J41" s="29" t="s">
        <v>27</v>
      </c>
      <c r="K41" s="29" t="s">
        <v>27</v>
      </c>
      <c r="L41" s="36"/>
      <c r="M41" s="36"/>
      <c r="N41" s="36"/>
      <c r="O41" s="36"/>
      <c r="P41" s="175">
        <v>4</v>
      </c>
      <c r="Q41" s="32">
        <f t="shared" si="0"/>
        <v>5.5</v>
      </c>
      <c r="R41" s="33" t="str">
        <f t="shared" si="3"/>
        <v>C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2383</v>
      </c>
      <c r="D42" s="26" t="s">
        <v>288</v>
      </c>
      <c r="E42" s="27" t="s">
        <v>228</v>
      </c>
      <c r="F42" s="25" t="s">
        <v>492</v>
      </c>
      <c r="G42" s="25" t="s">
        <v>557</v>
      </c>
      <c r="H42" s="29">
        <v>10</v>
      </c>
      <c r="I42" s="29">
        <v>9</v>
      </c>
      <c r="J42" s="29" t="s">
        <v>27</v>
      </c>
      <c r="K42" s="29" t="s">
        <v>27</v>
      </c>
      <c r="L42" s="36"/>
      <c r="M42" s="36"/>
      <c r="N42" s="36"/>
      <c r="O42" s="36"/>
      <c r="P42" s="175">
        <v>3</v>
      </c>
      <c r="Q42" s="32">
        <f t="shared" si="0"/>
        <v>6.2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2384</v>
      </c>
      <c r="D43" s="26" t="s">
        <v>2385</v>
      </c>
      <c r="E43" s="27" t="s">
        <v>232</v>
      </c>
      <c r="F43" s="25" t="s">
        <v>426</v>
      </c>
      <c r="G43" s="25" t="s">
        <v>297</v>
      </c>
      <c r="H43" s="29">
        <v>8</v>
      </c>
      <c r="I43" s="29">
        <v>7</v>
      </c>
      <c r="J43" s="29" t="s">
        <v>27</v>
      </c>
      <c r="K43" s="29" t="s">
        <v>27</v>
      </c>
      <c r="L43" s="36"/>
      <c r="M43" s="36"/>
      <c r="N43" s="36"/>
      <c r="O43" s="36"/>
      <c r="P43" s="175">
        <v>7</v>
      </c>
      <c r="Q43" s="32">
        <f t="shared" si="0"/>
        <v>7.2</v>
      </c>
      <c r="R43" s="33" t="str">
        <f t="shared" si="3"/>
        <v>B</v>
      </c>
      <c r="S43" s="34" t="str">
        <f t="shared" si="1"/>
        <v>Khá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2386</v>
      </c>
      <c r="D44" s="26" t="s">
        <v>2387</v>
      </c>
      <c r="E44" s="27" t="s">
        <v>232</v>
      </c>
      <c r="F44" s="25" t="s">
        <v>800</v>
      </c>
      <c r="G44" s="25" t="s">
        <v>217</v>
      </c>
      <c r="H44" s="29">
        <v>10</v>
      </c>
      <c r="I44" s="29">
        <v>8</v>
      </c>
      <c r="J44" s="29" t="s">
        <v>27</v>
      </c>
      <c r="K44" s="29" t="s">
        <v>27</v>
      </c>
      <c r="L44" s="36"/>
      <c r="M44" s="36"/>
      <c r="N44" s="36"/>
      <c r="O44" s="36"/>
      <c r="P44" s="175">
        <v>2</v>
      </c>
      <c r="Q44" s="32">
        <f t="shared" si="0"/>
        <v>5.4</v>
      </c>
      <c r="R44" s="33" t="str">
        <f t="shared" si="3"/>
        <v>D+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2388</v>
      </c>
      <c r="D45" s="26" t="s">
        <v>2389</v>
      </c>
      <c r="E45" s="27" t="s">
        <v>1428</v>
      </c>
      <c r="F45" s="25" t="s">
        <v>1429</v>
      </c>
      <c r="G45" s="25" t="s">
        <v>234</v>
      </c>
      <c r="H45" s="29">
        <v>8</v>
      </c>
      <c r="I45" s="29">
        <v>9</v>
      </c>
      <c r="J45" s="29" t="s">
        <v>27</v>
      </c>
      <c r="K45" s="29" t="s">
        <v>27</v>
      </c>
      <c r="L45" s="36"/>
      <c r="M45" s="36"/>
      <c r="N45" s="36"/>
      <c r="O45" s="36"/>
      <c r="P45" s="175">
        <v>7</v>
      </c>
      <c r="Q45" s="32">
        <f t="shared" si="0"/>
        <v>7.8</v>
      </c>
      <c r="R45" s="33" t="str">
        <f t="shared" si="3"/>
        <v>B</v>
      </c>
      <c r="S45" s="34" t="str">
        <f t="shared" si="1"/>
        <v>Khá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2390</v>
      </c>
      <c r="D46" s="26" t="s">
        <v>2391</v>
      </c>
      <c r="E46" s="27" t="s">
        <v>673</v>
      </c>
      <c r="F46" s="25" t="s">
        <v>2326</v>
      </c>
      <c r="G46" s="25" t="s">
        <v>2327</v>
      </c>
      <c r="H46" s="29">
        <v>8</v>
      </c>
      <c r="I46" s="29">
        <v>9</v>
      </c>
      <c r="J46" s="29" t="s">
        <v>27</v>
      </c>
      <c r="K46" s="29" t="s">
        <v>27</v>
      </c>
      <c r="L46" s="36"/>
      <c r="M46" s="36"/>
      <c r="N46" s="36"/>
      <c r="O46" s="36"/>
      <c r="P46" s="175">
        <v>6</v>
      </c>
      <c r="Q46" s="32">
        <f t="shared" si="0"/>
        <v>7.3</v>
      </c>
      <c r="R46" s="33" t="str">
        <f t="shared" si="3"/>
        <v>B</v>
      </c>
      <c r="S46" s="34" t="str">
        <f t="shared" si="1"/>
        <v>Khá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2392</v>
      </c>
      <c r="D47" s="26" t="s">
        <v>2393</v>
      </c>
      <c r="E47" s="27" t="s">
        <v>251</v>
      </c>
      <c r="F47" s="25" t="s">
        <v>1086</v>
      </c>
      <c r="G47" s="25" t="s">
        <v>129</v>
      </c>
      <c r="H47" s="29">
        <v>10</v>
      </c>
      <c r="I47" s="29">
        <v>7</v>
      </c>
      <c r="J47" s="29" t="s">
        <v>27</v>
      </c>
      <c r="K47" s="29" t="s">
        <v>27</v>
      </c>
      <c r="L47" s="36"/>
      <c r="M47" s="36"/>
      <c r="N47" s="36"/>
      <c r="O47" s="36"/>
      <c r="P47" s="175">
        <v>6</v>
      </c>
      <c r="Q47" s="32">
        <f t="shared" si="0"/>
        <v>7.1</v>
      </c>
      <c r="R47" s="33" t="str">
        <f t="shared" si="3"/>
        <v>B</v>
      </c>
      <c r="S47" s="34" t="str">
        <f t="shared" si="1"/>
        <v>Khá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2394</v>
      </c>
      <c r="D48" s="26" t="s">
        <v>2395</v>
      </c>
      <c r="E48" s="27" t="s">
        <v>251</v>
      </c>
      <c r="F48" s="25" t="s">
        <v>2396</v>
      </c>
      <c r="G48" s="25" t="s">
        <v>2397</v>
      </c>
      <c r="H48" s="29">
        <v>8</v>
      </c>
      <c r="I48" s="29">
        <v>9</v>
      </c>
      <c r="J48" s="29" t="s">
        <v>27</v>
      </c>
      <c r="K48" s="29" t="s">
        <v>27</v>
      </c>
      <c r="L48" s="36"/>
      <c r="M48" s="36"/>
      <c r="N48" s="36"/>
      <c r="O48" s="36"/>
      <c r="P48" s="175">
        <v>5</v>
      </c>
      <c r="Q48" s="32">
        <f t="shared" si="0"/>
        <v>6.8</v>
      </c>
      <c r="R48" s="33" t="str">
        <f t="shared" si="3"/>
        <v>C+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2398</v>
      </c>
      <c r="D49" s="26" t="s">
        <v>785</v>
      </c>
      <c r="E49" s="27" t="s">
        <v>2399</v>
      </c>
      <c r="F49" s="25" t="s">
        <v>1130</v>
      </c>
      <c r="G49" s="25" t="s">
        <v>557</v>
      </c>
      <c r="H49" s="29">
        <v>10</v>
      </c>
      <c r="I49" s="29">
        <v>5</v>
      </c>
      <c r="J49" s="29" t="s">
        <v>27</v>
      </c>
      <c r="K49" s="29" t="s">
        <v>27</v>
      </c>
      <c r="L49" s="36"/>
      <c r="M49" s="36"/>
      <c r="N49" s="36"/>
      <c r="O49" s="36"/>
      <c r="P49" s="175">
        <v>6</v>
      </c>
      <c r="Q49" s="32">
        <f t="shared" si="0"/>
        <v>6.5</v>
      </c>
      <c r="R49" s="33" t="str">
        <f t="shared" si="3"/>
        <v>C+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2400</v>
      </c>
      <c r="D50" s="26" t="s">
        <v>1255</v>
      </c>
      <c r="E50" s="27" t="s">
        <v>683</v>
      </c>
      <c r="F50" s="25" t="s">
        <v>204</v>
      </c>
      <c r="G50" s="25" t="s">
        <v>557</v>
      </c>
      <c r="H50" s="29">
        <v>10</v>
      </c>
      <c r="I50" s="29">
        <v>6</v>
      </c>
      <c r="J50" s="29" t="s">
        <v>27</v>
      </c>
      <c r="K50" s="29" t="s">
        <v>27</v>
      </c>
      <c r="L50" s="36"/>
      <c r="M50" s="36"/>
      <c r="N50" s="36"/>
      <c r="O50" s="36"/>
      <c r="P50" s="175">
        <v>3</v>
      </c>
      <c r="Q50" s="32">
        <f t="shared" si="0"/>
        <v>5.3</v>
      </c>
      <c r="R50" s="33" t="str">
        <f t="shared" si="3"/>
        <v>D+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2401</v>
      </c>
      <c r="D51" s="26" t="s">
        <v>1667</v>
      </c>
      <c r="E51" s="27" t="s">
        <v>2402</v>
      </c>
      <c r="F51" s="25" t="s">
        <v>1027</v>
      </c>
      <c r="G51" s="25" t="s">
        <v>75</v>
      </c>
      <c r="H51" s="29">
        <v>10</v>
      </c>
      <c r="I51" s="29">
        <v>6</v>
      </c>
      <c r="J51" s="29" t="s">
        <v>27</v>
      </c>
      <c r="K51" s="29" t="s">
        <v>27</v>
      </c>
      <c r="L51" s="36"/>
      <c r="M51" s="36"/>
      <c r="N51" s="36"/>
      <c r="O51" s="36"/>
      <c r="P51" s="175">
        <v>5</v>
      </c>
      <c r="Q51" s="32">
        <f t="shared" si="0"/>
        <v>6.3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2403</v>
      </c>
      <c r="D52" s="26" t="s">
        <v>2404</v>
      </c>
      <c r="E52" s="27" t="s">
        <v>479</v>
      </c>
      <c r="F52" s="25" t="s">
        <v>1742</v>
      </c>
      <c r="G52" s="25" t="s">
        <v>124</v>
      </c>
      <c r="H52" s="29">
        <v>10</v>
      </c>
      <c r="I52" s="29">
        <v>9</v>
      </c>
      <c r="J52" s="29" t="s">
        <v>27</v>
      </c>
      <c r="K52" s="29" t="s">
        <v>27</v>
      </c>
      <c r="L52" s="36"/>
      <c r="M52" s="36"/>
      <c r="N52" s="36"/>
      <c r="O52" s="36"/>
      <c r="P52" s="175">
        <v>7</v>
      </c>
      <c r="Q52" s="32">
        <f t="shared" si="0"/>
        <v>8.1999999999999993</v>
      </c>
      <c r="R52" s="33" t="str">
        <f t="shared" si="3"/>
        <v>B+</v>
      </c>
      <c r="S52" s="34" t="str">
        <f t="shared" si="1"/>
        <v>Khá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2405</v>
      </c>
      <c r="D53" s="26" t="s">
        <v>2406</v>
      </c>
      <c r="E53" s="27" t="s">
        <v>483</v>
      </c>
      <c r="F53" s="25" t="s">
        <v>1169</v>
      </c>
      <c r="G53" s="25" t="s">
        <v>158</v>
      </c>
      <c r="H53" s="29">
        <v>10</v>
      </c>
      <c r="I53" s="29">
        <v>7</v>
      </c>
      <c r="J53" s="29" t="s">
        <v>27</v>
      </c>
      <c r="K53" s="29" t="s">
        <v>27</v>
      </c>
      <c r="L53" s="36"/>
      <c r="M53" s="36"/>
      <c r="N53" s="36"/>
      <c r="O53" s="36"/>
      <c r="P53" s="175">
        <v>7</v>
      </c>
      <c r="Q53" s="32">
        <f t="shared" si="0"/>
        <v>7.6</v>
      </c>
      <c r="R53" s="33" t="str">
        <f t="shared" si="3"/>
        <v>B</v>
      </c>
      <c r="S53" s="34" t="str">
        <f t="shared" si="1"/>
        <v>Khá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2407</v>
      </c>
      <c r="D54" s="26" t="s">
        <v>402</v>
      </c>
      <c r="E54" s="27" t="s">
        <v>483</v>
      </c>
      <c r="F54" s="25" t="s">
        <v>1177</v>
      </c>
      <c r="G54" s="25" t="s">
        <v>234</v>
      </c>
      <c r="H54" s="29">
        <v>8</v>
      </c>
      <c r="I54" s="29">
        <v>10</v>
      </c>
      <c r="J54" s="29" t="s">
        <v>27</v>
      </c>
      <c r="K54" s="29" t="s">
        <v>27</v>
      </c>
      <c r="L54" s="36"/>
      <c r="M54" s="36"/>
      <c r="N54" s="36"/>
      <c r="O54" s="36"/>
      <c r="P54" s="175">
        <v>5</v>
      </c>
      <c r="Q54" s="32">
        <f t="shared" si="0"/>
        <v>7.1</v>
      </c>
      <c r="R54" s="33" t="str">
        <f t="shared" si="3"/>
        <v>B</v>
      </c>
      <c r="S54" s="34" t="str">
        <f t="shared" si="1"/>
        <v>Khá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2408</v>
      </c>
      <c r="D55" s="26" t="s">
        <v>2409</v>
      </c>
      <c r="E55" s="27" t="s">
        <v>491</v>
      </c>
      <c r="F55" s="25" t="s">
        <v>2410</v>
      </c>
      <c r="G55" s="25" t="s">
        <v>2046</v>
      </c>
      <c r="H55" s="29">
        <v>10</v>
      </c>
      <c r="I55" s="29">
        <v>10</v>
      </c>
      <c r="J55" s="29" t="s">
        <v>27</v>
      </c>
      <c r="K55" s="29" t="s">
        <v>27</v>
      </c>
      <c r="L55" s="36"/>
      <c r="M55" s="36"/>
      <c r="N55" s="36"/>
      <c r="O55" s="36"/>
      <c r="P55" s="175">
        <v>5</v>
      </c>
      <c r="Q55" s="32">
        <f t="shared" si="0"/>
        <v>7.5</v>
      </c>
      <c r="R55" s="33" t="str">
        <f t="shared" si="3"/>
        <v>B</v>
      </c>
      <c r="S55" s="34" t="str">
        <f t="shared" si="1"/>
        <v>Khá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2411</v>
      </c>
      <c r="D56" s="26" t="s">
        <v>822</v>
      </c>
      <c r="E56" s="27" t="s">
        <v>307</v>
      </c>
      <c r="F56" s="25" t="s">
        <v>890</v>
      </c>
      <c r="G56" s="25" t="s">
        <v>557</v>
      </c>
      <c r="H56" s="29">
        <v>10</v>
      </c>
      <c r="I56" s="29">
        <v>10</v>
      </c>
      <c r="J56" s="29" t="s">
        <v>27</v>
      </c>
      <c r="K56" s="29" t="s">
        <v>27</v>
      </c>
      <c r="L56" s="36"/>
      <c r="M56" s="36"/>
      <c r="N56" s="36"/>
      <c r="O56" s="36"/>
      <c r="P56" s="175">
        <v>7</v>
      </c>
      <c r="Q56" s="32">
        <f t="shared" si="0"/>
        <v>8.5</v>
      </c>
      <c r="R56" s="33" t="str">
        <f t="shared" si="3"/>
        <v>A</v>
      </c>
      <c r="S56" s="34" t="str">
        <f t="shared" si="1"/>
        <v>Giỏi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2412</v>
      </c>
      <c r="D57" s="26" t="s">
        <v>262</v>
      </c>
      <c r="E57" s="27" t="s">
        <v>307</v>
      </c>
      <c r="F57" s="25" t="s">
        <v>593</v>
      </c>
      <c r="G57" s="25" t="s">
        <v>217</v>
      </c>
      <c r="H57" s="29">
        <v>8</v>
      </c>
      <c r="I57" s="29">
        <v>8</v>
      </c>
      <c r="J57" s="29" t="s">
        <v>27</v>
      </c>
      <c r="K57" s="29" t="s">
        <v>27</v>
      </c>
      <c r="L57" s="36"/>
      <c r="M57" s="36"/>
      <c r="N57" s="36"/>
      <c r="O57" s="36"/>
      <c r="P57" s="175">
        <v>6</v>
      </c>
      <c r="Q57" s="32">
        <f t="shared" si="0"/>
        <v>7</v>
      </c>
      <c r="R57" s="33" t="str">
        <f t="shared" si="3"/>
        <v>B</v>
      </c>
      <c r="S57" s="34" t="str">
        <f t="shared" si="1"/>
        <v>Khá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2413</v>
      </c>
      <c r="D58" s="26" t="s">
        <v>428</v>
      </c>
      <c r="E58" s="27" t="s">
        <v>311</v>
      </c>
      <c r="F58" s="25" t="s">
        <v>267</v>
      </c>
      <c r="G58" s="25" t="s">
        <v>2036</v>
      </c>
      <c r="H58" s="29">
        <v>10</v>
      </c>
      <c r="I58" s="29">
        <v>9</v>
      </c>
      <c r="J58" s="29" t="s">
        <v>27</v>
      </c>
      <c r="K58" s="29" t="s">
        <v>27</v>
      </c>
      <c r="L58" s="36"/>
      <c r="M58" s="36"/>
      <c r="N58" s="36"/>
      <c r="O58" s="36"/>
      <c r="P58" s="175">
        <v>8</v>
      </c>
      <c r="Q58" s="32">
        <f t="shared" si="0"/>
        <v>8.6999999999999993</v>
      </c>
      <c r="R58" s="33" t="str">
        <f t="shared" si="3"/>
        <v>A</v>
      </c>
      <c r="S58" s="34" t="str">
        <f t="shared" si="1"/>
        <v>Giỏi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2414</v>
      </c>
      <c r="D59" s="26" t="s">
        <v>806</v>
      </c>
      <c r="E59" s="27" t="s">
        <v>311</v>
      </c>
      <c r="F59" s="25" t="s">
        <v>236</v>
      </c>
      <c r="G59" s="25" t="s">
        <v>75</v>
      </c>
      <c r="H59" s="29">
        <v>10</v>
      </c>
      <c r="I59" s="29">
        <v>4</v>
      </c>
      <c r="J59" s="29" t="s">
        <v>27</v>
      </c>
      <c r="K59" s="29" t="s">
        <v>27</v>
      </c>
      <c r="L59" s="36"/>
      <c r="M59" s="36"/>
      <c r="N59" s="36"/>
      <c r="O59" s="36"/>
      <c r="P59" s="175">
        <v>3</v>
      </c>
      <c r="Q59" s="32">
        <f t="shared" si="0"/>
        <v>4.7</v>
      </c>
      <c r="R59" s="33" t="str">
        <f t="shared" si="3"/>
        <v>D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2415</v>
      </c>
      <c r="D60" s="26" t="s">
        <v>2416</v>
      </c>
      <c r="E60" s="27" t="s">
        <v>311</v>
      </c>
      <c r="F60" s="25" t="s">
        <v>1687</v>
      </c>
      <c r="G60" s="25" t="s">
        <v>395</v>
      </c>
      <c r="H60" s="29">
        <v>8</v>
      </c>
      <c r="I60" s="29">
        <v>8</v>
      </c>
      <c r="J60" s="29" t="s">
        <v>27</v>
      </c>
      <c r="K60" s="29" t="s">
        <v>27</v>
      </c>
      <c r="L60" s="36"/>
      <c r="M60" s="36"/>
      <c r="N60" s="36"/>
      <c r="O60" s="36"/>
      <c r="P60" s="175">
        <v>5</v>
      </c>
      <c r="Q60" s="32">
        <f t="shared" si="0"/>
        <v>6.5</v>
      </c>
      <c r="R60" s="33" t="str">
        <f t="shared" si="3"/>
        <v>C+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2417</v>
      </c>
      <c r="D61" s="26" t="s">
        <v>2418</v>
      </c>
      <c r="E61" s="27" t="s">
        <v>734</v>
      </c>
      <c r="F61" s="25" t="s">
        <v>1337</v>
      </c>
      <c r="G61" s="25" t="s">
        <v>234</v>
      </c>
      <c r="H61" s="29">
        <v>10</v>
      </c>
      <c r="I61" s="29">
        <v>10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7.5</v>
      </c>
      <c r="R61" s="33" t="str">
        <f t="shared" si="3"/>
        <v>B</v>
      </c>
      <c r="S61" s="34" t="str">
        <f t="shared" si="1"/>
        <v>Khá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2419</v>
      </c>
      <c r="D62" s="26" t="s">
        <v>2420</v>
      </c>
      <c r="E62" s="27" t="s">
        <v>515</v>
      </c>
      <c r="F62" s="25" t="s">
        <v>2421</v>
      </c>
      <c r="G62" s="25" t="s">
        <v>2036</v>
      </c>
      <c r="H62" s="29">
        <v>8</v>
      </c>
      <c r="I62" s="29">
        <v>5</v>
      </c>
      <c r="J62" s="29" t="s">
        <v>27</v>
      </c>
      <c r="K62" s="29" t="s">
        <v>27</v>
      </c>
      <c r="L62" s="36"/>
      <c r="M62" s="36"/>
      <c r="N62" s="36"/>
      <c r="O62" s="36"/>
      <c r="P62" s="175">
        <v>6</v>
      </c>
      <c r="Q62" s="32">
        <f t="shared" si="0"/>
        <v>6.1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2422</v>
      </c>
      <c r="D63" s="26" t="s">
        <v>1975</v>
      </c>
      <c r="E63" s="27" t="s">
        <v>331</v>
      </c>
      <c r="F63" s="25" t="s">
        <v>1010</v>
      </c>
      <c r="G63" s="25" t="s">
        <v>217</v>
      </c>
      <c r="H63" s="29">
        <v>10</v>
      </c>
      <c r="I63" s="29">
        <v>5</v>
      </c>
      <c r="J63" s="29" t="s">
        <v>27</v>
      </c>
      <c r="K63" s="29" t="s">
        <v>27</v>
      </c>
      <c r="L63" s="36"/>
      <c r="M63" s="36"/>
      <c r="N63" s="36"/>
      <c r="O63" s="36"/>
      <c r="P63" s="175">
        <v>5</v>
      </c>
      <c r="Q63" s="32">
        <f t="shared" si="0"/>
        <v>6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2423</v>
      </c>
      <c r="D64" s="26" t="s">
        <v>1295</v>
      </c>
      <c r="E64" s="27" t="s">
        <v>529</v>
      </c>
      <c r="F64" s="25" t="s">
        <v>1589</v>
      </c>
      <c r="G64" s="25" t="s">
        <v>217</v>
      </c>
      <c r="H64" s="29">
        <v>8</v>
      </c>
      <c r="I64" s="29">
        <v>9</v>
      </c>
      <c r="J64" s="29" t="s">
        <v>27</v>
      </c>
      <c r="K64" s="29" t="s">
        <v>27</v>
      </c>
      <c r="L64" s="36"/>
      <c r="M64" s="36"/>
      <c r="N64" s="36"/>
      <c r="O64" s="36"/>
      <c r="P64" s="175">
        <v>7</v>
      </c>
      <c r="Q64" s="32">
        <f t="shared" si="0"/>
        <v>7.8</v>
      </c>
      <c r="R64" s="33" t="str">
        <f t="shared" si="3"/>
        <v>B</v>
      </c>
      <c r="S64" s="34" t="str">
        <f t="shared" si="1"/>
        <v>Khá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2424</v>
      </c>
      <c r="D65" s="26" t="s">
        <v>412</v>
      </c>
      <c r="E65" s="27" t="s">
        <v>529</v>
      </c>
      <c r="F65" s="25" t="s">
        <v>174</v>
      </c>
      <c r="G65" s="25" t="s">
        <v>217</v>
      </c>
      <c r="H65" s="29">
        <v>8</v>
      </c>
      <c r="I65" s="29">
        <v>7</v>
      </c>
      <c r="J65" s="29" t="s">
        <v>27</v>
      </c>
      <c r="K65" s="29" t="s">
        <v>27</v>
      </c>
      <c r="L65" s="36"/>
      <c r="M65" s="36"/>
      <c r="N65" s="36"/>
      <c r="O65" s="36"/>
      <c r="P65" s="175">
        <v>6</v>
      </c>
      <c r="Q65" s="32">
        <f t="shared" si="0"/>
        <v>6.7</v>
      </c>
      <c r="R65" s="33" t="str">
        <f t="shared" si="3"/>
        <v>C+</v>
      </c>
      <c r="S65" s="34" t="str">
        <f t="shared" si="1"/>
        <v>Trung bình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2425</v>
      </c>
      <c r="D66" s="26" t="s">
        <v>1793</v>
      </c>
      <c r="E66" s="27" t="s">
        <v>2098</v>
      </c>
      <c r="F66" s="25" t="s">
        <v>2426</v>
      </c>
      <c r="G66" s="25" t="s">
        <v>217</v>
      </c>
      <c r="H66" s="29">
        <v>8</v>
      </c>
      <c r="I66" s="29">
        <v>6</v>
      </c>
      <c r="J66" s="29" t="s">
        <v>27</v>
      </c>
      <c r="K66" s="29" t="s">
        <v>27</v>
      </c>
      <c r="L66" s="36"/>
      <c r="M66" s="36"/>
      <c r="N66" s="36"/>
      <c r="O66" s="36"/>
      <c r="P66" s="175">
        <v>6</v>
      </c>
      <c r="Q66" s="32">
        <f t="shared" si="0"/>
        <v>6.4</v>
      </c>
      <c r="R66" s="33" t="str">
        <f t="shared" si="3"/>
        <v>C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hidden="1" customHeight="1">
      <c r="B67" s="24">
        <v>57</v>
      </c>
      <c r="C67" s="25"/>
      <c r="D67" s="26"/>
      <c r="E67" s="27"/>
      <c r="F67" s="28"/>
      <c r="G67" s="25"/>
      <c r="H67" s="29" t="s">
        <v>27</v>
      </c>
      <c r="I67" s="29" t="s">
        <v>27</v>
      </c>
      <c r="J67" s="29" t="s">
        <v>27</v>
      </c>
      <c r="K67" s="29" t="s">
        <v>27</v>
      </c>
      <c r="L67" s="36"/>
      <c r="M67" s="36"/>
      <c r="N67" s="36"/>
      <c r="O67" s="36"/>
      <c r="P67" s="31"/>
      <c r="Q67" s="32">
        <f t="shared" si="0"/>
        <v>0</v>
      </c>
      <c r="R67" s="33" t="str">
        <f t="shared" si="3"/>
        <v>F</v>
      </c>
      <c r="S67" s="34" t="str">
        <f t="shared" si="1"/>
        <v>Kém</v>
      </c>
      <c r="T67" s="35" t="str">
        <f t="shared" si="4"/>
        <v/>
      </c>
      <c r="U67" s="3"/>
      <c r="V67" s="101" t="str">
        <f t="shared" si="2"/>
        <v>Thi lại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hidden="1" customHeight="1">
      <c r="B68" s="24">
        <v>58</v>
      </c>
      <c r="C68" s="25"/>
      <c r="D68" s="26"/>
      <c r="E68" s="27"/>
      <c r="F68" s="28"/>
      <c r="G68" s="25"/>
      <c r="H68" s="29" t="s">
        <v>27</v>
      </c>
      <c r="I68" s="29" t="s">
        <v>27</v>
      </c>
      <c r="J68" s="29" t="s">
        <v>27</v>
      </c>
      <c r="K68" s="29" t="s">
        <v>27</v>
      </c>
      <c r="L68" s="36"/>
      <c r="M68" s="36"/>
      <c r="N68" s="36"/>
      <c r="O68" s="36"/>
      <c r="P68" s="31"/>
      <c r="Q68" s="32">
        <f t="shared" si="0"/>
        <v>0</v>
      </c>
      <c r="R68" s="33" t="str">
        <f t="shared" si="3"/>
        <v>F</v>
      </c>
      <c r="S68" s="34" t="str">
        <f t="shared" si="1"/>
        <v>Kém</v>
      </c>
      <c r="T68" s="35" t="str">
        <f t="shared" si="4"/>
        <v/>
      </c>
      <c r="U68" s="3"/>
      <c r="V68" s="101" t="str">
        <f t="shared" si="2"/>
        <v>Thi lại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hidden="1" customHeight="1">
      <c r="B69" s="24">
        <v>59</v>
      </c>
      <c r="C69" s="25"/>
      <c r="D69" s="26"/>
      <c r="E69" s="27"/>
      <c r="F69" s="28"/>
      <c r="G69" s="25"/>
      <c r="H69" s="29" t="s">
        <v>27</v>
      </c>
      <c r="I69" s="29" t="s">
        <v>27</v>
      </c>
      <c r="J69" s="29" t="s">
        <v>27</v>
      </c>
      <c r="K69" s="29" t="s">
        <v>27</v>
      </c>
      <c r="L69" s="36"/>
      <c r="M69" s="36"/>
      <c r="N69" s="36"/>
      <c r="O69" s="36"/>
      <c r="P69" s="31"/>
      <c r="Q69" s="32">
        <f t="shared" si="0"/>
        <v>0</v>
      </c>
      <c r="R69" s="33" t="str">
        <f t="shared" si="3"/>
        <v>F</v>
      </c>
      <c r="S69" s="34" t="str">
        <f t="shared" si="1"/>
        <v>Kém</v>
      </c>
      <c r="T69" s="35" t="str">
        <f t="shared" si="4"/>
        <v/>
      </c>
      <c r="U69" s="3"/>
      <c r="V69" s="101" t="str">
        <f t="shared" si="2"/>
        <v>Thi lại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hidden="1" customHeight="1">
      <c r="B70" s="24">
        <v>60</v>
      </c>
      <c r="C70" s="25"/>
      <c r="D70" s="26"/>
      <c r="E70" s="27"/>
      <c r="F70" s="28"/>
      <c r="G70" s="25"/>
      <c r="H70" s="29" t="s">
        <v>27</v>
      </c>
      <c r="I70" s="29" t="s">
        <v>27</v>
      </c>
      <c r="J70" s="29" t="s">
        <v>27</v>
      </c>
      <c r="K70" s="29" t="s">
        <v>27</v>
      </c>
      <c r="L70" s="36"/>
      <c r="M70" s="36"/>
      <c r="N70" s="36"/>
      <c r="O70" s="36"/>
      <c r="P70" s="31"/>
      <c r="Q70" s="32">
        <f t="shared" si="0"/>
        <v>0</v>
      </c>
      <c r="R70" s="33" t="str">
        <f t="shared" si="3"/>
        <v>F</v>
      </c>
      <c r="S70" s="34" t="str">
        <f t="shared" si="1"/>
        <v>Kém</v>
      </c>
      <c r="T70" s="35" t="str">
        <f t="shared" si="4"/>
        <v/>
      </c>
      <c r="U70" s="3"/>
      <c r="V70" s="101" t="str">
        <f t="shared" si="2"/>
        <v>Thi lại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hidden="1" customHeight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hidden="1" customHeight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hidden="1" customHeight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hidden="1" customHeight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hidden="1" customHeight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hidden="1" customHeight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hidden="1" customHeight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hidden="1" customHeight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hidden="1" customHeight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hidden="1" customHeight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hidden="1" customHeight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t="18.75" hidden="1" customHeight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t="18.75" hidden="1" customHeight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t="18.75" hidden="1" customHeight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t="18.75" hidden="1" customHeight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t="18.75" hidden="1" customHeight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t="18.75" hidden="1" customHeight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t="18.75" hidden="1" customHeight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t="18.75" hidden="1" customHeight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t="18.75" hidden="1" customHeight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t="18.75" hidden="1" customHeight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t="18.75" hidden="1" customHeight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t="18.75" hidden="1" customHeight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t="18.75" hidden="1" customHeight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t="18.75" hidden="1" customHeight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t="18.75" hidden="1" customHeight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t="18.75" hidden="1" customHeight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t="18.75" hidden="1" customHeight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t="18.75" hidden="1" customHeight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t="18.75" hidden="1" customHeight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t="18.75" hidden="1" customHeight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t="18.75" hidden="1" customHeight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t="18.75" hidden="1" customHeight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t="18.75" hidden="1" customHeight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t="18.75" hidden="1" customHeight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t="18.75" hidden="1" customHeight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t="18.75" hidden="1" customHeight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t="18.75" hidden="1" customHeight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t="18.75" hidden="1" customHeight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t="18.75" hidden="1" customHeight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t="18.75" hidden="1" customHeight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t="18.75" hidden="1" customHeight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t="18.75" hidden="1" customHeight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t="18.75" hidden="1" customHeight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t="18.75" hidden="1" customHeight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t="18.75" hidden="1" customHeight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t="18.75" hidden="1" customHeight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t="18.75" hidden="1" customHeight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t="18.75" hidden="1" customHeight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t="18.75" hidden="1" customHeight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t="18.75" hidden="1" customHeight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t="18.75" hidden="1" customHeight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t="18.75" hidden="1" customHeight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t="18.75" hidden="1" customHeight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t="18.75" hidden="1" customHeight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t="18.75" hidden="1" customHeight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t="18.75" hidden="1" customHeight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t="18.75" hidden="1" customHeight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t="18.75" hidden="1" customHeight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t="18.75" hidden="1" customHeight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t="18.75" hidden="1" customHeight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t="18.75" hidden="1" customHeight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t="18.75" hidden="1" customHeight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t="18.75" hidden="1" customHeight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t="18.75" hidden="1" customHeight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t="18.75" hidden="1" customHeight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t="18.75" hidden="1" customHeight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t="18.75" hidden="1" customHeight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t="18.75" hidden="1" customHeight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t="18.75" hidden="1" customHeight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t="18.75" hidden="1" customHeight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t="18.75" hidden="1" customHeight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t="18.75" hidden="1" customHeight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t="18.75" hidden="1" customHeight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t="18.75" hidden="1" customHeight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t="18.75" hidden="1" customHeight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t="18.75" hidden="1" customHeight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t="18.75" hidden="1" customHeight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t="18.75" hidden="1" customHeight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t="18.75" hidden="1" customHeight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t="18.75" hidden="1" customHeight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t="18.75" hidden="1" customHeight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t="18.75" hidden="1" customHeight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t="18.75" hidden="1" customHeight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t="18.75" hidden="1" customHeight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t="18.75" hidden="1" customHeight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t="18.75" hidden="1" customHeight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t="18.75" hidden="1" customHeight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t="18.75" hidden="1" customHeight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t="18.75" hidden="1" customHeight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7.5" customHeight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149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55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94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561" priority="2" operator="greaterThan">
      <formula>10</formula>
    </cfRule>
  </conditionalFormatting>
  <conditionalFormatting sqref="C1:C1048576">
    <cfRule type="duplicateValues" dxfId="560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47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5119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43611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41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94</v>
      </c>
      <c r="AG9" s="81">
        <f>+$AF$9/$Y$9</f>
        <v>0.62666666666666671</v>
      </c>
      <c r="AH9" s="82">
        <f>COUNTIF($V$10:$V$219,"Học lại")</f>
        <v>16</v>
      </c>
      <c r="AI9" s="81">
        <f>+$AH$9/$Y$9</f>
        <v>0.10666666666666667</v>
      </c>
      <c r="AJ9" s="73">
        <f>COUNTIF($V$11:$V$219,"Đạt")</f>
        <v>40</v>
      </c>
      <c r="AK9" s="80">
        <f>+$AJ$9/$Y$9</f>
        <v>0.26666666666666666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4779</v>
      </c>
      <c r="D11" s="17" t="s">
        <v>4780</v>
      </c>
      <c r="E11" s="18" t="s">
        <v>73</v>
      </c>
      <c r="F11" s="16" t="s">
        <v>1155</v>
      </c>
      <c r="G11" s="16" t="s">
        <v>323</v>
      </c>
      <c r="H11" s="19">
        <v>10</v>
      </c>
      <c r="I11" s="19">
        <v>8</v>
      </c>
      <c r="J11" s="19" t="s">
        <v>27</v>
      </c>
      <c r="K11" s="19" t="s">
        <v>27</v>
      </c>
      <c r="L11" s="20"/>
      <c r="M11" s="20"/>
      <c r="N11" s="20"/>
      <c r="O11" s="20"/>
      <c r="P11" s="174">
        <v>4</v>
      </c>
      <c r="Q11" s="21">
        <f t="shared" ref="Q11:Q74" si="0">ROUND(SUMPRODUCT(H11:P11,$H$10:$P$10)/100,1)</f>
        <v>6.4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4781</v>
      </c>
      <c r="D12" s="26" t="s">
        <v>4782</v>
      </c>
      <c r="E12" s="27" t="s">
        <v>73</v>
      </c>
      <c r="F12" s="25" t="s">
        <v>4783</v>
      </c>
      <c r="G12" s="25" t="s">
        <v>120</v>
      </c>
      <c r="H12" s="29">
        <v>10</v>
      </c>
      <c r="I12" s="29">
        <v>4</v>
      </c>
      <c r="J12" s="29" t="s">
        <v>27</v>
      </c>
      <c r="K12" s="29" t="s">
        <v>27</v>
      </c>
      <c r="L12" s="30"/>
      <c r="M12" s="30"/>
      <c r="N12" s="30"/>
      <c r="O12" s="30"/>
      <c r="P12" s="175">
        <v>6</v>
      </c>
      <c r="Q12" s="32">
        <f t="shared" si="0"/>
        <v>6.2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4784</v>
      </c>
      <c r="D13" s="26" t="s">
        <v>1538</v>
      </c>
      <c r="E13" s="27" t="s">
        <v>73</v>
      </c>
      <c r="F13" s="25" t="s">
        <v>4785</v>
      </c>
      <c r="G13" s="25" t="s">
        <v>4786</v>
      </c>
      <c r="H13" s="29">
        <v>0</v>
      </c>
      <c r="I13" s="29">
        <v>0</v>
      </c>
      <c r="J13" s="29" t="s">
        <v>27</v>
      </c>
      <c r="K13" s="29" t="s">
        <v>27</v>
      </c>
      <c r="L13" s="36"/>
      <c r="M13" s="36"/>
      <c r="N13" s="36"/>
      <c r="O13" s="36"/>
      <c r="P13" s="175">
        <v>0</v>
      </c>
      <c r="Q13" s="32">
        <f t="shared" si="0"/>
        <v>0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F</v>
      </c>
      <c r="S13" s="34" t="str">
        <f t="shared" si="1"/>
        <v>Kém</v>
      </c>
      <c r="T13" s="35" t="str">
        <f t="shared" ref="T13:T155" si="4">+IF(OR($H13=0,$I13=0,$J13=0,$K13=0),"Không đủ ĐKDT","")</f>
        <v>Không đủ ĐKDT</v>
      </c>
      <c r="U13" s="3"/>
      <c r="V13" s="101" t="str">
        <f t="shared" si="2"/>
        <v>Học lại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4787</v>
      </c>
      <c r="D14" s="26" t="s">
        <v>1312</v>
      </c>
      <c r="E14" s="27" t="s">
        <v>73</v>
      </c>
      <c r="F14" s="25" t="s">
        <v>894</v>
      </c>
      <c r="G14" s="25" t="s">
        <v>100</v>
      </c>
      <c r="H14" s="29">
        <v>8</v>
      </c>
      <c r="I14" s="29">
        <v>5</v>
      </c>
      <c r="J14" s="29" t="s">
        <v>27</v>
      </c>
      <c r="K14" s="29" t="s">
        <v>27</v>
      </c>
      <c r="L14" s="36"/>
      <c r="M14" s="36"/>
      <c r="N14" s="36"/>
      <c r="O14" s="36"/>
      <c r="P14" s="175">
        <v>6</v>
      </c>
      <c r="Q14" s="32">
        <f t="shared" si="0"/>
        <v>6.1</v>
      </c>
      <c r="R14" s="33" t="str">
        <f t="shared" si="3"/>
        <v>C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4788</v>
      </c>
      <c r="D15" s="26" t="s">
        <v>2478</v>
      </c>
      <c r="E15" s="27" t="s">
        <v>73</v>
      </c>
      <c r="F15" s="25" t="s">
        <v>697</v>
      </c>
      <c r="G15" s="25" t="s">
        <v>395</v>
      </c>
      <c r="H15" s="29">
        <v>9</v>
      </c>
      <c r="I15" s="29">
        <v>6</v>
      </c>
      <c r="J15" s="29" t="s">
        <v>27</v>
      </c>
      <c r="K15" s="29" t="s">
        <v>27</v>
      </c>
      <c r="L15" s="36"/>
      <c r="M15" s="36"/>
      <c r="N15" s="36"/>
      <c r="O15" s="36"/>
      <c r="P15" s="175">
        <v>3</v>
      </c>
      <c r="Q15" s="32">
        <f t="shared" si="0"/>
        <v>5.0999999999999996</v>
      </c>
      <c r="R15" s="33" t="str">
        <f t="shared" si="3"/>
        <v>D+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4789</v>
      </c>
      <c r="D16" s="26" t="s">
        <v>4790</v>
      </c>
      <c r="E16" s="27" t="s">
        <v>1365</v>
      </c>
      <c r="F16" s="25" t="s">
        <v>886</v>
      </c>
      <c r="G16" s="25" t="s">
        <v>237</v>
      </c>
      <c r="H16" s="29">
        <v>9</v>
      </c>
      <c r="I16" s="29">
        <v>8</v>
      </c>
      <c r="J16" s="29" t="s">
        <v>27</v>
      </c>
      <c r="K16" s="29" t="s">
        <v>27</v>
      </c>
      <c r="L16" s="36"/>
      <c r="M16" s="36"/>
      <c r="N16" s="36"/>
      <c r="O16" s="36"/>
      <c r="P16" s="175">
        <v>6</v>
      </c>
      <c r="Q16" s="32">
        <f t="shared" si="0"/>
        <v>7.2</v>
      </c>
      <c r="R16" s="33" t="str">
        <f t="shared" si="3"/>
        <v>B</v>
      </c>
      <c r="S16" s="34" t="str">
        <f t="shared" si="1"/>
        <v>Khá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4791</v>
      </c>
      <c r="D17" s="26" t="s">
        <v>397</v>
      </c>
      <c r="E17" s="27" t="s">
        <v>938</v>
      </c>
      <c r="F17" s="25" t="s">
        <v>4792</v>
      </c>
      <c r="G17" s="25" t="s">
        <v>4793</v>
      </c>
      <c r="H17" s="29">
        <v>0</v>
      </c>
      <c r="I17" s="29">
        <v>0</v>
      </c>
      <c r="J17" s="29" t="s">
        <v>27</v>
      </c>
      <c r="K17" s="29" t="s">
        <v>27</v>
      </c>
      <c r="L17" s="36"/>
      <c r="M17" s="36"/>
      <c r="N17" s="36"/>
      <c r="O17" s="36"/>
      <c r="P17" s="175">
        <v>0</v>
      </c>
      <c r="Q17" s="32">
        <f t="shared" si="0"/>
        <v>0</v>
      </c>
      <c r="R17" s="33" t="str">
        <f t="shared" si="3"/>
        <v>F</v>
      </c>
      <c r="S17" s="34" t="str">
        <f t="shared" si="1"/>
        <v>Kém</v>
      </c>
      <c r="T17" s="35" t="str">
        <f t="shared" si="4"/>
        <v>Không đủ ĐKDT</v>
      </c>
      <c r="U17" s="3"/>
      <c r="V17" s="101" t="str">
        <f t="shared" si="2"/>
        <v>Học lại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4794</v>
      </c>
      <c r="D18" s="26" t="s">
        <v>1103</v>
      </c>
      <c r="E18" s="27" t="s">
        <v>1236</v>
      </c>
      <c r="F18" s="25" t="s">
        <v>2240</v>
      </c>
      <c r="G18" s="25" t="s">
        <v>158</v>
      </c>
      <c r="H18" s="29">
        <v>9</v>
      </c>
      <c r="I18" s="29">
        <v>3</v>
      </c>
      <c r="J18" s="29" t="s">
        <v>27</v>
      </c>
      <c r="K18" s="29" t="s">
        <v>27</v>
      </c>
      <c r="L18" s="36"/>
      <c r="M18" s="36"/>
      <c r="N18" s="36"/>
      <c r="O18" s="36"/>
      <c r="P18" s="175">
        <v>3</v>
      </c>
      <c r="Q18" s="32">
        <f t="shared" si="0"/>
        <v>4.2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4795</v>
      </c>
      <c r="D19" s="26" t="s">
        <v>288</v>
      </c>
      <c r="E19" s="27" t="s">
        <v>386</v>
      </c>
      <c r="F19" s="25" t="s">
        <v>4796</v>
      </c>
      <c r="G19" s="25" t="s">
        <v>945</v>
      </c>
      <c r="H19" s="29">
        <v>10</v>
      </c>
      <c r="I19" s="29">
        <v>7</v>
      </c>
      <c r="J19" s="29" t="s">
        <v>27</v>
      </c>
      <c r="K19" s="29" t="s">
        <v>27</v>
      </c>
      <c r="L19" s="36"/>
      <c r="M19" s="36"/>
      <c r="N19" s="36"/>
      <c r="O19" s="36"/>
      <c r="P19" s="175">
        <v>6</v>
      </c>
      <c r="Q19" s="32">
        <f t="shared" si="0"/>
        <v>7.1</v>
      </c>
      <c r="R19" s="33" t="str">
        <f t="shared" si="3"/>
        <v>B</v>
      </c>
      <c r="S19" s="34" t="str">
        <f t="shared" si="1"/>
        <v>Khá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4797</v>
      </c>
      <c r="D20" s="26" t="s">
        <v>596</v>
      </c>
      <c r="E20" s="27" t="s">
        <v>4798</v>
      </c>
      <c r="F20" s="25" t="s">
        <v>3795</v>
      </c>
      <c r="G20" s="25" t="s">
        <v>828</v>
      </c>
      <c r="H20" s="29">
        <v>7</v>
      </c>
      <c r="I20" s="29">
        <v>8</v>
      </c>
      <c r="J20" s="29" t="s">
        <v>27</v>
      </c>
      <c r="K20" s="29" t="s">
        <v>27</v>
      </c>
      <c r="L20" s="36"/>
      <c r="M20" s="36"/>
      <c r="N20" s="36"/>
      <c r="O20" s="36"/>
      <c r="P20" s="175">
        <v>4</v>
      </c>
      <c r="Q20" s="32">
        <f t="shared" si="0"/>
        <v>5.8</v>
      </c>
      <c r="R20" s="33" t="str">
        <f t="shared" si="3"/>
        <v>C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4799</v>
      </c>
      <c r="D21" s="26" t="s">
        <v>4800</v>
      </c>
      <c r="E21" s="27" t="s">
        <v>398</v>
      </c>
      <c r="F21" s="25" t="s">
        <v>1482</v>
      </c>
      <c r="G21" s="25" t="s">
        <v>237</v>
      </c>
      <c r="H21" s="29">
        <v>10</v>
      </c>
      <c r="I21" s="29">
        <v>5</v>
      </c>
      <c r="J21" s="29" t="s">
        <v>27</v>
      </c>
      <c r="K21" s="29" t="s">
        <v>27</v>
      </c>
      <c r="L21" s="36"/>
      <c r="M21" s="36"/>
      <c r="N21" s="36"/>
      <c r="O21" s="36"/>
      <c r="P21" s="175">
        <v>2</v>
      </c>
      <c r="Q21" s="32">
        <f t="shared" si="0"/>
        <v>4.5</v>
      </c>
      <c r="R21" s="33" t="str">
        <f t="shared" si="3"/>
        <v>D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4801</v>
      </c>
      <c r="D22" s="26" t="s">
        <v>4802</v>
      </c>
      <c r="E22" s="27" t="s">
        <v>398</v>
      </c>
      <c r="F22" s="25" t="s">
        <v>4803</v>
      </c>
      <c r="G22" s="25" t="s">
        <v>4804</v>
      </c>
      <c r="H22" s="29">
        <v>7</v>
      </c>
      <c r="I22" s="29">
        <v>8</v>
      </c>
      <c r="J22" s="29" t="s">
        <v>27</v>
      </c>
      <c r="K22" s="29" t="s">
        <v>27</v>
      </c>
      <c r="L22" s="36"/>
      <c r="M22" s="36"/>
      <c r="N22" s="36"/>
      <c r="O22" s="36"/>
      <c r="P22" s="175">
        <v>4</v>
      </c>
      <c r="Q22" s="32">
        <f t="shared" si="0"/>
        <v>5.8</v>
      </c>
      <c r="R22" s="33" t="str">
        <f t="shared" si="3"/>
        <v>C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4805</v>
      </c>
      <c r="D23" s="26" t="s">
        <v>1231</v>
      </c>
      <c r="E23" s="27" t="s">
        <v>398</v>
      </c>
      <c r="F23" s="25" t="s">
        <v>4448</v>
      </c>
      <c r="G23" s="25" t="s">
        <v>1072</v>
      </c>
      <c r="H23" s="29">
        <v>0</v>
      </c>
      <c r="I23" s="29">
        <v>0</v>
      </c>
      <c r="J23" s="29" t="s">
        <v>27</v>
      </c>
      <c r="K23" s="29" t="s">
        <v>27</v>
      </c>
      <c r="L23" s="36"/>
      <c r="M23" s="36"/>
      <c r="N23" s="36"/>
      <c r="O23" s="36"/>
      <c r="P23" s="175">
        <v>0</v>
      </c>
      <c r="Q23" s="32">
        <f t="shared" si="0"/>
        <v>0</v>
      </c>
      <c r="R23" s="33" t="str">
        <f t="shared" si="3"/>
        <v>F</v>
      </c>
      <c r="S23" s="34" t="str">
        <f t="shared" si="1"/>
        <v>Kém</v>
      </c>
      <c r="T23" s="35" t="str">
        <f t="shared" si="4"/>
        <v>Không đủ ĐKDT</v>
      </c>
      <c r="U23" s="3"/>
      <c r="V23" s="101" t="str">
        <f t="shared" si="2"/>
        <v>Học lại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4806</v>
      </c>
      <c r="D24" s="26" t="s">
        <v>1197</v>
      </c>
      <c r="E24" s="27" t="s">
        <v>398</v>
      </c>
      <c r="F24" s="25" t="s">
        <v>874</v>
      </c>
      <c r="G24" s="25" t="s">
        <v>237</v>
      </c>
      <c r="H24" s="29">
        <v>10</v>
      </c>
      <c r="I24" s="29">
        <v>5</v>
      </c>
      <c r="J24" s="29" t="s">
        <v>27</v>
      </c>
      <c r="K24" s="29" t="s">
        <v>27</v>
      </c>
      <c r="L24" s="36"/>
      <c r="M24" s="36"/>
      <c r="N24" s="36"/>
      <c r="O24" s="36"/>
      <c r="P24" s="175">
        <v>2</v>
      </c>
      <c r="Q24" s="32">
        <f t="shared" si="0"/>
        <v>4.5</v>
      </c>
      <c r="R24" s="33" t="str">
        <f t="shared" si="3"/>
        <v>D</v>
      </c>
      <c r="S24" s="34" t="str">
        <f t="shared" si="1"/>
        <v>Trung bình yếu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4807</v>
      </c>
      <c r="D25" s="26" t="s">
        <v>3695</v>
      </c>
      <c r="E25" s="27" t="s">
        <v>118</v>
      </c>
      <c r="F25" s="25" t="s">
        <v>341</v>
      </c>
      <c r="G25" s="25" t="s">
        <v>945</v>
      </c>
      <c r="H25" s="29">
        <v>7</v>
      </c>
      <c r="I25" s="29">
        <v>7</v>
      </c>
      <c r="J25" s="29" t="s">
        <v>27</v>
      </c>
      <c r="K25" s="29" t="s">
        <v>27</v>
      </c>
      <c r="L25" s="36"/>
      <c r="M25" s="36"/>
      <c r="N25" s="36"/>
      <c r="O25" s="36"/>
      <c r="P25" s="175">
        <v>3</v>
      </c>
      <c r="Q25" s="32">
        <f t="shared" si="0"/>
        <v>5</v>
      </c>
      <c r="R25" s="33" t="str">
        <f t="shared" si="3"/>
        <v>D+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4808</v>
      </c>
      <c r="D26" s="26" t="s">
        <v>3607</v>
      </c>
      <c r="E26" s="27" t="s">
        <v>118</v>
      </c>
      <c r="F26" s="25" t="s">
        <v>4809</v>
      </c>
      <c r="G26" s="25" t="s">
        <v>4810</v>
      </c>
      <c r="H26" s="29">
        <v>6</v>
      </c>
      <c r="I26" s="29">
        <v>7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4.8</v>
      </c>
      <c r="R26" s="33" t="str">
        <f t="shared" si="3"/>
        <v>D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4811</v>
      </c>
      <c r="D27" s="26" t="s">
        <v>2524</v>
      </c>
      <c r="E27" s="27" t="s">
        <v>3418</v>
      </c>
      <c r="F27" s="25" t="s">
        <v>584</v>
      </c>
      <c r="G27" s="25" t="s">
        <v>828</v>
      </c>
      <c r="H27" s="29">
        <v>8</v>
      </c>
      <c r="I27" s="29">
        <v>6</v>
      </c>
      <c r="J27" s="29" t="s">
        <v>27</v>
      </c>
      <c r="K27" s="29" t="s">
        <v>27</v>
      </c>
      <c r="L27" s="36"/>
      <c r="M27" s="36"/>
      <c r="N27" s="36"/>
      <c r="O27" s="36"/>
      <c r="P27" s="175">
        <v>5</v>
      </c>
      <c r="Q27" s="32">
        <f t="shared" si="0"/>
        <v>5.9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4812</v>
      </c>
      <c r="D28" s="26" t="s">
        <v>4125</v>
      </c>
      <c r="E28" s="27" t="s">
        <v>406</v>
      </c>
      <c r="F28" s="25" t="s">
        <v>838</v>
      </c>
      <c r="G28" s="25" t="s">
        <v>828</v>
      </c>
      <c r="H28" s="29">
        <v>0</v>
      </c>
      <c r="I28" s="29">
        <v>0</v>
      </c>
      <c r="J28" s="29" t="s">
        <v>27</v>
      </c>
      <c r="K28" s="29" t="s">
        <v>27</v>
      </c>
      <c r="L28" s="36"/>
      <c r="M28" s="36"/>
      <c r="N28" s="36"/>
      <c r="O28" s="36"/>
      <c r="P28" s="175">
        <v>0</v>
      </c>
      <c r="Q28" s="32">
        <f t="shared" si="0"/>
        <v>0</v>
      </c>
      <c r="R28" s="33" t="str">
        <f t="shared" si="3"/>
        <v>F</v>
      </c>
      <c r="S28" s="34" t="str">
        <f t="shared" si="1"/>
        <v>Kém</v>
      </c>
      <c r="T28" s="35" t="str">
        <f t="shared" si="4"/>
        <v>Không đủ ĐKDT</v>
      </c>
      <c r="U28" s="3"/>
      <c r="V28" s="101" t="str">
        <f t="shared" si="2"/>
        <v>Học lại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4813</v>
      </c>
      <c r="D29" s="26" t="s">
        <v>3910</v>
      </c>
      <c r="E29" s="27" t="s">
        <v>406</v>
      </c>
      <c r="F29" s="25" t="s">
        <v>2071</v>
      </c>
      <c r="G29" s="25" t="s">
        <v>323</v>
      </c>
      <c r="H29" s="29">
        <v>9</v>
      </c>
      <c r="I29" s="29">
        <v>6</v>
      </c>
      <c r="J29" s="29" t="s">
        <v>27</v>
      </c>
      <c r="K29" s="29" t="s">
        <v>27</v>
      </c>
      <c r="L29" s="36"/>
      <c r="M29" s="36"/>
      <c r="N29" s="36"/>
      <c r="O29" s="36"/>
      <c r="P29" s="175">
        <v>8</v>
      </c>
      <c r="Q29" s="32">
        <f t="shared" si="0"/>
        <v>7.6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4814</v>
      </c>
      <c r="D30" s="26" t="s">
        <v>961</v>
      </c>
      <c r="E30" s="27" t="s">
        <v>141</v>
      </c>
      <c r="F30" s="25" t="s">
        <v>417</v>
      </c>
      <c r="G30" s="25" t="s">
        <v>234</v>
      </c>
      <c r="H30" s="29">
        <v>8</v>
      </c>
      <c r="I30" s="29">
        <v>5</v>
      </c>
      <c r="J30" s="29" t="s">
        <v>27</v>
      </c>
      <c r="K30" s="29" t="s">
        <v>27</v>
      </c>
      <c r="L30" s="36"/>
      <c r="M30" s="36"/>
      <c r="N30" s="36"/>
      <c r="O30" s="36"/>
      <c r="P30" s="175">
        <v>2</v>
      </c>
      <c r="Q30" s="32">
        <f t="shared" si="0"/>
        <v>4.0999999999999996</v>
      </c>
      <c r="R30" s="33" t="str">
        <f t="shared" si="3"/>
        <v>D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4815</v>
      </c>
      <c r="D31" s="26" t="s">
        <v>112</v>
      </c>
      <c r="E31" s="27" t="s">
        <v>141</v>
      </c>
      <c r="F31" s="25" t="s">
        <v>433</v>
      </c>
      <c r="G31" s="25" t="s">
        <v>966</v>
      </c>
      <c r="H31" s="29">
        <v>5</v>
      </c>
      <c r="I31" s="29">
        <v>6</v>
      </c>
      <c r="J31" s="29" t="s">
        <v>27</v>
      </c>
      <c r="K31" s="29" t="s">
        <v>27</v>
      </c>
      <c r="L31" s="36"/>
      <c r="M31" s="36"/>
      <c r="N31" s="36"/>
      <c r="O31" s="36"/>
      <c r="P31" s="175">
        <v>6</v>
      </c>
      <c r="Q31" s="32">
        <f t="shared" si="0"/>
        <v>5.8</v>
      </c>
      <c r="R31" s="33" t="str">
        <f t="shared" si="3"/>
        <v>C</v>
      </c>
      <c r="S31" s="34" t="str">
        <f t="shared" si="1"/>
        <v>Trung bình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4816</v>
      </c>
      <c r="D32" s="26" t="s">
        <v>165</v>
      </c>
      <c r="E32" s="27" t="s">
        <v>185</v>
      </c>
      <c r="F32" s="25" t="s">
        <v>743</v>
      </c>
      <c r="G32" s="25" t="s">
        <v>828</v>
      </c>
      <c r="H32" s="29">
        <v>7</v>
      </c>
      <c r="I32" s="29">
        <v>6</v>
      </c>
      <c r="J32" s="29" t="s">
        <v>27</v>
      </c>
      <c r="K32" s="29" t="s">
        <v>27</v>
      </c>
      <c r="L32" s="36"/>
      <c r="M32" s="36"/>
      <c r="N32" s="36"/>
      <c r="O32" s="36"/>
      <c r="P32" s="175">
        <v>3</v>
      </c>
      <c r="Q32" s="32">
        <f t="shared" si="0"/>
        <v>4.7</v>
      </c>
      <c r="R32" s="33" t="str">
        <f t="shared" si="3"/>
        <v>D</v>
      </c>
      <c r="S32" s="34" t="str">
        <f t="shared" si="1"/>
        <v>Trung bình yếu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4817</v>
      </c>
      <c r="D33" s="26" t="s">
        <v>4818</v>
      </c>
      <c r="E33" s="27" t="s">
        <v>610</v>
      </c>
      <c r="F33" s="25" t="s">
        <v>4819</v>
      </c>
      <c r="G33" s="25" t="s">
        <v>2046</v>
      </c>
      <c r="H33" s="29">
        <v>9</v>
      </c>
      <c r="I33" s="29">
        <v>4</v>
      </c>
      <c r="J33" s="29" t="s">
        <v>27</v>
      </c>
      <c r="K33" s="29" t="s">
        <v>27</v>
      </c>
      <c r="L33" s="36"/>
      <c r="M33" s="36"/>
      <c r="N33" s="36"/>
      <c r="O33" s="36"/>
      <c r="P33" s="175">
        <v>4</v>
      </c>
      <c r="Q33" s="32">
        <f t="shared" si="0"/>
        <v>5</v>
      </c>
      <c r="R33" s="33" t="str">
        <f t="shared" si="3"/>
        <v>D+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4820</v>
      </c>
      <c r="D34" s="26" t="s">
        <v>2795</v>
      </c>
      <c r="E34" s="27" t="s">
        <v>610</v>
      </c>
      <c r="F34" s="25" t="s">
        <v>273</v>
      </c>
      <c r="G34" s="25" t="s">
        <v>828</v>
      </c>
      <c r="H34" s="29">
        <v>9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5</v>
      </c>
      <c r="Q34" s="32">
        <f t="shared" si="0"/>
        <v>6.4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4821</v>
      </c>
      <c r="D35" s="26" t="s">
        <v>822</v>
      </c>
      <c r="E35" s="27" t="s">
        <v>1296</v>
      </c>
      <c r="F35" s="25" t="s">
        <v>4822</v>
      </c>
      <c r="G35" s="25" t="s">
        <v>4823</v>
      </c>
      <c r="H35" s="29">
        <v>7</v>
      </c>
      <c r="I35" s="29">
        <v>6</v>
      </c>
      <c r="J35" s="29" t="s">
        <v>27</v>
      </c>
      <c r="K35" s="29" t="s">
        <v>27</v>
      </c>
      <c r="L35" s="36"/>
      <c r="M35" s="36"/>
      <c r="N35" s="36"/>
      <c r="O35" s="36"/>
      <c r="P35" s="175">
        <v>5</v>
      </c>
      <c r="Q35" s="32">
        <f t="shared" si="0"/>
        <v>5.7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4824</v>
      </c>
      <c r="D36" s="26" t="s">
        <v>2456</v>
      </c>
      <c r="E36" s="27" t="s">
        <v>208</v>
      </c>
      <c r="F36" s="25" t="s">
        <v>786</v>
      </c>
      <c r="G36" s="25" t="s">
        <v>237</v>
      </c>
      <c r="H36" s="29">
        <v>10</v>
      </c>
      <c r="I36" s="29">
        <v>6</v>
      </c>
      <c r="J36" s="29" t="s">
        <v>27</v>
      </c>
      <c r="K36" s="29" t="s">
        <v>27</v>
      </c>
      <c r="L36" s="36"/>
      <c r="M36" s="36"/>
      <c r="N36" s="36"/>
      <c r="O36" s="36"/>
      <c r="P36" s="175">
        <v>5</v>
      </c>
      <c r="Q36" s="32">
        <f t="shared" si="0"/>
        <v>6.3</v>
      </c>
      <c r="R36" s="33" t="str">
        <f t="shared" si="3"/>
        <v>C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4825</v>
      </c>
      <c r="D37" s="26" t="s">
        <v>4826</v>
      </c>
      <c r="E37" s="27" t="s">
        <v>639</v>
      </c>
      <c r="F37" s="25" t="s">
        <v>2300</v>
      </c>
      <c r="G37" s="25" t="s">
        <v>110</v>
      </c>
      <c r="H37" s="29">
        <v>10</v>
      </c>
      <c r="I37" s="29">
        <v>9</v>
      </c>
      <c r="J37" s="29" t="s">
        <v>27</v>
      </c>
      <c r="K37" s="29" t="s">
        <v>27</v>
      </c>
      <c r="L37" s="36"/>
      <c r="M37" s="36"/>
      <c r="N37" s="36"/>
      <c r="O37" s="36"/>
      <c r="P37" s="175">
        <v>5</v>
      </c>
      <c r="Q37" s="32">
        <f t="shared" si="0"/>
        <v>7.2</v>
      </c>
      <c r="R37" s="33" t="str">
        <f t="shared" si="3"/>
        <v>B</v>
      </c>
      <c r="S37" s="34" t="str">
        <f t="shared" si="1"/>
        <v>Khá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4827</v>
      </c>
      <c r="D38" s="26" t="s">
        <v>2483</v>
      </c>
      <c r="E38" s="27" t="s">
        <v>2380</v>
      </c>
      <c r="F38" s="25" t="s">
        <v>566</v>
      </c>
      <c r="G38" s="25" t="s">
        <v>828</v>
      </c>
      <c r="H38" s="29">
        <v>7</v>
      </c>
      <c r="I38" s="29">
        <v>8</v>
      </c>
      <c r="J38" s="29" t="s">
        <v>27</v>
      </c>
      <c r="K38" s="29" t="s">
        <v>27</v>
      </c>
      <c r="L38" s="36"/>
      <c r="M38" s="36"/>
      <c r="N38" s="36"/>
      <c r="O38" s="36"/>
      <c r="P38" s="175">
        <v>5</v>
      </c>
      <c r="Q38" s="32">
        <f t="shared" si="0"/>
        <v>6.3</v>
      </c>
      <c r="R38" s="33" t="str">
        <f t="shared" si="3"/>
        <v>C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4828</v>
      </c>
      <c r="D39" s="26" t="s">
        <v>664</v>
      </c>
      <c r="E39" s="27" t="s">
        <v>228</v>
      </c>
      <c r="F39" s="25" t="s">
        <v>4829</v>
      </c>
      <c r="G39" s="25" t="s">
        <v>4830</v>
      </c>
      <c r="H39" s="29">
        <v>6</v>
      </c>
      <c r="I39" s="29">
        <v>6</v>
      </c>
      <c r="J39" s="29" t="s">
        <v>27</v>
      </c>
      <c r="K39" s="29" t="s">
        <v>27</v>
      </c>
      <c r="L39" s="36"/>
      <c r="M39" s="36"/>
      <c r="N39" s="36"/>
      <c r="O39" s="36"/>
      <c r="P39" s="175">
        <v>5</v>
      </c>
      <c r="Q39" s="32">
        <f t="shared" si="0"/>
        <v>5.5</v>
      </c>
      <c r="R39" s="33" t="str">
        <f t="shared" si="3"/>
        <v>C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4831</v>
      </c>
      <c r="D40" s="26" t="s">
        <v>3324</v>
      </c>
      <c r="E40" s="27" t="s">
        <v>228</v>
      </c>
      <c r="F40" s="25" t="s">
        <v>4832</v>
      </c>
      <c r="G40" s="25" t="s">
        <v>4823</v>
      </c>
      <c r="H40" s="29">
        <v>6</v>
      </c>
      <c r="I40" s="29">
        <v>5</v>
      </c>
      <c r="J40" s="29" t="s">
        <v>27</v>
      </c>
      <c r="K40" s="29" t="s">
        <v>27</v>
      </c>
      <c r="L40" s="36"/>
      <c r="M40" s="36"/>
      <c r="N40" s="36"/>
      <c r="O40" s="36"/>
      <c r="P40" s="175">
        <v>4</v>
      </c>
      <c r="Q40" s="32">
        <f t="shared" si="0"/>
        <v>4.7</v>
      </c>
      <c r="R40" s="33" t="str">
        <f t="shared" si="3"/>
        <v>D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4833</v>
      </c>
      <c r="D41" s="26" t="s">
        <v>1650</v>
      </c>
      <c r="E41" s="27" t="s">
        <v>232</v>
      </c>
      <c r="F41" s="25" t="s">
        <v>3299</v>
      </c>
      <c r="G41" s="25" t="s">
        <v>828</v>
      </c>
      <c r="H41" s="29">
        <v>7</v>
      </c>
      <c r="I41" s="29">
        <v>7</v>
      </c>
      <c r="J41" s="29" t="s">
        <v>27</v>
      </c>
      <c r="K41" s="29" t="s">
        <v>27</v>
      </c>
      <c r="L41" s="36"/>
      <c r="M41" s="36"/>
      <c r="N41" s="36"/>
      <c r="O41" s="36"/>
      <c r="P41" s="175">
        <v>6</v>
      </c>
      <c r="Q41" s="32">
        <f t="shared" si="0"/>
        <v>6.5</v>
      </c>
      <c r="R41" s="33" t="str">
        <f t="shared" si="3"/>
        <v>C+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4834</v>
      </c>
      <c r="D42" s="26" t="s">
        <v>4835</v>
      </c>
      <c r="E42" s="27" t="s">
        <v>669</v>
      </c>
      <c r="F42" s="25" t="s">
        <v>328</v>
      </c>
      <c r="G42" s="25" t="s">
        <v>323</v>
      </c>
      <c r="H42" s="29">
        <v>10</v>
      </c>
      <c r="I42" s="29">
        <v>8</v>
      </c>
      <c r="J42" s="29" t="s">
        <v>27</v>
      </c>
      <c r="K42" s="29" t="s">
        <v>27</v>
      </c>
      <c r="L42" s="36"/>
      <c r="M42" s="36"/>
      <c r="N42" s="36"/>
      <c r="O42" s="36"/>
      <c r="P42" s="175">
        <v>2</v>
      </c>
      <c r="Q42" s="32">
        <f t="shared" si="0"/>
        <v>5.4</v>
      </c>
      <c r="R42" s="33" t="str">
        <f t="shared" si="3"/>
        <v>D+</v>
      </c>
      <c r="S42" s="34" t="str">
        <f t="shared" si="1"/>
        <v>Trung bình yếu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4836</v>
      </c>
      <c r="D43" s="26" t="s">
        <v>4837</v>
      </c>
      <c r="E43" s="27" t="s">
        <v>251</v>
      </c>
      <c r="F43" s="25" t="s">
        <v>4838</v>
      </c>
      <c r="G43" s="25" t="s">
        <v>323</v>
      </c>
      <c r="H43" s="29">
        <v>0</v>
      </c>
      <c r="I43" s="29">
        <v>0</v>
      </c>
      <c r="J43" s="29" t="s">
        <v>27</v>
      </c>
      <c r="K43" s="29" t="s">
        <v>27</v>
      </c>
      <c r="L43" s="36"/>
      <c r="M43" s="36"/>
      <c r="N43" s="36"/>
      <c r="O43" s="36"/>
      <c r="P43" s="175">
        <v>0</v>
      </c>
      <c r="Q43" s="32">
        <f t="shared" si="0"/>
        <v>0</v>
      </c>
      <c r="R43" s="33" t="str">
        <f t="shared" si="3"/>
        <v>F</v>
      </c>
      <c r="S43" s="34" t="str">
        <f t="shared" si="1"/>
        <v>Kém</v>
      </c>
      <c r="T43" s="35" t="str">
        <f t="shared" si="4"/>
        <v>Không đủ ĐKDT</v>
      </c>
      <c r="U43" s="3"/>
      <c r="V43" s="101" t="str">
        <f t="shared" si="2"/>
        <v>Học lại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4839</v>
      </c>
      <c r="D44" s="26" t="s">
        <v>4840</v>
      </c>
      <c r="E44" s="27" t="s">
        <v>683</v>
      </c>
      <c r="F44" s="25" t="s">
        <v>688</v>
      </c>
      <c r="G44" s="25" t="s">
        <v>828</v>
      </c>
      <c r="H44" s="29">
        <v>0</v>
      </c>
      <c r="I44" s="29">
        <v>0</v>
      </c>
      <c r="J44" s="29" t="s">
        <v>27</v>
      </c>
      <c r="K44" s="29" t="s">
        <v>27</v>
      </c>
      <c r="L44" s="36"/>
      <c r="M44" s="36"/>
      <c r="N44" s="36"/>
      <c r="O44" s="36"/>
      <c r="P44" s="175">
        <v>0</v>
      </c>
      <c r="Q44" s="32">
        <f t="shared" si="0"/>
        <v>0</v>
      </c>
      <c r="R44" s="33" t="str">
        <f t="shared" si="3"/>
        <v>F</v>
      </c>
      <c r="S44" s="34" t="str">
        <f t="shared" si="1"/>
        <v>Kém</v>
      </c>
      <c r="T44" s="35" t="str">
        <f t="shared" si="4"/>
        <v>Không đủ ĐKDT</v>
      </c>
      <c r="U44" s="3"/>
      <c r="V44" s="101" t="str">
        <f t="shared" si="2"/>
        <v>Học lại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4841</v>
      </c>
      <c r="D45" s="26" t="s">
        <v>4842</v>
      </c>
      <c r="E45" s="27" t="s">
        <v>693</v>
      </c>
      <c r="F45" s="25" t="s">
        <v>1046</v>
      </c>
      <c r="G45" s="25" t="s">
        <v>594</v>
      </c>
      <c r="H45" s="29">
        <v>10</v>
      </c>
      <c r="I45" s="29">
        <v>5</v>
      </c>
      <c r="J45" s="29" t="s">
        <v>27</v>
      </c>
      <c r="K45" s="29" t="s">
        <v>27</v>
      </c>
      <c r="L45" s="36"/>
      <c r="M45" s="36"/>
      <c r="N45" s="36"/>
      <c r="O45" s="36"/>
      <c r="P45" s="175">
        <v>6</v>
      </c>
      <c r="Q45" s="32">
        <f t="shared" si="0"/>
        <v>6.5</v>
      </c>
      <c r="R45" s="33" t="str">
        <f t="shared" si="3"/>
        <v>C+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4843</v>
      </c>
      <c r="D46" s="26" t="s">
        <v>4844</v>
      </c>
      <c r="E46" s="27" t="s">
        <v>272</v>
      </c>
      <c r="F46" s="25" t="s">
        <v>301</v>
      </c>
      <c r="G46" s="25" t="s">
        <v>110</v>
      </c>
      <c r="H46" s="29">
        <v>10</v>
      </c>
      <c r="I46" s="29">
        <v>6</v>
      </c>
      <c r="J46" s="29" t="s">
        <v>27</v>
      </c>
      <c r="K46" s="29" t="s">
        <v>27</v>
      </c>
      <c r="L46" s="36"/>
      <c r="M46" s="36"/>
      <c r="N46" s="36"/>
      <c r="O46" s="36"/>
      <c r="P46" s="175">
        <v>6</v>
      </c>
      <c r="Q46" s="32">
        <f t="shared" si="0"/>
        <v>6.8</v>
      </c>
      <c r="R46" s="33" t="str">
        <f t="shared" si="3"/>
        <v>C+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4845</v>
      </c>
      <c r="D47" s="26" t="s">
        <v>169</v>
      </c>
      <c r="E47" s="27" t="s">
        <v>479</v>
      </c>
      <c r="F47" s="25" t="s">
        <v>4846</v>
      </c>
      <c r="G47" s="25" t="s">
        <v>138</v>
      </c>
      <c r="H47" s="29">
        <v>10</v>
      </c>
      <c r="I47" s="29">
        <v>5</v>
      </c>
      <c r="J47" s="29" t="s">
        <v>27</v>
      </c>
      <c r="K47" s="29" t="s">
        <v>27</v>
      </c>
      <c r="L47" s="36"/>
      <c r="M47" s="36"/>
      <c r="N47" s="36"/>
      <c r="O47" s="36"/>
      <c r="P47" s="175">
        <v>6</v>
      </c>
      <c r="Q47" s="32">
        <f t="shared" si="0"/>
        <v>6.5</v>
      </c>
      <c r="R47" s="33" t="str">
        <f t="shared" si="3"/>
        <v>C+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4847</v>
      </c>
      <c r="D48" s="26" t="s">
        <v>1661</v>
      </c>
      <c r="E48" s="27" t="s">
        <v>491</v>
      </c>
      <c r="F48" s="25" t="s">
        <v>3199</v>
      </c>
      <c r="G48" s="25" t="s">
        <v>4848</v>
      </c>
      <c r="H48" s="29">
        <v>0</v>
      </c>
      <c r="I48" s="29">
        <v>0</v>
      </c>
      <c r="J48" s="29" t="s">
        <v>27</v>
      </c>
      <c r="K48" s="29" t="s">
        <v>27</v>
      </c>
      <c r="L48" s="36"/>
      <c r="M48" s="36"/>
      <c r="N48" s="36"/>
      <c r="O48" s="36"/>
      <c r="P48" s="175">
        <v>0</v>
      </c>
      <c r="Q48" s="32">
        <f t="shared" si="0"/>
        <v>0</v>
      </c>
      <c r="R48" s="33" t="str">
        <f t="shared" si="3"/>
        <v>F</v>
      </c>
      <c r="S48" s="34" t="str">
        <f t="shared" si="1"/>
        <v>Kém</v>
      </c>
      <c r="T48" s="35" t="str">
        <f t="shared" si="4"/>
        <v>Không đủ ĐKDT</v>
      </c>
      <c r="U48" s="3"/>
      <c r="V48" s="101" t="str">
        <f t="shared" si="2"/>
        <v>Học lại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4849</v>
      </c>
      <c r="D49" s="26" t="s">
        <v>3352</v>
      </c>
      <c r="E49" s="27" t="s">
        <v>701</v>
      </c>
      <c r="F49" s="25" t="s">
        <v>2757</v>
      </c>
      <c r="G49" s="25" t="s">
        <v>129</v>
      </c>
      <c r="H49" s="29">
        <v>10</v>
      </c>
      <c r="I49" s="29">
        <v>8</v>
      </c>
      <c r="J49" s="29" t="s">
        <v>27</v>
      </c>
      <c r="K49" s="29" t="s">
        <v>27</v>
      </c>
      <c r="L49" s="36"/>
      <c r="M49" s="36"/>
      <c r="N49" s="36"/>
      <c r="O49" s="36"/>
      <c r="P49" s="175">
        <v>9</v>
      </c>
      <c r="Q49" s="32">
        <f t="shared" si="0"/>
        <v>8.9</v>
      </c>
      <c r="R49" s="33" t="str">
        <f t="shared" si="3"/>
        <v>A</v>
      </c>
      <c r="S49" s="34" t="str">
        <f t="shared" si="1"/>
        <v>Giỏi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4850</v>
      </c>
      <c r="D50" s="26" t="s">
        <v>4851</v>
      </c>
      <c r="E50" s="27" t="s">
        <v>307</v>
      </c>
      <c r="F50" s="25" t="s">
        <v>713</v>
      </c>
      <c r="G50" s="25" t="s">
        <v>129</v>
      </c>
      <c r="H50" s="29">
        <v>10</v>
      </c>
      <c r="I50" s="29">
        <v>3</v>
      </c>
      <c r="J50" s="29" t="s">
        <v>27</v>
      </c>
      <c r="K50" s="29" t="s">
        <v>27</v>
      </c>
      <c r="L50" s="36"/>
      <c r="M50" s="36"/>
      <c r="N50" s="36"/>
      <c r="O50" s="36"/>
      <c r="P50" s="175">
        <v>3</v>
      </c>
      <c r="Q50" s="32">
        <f t="shared" si="0"/>
        <v>4.4000000000000004</v>
      </c>
      <c r="R50" s="33" t="str">
        <f t="shared" si="3"/>
        <v>D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4852</v>
      </c>
      <c r="D51" s="26" t="s">
        <v>3503</v>
      </c>
      <c r="E51" s="27" t="s">
        <v>1479</v>
      </c>
      <c r="F51" s="25" t="s">
        <v>407</v>
      </c>
      <c r="G51" s="25" t="s">
        <v>594</v>
      </c>
      <c r="H51" s="29">
        <v>10</v>
      </c>
      <c r="I51" s="29">
        <v>8</v>
      </c>
      <c r="J51" s="29" t="s">
        <v>27</v>
      </c>
      <c r="K51" s="29" t="s">
        <v>27</v>
      </c>
      <c r="L51" s="36"/>
      <c r="M51" s="36"/>
      <c r="N51" s="36"/>
      <c r="O51" s="36"/>
      <c r="P51" s="175">
        <v>5</v>
      </c>
      <c r="Q51" s="32">
        <f t="shared" si="0"/>
        <v>6.9</v>
      </c>
      <c r="R51" s="33" t="str">
        <f t="shared" si="3"/>
        <v>C+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4853</v>
      </c>
      <c r="D52" s="26" t="s">
        <v>4854</v>
      </c>
      <c r="E52" s="27" t="s">
        <v>879</v>
      </c>
      <c r="F52" s="25" t="s">
        <v>4855</v>
      </c>
      <c r="G52" s="25" t="s">
        <v>4856</v>
      </c>
      <c r="H52" s="29">
        <v>8</v>
      </c>
      <c r="I52" s="29">
        <v>3</v>
      </c>
      <c r="J52" s="29" t="s">
        <v>27</v>
      </c>
      <c r="K52" s="29" t="s">
        <v>27</v>
      </c>
      <c r="L52" s="36"/>
      <c r="M52" s="36"/>
      <c r="N52" s="36"/>
      <c r="O52" s="36"/>
      <c r="P52" s="175">
        <v>4</v>
      </c>
      <c r="Q52" s="32">
        <f t="shared" si="0"/>
        <v>4.5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4857</v>
      </c>
      <c r="D53" s="26" t="s">
        <v>1471</v>
      </c>
      <c r="E53" s="27" t="s">
        <v>321</v>
      </c>
      <c r="F53" s="25" t="s">
        <v>1307</v>
      </c>
      <c r="G53" s="25" t="s">
        <v>75</v>
      </c>
      <c r="H53" s="29">
        <v>8</v>
      </c>
      <c r="I53" s="29">
        <v>10</v>
      </c>
      <c r="J53" s="29" t="s">
        <v>27</v>
      </c>
      <c r="K53" s="29" t="s">
        <v>27</v>
      </c>
      <c r="L53" s="36"/>
      <c r="M53" s="36"/>
      <c r="N53" s="36"/>
      <c r="O53" s="36"/>
      <c r="P53" s="175">
        <v>3</v>
      </c>
      <c r="Q53" s="32">
        <f t="shared" si="0"/>
        <v>6.1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4858</v>
      </c>
      <c r="D54" s="26" t="s">
        <v>3862</v>
      </c>
      <c r="E54" s="27" t="s">
        <v>885</v>
      </c>
      <c r="F54" s="25" t="s">
        <v>1259</v>
      </c>
      <c r="G54" s="25" t="s">
        <v>828</v>
      </c>
      <c r="H54" s="29">
        <v>7</v>
      </c>
      <c r="I54" s="29">
        <v>5</v>
      </c>
      <c r="J54" s="29" t="s">
        <v>27</v>
      </c>
      <c r="K54" s="29" t="s">
        <v>27</v>
      </c>
      <c r="L54" s="36"/>
      <c r="M54" s="36"/>
      <c r="N54" s="36"/>
      <c r="O54" s="36"/>
      <c r="P54" s="181" t="s">
        <v>27</v>
      </c>
      <c r="Q54" s="32">
        <f t="shared" si="0"/>
        <v>2.9</v>
      </c>
      <c r="R54" s="33" t="str">
        <f t="shared" si="3"/>
        <v>F</v>
      </c>
      <c r="S54" s="34" t="str">
        <f t="shared" si="1"/>
        <v>Kém</v>
      </c>
      <c r="T54" s="35" t="s">
        <v>5123</v>
      </c>
      <c r="U54" s="3"/>
      <c r="V54" s="101" t="str">
        <f t="shared" si="2"/>
        <v>Học lại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4859</v>
      </c>
      <c r="D55" s="26" t="s">
        <v>609</v>
      </c>
      <c r="E55" s="27" t="s">
        <v>334</v>
      </c>
      <c r="F55" s="25" t="s">
        <v>186</v>
      </c>
      <c r="G55" s="25" t="s">
        <v>828</v>
      </c>
      <c r="H55" s="29">
        <v>0</v>
      </c>
      <c r="I55" s="29">
        <v>0</v>
      </c>
      <c r="J55" s="29" t="s">
        <v>27</v>
      </c>
      <c r="K55" s="29" t="s">
        <v>27</v>
      </c>
      <c r="L55" s="36"/>
      <c r="M55" s="36"/>
      <c r="N55" s="36"/>
      <c r="O55" s="36"/>
      <c r="P55" s="175">
        <v>0</v>
      </c>
      <c r="Q55" s="32">
        <f t="shared" si="0"/>
        <v>0</v>
      </c>
      <c r="R55" s="33" t="str">
        <f t="shared" si="3"/>
        <v>F</v>
      </c>
      <c r="S55" s="34" t="str">
        <f t="shared" si="1"/>
        <v>Kém</v>
      </c>
      <c r="T55" s="35" t="str">
        <f t="shared" si="4"/>
        <v>Không đủ ĐKDT</v>
      </c>
      <c r="U55" s="3"/>
      <c r="V55" s="101" t="str">
        <f t="shared" si="2"/>
        <v>Học lại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4860</v>
      </c>
      <c r="D56" s="26" t="s">
        <v>872</v>
      </c>
      <c r="E56" s="27" t="s">
        <v>334</v>
      </c>
      <c r="F56" s="25" t="s">
        <v>622</v>
      </c>
      <c r="G56" s="25" t="s">
        <v>100</v>
      </c>
      <c r="H56" s="29">
        <v>10</v>
      </c>
      <c r="I56" s="29">
        <v>6</v>
      </c>
      <c r="J56" s="29" t="s">
        <v>27</v>
      </c>
      <c r="K56" s="29" t="s">
        <v>27</v>
      </c>
      <c r="L56" s="36"/>
      <c r="M56" s="36"/>
      <c r="N56" s="36"/>
      <c r="O56" s="36"/>
      <c r="P56" s="175">
        <v>3</v>
      </c>
      <c r="Q56" s="32">
        <f t="shared" si="0"/>
        <v>5.3</v>
      </c>
      <c r="R56" s="33" t="str">
        <f t="shared" si="3"/>
        <v>D+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4861</v>
      </c>
      <c r="D57" s="26" t="s">
        <v>3928</v>
      </c>
      <c r="E57" s="27" t="s">
        <v>1077</v>
      </c>
      <c r="F57" s="25" t="s">
        <v>1714</v>
      </c>
      <c r="G57" s="25" t="s">
        <v>828</v>
      </c>
      <c r="H57" s="29">
        <v>9</v>
      </c>
      <c r="I57" s="29">
        <v>9</v>
      </c>
      <c r="J57" s="29" t="s">
        <v>27</v>
      </c>
      <c r="K57" s="29" t="s">
        <v>27</v>
      </c>
      <c r="L57" s="36"/>
      <c r="M57" s="36"/>
      <c r="N57" s="36"/>
      <c r="O57" s="36"/>
      <c r="P57" s="175">
        <v>7</v>
      </c>
      <c r="Q57" s="32">
        <f t="shared" si="0"/>
        <v>8</v>
      </c>
      <c r="R57" s="33" t="str">
        <f t="shared" si="3"/>
        <v>B+</v>
      </c>
      <c r="S57" s="34" t="str">
        <f t="shared" si="1"/>
        <v>Khá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4862</v>
      </c>
      <c r="D58" s="26" t="s">
        <v>306</v>
      </c>
      <c r="E58" s="27" t="s">
        <v>1077</v>
      </c>
      <c r="F58" s="25" t="s">
        <v>4863</v>
      </c>
      <c r="G58" s="25" t="s">
        <v>1402</v>
      </c>
      <c r="H58" s="29">
        <v>8</v>
      </c>
      <c r="I58" s="29">
        <v>6</v>
      </c>
      <c r="J58" s="29" t="s">
        <v>27</v>
      </c>
      <c r="K58" s="29" t="s">
        <v>27</v>
      </c>
      <c r="L58" s="36"/>
      <c r="M58" s="36"/>
      <c r="N58" s="36"/>
      <c r="O58" s="36"/>
      <c r="P58" s="175">
        <v>9</v>
      </c>
      <c r="Q58" s="32">
        <f t="shared" si="0"/>
        <v>7.9</v>
      </c>
      <c r="R58" s="33" t="str">
        <f t="shared" si="3"/>
        <v>B</v>
      </c>
      <c r="S58" s="34" t="str">
        <f t="shared" si="1"/>
        <v>Khá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4864</v>
      </c>
      <c r="D59" s="26" t="s">
        <v>1728</v>
      </c>
      <c r="E59" s="27" t="s">
        <v>1497</v>
      </c>
      <c r="F59" s="25" t="s">
        <v>1512</v>
      </c>
      <c r="G59" s="25" t="s">
        <v>828</v>
      </c>
      <c r="H59" s="29">
        <v>10</v>
      </c>
      <c r="I59" s="29">
        <v>6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6.3</v>
      </c>
      <c r="R59" s="33" t="str">
        <f t="shared" si="3"/>
        <v>C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4865</v>
      </c>
      <c r="D60" s="26" t="s">
        <v>822</v>
      </c>
      <c r="E60" s="27" t="s">
        <v>348</v>
      </c>
      <c r="F60" s="25" t="s">
        <v>688</v>
      </c>
      <c r="G60" s="25" t="s">
        <v>75</v>
      </c>
      <c r="H60" s="29">
        <v>5</v>
      </c>
      <c r="I60" s="29">
        <v>3</v>
      </c>
      <c r="J60" s="29" t="s">
        <v>27</v>
      </c>
      <c r="K60" s="29" t="s">
        <v>27</v>
      </c>
      <c r="L60" s="36"/>
      <c r="M60" s="36"/>
      <c r="N60" s="36"/>
      <c r="O60" s="36"/>
      <c r="P60" s="175">
        <v>3</v>
      </c>
      <c r="Q60" s="32">
        <f t="shared" si="0"/>
        <v>3.4</v>
      </c>
      <c r="R60" s="33" t="str">
        <f t="shared" si="3"/>
        <v>F</v>
      </c>
      <c r="S60" s="34" t="str">
        <f t="shared" si="1"/>
        <v>Kém</v>
      </c>
      <c r="T60" s="35" t="str">
        <f t="shared" si="4"/>
        <v/>
      </c>
      <c r="U60" s="3"/>
      <c r="V60" s="101" t="str">
        <f t="shared" si="2"/>
        <v>Học lại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hidden="1" customHeight="1">
      <c r="B61" s="24">
        <v>51</v>
      </c>
      <c r="C61" s="25"/>
      <c r="D61" s="26"/>
      <c r="E61" s="27"/>
      <c r="F61" s="25"/>
      <c r="G61" s="25"/>
      <c r="H61" s="29"/>
      <c r="I61" s="29"/>
      <c r="J61" s="29" t="s">
        <v>27</v>
      </c>
      <c r="K61" s="29" t="s">
        <v>27</v>
      </c>
      <c r="L61" s="36"/>
      <c r="M61" s="36"/>
      <c r="N61" s="36"/>
      <c r="O61" s="36"/>
      <c r="P61" s="31"/>
      <c r="Q61" s="32">
        <f t="shared" si="0"/>
        <v>0</v>
      </c>
      <c r="R61" s="33" t="str">
        <f t="shared" si="3"/>
        <v>F</v>
      </c>
      <c r="S61" s="34" t="str">
        <f t="shared" si="1"/>
        <v>Kém</v>
      </c>
      <c r="T61" s="35" t="str">
        <f t="shared" si="4"/>
        <v>Không đủ ĐKDT</v>
      </c>
      <c r="U61" s="3"/>
      <c r="V61" s="101" t="str">
        <f t="shared" si="2"/>
        <v>Học lại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hidden="1" customHeight="1">
      <c r="B62" s="24">
        <v>52</v>
      </c>
      <c r="C62" s="25"/>
      <c r="D62" s="26"/>
      <c r="E62" s="27"/>
      <c r="F62" s="25"/>
      <c r="G62" s="25"/>
      <c r="H62" s="29"/>
      <c r="I62" s="29"/>
      <c r="J62" s="29" t="s">
        <v>27</v>
      </c>
      <c r="K62" s="29" t="s">
        <v>27</v>
      </c>
      <c r="L62" s="36"/>
      <c r="M62" s="36"/>
      <c r="N62" s="36"/>
      <c r="O62" s="36"/>
      <c r="P62" s="31"/>
      <c r="Q62" s="32">
        <f t="shared" si="0"/>
        <v>0</v>
      </c>
      <c r="R62" s="33" t="str">
        <f t="shared" si="3"/>
        <v>F</v>
      </c>
      <c r="S62" s="34" t="str">
        <f t="shared" si="1"/>
        <v>Kém</v>
      </c>
      <c r="T62" s="35" t="str">
        <f t="shared" si="4"/>
        <v>Không đủ ĐKDT</v>
      </c>
      <c r="U62" s="3"/>
      <c r="V62" s="101" t="str">
        <f t="shared" si="2"/>
        <v>Học lại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hidden="1" customHeight="1">
      <c r="B63" s="24">
        <v>53</v>
      </c>
      <c r="C63" s="25"/>
      <c r="D63" s="26"/>
      <c r="E63" s="27"/>
      <c r="F63" s="25"/>
      <c r="G63" s="25"/>
      <c r="H63" s="29"/>
      <c r="I63" s="29"/>
      <c r="J63" s="29" t="s">
        <v>27</v>
      </c>
      <c r="K63" s="29" t="s">
        <v>27</v>
      </c>
      <c r="L63" s="36"/>
      <c r="M63" s="36"/>
      <c r="N63" s="36"/>
      <c r="O63" s="36"/>
      <c r="P63" s="31"/>
      <c r="Q63" s="32">
        <f t="shared" si="0"/>
        <v>0</v>
      </c>
      <c r="R63" s="33" t="str">
        <f t="shared" si="3"/>
        <v>F</v>
      </c>
      <c r="S63" s="34" t="str">
        <f t="shared" si="1"/>
        <v>Kém</v>
      </c>
      <c r="T63" s="35" t="str">
        <f t="shared" si="4"/>
        <v>Không đủ ĐKDT</v>
      </c>
      <c r="U63" s="3"/>
      <c r="V63" s="101" t="str">
        <f t="shared" si="2"/>
        <v>Học lại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hidden="1" customHeight="1">
      <c r="B64" s="24">
        <v>54</v>
      </c>
      <c r="C64" s="25"/>
      <c r="D64" s="26"/>
      <c r="E64" s="27"/>
      <c r="F64" s="25"/>
      <c r="G64" s="25"/>
      <c r="H64" s="29"/>
      <c r="I64" s="29"/>
      <c r="J64" s="29" t="s">
        <v>27</v>
      </c>
      <c r="K64" s="29" t="s">
        <v>27</v>
      </c>
      <c r="L64" s="36"/>
      <c r="M64" s="36"/>
      <c r="N64" s="36"/>
      <c r="O64" s="36"/>
      <c r="P64" s="31"/>
      <c r="Q64" s="32">
        <f t="shared" si="0"/>
        <v>0</v>
      </c>
      <c r="R64" s="33" t="str">
        <f t="shared" si="3"/>
        <v>F</v>
      </c>
      <c r="S64" s="34" t="str">
        <f t="shared" si="1"/>
        <v>Kém</v>
      </c>
      <c r="T64" s="35" t="str">
        <f t="shared" si="4"/>
        <v>Không đủ ĐKDT</v>
      </c>
      <c r="U64" s="3"/>
      <c r="V64" s="101" t="str">
        <f t="shared" si="2"/>
        <v>Học lại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hidden="1" customHeight="1">
      <c r="B65" s="24">
        <v>55</v>
      </c>
      <c r="C65" s="25"/>
      <c r="D65" s="26"/>
      <c r="E65" s="27"/>
      <c r="F65" s="25"/>
      <c r="G65" s="25"/>
      <c r="H65" s="29"/>
      <c r="I65" s="29"/>
      <c r="J65" s="29" t="s">
        <v>27</v>
      </c>
      <c r="K65" s="29" t="s">
        <v>27</v>
      </c>
      <c r="L65" s="36"/>
      <c r="M65" s="36"/>
      <c r="N65" s="36"/>
      <c r="O65" s="36"/>
      <c r="P65" s="31"/>
      <c r="Q65" s="32">
        <f t="shared" si="0"/>
        <v>0</v>
      </c>
      <c r="R65" s="33" t="str">
        <f t="shared" si="3"/>
        <v>F</v>
      </c>
      <c r="S65" s="34" t="str">
        <f t="shared" si="1"/>
        <v>Kém</v>
      </c>
      <c r="T65" s="35" t="str">
        <f t="shared" si="4"/>
        <v>Không đủ ĐKDT</v>
      </c>
      <c r="U65" s="3"/>
      <c r="V65" s="101" t="str">
        <f t="shared" si="2"/>
        <v>Học lại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idden="1">
      <c r="B66" s="24">
        <v>56</v>
      </c>
      <c r="C66" s="25"/>
      <c r="D66" s="26"/>
      <c r="E66" s="27"/>
      <c r="F66" s="25"/>
      <c r="G66" s="25"/>
      <c r="H66" s="29"/>
      <c r="I66" s="29"/>
      <c r="J66" s="29" t="s">
        <v>27</v>
      </c>
      <c r="K66" s="29" t="s">
        <v>27</v>
      </c>
      <c r="L66" s="36"/>
      <c r="M66" s="36"/>
      <c r="N66" s="36"/>
      <c r="O66" s="36"/>
      <c r="P66" s="31"/>
      <c r="Q66" s="32">
        <f t="shared" si="0"/>
        <v>0</v>
      </c>
      <c r="R66" s="33" t="str">
        <f t="shared" si="3"/>
        <v>F</v>
      </c>
      <c r="S66" s="34" t="str">
        <f t="shared" si="1"/>
        <v>Kém</v>
      </c>
      <c r="T66" s="35" t="str">
        <f t="shared" si="4"/>
        <v>Không đủ ĐKDT</v>
      </c>
      <c r="U66" s="3"/>
      <c r="V66" s="101" t="str">
        <f t="shared" si="2"/>
        <v>Học lại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idden="1">
      <c r="B67" s="24">
        <v>57</v>
      </c>
      <c r="C67" s="25"/>
      <c r="D67" s="26"/>
      <c r="E67" s="27"/>
      <c r="F67" s="28"/>
      <c r="G67" s="25"/>
      <c r="H67" s="29" t="s">
        <v>27</v>
      </c>
      <c r="I67" s="29" t="s">
        <v>27</v>
      </c>
      <c r="J67" s="29" t="s">
        <v>27</v>
      </c>
      <c r="K67" s="29" t="s">
        <v>27</v>
      </c>
      <c r="L67" s="36"/>
      <c r="M67" s="36"/>
      <c r="N67" s="36"/>
      <c r="O67" s="36"/>
      <c r="P67" s="31"/>
      <c r="Q67" s="32">
        <f t="shared" si="0"/>
        <v>0</v>
      </c>
      <c r="R67" s="33" t="str">
        <f t="shared" si="3"/>
        <v>F</v>
      </c>
      <c r="S67" s="34" t="str">
        <f t="shared" si="1"/>
        <v>Kém</v>
      </c>
      <c r="T67" s="35" t="str">
        <f t="shared" si="4"/>
        <v/>
      </c>
      <c r="U67" s="3"/>
      <c r="V67" s="101" t="str">
        <f t="shared" si="2"/>
        <v>Thi lại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idden="1">
      <c r="B68" s="24">
        <v>58</v>
      </c>
      <c r="C68" s="25"/>
      <c r="D68" s="26"/>
      <c r="E68" s="27"/>
      <c r="F68" s="28"/>
      <c r="G68" s="25"/>
      <c r="H68" s="29" t="s">
        <v>27</v>
      </c>
      <c r="I68" s="29" t="s">
        <v>27</v>
      </c>
      <c r="J68" s="29" t="s">
        <v>27</v>
      </c>
      <c r="K68" s="29" t="s">
        <v>27</v>
      </c>
      <c r="L68" s="36"/>
      <c r="M68" s="36"/>
      <c r="N68" s="36"/>
      <c r="O68" s="36"/>
      <c r="P68" s="31"/>
      <c r="Q68" s="32">
        <f t="shared" si="0"/>
        <v>0</v>
      </c>
      <c r="R68" s="33" t="str">
        <f t="shared" si="3"/>
        <v>F</v>
      </c>
      <c r="S68" s="34" t="str">
        <f t="shared" si="1"/>
        <v>Kém</v>
      </c>
      <c r="T68" s="35" t="str">
        <f t="shared" si="4"/>
        <v/>
      </c>
      <c r="U68" s="3"/>
      <c r="V68" s="101" t="str">
        <f t="shared" si="2"/>
        <v>Thi lại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idden="1">
      <c r="B69" s="24">
        <v>59</v>
      </c>
      <c r="C69" s="25"/>
      <c r="D69" s="26"/>
      <c r="E69" s="27"/>
      <c r="F69" s="28"/>
      <c r="G69" s="25"/>
      <c r="H69" s="29" t="s">
        <v>27</v>
      </c>
      <c r="I69" s="29" t="s">
        <v>27</v>
      </c>
      <c r="J69" s="29" t="s">
        <v>27</v>
      </c>
      <c r="K69" s="29" t="s">
        <v>27</v>
      </c>
      <c r="L69" s="36"/>
      <c r="M69" s="36"/>
      <c r="N69" s="36"/>
      <c r="O69" s="36"/>
      <c r="P69" s="31"/>
      <c r="Q69" s="32">
        <f t="shared" si="0"/>
        <v>0</v>
      </c>
      <c r="R69" s="33" t="str">
        <f t="shared" si="3"/>
        <v>F</v>
      </c>
      <c r="S69" s="34" t="str">
        <f t="shared" si="1"/>
        <v>Kém</v>
      </c>
      <c r="T69" s="35" t="str">
        <f t="shared" si="4"/>
        <v/>
      </c>
      <c r="U69" s="3"/>
      <c r="V69" s="101" t="str">
        <f t="shared" si="2"/>
        <v>Thi lại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idden="1">
      <c r="B70" s="24">
        <v>60</v>
      </c>
      <c r="C70" s="25"/>
      <c r="D70" s="26"/>
      <c r="E70" s="27"/>
      <c r="F70" s="28"/>
      <c r="G70" s="25"/>
      <c r="H70" s="29" t="s">
        <v>27</v>
      </c>
      <c r="I70" s="29" t="s">
        <v>27</v>
      </c>
      <c r="J70" s="29" t="s">
        <v>27</v>
      </c>
      <c r="K70" s="29" t="s">
        <v>27</v>
      </c>
      <c r="L70" s="36"/>
      <c r="M70" s="36"/>
      <c r="N70" s="36"/>
      <c r="O70" s="36"/>
      <c r="P70" s="31"/>
      <c r="Q70" s="32">
        <f t="shared" si="0"/>
        <v>0</v>
      </c>
      <c r="R70" s="33" t="str">
        <f t="shared" si="3"/>
        <v>F</v>
      </c>
      <c r="S70" s="34" t="str">
        <f t="shared" si="1"/>
        <v>Kém</v>
      </c>
      <c r="T70" s="35" t="str">
        <f t="shared" si="4"/>
        <v/>
      </c>
      <c r="U70" s="3"/>
      <c r="V70" s="101" t="str">
        <f t="shared" si="2"/>
        <v>Thi lại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135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40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1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16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94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559" priority="2" operator="greaterThan">
      <formula>10</formula>
    </cfRule>
  </conditionalFormatting>
  <conditionalFormatting sqref="C1:C1048576">
    <cfRule type="duplicateValues" dxfId="558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62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5120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43611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42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7</v>
      </c>
      <c r="AI9" s="81">
        <f>+$AH$9/$Y$9</f>
        <v>4.6666666666666669E-2</v>
      </c>
      <c r="AJ9" s="73">
        <f>COUNTIF($V$11:$V$219,"Đạt")</f>
        <v>53</v>
      </c>
      <c r="AK9" s="80">
        <f>+$AJ$9/$Y$9</f>
        <v>0.35333333333333333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4866</v>
      </c>
      <c r="D11" s="17" t="s">
        <v>4867</v>
      </c>
      <c r="E11" s="18" t="s">
        <v>73</v>
      </c>
      <c r="F11" s="16" t="s">
        <v>944</v>
      </c>
      <c r="G11" s="16" t="s">
        <v>945</v>
      </c>
      <c r="H11" s="19">
        <v>10</v>
      </c>
      <c r="I11" s="19">
        <v>6</v>
      </c>
      <c r="J11" s="19" t="s">
        <v>27</v>
      </c>
      <c r="K11" s="19" t="s">
        <v>27</v>
      </c>
      <c r="L11" s="20"/>
      <c r="M11" s="20"/>
      <c r="N11" s="20"/>
      <c r="O11" s="20"/>
      <c r="P11" s="174">
        <v>2</v>
      </c>
      <c r="Q11" s="21">
        <f t="shared" ref="Q11:Q74" si="0">ROUND(SUMPRODUCT(H11:P11,$H$10:$P$10)/100,1)</f>
        <v>4.8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4868</v>
      </c>
      <c r="D12" s="26" t="s">
        <v>3346</v>
      </c>
      <c r="E12" s="27" t="s">
        <v>73</v>
      </c>
      <c r="F12" s="25" t="s">
        <v>236</v>
      </c>
      <c r="G12" s="25" t="s">
        <v>512</v>
      </c>
      <c r="H12" s="29">
        <v>8</v>
      </c>
      <c r="I12" s="29">
        <v>4</v>
      </c>
      <c r="J12" s="29" t="s">
        <v>27</v>
      </c>
      <c r="K12" s="29" t="s">
        <v>27</v>
      </c>
      <c r="L12" s="30"/>
      <c r="M12" s="30"/>
      <c r="N12" s="30"/>
      <c r="O12" s="30"/>
      <c r="P12" s="175">
        <v>2</v>
      </c>
      <c r="Q12" s="32">
        <f t="shared" si="0"/>
        <v>3.8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F</v>
      </c>
      <c r="S12" s="34" t="str">
        <f t="shared" si="1"/>
        <v>Kém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Học lại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4869</v>
      </c>
      <c r="D13" s="26" t="s">
        <v>2875</v>
      </c>
      <c r="E13" s="27" t="s">
        <v>73</v>
      </c>
      <c r="F13" s="25" t="s">
        <v>704</v>
      </c>
      <c r="G13" s="25" t="s">
        <v>594</v>
      </c>
      <c r="H13" s="29">
        <v>10</v>
      </c>
      <c r="I13" s="29">
        <v>4</v>
      </c>
      <c r="J13" s="29" t="s">
        <v>27</v>
      </c>
      <c r="K13" s="29" t="s">
        <v>27</v>
      </c>
      <c r="L13" s="36"/>
      <c r="M13" s="36"/>
      <c r="N13" s="36"/>
      <c r="O13" s="36"/>
      <c r="P13" s="175">
        <v>2</v>
      </c>
      <c r="Q13" s="32">
        <f t="shared" si="0"/>
        <v>4.2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4870</v>
      </c>
      <c r="D14" s="26" t="s">
        <v>3517</v>
      </c>
      <c r="E14" s="27" t="s">
        <v>73</v>
      </c>
      <c r="F14" s="25" t="s">
        <v>417</v>
      </c>
      <c r="G14" s="25" t="s">
        <v>297</v>
      </c>
      <c r="H14" s="29">
        <v>10</v>
      </c>
      <c r="I14" s="29">
        <v>8</v>
      </c>
      <c r="J14" s="29" t="s">
        <v>27</v>
      </c>
      <c r="K14" s="29" t="s">
        <v>27</v>
      </c>
      <c r="L14" s="36"/>
      <c r="M14" s="36"/>
      <c r="N14" s="36"/>
      <c r="O14" s="36"/>
      <c r="P14" s="175">
        <v>5</v>
      </c>
      <c r="Q14" s="32">
        <f t="shared" si="0"/>
        <v>6.9</v>
      </c>
      <c r="R14" s="33" t="str">
        <f t="shared" si="3"/>
        <v>C+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4871</v>
      </c>
      <c r="D15" s="26" t="s">
        <v>3517</v>
      </c>
      <c r="E15" s="27" t="s">
        <v>73</v>
      </c>
      <c r="F15" s="25" t="s">
        <v>813</v>
      </c>
      <c r="G15" s="25" t="s">
        <v>191</v>
      </c>
      <c r="H15" s="29">
        <v>10</v>
      </c>
      <c r="I15" s="29">
        <v>2</v>
      </c>
      <c r="J15" s="29" t="s">
        <v>27</v>
      </c>
      <c r="K15" s="29" t="s">
        <v>27</v>
      </c>
      <c r="L15" s="36"/>
      <c r="M15" s="36"/>
      <c r="N15" s="36"/>
      <c r="O15" s="36"/>
      <c r="P15" s="175">
        <v>1</v>
      </c>
      <c r="Q15" s="32">
        <f t="shared" si="0"/>
        <v>3.1</v>
      </c>
      <c r="R15" s="33" t="str">
        <f t="shared" si="3"/>
        <v>F</v>
      </c>
      <c r="S15" s="34" t="str">
        <f t="shared" si="1"/>
        <v>Kém</v>
      </c>
      <c r="T15" s="35" t="str">
        <f t="shared" si="4"/>
        <v/>
      </c>
      <c r="U15" s="3"/>
      <c r="V15" s="101" t="str">
        <f t="shared" si="2"/>
        <v>Học lại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4872</v>
      </c>
      <c r="D16" s="26" t="s">
        <v>4873</v>
      </c>
      <c r="E16" s="27" t="s">
        <v>98</v>
      </c>
      <c r="F16" s="25" t="s">
        <v>166</v>
      </c>
      <c r="G16" s="25" t="s">
        <v>557</v>
      </c>
      <c r="H16" s="29">
        <v>10</v>
      </c>
      <c r="I16" s="29">
        <v>10</v>
      </c>
      <c r="J16" s="29" t="s">
        <v>27</v>
      </c>
      <c r="K16" s="29" t="s">
        <v>27</v>
      </c>
      <c r="L16" s="36"/>
      <c r="M16" s="36"/>
      <c r="N16" s="36"/>
      <c r="O16" s="36"/>
      <c r="P16" s="175">
        <v>3</v>
      </c>
      <c r="Q16" s="32">
        <f t="shared" si="0"/>
        <v>6.5</v>
      </c>
      <c r="R16" s="33" t="str">
        <f t="shared" si="3"/>
        <v>C+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4874</v>
      </c>
      <c r="D17" s="26" t="s">
        <v>1336</v>
      </c>
      <c r="E17" s="27" t="s">
        <v>1232</v>
      </c>
      <c r="F17" s="25" t="s">
        <v>1122</v>
      </c>
      <c r="G17" s="25" t="s">
        <v>594</v>
      </c>
      <c r="H17" s="29">
        <v>10</v>
      </c>
      <c r="I17" s="29">
        <v>9</v>
      </c>
      <c r="J17" s="29" t="s">
        <v>27</v>
      </c>
      <c r="K17" s="29" t="s">
        <v>27</v>
      </c>
      <c r="L17" s="36"/>
      <c r="M17" s="36"/>
      <c r="N17" s="36"/>
      <c r="O17" s="36"/>
      <c r="P17" s="175">
        <v>6</v>
      </c>
      <c r="Q17" s="32">
        <f t="shared" si="0"/>
        <v>7.7</v>
      </c>
      <c r="R17" s="33" t="str">
        <f t="shared" si="3"/>
        <v>B</v>
      </c>
      <c r="S17" s="34" t="str">
        <f t="shared" si="1"/>
        <v>Khá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4875</v>
      </c>
      <c r="D18" s="26" t="s">
        <v>3627</v>
      </c>
      <c r="E18" s="27" t="s">
        <v>113</v>
      </c>
      <c r="F18" s="25" t="s">
        <v>2019</v>
      </c>
      <c r="G18" s="25" t="s">
        <v>323</v>
      </c>
      <c r="H18" s="29">
        <v>10</v>
      </c>
      <c r="I18" s="29">
        <v>6</v>
      </c>
      <c r="J18" s="29" t="s">
        <v>27</v>
      </c>
      <c r="K18" s="29" t="s">
        <v>27</v>
      </c>
      <c r="L18" s="36"/>
      <c r="M18" s="36"/>
      <c r="N18" s="36"/>
      <c r="O18" s="36"/>
      <c r="P18" s="175">
        <v>1</v>
      </c>
      <c r="Q18" s="32">
        <f t="shared" si="0"/>
        <v>4.3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4876</v>
      </c>
      <c r="D19" s="26" t="s">
        <v>859</v>
      </c>
      <c r="E19" s="27" t="s">
        <v>948</v>
      </c>
      <c r="F19" s="25" t="s">
        <v>229</v>
      </c>
      <c r="G19" s="25" t="s">
        <v>594</v>
      </c>
      <c r="H19" s="29">
        <v>6</v>
      </c>
      <c r="I19" s="29">
        <v>5</v>
      </c>
      <c r="J19" s="29" t="s">
        <v>27</v>
      </c>
      <c r="K19" s="29" t="s">
        <v>27</v>
      </c>
      <c r="L19" s="36"/>
      <c r="M19" s="36"/>
      <c r="N19" s="36"/>
      <c r="O19" s="36"/>
      <c r="P19" s="181" t="s">
        <v>27</v>
      </c>
      <c r="Q19" s="32">
        <f t="shared" si="0"/>
        <v>2.7</v>
      </c>
      <c r="R19" s="33" t="str">
        <f t="shared" si="3"/>
        <v>F</v>
      </c>
      <c r="S19" s="34" t="str">
        <f t="shared" si="1"/>
        <v>Kém</v>
      </c>
      <c r="T19" s="35" t="s">
        <v>5123</v>
      </c>
      <c r="U19" s="3"/>
      <c r="V19" s="101" t="str">
        <f t="shared" si="2"/>
        <v>Học lại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4877</v>
      </c>
      <c r="D20" s="26" t="s">
        <v>774</v>
      </c>
      <c r="E20" s="27" t="s">
        <v>777</v>
      </c>
      <c r="F20" s="25" t="s">
        <v>1175</v>
      </c>
      <c r="G20" s="25" t="s">
        <v>205</v>
      </c>
      <c r="H20" s="29">
        <v>10</v>
      </c>
      <c r="I20" s="29">
        <v>8</v>
      </c>
      <c r="J20" s="29" t="s">
        <v>27</v>
      </c>
      <c r="K20" s="29" t="s">
        <v>27</v>
      </c>
      <c r="L20" s="36"/>
      <c r="M20" s="36"/>
      <c r="N20" s="36"/>
      <c r="O20" s="36"/>
      <c r="P20" s="175">
        <v>4</v>
      </c>
      <c r="Q20" s="32">
        <f t="shared" si="0"/>
        <v>6.4</v>
      </c>
      <c r="R20" s="33" t="str">
        <f t="shared" si="3"/>
        <v>C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4878</v>
      </c>
      <c r="D21" s="26" t="s">
        <v>254</v>
      </c>
      <c r="E21" s="27" t="s">
        <v>118</v>
      </c>
      <c r="F21" s="25" t="s">
        <v>790</v>
      </c>
      <c r="G21" s="25" t="s">
        <v>182</v>
      </c>
      <c r="H21" s="29">
        <v>10</v>
      </c>
      <c r="I21" s="29">
        <v>7</v>
      </c>
      <c r="J21" s="29" t="s">
        <v>27</v>
      </c>
      <c r="K21" s="29" t="s">
        <v>27</v>
      </c>
      <c r="L21" s="36"/>
      <c r="M21" s="36"/>
      <c r="N21" s="36"/>
      <c r="O21" s="36"/>
      <c r="P21" s="175">
        <v>6</v>
      </c>
      <c r="Q21" s="32">
        <f t="shared" si="0"/>
        <v>7.1</v>
      </c>
      <c r="R21" s="33" t="str">
        <f t="shared" si="3"/>
        <v>B</v>
      </c>
      <c r="S21" s="34" t="str">
        <f t="shared" si="1"/>
        <v>Khá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4879</v>
      </c>
      <c r="D22" s="26" t="s">
        <v>214</v>
      </c>
      <c r="E22" s="27" t="s">
        <v>118</v>
      </c>
      <c r="F22" s="25" t="s">
        <v>2588</v>
      </c>
      <c r="G22" s="25" t="s">
        <v>594</v>
      </c>
      <c r="H22" s="29">
        <v>10</v>
      </c>
      <c r="I22" s="29">
        <v>4</v>
      </c>
      <c r="J22" s="29" t="s">
        <v>27</v>
      </c>
      <c r="K22" s="29" t="s">
        <v>27</v>
      </c>
      <c r="L22" s="36"/>
      <c r="M22" s="36"/>
      <c r="N22" s="36"/>
      <c r="O22" s="36"/>
      <c r="P22" s="175">
        <v>3</v>
      </c>
      <c r="Q22" s="32">
        <f t="shared" si="0"/>
        <v>4.7</v>
      </c>
      <c r="R22" s="33" t="str">
        <f t="shared" si="3"/>
        <v>D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4880</v>
      </c>
      <c r="D23" s="26" t="s">
        <v>4881</v>
      </c>
      <c r="E23" s="27" t="s">
        <v>4882</v>
      </c>
      <c r="F23" s="25" t="s">
        <v>1791</v>
      </c>
      <c r="G23" s="25" t="s">
        <v>110</v>
      </c>
      <c r="H23" s="29">
        <v>10</v>
      </c>
      <c r="I23" s="29">
        <v>6</v>
      </c>
      <c r="J23" s="29" t="s">
        <v>27</v>
      </c>
      <c r="K23" s="29" t="s">
        <v>27</v>
      </c>
      <c r="L23" s="36"/>
      <c r="M23" s="36"/>
      <c r="N23" s="36"/>
      <c r="O23" s="36"/>
      <c r="P23" s="175">
        <v>5</v>
      </c>
      <c r="Q23" s="32">
        <f t="shared" si="0"/>
        <v>6.3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4883</v>
      </c>
      <c r="D24" s="26" t="s">
        <v>93</v>
      </c>
      <c r="E24" s="27" t="s">
        <v>413</v>
      </c>
      <c r="F24" s="25" t="s">
        <v>968</v>
      </c>
      <c r="G24" s="25" t="s">
        <v>158</v>
      </c>
      <c r="H24" s="29">
        <v>10</v>
      </c>
      <c r="I24" s="29">
        <v>8</v>
      </c>
      <c r="J24" s="29" t="s">
        <v>27</v>
      </c>
      <c r="K24" s="29" t="s">
        <v>27</v>
      </c>
      <c r="L24" s="36"/>
      <c r="M24" s="36"/>
      <c r="N24" s="36"/>
      <c r="O24" s="36"/>
      <c r="P24" s="175">
        <v>6</v>
      </c>
      <c r="Q24" s="32">
        <f t="shared" si="0"/>
        <v>7.4</v>
      </c>
      <c r="R24" s="33" t="str">
        <f t="shared" si="3"/>
        <v>B</v>
      </c>
      <c r="S24" s="34" t="str">
        <f t="shared" si="1"/>
        <v>Khá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4884</v>
      </c>
      <c r="D25" s="26" t="s">
        <v>4331</v>
      </c>
      <c r="E25" s="27" t="s">
        <v>141</v>
      </c>
      <c r="F25" s="25" t="s">
        <v>2176</v>
      </c>
      <c r="G25" s="25" t="s">
        <v>237</v>
      </c>
      <c r="H25" s="29">
        <v>10</v>
      </c>
      <c r="I25" s="29">
        <v>5</v>
      </c>
      <c r="J25" s="29" t="s">
        <v>27</v>
      </c>
      <c r="K25" s="29" t="s">
        <v>27</v>
      </c>
      <c r="L25" s="36"/>
      <c r="M25" s="36"/>
      <c r="N25" s="36"/>
      <c r="O25" s="36"/>
      <c r="P25" s="175">
        <v>2</v>
      </c>
      <c r="Q25" s="32">
        <f t="shared" si="0"/>
        <v>4.5</v>
      </c>
      <c r="R25" s="33" t="str">
        <f t="shared" si="3"/>
        <v>D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4885</v>
      </c>
      <c r="D26" s="26" t="s">
        <v>4886</v>
      </c>
      <c r="E26" s="27" t="s">
        <v>146</v>
      </c>
      <c r="F26" s="25" t="s">
        <v>2192</v>
      </c>
      <c r="G26" s="25" t="s">
        <v>205</v>
      </c>
      <c r="H26" s="29">
        <v>10</v>
      </c>
      <c r="I26" s="29">
        <v>6</v>
      </c>
      <c r="J26" s="29" t="s">
        <v>27</v>
      </c>
      <c r="K26" s="29" t="s">
        <v>27</v>
      </c>
      <c r="L26" s="36"/>
      <c r="M26" s="36"/>
      <c r="N26" s="36"/>
      <c r="O26" s="36"/>
      <c r="P26" s="175">
        <v>2</v>
      </c>
      <c r="Q26" s="32">
        <f t="shared" si="0"/>
        <v>4.8</v>
      </c>
      <c r="R26" s="33" t="str">
        <f t="shared" si="3"/>
        <v>D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4887</v>
      </c>
      <c r="D27" s="26" t="s">
        <v>4888</v>
      </c>
      <c r="E27" s="27" t="s">
        <v>582</v>
      </c>
      <c r="F27" s="25" t="s">
        <v>830</v>
      </c>
      <c r="G27" s="25" t="s">
        <v>205</v>
      </c>
      <c r="H27" s="29">
        <v>10</v>
      </c>
      <c r="I27" s="29">
        <v>9</v>
      </c>
      <c r="J27" s="29" t="s">
        <v>27</v>
      </c>
      <c r="K27" s="29" t="s">
        <v>27</v>
      </c>
      <c r="L27" s="36"/>
      <c r="M27" s="36"/>
      <c r="N27" s="36"/>
      <c r="O27" s="36"/>
      <c r="P27" s="175">
        <v>2</v>
      </c>
      <c r="Q27" s="32">
        <f t="shared" si="0"/>
        <v>5.7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4889</v>
      </c>
      <c r="D28" s="26" t="s">
        <v>176</v>
      </c>
      <c r="E28" s="27" t="s">
        <v>173</v>
      </c>
      <c r="F28" s="25" t="s">
        <v>1177</v>
      </c>
      <c r="G28" s="25" t="s">
        <v>323</v>
      </c>
      <c r="H28" s="29">
        <v>10</v>
      </c>
      <c r="I28" s="29">
        <v>8</v>
      </c>
      <c r="J28" s="29" t="s">
        <v>27</v>
      </c>
      <c r="K28" s="29" t="s">
        <v>27</v>
      </c>
      <c r="L28" s="36"/>
      <c r="M28" s="36"/>
      <c r="N28" s="36"/>
      <c r="O28" s="36"/>
      <c r="P28" s="175">
        <v>4</v>
      </c>
      <c r="Q28" s="32">
        <f t="shared" si="0"/>
        <v>6.4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4890</v>
      </c>
      <c r="D29" s="26" t="s">
        <v>1918</v>
      </c>
      <c r="E29" s="27" t="s">
        <v>443</v>
      </c>
      <c r="F29" s="25" t="s">
        <v>1731</v>
      </c>
      <c r="G29" s="25" t="s">
        <v>557</v>
      </c>
      <c r="H29" s="29">
        <v>10</v>
      </c>
      <c r="I29" s="29">
        <v>6</v>
      </c>
      <c r="J29" s="29" t="s">
        <v>27</v>
      </c>
      <c r="K29" s="29" t="s">
        <v>27</v>
      </c>
      <c r="L29" s="36"/>
      <c r="M29" s="36"/>
      <c r="N29" s="36"/>
      <c r="O29" s="36"/>
      <c r="P29" s="175">
        <v>4</v>
      </c>
      <c r="Q29" s="32">
        <f t="shared" si="0"/>
        <v>5.8</v>
      </c>
      <c r="R29" s="33" t="str">
        <f t="shared" si="3"/>
        <v>C</v>
      </c>
      <c r="S29" s="34" t="str">
        <f t="shared" si="1"/>
        <v>Trung bình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4891</v>
      </c>
      <c r="D30" s="26" t="s">
        <v>2673</v>
      </c>
      <c r="E30" s="27" t="s">
        <v>443</v>
      </c>
      <c r="F30" s="25" t="s">
        <v>476</v>
      </c>
      <c r="G30" s="25" t="s">
        <v>512</v>
      </c>
      <c r="H30" s="29">
        <v>10</v>
      </c>
      <c r="I30" s="29">
        <v>8</v>
      </c>
      <c r="J30" s="29" t="s">
        <v>27</v>
      </c>
      <c r="K30" s="29" t="s">
        <v>27</v>
      </c>
      <c r="L30" s="36"/>
      <c r="M30" s="36"/>
      <c r="N30" s="36"/>
      <c r="O30" s="36"/>
      <c r="P30" s="175">
        <v>4</v>
      </c>
      <c r="Q30" s="32">
        <f t="shared" si="0"/>
        <v>6.4</v>
      </c>
      <c r="R30" s="33" t="str">
        <f t="shared" si="3"/>
        <v>C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4892</v>
      </c>
      <c r="D31" s="26" t="s">
        <v>193</v>
      </c>
      <c r="E31" s="27" t="s">
        <v>1296</v>
      </c>
      <c r="F31" s="25" t="s">
        <v>1257</v>
      </c>
      <c r="G31" s="25" t="s">
        <v>512</v>
      </c>
      <c r="H31" s="29">
        <v>10</v>
      </c>
      <c r="I31" s="29">
        <v>8</v>
      </c>
      <c r="J31" s="29" t="s">
        <v>27</v>
      </c>
      <c r="K31" s="29" t="s">
        <v>27</v>
      </c>
      <c r="L31" s="36"/>
      <c r="M31" s="36"/>
      <c r="N31" s="36"/>
      <c r="O31" s="36"/>
      <c r="P31" s="175">
        <v>3</v>
      </c>
      <c r="Q31" s="32">
        <f t="shared" si="0"/>
        <v>5.9</v>
      </c>
      <c r="R31" s="33" t="str">
        <f t="shared" si="3"/>
        <v>C</v>
      </c>
      <c r="S31" s="34" t="str">
        <f t="shared" si="1"/>
        <v>Trung bình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4893</v>
      </c>
      <c r="D32" s="26" t="s">
        <v>254</v>
      </c>
      <c r="E32" s="27" t="s">
        <v>203</v>
      </c>
      <c r="F32" s="25" t="s">
        <v>576</v>
      </c>
      <c r="G32" s="25" t="s">
        <v>237</v>
      </c>
      <c r="H32" s="29">
        <v>10</v>
      </c>
      <c r="I32" s="29">
        <v>8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6.4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4894</v>
      </c>
      <c r="D33" s="26" t="s">
        <v>2605</v>
      </c>
      <c r="E33" s="27" t="s">
        <v>4895</v>
      </c>
      <c r="F33" s="25" t="s">
        <v>1020</v>
      </c>
      <c r="G33" s="25" t="s">
        <v>129</v>
      </c>
      <c r="H33" s="29">
        <v>10</v>
      </c>
      <c r="I33" s="29">
        <v>10</v>
      </c>
      <c r="J33" s="29" t="s">
        <v>27</v>
      </c>
      <c r="K33" s="29" t="s">
        <v>27</v>
      </c>
      <c r="L33" s="36"/>
      <c r="M33" s="36"/>
      <c r="N33" s="36"/>
      <c r="O33" s="36"/>
      <c r="P33" s="175">
        <v>6</v>
      </c>
      <c r="Q33" s="32">
        <f t="shared" si="0"/>
        <v>8</v>
      </c>
      <c r="R33" s="33" t="str">
        <f t="shared" si="3"/>
        <v>B+</v>
      </c>
      <c r="S33" s="34" t="str">
        <f t="shared" si="1"/>
        <v>Khá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4896</v>
      </c>
      <c r="D34" s="26" t="s">
        <v>3238</v>
      </c>
      <c r="E34" s="27" t="s">
        <v>2034</v>
      </c>
      <c r="F34" s="25" t="s">
        <v>527</v>
      </c>
      <c r="G34" s="25" t="s">
        <v>115</v>
      </c>
      <c r="H34" s="29">
        <v>10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3</v>
      </c>
      <c r="Q34" s="32">
        <f t="shared" si="0"/>
        <v>5.6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4897</v>
      </c>
      <c r="D35" s="26" t="s">
        <v>4898</v>
      </c>
      <c r="E35" s="27" t="s">
        <v>2034</v>
      </c>
      <c r="F35" s="25" t="s">
        <v>590</v>
      </c>
      <c r="G35" s="25" t="s">
        <v>95</v>
      </c>
      <c r="H35" s="29">
        <v>10</v>
      </c>
      <c r="I35" s="29">
        <v>3</v>
      </c>
      <c r="J35" s="29" t="s">
        <v>27</v>
      </c>
      <c r="K35" s="29" t="s">
        <v>27</v>
      </c>
      <c r="L35" s="36"/>
      <c r="M35" s="36"/>
      <c r="N35" s="36"/>
      <c r="O35" s="36"/>
      <c r="P35" s="175">
        <v>2</v>
      </c>
      <c r="Q35" s="32">
        <f t="shared" si="0"/>
        <v>3.9</v>
      </c>
      <c r="R35" s="33" t="str">
        <f t="shared" si="3"/>
        <v>F</v>
      </c>
      <c r="S35" s="34" t="str">
        <f t="shared" si="1"/>
        <v>Kém</v>
      </c>
      <c r="T35" s="35" t="str">
        <f t="shared" si="4"/>
        <v/>
      </c>
      <c r="U35" s="3"/>
      <c r="V35" s="101" t="str">
        <f t="shared" si="2"/>
        <v>Học lại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4899</v>
      </c>
      <c r="D36" s="26" t="s">
        <v>4900</v>
      </c>
      <c r="E36" s="27" t="s">
        <v>228</v>
      </c>
      <c r="F36" s="25" t="s">
        <v>1204</v>
      </c>
      <c r="G36" s="25" t="s">
        <v>323</v>
      </c>
      <c r="H36" s="29">
        <v>10</v>
      </c>
      <c r="I36" s="29">
        <v>6</v>
      </c>
      <c r="J36" s="29" t="s">
        <v>27</v>
      </c>
      <c r="K36" s="29" t="s">
        <v>27</v>
      </c>
      <c r="L36" s="36"/>
      <c r="M36" s="36"/>
      <c r="N36" s="36"/>
      <c r="O36" s="36"/>
      <c r="P36" s="175">
        <v>1</v>
      </c>
      <c r="Q36" s="32">
        <f t="shared" si="0"/>
        <v>4.3</v>
      </c>
      <c r="R36" s="33" t="str">
        <f t="shared" si="3"/>
        <v>D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4901</v>
      </c>
      <c r="D37" s="26" t="s">
        <v>1413</v>
      </c>
      <c r="E37" s="27" t="s">
        <v>228</v>
      </c>
      <c r="F37" s="25" t="s">
        <v>382</v>
      </c>
      <c r="G37" s="25" t="s">
        <v>234</v>
      </c>
      <c r="H37" s="29">
        <v>10</v>
      </c>
      <c r="I37" s="29">
        <v>5</v>
      </c>
      <c r="J37" s="29" t="s">
        <v>27</v>
      </c>
      <c r="K37" s="29" t="s">
        <v>27</v>
      </c>
      <c r="L37" s="36"/>
      <c r="M37" s="36"/>
      <c r="N37" s="36"/>
      <c r="O37" s="36"/>
      <c r="P37" s="175">
        <v>2</v>
      </c>
      <c r="Q37" s="32">
        <f t="shared" si="0"/>
        <v>4.5</v>
      </c>
      <c r="R37" s="33" t="str">
        <f t="shared" si="3"/>
        <v>D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4902</v>
      </c>
      <c r="D38" s="26" t="s">
        <v>3050</v>
      </c>
      <c r="E38" s="27" t="s">
        <v>656</v>
      </c>
      <c r="F38" s="25" t="s">
        <v>263</v>
      </c>
      <c r="G38" s="25" t="s">
        <v>512</v>
      </c>
      <c r="H38" s="29">
        <v>10</v>
      </c>
      <c r="I38" s="29">
        <v>9</v>
      </c>
      <c r="J38" s="29" t="s">
        <v>27</v>
      </c>
      <c r="K38" s="29" t="s">
        <v>27</v>
      </c>
      <c r="L38" s="36"/>
      <c r="M38" s="36"/>
      <c r="N38" s="36"/>
      <c r="O38" s="36"/>
      <c r="P38" s="175">
        <v>3</v>
      </c>
      <c r="Q38" s="32">
        <f t="shared" si="0"/>
        <v>6.2</v>
      </c>
      <c r="R38" s="33" t="str">
        <f t="shared" si="3"/>
        <v>C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4903</v>
      </c>
      <c r="D39" s="26" t="s">
        <v>4904</v>
      </c>
      <c r="E39" s="27" t="s">
        <v>232</v>
      </c>
      <c r="F39" s="25" t="s">
        <v>1307</v>
      </c>
      <c r="G39" s="25" t="s">
        <v>124</v>
      </c>
      <c r="H39" s="29">
        <v>10</v>
      </c>
      <c r="I39" s="29">
        <v>9</v>
      </c>
      <c r="J39" s="29" t="s">
        <v>27</v>
      </c>
      <c r="K39" s="29" t="s">
        <v>27</v>
      </c>
      <c r="L39" s="36"/>
      <c r="M39" s="36"/>
      <c r="N39" s="36"/>
      <c r="O39" s="36"/>
      <c r="P39" s="175">
        <v>1</v>
      </c>
      <c r="Q39" s="32">
        <f t="shared" si="0"/>
        <v>5.2</v>
      </c>
      <c r="R39" s="33" t="str">
        <f t="shared" si="3"/>
        <v>D+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4905</v>
      </c>
      <c r="D40" s="26" t="s">
        <v>81</v>
      </c>
      <c r="E40" s="27" t="s">
        <v>232</v>
      </c>
      <c r="F40" s="25" t="s">
        <v>1046</v>
      </c>
      <c r="G40" s="25" t="s">
        <v>512</v>
      </c>
      <c r="H40" s="29">
        <v>8</v>
      </c>
      <c r="I40" s="29">
        <v>7</v>
      </c>
      <c r="J40" s="29" t="s">
        <v>27</v>
      </c>
      <c r="K40" s="29" t="s">
        <v>27</v>
      </c>
      <c r="L40" s="36"/>
      <c r="M40" s="36"/>
      <c r="N40" s="36"/>
      <c r="O40" s="36"/>
      <c r="P40" s="175">
        <v>1</v>
      </c>
      <c r="Q40" s="32">
        <f t="shared" si="0"/>
        <v>4.2</v>
      </c>
      <c r="R40" s="33" t="str">
        <f t="shared" si="3"/>
        <v>D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4906</v>
      </c>
      <c r="D41" s="26" t="s">
        <v>365</v>
      </c>
      <c r="E41" s="27" t="s">
        <v>232</v>
      </c>
      <c r="F41" s="25" t="s">
        <v>2765</v>
      </c>
      <c r="G41" s="25" t="s">
        <v>237</v>
      </c>
      <c r="H41" s="29">
        <v>10</v>
      </c>
      <c r="I41" s="29">
        <v>5</v>
      </c>
      <c r="J41" s="29" t="s">
        <v>27</v>
      </c>
      <c r="K41" s="29" t="s">
        <v>27</v>
      </c>
      <c r="L41" s="36"/>
      <c r="M41" s="36"/>
      <c r="N41" s="36"/>
      <c r="O41" s="36"/>
      <c r="P41" s="175">
        <v>2</v>
      </c>
      <c r="Q41" s="32">
        <f t="shared" si="0"/>
        <v>4.5</v>
      </c>
      <c r="R41" s="33" t="str">
        <f t="shared" si="3"/>
        <v>D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4907</v>
      </c>
      <c r="D42" s="26" t="s">
        <v>646</v>
      </c>
      <c r="E42" s="27" t="s">
        <v>232</v>
      </c>
      <c r="F42" s="25" t="s">
        <v>484</v>
      </c>
      <c r="G42" s="25" t="s">
        <v>945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5</v>
      </c>
      <c r="Q42" s="32">
        <f t="shared" si="0"/>
        <v>6.6</v>
      </c>
      <c r="R42" s="33" t="str">
        <f t="shared" si="3"/>
        <v>C+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4908</v>
      </c>
      <c r="D43" s="26" t="s">
        <v>288</v>
      </c>
      <c r="E43" s="27" t="s">
        <v>1428</v>
      </c>
      <c r="F43" s="25" t="s">
        <v>3027</v>
      </c>
      <c r="G43" s="25" t="s">
        <v>115</v>
      </c>
      <c r="H43" s="29">
        <v>10</v>
      </c>
      <c r="I43" s="29">
        <v>8</v>
      </c>
      <c r="J43" s="29" t="s">
        <v>27</v>
      </c>
      <c r="K43" s="29" t="s">
        <v>27</v>
      </c>
      <c r="L43" s="36"/>
      <c r="M43" s="36"/>
      <c r="N43" s="36"/>
      <c r="O43" s="36"/>
      <c r="P43" s="175">
        <v>3</v>
      </c>
      <c r="Q43" s="32">
        <f t="shared" si="0"/>
        <v>5.9</v>
      </c>
      <c r="R43" s="33" t="str">
        <f t="shared" si="3"/>
        <v>C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4909</v>
      </c>
      <c r="D44" s="26" t="s">
        <v>884</v>
      </c>
      <c r="E44" s="27" t="s">
        <v>243</v>
      </c>
      <c r="F44" s="25" t="s">
        <v>4910</v>
      </c>
      <c r="G44" s="25" t="s">
        <v>945</v>
      </c>
      <c r="H44" s="29">
        <v>10</v>
      </c>
      <c r="I44" s="29">
        <v>9</v>
      </c>
      <c r="J44" s="29" t="s">
        <v>27</v>
      </c>
      <c r="K44" s="29" t="s">
        <v>27</v>
      </c>
      <c r="L44" s="36"/>
      <c r="M44" s="36"/>
      <c r="N44" s="36"/>
      <c r="O44" s="36"/>
      <c r="P44" s="175">
        <v>3</v>
      </c>
      <c r="Q44" s="32">
        <f t="shared" si="0"/>
        <v>6.2</v>
      </c>
      <c r="R44" s="33" t="str">
        <f t="shared" si="3"/>
        <v>C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4911</v>
      </c>
      <c r="D45" s="26" t="s">
        <v>4283</v>
      </c>
      <c r="E45" s="27" t="s">
        <v>673</v>
      </c>
      <c r="F45" s="25" t="s">
        <v>827</v>
      </c>
      <c r="G45" s="25" t="s">
        <v>95</v>
      </c>
      <c r="H45" s="29">
        <v>8</v>
      </c>
      <c r="I45" s="29">
        <v>6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5.4</v>
      </c>
      <c r="R45" s="33" t="str">
        <f t="shared" si="3"/>
        <v>D+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4912</v>
      </c>
      <c r="D46" s="26" t="s">
        <v>2406</v>
      </c>
      <c r="E46" s="27" t="s">
        <v>683</v>
      </c>
      <c r="F46" s="25" t="s">
        <v>4913</v>
      </c>
      <c r="G46" s="25" t="s">
        <v>191</v>
      </c>
      <c r="H46" s="29">
        <v>8</v>
      </c>
      <c r="I46" s="29">
        <v>5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5.0999999999999996</v>
      </c>
      <c r="R46" s="33" t="str">
        <f t="shared" si="3"/>
        <v>D+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4914</v>
      </c>
      <c r="D47" s="26" t="s">
        <v>876</v>
      </c>
      <c r="E47" s="27" t="s">
        <v>683</v>
      </c>
      <c r="F47" s="25" t="s">
        <v>1634</v>
      </c>
      <c r="G47" s="25" t="s">
        <v>594</v>
      </c>
      <c r="H47" s="29">
        <v>8</v>
      </c>
      <c r="I47" s="29">
        <v>4</v>
      </c>
      <c r="J47" s="29" t="s">
        <v>27</v>
      </c>
      <c r="K47" s="29" t="s">
        <v>27</v>
      </c>
      <c r="L47" s="36"/>
      <c r="M47" s="36"/>
      <c r="N47" s="36"/>
      <c r="O47" s="36"/>
      <c r="P47" s="175">
        <v>6</v>
      </c>
      <c r="Q47" s="32">
        <f t="shared" si="0"/>
        <v>5.8</v>
      </c>
      <c r="R47" s="33" t="str">
        <f t="shared" si="3"/>
        <v>C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4915</v>
      </c>
      <c r="D48" s="26" t="s">
        <v>4916</v>
      </c>
      <c r="E48" s="27" t="s">
        <v>266</v>
      </c>
      <c r="F48" s="25" t="s">
        <v>1443</v>
      </c>
      <c r="G48" s="25" t="s">
        <v>945</v>
      </c>
      <c r="H48" s="29">
        <v>10</v>
      </c>
      <c r="I48" s="29">
        <v>9</v>
      </c>
      <c r="J48" s="29" t="s">
        <v>27</v>
      </c>
      <c r="K48" s="29" t="s">
        <v>27</v>
      </c>
      <c r="L48" s="36"/>
      <c r="M48" s="36"/>
      <c r="N48" s="36"/>
      <c r="O48" s="36"/>
      <c r="P48" s="175">
        <v>6</v>
      </c>
      <c r="Q48" s="32">
        <f t="shared" si="0"/>
        <v>7.7</v>
      </c>
      <c r="R48" s="33" t="str">
        <f t="shared" si="3"/>
        <v>B</v>
      </c>
      <c r="S48" s="34" t="str">
        <f t="shared" si="1"/>
        <v>Khá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4917</v>
      </c>
      <c r="D49" s="26" t="s">
        <v>1506</v>
      </c>
      <c r="E49" s="27" t="s">
        <v>2510</v>
      </c>
      <c r="F49" s="25" t="s">
        <v>997</v>
      </c>
      <c r="G49" s="25" t="s">
        <v>945</v>
      </c>
      <c r="H49" s="29">
        <v>10</v>
      </c>
      <c r="I49" s="29">
        <v>8</v>
      </c>
      <c r="J49" s="29" t="s">
        <v>27</v>
      </c>
      <c r="K49" s="29" t="s">
        <v>27</v>
      </c>
      <c r="L49" s="36"/>
      <c r="M49" s="36"/>
      <c r="N49" s="36"/>
      <c r="O49" s="36"/>
      <c r="P49" s="175">
        <v>2</v>
      </c>
      <c r="Q49" s="32">
        <f t="shared" si="0"/>
        <v>5.4</v>
      </c>
      <c r="R49" s="33" t="str">
        <f t="shared" si="3"/>
        <v>D+</v>
      </c>
      <c r="S49" s="34" t="str">
        <f t="shared" si="1"/>
        <v>Trung bình yếu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4918</v>
      </c>
      <c r="D50" s="26" t="s">
        <v>4467</v>
      </c>
      <c r="E50" s="27" t="s">
        <v>495</v>
      </c>
      <c r="F50" s="25" t="s">
        <v>417</v>
      </c>
      <c r="G50" s="25" t="s">
        <v>297</v>
      </c>
      <c r="H50" s="29">
        <v>10</v>
      </c>
      <c r="I50" s="29">
        <v>8</v>
      </c>
      <c r="J50" s="29" t="s">
        <v>27</v>
      </c>
      <c r="K50" s="29" t="s">
        <v>27</v>
      </c>
      <c r="L50" s="36"/>
      <c r="M50" s="36"/>
      <c r="N50" s="36"/>
      <c r="O50" s="36"/>
      <c r="P50" s="175">
        <v>5</v>
      </c>
      <c r="Q50" s="32">
        <f t="shared" si="0"/>
        <v>6.9</v>
      </c>
      <c r="R50" s="33" t="str">
        <f t="shared" si="3"/>
        <v>C+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4919</v>
      </c>
      <c r="D51" s="26" t="s">
        <v>288</v>
      </c>
      <c r="E51" s="27" t="s">
        <v>495</v>
      </c>
      <c r="F51" s="25" t="s">
        <v>1148</v>
      </c>
      <c r="G51" s="25" t="s">
        <v>945</v>
      </c>
      <c r="H51" s="29">
        <v>10</v>
      </c>
      <c r="I51" s="29">
        <v>8</v>
      </c>
      <c r="J51" s="29" t="s">
        <v>27</v>
      </c>
      <c r="K51" s="29" t="s">
        <v>27</v>
      </c>
      <c r="L51" s="36"/>
      <c r="M51" s="36"/>
      <c r="N51" s="36"/>
      <c r="O51" s="36"/>
      <c r="P51" s="175">
        <v>4</v>
      </c>
      <c r="Q51" s="32">
        <f t="shared" si="0"/>
        <v>6.4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4920</v>
      </c>
      <c r="D52" s="26" t="s">
        <v>822</v>
      </c>
      <c r="E52" s="27" t="s">
        <v>291</v>
      </c>
      <c r="F52" s="25" t="s">
        <v>420</v>
      </c>
      <c r="G52" s="25" t="s">
        <v>376</v>
      </c>
      <c r="H52" s="29">
        <v>10</v>
      </c>
      <c r="I52" s="29">
        <v>7</v>
      </c>
      <c r="J52" s="29" t="s">
        <v>27</v>
      </c>
      <c r="K52" s="29" t="s">
        <v>27</v>
      </c>
      <c r="L52" s="36"/>
      <c r="M52" s="36"/>
      <c r="N52" s="36"/>
      <c r="O52" s="36"/>
      <c r="P52" s="175">
        <v>4</v>
      </c>
      <c r="Q52" s="32">
        <f t="shared" si="0"/>
        <v>6.1</v>
      </c>
      <c r="R52" s="33" t="str">
        <f t="shared" si="3"/>
        <v>C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4921</v>
      </c>
      <c r="D53" s="26" t="s">
        <v>4922</v>
      </c>
      <c r="E53" s="27" t="s">
        <v>295</v>
      </c>
      <c r="F53" s="25" t="s">
        <v>74</v>
      </c>
      <c r="G53" s="25" t="s">
        <v>594</v>
      </c>
      <c r="H53" s="29">
        <v>10</v>
      </c>
      <c r="I53" s="29">
        <v>7</v>
      </c>
      <c r="J53" s="29" t="s">
        <v>27</v>
      </c>
      <c r="K53" s="29" t="s">
        <v>27</v>
      </c>
      <c r="L53" s="36"/>
      <c r="M53" s="36"/>
      <c r="N53" s="36"/>
      <c r="O53" s="36"/>
      <c r="P53" s="175">
        <v>2</v>
      </c>
      <c r="Q53" s="32">
        <f t="shared" si="0"/>
        <v>5.0999999999999996</v>
      </c>
      <c r="R53" s="33" t="str">
        <f t="shared" si="3"/>
        <v>D+</v>
      </c>
      <c r="S53" s="34" t="str">
        <f t="shared" si="1"/>
        <v>Trung bình yếu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4923</v>
      </c>
      <c r="D54" s="26" t="s">
        <v>1784</v>
      </c>
      <c r="E54" s="27" t="s">
        <v>295</v>
      </c>
      <c r="F54" s="25" t="s">
        <v>1307</v>
      </c>
      <c r="G54" s="25" t="s">
        <v>512</v>
      </c>
      <c r="H54" s="29">
        <v>8</v>
      </c>
      <c r="I54" s="29">
        <v>5</v>
      </c>
      <c r="J54" s="29" t="s">
        <v>27</v>
      </c>
      <c r="K54" s="29" t="s">
        <v>27</v>
      </c>
      <c r="L54" s="36"/>
      <c r="M54" s="36"/>
      <c r="N54" s="36"/>
      <c r="O54" s="36"/>
      <c r="P54" s="175">
        <v>1</v>
      </c>
      <c r="Q54" s="32">
        <f t="shared" si="0"/>
        <v>3.6</v>
      </c>
      <c r="R54" s="33" t="str">
        <f t="shared" si="3"/>
        <v>F</v>
      </c>
      <c r="S54" s="34" t="str">
        <f t="shared" si="1"/>
        <v>Kém</v>
      </c>
      <c r="T54" s="35" t="str">
        <f t="shared" si="4"/>
        <v/>
      </c>
      <c r="U54" s="3"/>
      <c r="V54" s="101" t="str">
        <f t="shared" si="2"/>
        <v>Học lại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4924</v>
      </c>
      <c r="D55" s="26" t="s">
        <v>288</v>
      </c>
      <c r="E55" s="27" t="s">
        <v>873</v>
      </c>
      <c r="F55" s="25" t="s">
        <v>459</v>
      </c>
      <c r="G55" s="25" t="s">
        <v>653</v>
      </c>
      <c r="H55" s="29">
        <v>10</v>
      </c>
      <c r="I55" s="29">
        <v>10</v>
      </c>
      <c r="J55" s="29" t="s">
        <v>27</v>
      </c>
      <c r="K55" s="29" t="s">
        <v>27</v>
      </c>
      <c r="L55" s="36"/>
      <c r="M55" s="36"/>
      <c r="N55" s="36"/>
      <c r="O55" s="36"/>
      <c r="P55" s="175">
        <v>3</v>
      </c>
      <c r="Q55" s="32">
        <f t="shared" si="0"/>
        <v>6.5</v>
      </c>
      <c r="R55" s="33" t="str">
        <f t="shared" si="3"/>
        <v>C+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4925</v>
      </c>
      <c r="D56" s="26" t="s">
        <v>1506</v>
      </c>
      <c r="E56" s="27" t="s">
        <v>1724</v>
      </c>
      <c r="F56" s="25" t="s">
        <v>99</v>
      </c>
      <c r="G56" s="25" t="s">
        <v>945</v>
      </c>
      <c r="H56" s="29">
        <v>10</v>
      </c>
      <c r="I56" s="29">
        <v>7</v>
      </c>
      <c r="J56" s="29" t="s">
        <v>27</v>
      </c>
      <c r="K56" s="29" t="s">
        <v>27</v>
      </c>
      <c r="L56" s="36"/>
      <c r="M56" s="36"/>
      <c r="N56" s="36"/>
      <c r="O56" s="36"/>
      <c r="P56" s="175">
        <v>1</v>
      </c>
      <c r="Q56" s="32">
        <f t="shared" si="0"/>
        <v>4.5999999999999996</v>
      </c>
      <c r="R56" s="33" t="str">
        <f t="shared" si="3"/>
        <v>D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4926</v>
      </c>
      <c r="D57" s="26" t="s">
        <v>2724</v>
      </c>
      <c r="E57" s="27" t="s">
        <v>307</v>
      </c>
      <c r="F57" s="25" t="s">
        <v>1778</v>
      </c>
      <c r="G57" s="25" t="s">
        <v>124</v>
      </c>
      <c r="H57" s="29">
        <v>10</v>
      </c>
      <c r="I57" s="29">
        <v>8</v>
      </c>
      <c r="J57" s="29" t="s">
        <v>27</v>
      </c>
      <c r="K57" s="29" t="s">
        <v>27</v>
      </c>
      <c r="L57" s="36"/>
      <c r="M57" s="36"/>
      <c r="N57" s="36"/>
      <c r="O57" s="36"/>
      <c r="P57" s="175">
        <v>3</v>
      </c>
      <c r="Q57" s="32">
        <f t="shared" si="0"/>
        <v>5.9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4927</v>
      </c>
      <c r="D58" s="26" t="s">
        <v>4928</v>
      </c>
      <c r="E58" s="27" t="s">
        <v>307</v>
      </c>
      <c r="F58" s="25" t="s">
        <v>1629</v>
      </c>
      <c r="G58" s="25" t="s">
        <v>512</v>
      </c>
      <c r="H58" s="29">
        <v>10</v>
      </c>
      <c r="I58" s="29">
        <v>9</v>
      </c>
      <c r="J58" s="29" t="s">
        <v>27</v>
      </c>
      <c r="K58" s="29" t="s">
        <v>27</v>
      </c>
      <c r="L58" s="36"/>
      <c r="M58" s="36"/>
      <c r="N58" s="36"/>
      <c r="O58" s="36"/>
      <c r="P58" s="175">
        <v>6</v>
      </c>
      <c r="Q58" s="32">
        <f t="shared" si="0"/>
        <v>7.7</v>
      </c>
      <c r="R58" s="33" t="str">
        <f t="shared" si="3"/>
        <v>B</v>
      </c>
      <c r="S58" s="34" t="str">
        <f t="shared" si="1"/>
        <v>Khá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4929</v>
      </c>
      <c r="D59" s="26" t="s">
        <v>262</v>
      </c>
      <c r="E59" s="27" t="s">
        <v>506</v>
      </c>
      <c r="F59" s="25" t="s">
        <v>1198</v>
      </c>
      <c r="G59" s="25" t="s">
        <v>512</v>
      </c>
      <c r="H59" s="29">
        <v>6</v>
      </c>
      <c r="I59" s="29">
        <v>8</v>
      </c>
      <c r="J59" s="29" t="s">
        <v>27</v>
      </c>
      <c r="K59" s="29" t="s">
        <v>27</v>
      </c>
      <c r="L59" s="36"/>
      <c r="M59" s="36"/>
      <c r="N59" s="36"/>
      <c r="O59" s="36"/>
      <c r="P59" s="175">
        <v>1</v>
      </c>
      <c r="Q59" s="32">
        <f t="shared" si="0"/>
        <v>4.0999999999999996</v>
      </c>
      <c r="R59" s="33" t="str">
        <f t="shared" si="3"/>
        <v>D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4930</v>
      </c>
      <c r="D60" s="26" t="s">
        <v>4931</v>
      </c>
      <c r="E60" s="27" t="s">
        <v>515</v>
      </c>
      <c r="F60" s="25" t="s">
        <v>1923</v>
      </c>
      <c r="G60" s="25" t="s">
        <v>205</v>
      </c>
      <c r="H60" s="29">
        <v>10</v>
      </c>
      <c r="I60" s="29">
        <v>7</v>
      </c>
      <c r="J60" s="29" t="s">
        <v>27</v>
      </c>
      <c r="K60" s="29" t="s">
        <v>27</v>
      </c>
      <c r="L60" s="36"/>
      <c r="M60" s="36"/>
      <c r="N60" s="36"/>
      <c r="O60" s="36"/>
      <c r="P60" s="175">
        <v>5</v>
      </c>
      <c r="Q60" s="32">
        <f t="shared" si="0"/>
        <v>6.6</v>
      </c>
      <c r="R60" s="33" t="str">
        <f t="shared" si="3"/>
        <v>C+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4932</v>
      </c>
      <c r="D61" s="26" t="s">
        <v>1112</v>
      </c>
      <c r="E61" s="27" t="s">
        <v>515</v>
      </c>
      <c r="F61" s="25" t="s">
        <v>1803</v>
      </c>
      <c r="G61" s="25" t="s">
        <v>357</v>
      </c>
      <c r="H61" s="29">
        <v>0</v>
      </c>
      <c r="I61" s="29">
        <v>0</v>
      </c>
      <c r="J61" s="29" t="s">
        <v>27</v>
      </c>
      <c r="K61" s="29" t="s">
        <v>27</v>
      </c>
      <c r="L61" s="36"/>
      <c r="M61" s="36"/>
      <c r="N61" s="36"/>
      <c r="O61" s="36"/>
      <c r="P61" s="175">
        <v>0</v>
      </c>
      <c r="Q61" s="32">
        <f t="shared" si="0"/>
        <v>0</v>
      </c>
      <c r="R61" s="33" t="str">
        <f t="shared" si="3"/>
        <v>F</v>
      </c>
      <c r="S61" s="34" t="str">
        <f t="shared" si="1"/>
        <v>Kém</v>
      </c>
      <c r="T61" s="35" t="str">
        <f t="shared" si="4"/>
        <v>Không đủ ĐKDT</v>
      </c>
      <c r="U61" s="3"/>
      <c r="V61" s="101" t="str">
        <f t="shared" si="2"/>
        <v>Học lại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4933</v>
      </c>
      <c r="D62" s="26" t="s">
        <v>4934</v>
      </c>
      <c r="E62" s="27" t="s">
        <v>515</v>
      </c>
      <c r="F62" s="25" t="s">
        <v>2727</v>
      </c>
      <c r="G62" s="25" t="s">
        <v>323</v>
      </c>
      <c r="H62" s="29">
        <v>10</v>
      </c>
      <c r="I62" s="29">
        <v>8</v>
      </c>
      <c r="J62" s="29" t="s">
        <v>27</v>
      </c>
      <c r="K62" s="29" t="s">
        <v>27</v>
      </c>
      <c r="L62" s="36"/>
      <c r="M62" s="36"/>
      <c r="N62" s="36"/>
      <c r="O62" s="36"/>
      <c r="P62" s="175">
        <v>3</v>
      </c>
      <c r="Q62" s="32">
        <f t="shared" si="0"/>
        <v>5.9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4935</v>
      </c>
      <c r="D63" s="26" t="s">
        <v>4936</v>
      </c>
      <c r="E63" s="27" t="s">
        <v>522</v>
      </c>
      <c r="F63" s="25" t="s">
        <v>1710</v>
      </c>
      <c r="G63" s="25" t="s">
        <v>95</v>
      </c>
      <c r="H63" s="29">
        <v>10</v>
      </c>
      <c r="I63" s="29">
        <v>4</v>
      </c>
      <c r="J63" s="29" t="s">
        <v>27</v>
      </c>
      <c r="K63" s="29" t="s">
        <v>27</v>
      </c>
      <c r="L63" s="36"/>
      <c r="M63" s="36"/>
      <c r="N63" s="36"/>
      <c r="O63" s="36"/>
      <c r="P63" s="175">
        <v>5</v>
      </c>
      <c r="Q63" s="32">
        <f t="shared" si="0"/>
        <v>5.7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4937</v>
      </c>
      <c r="D64" s="26" t="s">
        <v>410</v>
      </c>
      <c r="E64" s="27" t="s">
        <v>904</v>
      </c>
      <c r="F64" s="25" t="s">
        <v>471</v>
      </c>
      <c r="G64" s="25" t="s">
        <v>282</v>
      </c>
      <c r="H64" s="29">
        <v>10</v>
      </c>
      <c r="I64" s="29">
        <v>6</v>
      </c>
      <c r="J64" s="29" t="s">
        <v>27</v>
      </c>
      <c r="K64" s="29" t="s">
        <v>27</v>
      </c>
      <c r="L64" s="36"/>
      <c r="M64" s="36"/>
      <c r="N64" s="36"/>
      <c r="O64" s="36"/>
      <c r="P64" s="175">
        <v>3</v>
      </c>
      <c r="Q64" s="32">
        <f t="shared" si="0"/>
        <v>5.3</v>
      </c>
      <c r="R64" s="33" t="str">
        <f t="shared" si="3"/>
        <v>D+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4938</v>
      </c>
      <c r="D65" s="26" t="s">
        <v>454</v>
      </c>
      <c r="E65" s="27" t="s">
        <v>334</v>
      </c>
      <c r="F65" s="25" t="s">
        <v>1579</v>
      </c>
      <c r="G65" s="25" t="s">
        <v>115</v>
      </c>
      <c r="H65" s="29">
        <v>10</v>
      </c>
      <c r="I65" s="29">
        <v>4</v>
      </c>
      <c r="J65" s="29" t="s">
        <v>27</v>
      </c>
      <c r="K65" s="29" t="s">
        <v>27</v>
      </c>
      <c r="L65" s="36"/>
      <c r="M65" s="36"/>
      <c r="N65" s="36"/>
      <c r="O65" s="36"/>
      <c r="P65" s="175">
        <v>3</v>
      </c>
      <c r="Q65" s="32">
        <f t="shared" si="0"/>
        <v>4.7</v>
      </c>
      <c r="R65" s="33" t="str">
        <f t="shared" si="3"/>
        <v>D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>
      <c r="B66" s="24">
        <v>56</v>
      </c>
      <c r="C66" s="25" t="s">
        <v>4939</v>
      </c>
      <c r="D66" s="26" t="s">
        <v>4940</v>
      </c>
      <c r="E66" s="27" t="s">
        <v>334</v>
      </c>
      <c r="F66" s="25" t="s">
        <v>985</v>
      </c>
      <c r="G66" s="25" t="s">
        <v>124</v>
      </c>
      <c r="H66" s="29">
        <v>10</v>
      </c>
      <c r="I66" s="29">
        <v>8</v>
      </c>
      <c r="J66" s="29" t="s">
        <v>27</v>
      </c>
      <c r="K66" s="29" t="s">
        <v>27</v>
      </c>
      <c r="L66" s="36"/>
      <c r="M66" s="36"/>
      <c r="N66" s="36"/>
      <c r="O66" s="36"/>
      <c r="P66" s="175">
        <v>5</v>
      </c>
      <c r="Q66" s="32">
        <f t="shared" si="0"/>
        <v>6.9</v>
      </c>
      <c r="R66" s="33" t="str">
        <f t="shared" si="3"/>
        <v>C+</v>
      </c>
      <c r="S66" s="34" t="str">
        <f t="shared" si="1"/>
        <v>Trung bình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>
      <c r="B67" s="24">
        <v>57</v>
      </c>
      <c r="C67" s="25" t="s">
        <v>4941</v>
      </c>
      <c r="D67" s="26" t="s">
        <v>2795</v>
      </c>
      <c r="E67" s="27" t="s">
        <v>334</v>
      </c>
      <c r="F67" s="25" t="s">
        <v>1110</v>
      </c>
      <c r="G67" s="25" t="s">
        <v>372</v>
      </c>
      <c r="H67" s="29">
        <v>10</v>
      </c>
      <c r="I67" s="29">
        <v>5</v>
      </c>
      <c r="J67" s="29" t="s">
        <v>27</v>
      </c>
      <c r="K67" s="29" t="s">
        <v>27</v>
      </c>
      <c r="L67" s="36"/>
      <c r="M67" s="36"/>
      <c r="N67" s="36"/>
      <c r="O67" s="36"/>
      <c r="P67" s="175">
        <v>2</v>
      </c>
      <c r="Q67" s="32">
        <f t="shared" si="0"/>
        <v>4.5</v>
      </c>
      <c r="R67" s="33" t="str">
        <f t="shared" si="3"/>
        <v>D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>
      <c r="B68" s="24">
        <v>58</v>
      </c>
      <c r="C68" s="25" t="s">
        <v>4942</v>
      </c>
      <c r="D68" s="26" t="s">
        <v>4943</v>
      </c>
      <c r="E68" s="27" t="s">
        <v>4944</v>
      </c>
      <c r="F68" s="25" t="s">
        <v>590</v>
      </c>
      <c r="G68" s="25" t="s">
        <v>91</v>
      </c>
      <c r="H68" s="29">
        <v>10</v>
      </c>
      <c r="I68" s="29">
        <v>10</v>
      </c>
      <c r="J68" s="29" t="s">
        <v>27</v>
      </c>
      <c r="K68" s="29" t="s">
        <v>27</v>
      </c>
      <c r="L68" s="36"/>
      <c r="M68" s="36"/>
      <c r="N68" s="36"/>
      <c r="O68" s="36"/>
      <c r="P68" s="175">
        <v>3</v>
      </c>
      <c r="Q68" s="32">
        <f t="shared" si="0"/>
        <v>6.5</v>
      </c>
      <c r="R68" s="33" t="str">
        <f t="shared" si="3"/>
        <v>C+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>
      <c r="B69" s="24">
        <v>59</v>
      </c>
      <c r="C69" s="25" t="s">
        <v>4945</v>
      </c>
      <c r="D69" s="26" t="s">
        <v>1114</v>
      </c>
      <c r="E69" s="27" t="s">
        <v>1497</v>
      </c>
      <c r="F69" s="25" t="s">
        <v>1429</v>
      </c>
      <c r="G69" s="25" t="s">
        <v>594</v>
      </c>
      <c r="H69" s="29">
        <v>6</v>
      </c>
      <c r="I69" s="29">
        <v>3</v>
      </c>
      <c r="J69" s="29" t="s">
        <v>27</v>
      </c>
      <c r="K69" s="29" t="s">
        <v>27</v>
      </c>
      <c r="L69" s="36"/>
      <c r="M69" s="36"/>
      <c r="N69" s="36"/>
      <c r="O69" s="36"/>
      <c r="P69" s="175">
        <v>2</v>
      </c>
      <c r="Q69" s="32">
        <f t="shared" si="0"/>
        <v>3.1</v>
      </c>
      <c r="R69" s="33" t="str">
        <f t="shared" si="3"/>
        <v>F</v>
      </c>
      <c r="S69" s="34" t="str">
        <f t="shared" si="1"/>
        <v>Kém</v>
      </c>
      <c r="T69" s="35" t="str">
        <f t="shared" si="4"/>
        <v/>
      </c>
      <c r="U69" s="3"/>
      <c r="V69" s="101" t="str">
        <f t="shared" si="2"/>
        <v>Học lại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>
      <c r="B70" s="24">
        <v>60</v>
      </c>
      <c r="C70" s="25" t="s">
        <v>4946</v>
      </c>
      <c r="D70" s="26" t="s">
        <v>3019</v>
      </c>
      <c r="E70" s="27" t="s">
        <v>348</v>
      </c>
      <c r="F70" s="25" t="s">
        <v>1836</v>
      </c>
      <c r="G70" s="25" t="s">
        <v>205</v>
      </c>
      <c r="H70" s="29">
        <v>10</v>
      </c>
      <c r="I70" s="29">
        <v>7</v>
      </c>
      <c r="J70" s="29" t="s">
        <v>27</v>
      </c>
      <c r="K70" s="29" t="s">
        <v>27</v>
      </c>
      <c r="L70" s="36"/>
      <c r="M70" s="36"/>
      <c r="N70" s="36"/>
      <c r="O70" s="36"/>
      <c r="P70" s="175">
        <v>5</v>
      </c>
      <c r="Q70" s="32">
        <f t="shared" si="0"/>
        <v>6.6</v>
      </c>
      <c r="R70" s="33" t="str">
        <f t="shared" si="3"/>
        <v>C+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148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53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1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7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557" priority="2" operator="greaterThan">
      <formula>10</formula>
    </cfRule>
  </conditionalFormatting>
  <conditionalFormatting sqref="C1:C1048576">
    <cfRule type="duplicateValues" dxfId="556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6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5121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43611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43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91</v>
      </c>
      <c r="AG9" s="81">
        <f>+$AF$9/$Y$9</f>
        <v>0.60666666666666669</v>
      </c>
      <c r="AH9" s="82">
        <f>COUNTIF($V$10:$V$219,"Học lại")</f>
        <v>3</v>
      </c>
      <c r="AI9" s="81">
        <f>+$AH$9/$Y$9</f>
        <v>0.02</v>
      </c>
      <c r="AJ9" s="73">
        <f>COUNTIF($V$11:$V$219,"Đạt")</f>
        <v>56</v>
      </c>
      <c r="AK9" s="80">
        <f>+$AJ$9/$Y$9</f>
        <v>0.37333333333333335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4947</v>
      </c>
      <c r="D11" s="17" t="s">
        <v>4948</v>
      </c>
      <c r="E11" s="18" t="s">
        <v>1219</v>
      </c>
      <c r="F11" s="16" t="s">
        <v>985</v>
      </c>
      <c r="G11" s="16" t="s">
        <v>372</v>
      </c>
      <c r="H11" s="19">
        <v>10</v>
      </c>
      <c r="I11" s="19">
        <v>7</v>
      </c>
      <c r="J11" s="19" t="s">
        <v>27</v>
      </c>
      <c r="K11" s="19" t="s">
        <v>27</v>
      </c>
      <c r="L11" s="20"/>
      <c r="M11" s="20"/>
      <c r="N11" s="20"/>
      <c r="O11" s="20"/>
      <c r="P11" s="174">
        <v>6</v>
      </c>
      <c r="Q11" s="21">
        <f t="shared" ref="Q11:Q74" si="0">ROUND(SUMPRODUCT(H11:P11,$H$10:$P$10)/100,1)</f>
        <v>7.1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B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Khá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4949</v>
      </c>
      <c r="D12" s="26" t="s">
        <v>410</v>
      </c>
      <c r="E12" s="27" t="s">
        <v>73</v>
      </c>
      <c r="F12" s="25" t="s">
        <v>4950</v>
      </c>
      <c r="G12" s="25" t="s">
        <v>1054</v>
      </c>
      <c r="H12" s="29">
        <v>6</v>
      </c>
      <c r="I12" s="29">
        <v>5</v>
      </c>
      <c r="J12" s="29" t="s">
        <v>27</v>
      </c>
      <c r="K12" s="29" t="s">
        <v>27</v>
      </c>
      <c r="L12" s="30"/>
      <c r="M12" s="30"/>
      <c r="N12" s="30"/>
      <c r="O12" s="30"/>
      <c r="P12" s="175">
        <v>6</v>
      </c>
      <c r="Q12" s="32">
        <f t="shared" si="0"/>
        <v>5.7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4951</v>
      </c>
      <c r="D13" s="26" t="s">
        <v>3517</v>
      </c>
      <c r="E13" s="27" t="s">
        <v>73</v>
      </c>
      <c r="F13" s="25" t="s">
        <v>4952</v>
      </c>
      <c r="G13" s="25" t="s">
        <v>667</v>
      </c>
      <c r="H13" s="29">
        <v>8</v>
      </c>
      <c r="I13" s="29">
        <v>9</v>
      </c>
      <c r="J13" s="29" t="s">
        <v>27</v>
      </c>
      <c r="K13" s="29" t="s">
        <v>27</v>
      </c>
      <c r="L13" s="36"/>
      <c r="M13" s="36"/>
      <c r="N13" s="36"/>
      <c r="O13" s="36"/>
      <c r="P13" s="175">
        <v>3</v>
      </c>
      <c r="Q13" s="32">
        <f t="shared" si="0"/>
        <v>5.8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4953</v>
      </c>
      <c r="D14" s="26" t="s">
        <v>2509</v>
      </c>
      <c r="E14" s="27" t="s">
        <v>1236</v>
      </c>
      <c r="F14" s="25" t="s">
        <v>830</v>
      </c>
      <c r="G14" s="25" t="s">
        <v>653</v>
      </c>
      <c r="H14" s="29">
        <v>10</v>
      </c>
      <c r="I14" s="29">
        <v>9</v>
      </c>
      <c r="J14" s="29" t="s">
        <v>27</v>
      </c>
      <c r="K14" s="29" t="s">
        <v>27</v>
      </c>
      <c r="L14" s="36"/>
      <c r="M14" s="36"/>
      <c r="N14" s="36"/>
      <c r="O14" s="36"/>
      <c r="P14" s="175">
        <v>5</v>
      </c>
      <c r="Q14" s="32">
        <f t="shared" si="0"/>
        <v>7.2</v>
      </c>
      <c r="R14" s="33" t="str">
        <f t="shared" si="3"/>
        <v>B</v>
      </c>
      <c r="S14" s="34" t="str">
        <f t="shared" si="1"/>
        <v>Khá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4954</v>
      </c>
      <c r="D15" s="26" t="s">
        <v>624</v>
      </c>
      <c r="E15" s="27" t="s">
        <v>1236</v>
      </c>
      <c r="F15" s="25" t="s">
        <v>688</v>
      </c>
      <c r="G15" s="25" t="s">
        <v>129</v>
      </c>
      <c r="H15" s="29">
        <v>10</v>
      </c>
      <c r="I15" s="29">
        <v>6</v>
      </c>
      <c r="J15" s="29" t="s">
        <v>27</v>
      </c>
      <c r="K15" s="29" t="s">
        <v>27</v>
      </c>
      <c r="L15" s="36"/>
      <c r="M15" s="36"/>
      <c r="N15" s="36"/>
      <c r="O15" s="36"/>
      <c r="P15" s="175">
        <v>4</v>
      </c>
      <c r="Q15" s="32">
        <f t="shared" si="0"/>
        <v>5.8</v>
      </c>
      <c r="R15" s="33" t="str">
        <f t="shared" si="3"/>
        <v>C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4955</v>
      </c>
      <c r="D16" s="26" t="s">
        <v>2201</v>
      </c>
      <c r="E16" s="27" t="s">
        <v>1101</v>
      </c>
      <c r="F16" s="25" t="s">
        <v>1017</v>
      </c>
      <c r="G16" s="25" t="s">
        <v>512</v>
      </c>
      <c r="H16" s="29">
        <v>10</v>
      </c>
      <c r="I16" s="29">
        <v>6</v>
      </c>
      <c r="J16" s="29" t="s">
        <v>27</v>
      </c>
      <c r="K16" s="29" t="s">
        <v>27</v>
      </c>
      <c r="L16" s="36"/>
      <c r="M16" s="36"/>
      <c r="N16" s="36"/>
      <c r="O16" s="36"/>
      <c r="P16" s="175">
        <v>4</v>
      </c>
      <c r="Q16" s="32">
        <f t="shared" si="0"/>
        <v>5.8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4956</v>
      </c>
      <c r="D17" s="26" t="s">
        <v>473</v>
      </c>
      <c r="E17" s="27" t="s">
        <v>1241</v>
      </c>
      <c r="F17" s="25" t="s">
        <v>1233</v>
      </c>
      <c r="G17" s="25" t="s">
        <v>297</v>
      </c>
      <c r="H17" s="29">
        <v>10</v>
      </c>
      <c r="I17" s="29">
        <v>6</v>
      </c>
      <c r="J17" s="29" t="s">
        <v>27</v>
      </c>
      <c r="K17" s="29" t="s">
        <v>27</v>
      </c>
      <c r="L17" s="36"/>
      <c r="M17" s="36"/>
      <c r="N17" s="36"/>
      <c r="O17" s="36"/>
      <c r="P17" s="175">
        <v>4</v>
      </c>
      <c r="Q17" s="32">
        <f t="shared" si="0"/>
        <v>5.8</v>
      </c>
      <c r="R17" s="33" t="str">
        <f t="shared" si="3"/>
        <v>C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4957</v>
      </c>
      <c r="D18" s="26" t="s">
        <v>624</v>
      </c>
      <c r="E18" s="27" t="s">
        <v>3026</v>
      </c>
      <c r="F18" s="25" t="s">
        <v>4958</v>
      </c>
      <c r="G18" s="25" t="s">
        <v>579</v>
      </c>
      <c r="H18" s="29">
        <v>8</v>
      </c>
      <c r="I18" s="29">
        <v>9</v>
      </c>
      <c r="J18" s="29" t="s">
        <v>27</v>
      </c>
      <c r="K18" s="29" t="s">
        <v>27</v>
      </c>
      <c r="L18" s="36"/>
      <c r="M18" s="36"/>
      <c r="N18" s="36"/>
      <c r="O18" s="36"/>
      <c r="P18" s="175">
        <v>5</v>
      </c>
      <c r="Q18" s="32">
        <f t="shared" si="0"/>
        <v>6.8</v>
      </c>
      <c r="R18" s="33" t="str">
        <f t="shared" si="3"/>
        <v>C+</v>
      </c>
      <c r="S18" s="34" t="str">
        <f t="shared" si="1"/>
        <v>Trung bình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4959</v>
      </c>
      <c r="D19" s="26" t="s">
        <v>1587</v>
      </c>
      <c r="E19" s="27" t="s">
        <v>398</v>
      </c>
      <c r="F19" s="25" t="s">
        <v>4960</v>
      </c>
      <c r="G19" s="25" t="s">
        <v>115</v>
      </c>
      <c r="H19" s="29">
        <v>10</v>
      </c>
      <c r="I19" s="29">
        <v>6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5.8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4961</v>
      </c>
      <c r="D20" s="26" t="s">
        <v>1496</v>
      </c>
      <c r="E20" s="27" t="s">
        <v>398</v>
      </c>
      <c r="F20" s="25" t="s">
        <v>260</v>
      </c>
      <c r="G20" s="25" t="s">
        <v>297</v>
      </c>
      <c r="H20" s="29">
        <v>10</v>
      </c>
      <c r="I20" s="29">
        <v>6</v>
      </c>
      <c r="J20" s="29" t="s">
        <v>27</v>
      </c>
      <c r="K20" s="29" t="s">
        <v>27</v>
      </c>
      <c r="L20" s="36"/>
      <c r="M20" s="36"/>
      <c r="N20" s="36"/>
      <c r="O20" s="36"/>
      <c r="P20" s="175">
        <v>4</v>
      </c>
      <c r="Q20" s="32">
        <f t="shared" si="0"/>
        <v>5.8</v>
      </c>
      <c r="R20" s="33" t="str">
        <f t="shared" si="3"/>
        <v>C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4962</v>
      </c>
      <c r="D21" s="26" t="s">
        <v>140</v>
      </c>
      <c r="E21" s="27" t="s">
        <v>141</v>
      </c>
      <c r="F21" s="25" t="s">
        <v>212</v>
      </c>
      <c r="G21" s="25" t="s">
        <v>217</v>
      </c>
      <c r="H21" s="29">
        <v>10</v>
      </c>
      <c r="I21" s="29">
        <v>6</v>
      </c>
      <c r="J21" s="29" t="s">
        <v>27</v>
      </c>
      <c r="K21" s="29" t="s">
        <v>27</v>
      </c>
      <c r="L21" s="36"/>
      <c r="M21" s="36"/>
      <c r="N21" s="36"/>
      <c r="O21" s="36"/>
      <c r="P21" s="175">
        <v>6</v>
      </c>
      <c r="Q21" s="32">
        <f t="shared" si="0"/>
        <v>6.8</v>
      </c>
      <c r="R21" s="33" t="str">
        <f t="shared" si="3"/>
        <v>C+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4963</v>
      </c>
      <c r="D22" s="26" t="s">
        <v>303</v>
      </c>
      <c r="E22" s="27" t="s">
        <v>141</v>
      </c>
      <c r="F22" s="25" t="s">
        <v>1204</v>
      </c>
      <c r="G22" s="25" t="s">
        <v>297</v>
      </c>
      <c r="H22" s="29">
        <v>10</v>
      </c>
      <c r="I22" s="29">
        <v>4</v>
      </c>
      <c r="J22" s="29" t="s">
        <v>27</v>
      </c>
      <c r="K22" s="29" t="s">
        <v>27</v>
      </c>
      <c r="L22" s="36"/>
      <c r="M22" s="36"/>
      <c r="N22" s="36"/>
      <c r="O22" s="36"/>
      <c r="P22" s="175">
        <v>5</v>
      </c>
      <c r="Q22" s="32">
        <f t="shared" si="0"/>
        <v>5.7</v>
      </c>
      <c r="R22" s="33" t="str">
        <f t="shared" si="3"/>
        <v>C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4964</v>
      </c>
      <c r="D23" s="26" t="s">
        <v>303</v>
      </c>
      <c r="E23" s="27" t="s">
        <v>141</v>
      </c>
      <c r="F23" s="25" t="s">
        <v>1566</v>
      </c>
      <c r="G23" s="25" t="s">
        <v>945</v>
      </c>
      <c r="H23" s="29">
        <v>10</v>
      </c>
      <c r="I23" s="29">
        <v>10</v>
      </c>
      <c r="J23" s="29" t="s">
        <v>27</v>
      </c>
      <c r="K23" s="29" t="s">
        <v>27</v>
      </c>
      <c r="L23" s="36"/>
      <c r="M23" s="36"/>
      <c r="N23" s="36"/>
      <c r="O23" s="36"/>
      <c r="P23" s="175">
        <v>2</v>
      </c>
      <c r="Q23" s="32">
        <f t="shared" si="0"/>
        <v>6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4965</v>
      </c>
      <c r="D24" s="26" t="s">
        <v>4966</v>
      </c>
      <c r="E24" s="27" t="s">
        <v>141</v>
      </c>
      <c r="F24" s="25" t="s">
        <v>2797</v>
      </c>
      <c r="G24" s="25" t="s">
        <v>95</v>
      </c>
      <c r="H24" s="29">
        <v>10</v>
      </c>
      <c r="I24" s="29">
        <v>7</v>
      </c>
      <c r="J24" s="29" t="s">
        <v>27</v>
      </c>
      <c r="K24" s="29" t="s">
        <v>27</v>
      </c>
      <c r="L24" s="36"/>
      <c r="M24" s="36"/>
      <c r="N24" s="36"/>
      <c r="O24" s="36"/>
      <c r="P24" s="175">
        <v>5</v>
      </c>
      <c r="Q24" s="32">
        <f t="shared" si="0"/>
        <v>6.6</v>
      </c>
      <c r="R24" s="33" t="str">
        <f t="shared" si="3"/>
        <v>C+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4967</v>
      </c>
      <c r="D25" s="26" t="s">
        <v>4968</v>
      </c>
      <c r="E25" s="27" t="s">
        <v>146</v>
      </c>
      <c r="F25" s="25" t="s">
        <v>865</v>
      </c>
      <c r="G25" s="25" t="s">
        <v>512</v>
      </c>
      <c r="H25" s="29">
        <v>10</v>
      </c>
      <c r="I25" s="29">
        <v>9</v>
      </c>
      <c r="J25" s="29" t="s">
        <v>27</v>
      </c>
      <c r="K25" s="29" t="s">
        <v>27</v>
      </c>
      <c r="L25" s="36"/>
      <c r="M25" s="36"/>
      <c r="N25" s="36"/>
      <c r="O25" s="36"/>
      <c r="P25" s="175">
        <v>6</v>
      </c>
      <c r="Q25" s="32">
        <f t="shared" si="0"/>
        <v>7.7</v>
      </c>
      <c r="R25" s="33" t="str">
        <f t="shared" si="3"/>
        <v>B</v>
      </c>
      <c r="S25" s="34" t="str">
        <f t="shared" si="1"/>
        <v>Khá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4969</v>
      </c>
      <c r="D26" s="26" t="s">
        <v>720</v>
      </c>
      <c r="E26" s="27" t="s">
        <v>146</v>
      </c>
      <c r="F26" s="25" t="s">
        <v>319</v>
      </c>
      <c r="G26" s="25" t="s">
        <v>945</v>
      </c>
      <c r="H26" s="29">
        <v>10</v>
      </c>
      <c r="I26" s="29">
        <v>7</v>
      </c>
      <c r="J26" s="29" t="s">
        <v>27</v>
      </c>
      <c r="K26" s="29" t="s">
        <v>27</v>
      </c>
      <c r="L26" s="36"/>
      <c r="M26" s="36"/>
      <c r="N26" s="36"/>
      <c r="O26" s="36"/>
      <c r="P26" s="175">
        <v>3</v>
      </c>
      <c r="Q26" s="32">
        <f t="shared" si="0"/>
        <v>5.6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4970</v>
      </c>
      <c r="D27" s="26" t="s">
        <v>4503</v>
      </c>
      <c r="E27" s="27" t="s">
        <v>149</v>
      </c>
      <c r="F27" s="25" t="s">
        <v>1634</v>
      </c>
      <c r="G27" s="25" t="s">
        <v>124</v>
      </c>
      <c r="H27" s="29">
        <v>10</v>
      </c>
      <c r="I27" s="29">
        <v>6</v>
      </c>
      <c r="J27" s="29" t="s">
        <v>27</v>
      </c>
      <c r="K27" s="29" t="s">
        <v>27</v>
      </c>
      <c r="L27" s="36"/>
      <c r="M27" s="36"/>
      <c r="N27" s="36"/>
      <c r="O27" s="36"/>
      <c r="P27" s="175">
        <v>5</v>
      </c>
      <c r="Q27" s="32">
        <f t="shared" si="0"/>
        <v>6.3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4971</v>
      </c>
      <c r="D28" s="26" t="s">
        <v>169</v>
      </c>
      <c r="E28" s="27" t="s">
        <v>149</v>
      </c>
      <c r="F28" s="25" t="s">
        <v>2588</v>
      </c>
      <c r="G28" s="25" t="s">
        <v>110</v>
      </c>
      <c r="H28" s="29">
        <v>10</v>
      </c>
      <c r="I28" s="29">
        <v>7</v>
      </c>
      <c r="J28" s="29" t="s">
        <v>27</v>
      </c>
      <c r="K28" s="29" t="s">
        <v>27</v>
      </c>
      <c r="L28" s="36"/>
      <c r="M28" s="36"/>
      <c r="N28" s="36"/>
      <c r="O28" s="36"/>
      <c r="P28" s="175">
        <v>4</v>
      </c>
      <c r="Q28" s="32">
        <f t="shared" si="0"/>
        <v>6.1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4972</v>
      </c>
      <c r="D29" s="26" t="s">
        <v>422</v>
      </c>
      <c r="E29" s="27" t="s">
        <v>149</v>
      </c>
      <c r="F29" s="25" t="s">
        <v>1125</v>
      </c>
      <c r="G29" s="25" t="s">
        <v>323</v>
      </c>
      <c r="H29" s="29">
        <v>10</v>
      </c>
      <c r="I29" s="29">
        <v>8</v>
      </c>
      <c r="J29" s="29" t="s">
        <v>27</v>
      </c>
      <c r="K29" s="29" t="s">
        <v>27</v>
      </c>
      <c r="L29" s="36"/>
      <c r="M29" s="36"/>
      <c r="N29" s="36"/>
      <c r="O29" s="36"/>
      <c r="P29" s="175">
        <v>5</v>
      </c>
      <c r="Q29" s="32">
        <f t="shared" si="0"/>
        <v>6.9</v>
      </c>
      <c r="R29" s="33" t="str">
        <f t="shared" si="3"/>
        <v>C+</v>
      </c>
      <c r="S29" s="34" t="str">
        <f t="shared" si="1"/>
        <v>Trung bình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4973</v>
      </c>
      <c r="D30" s="26" t="s">
        <v>685</v>
      </c>
      <c r="E30" s="27" t="s">
        <v>582</v>
      </c>
      <c r="F30" s="25" t="s">
        <v>569</v>
      </c>
      <c r="G30" s="25" t="s">
        <v>110</v>
      </c>
      <c r="H30" s="29">
        <v>10</v>
      </c>
      <c r="I30" s="29">
        <v>5</v>
      </c>
      <c r="J30" s="29" t="s">
        <v>27</v>
      </c>
      <c r="K30" s="29" t="s">
        <v>27</v>
      </c>
      <c r="L30" s="36"/>
      <c r="M30" s="36"/>
      <c r="N30" s="36"/>
      <c r="O30" s="36"/>
      <c r="P30" s="175">
        <v>4</v>
      </c>
      <c r="Q30" s="32">
        <f t="shared" si="0"/>
        <v>5.5</v>
      </c>
      <c r="R30" s="33" t="str">
        <f t="shared" si="3"/>
        <v>C</v>
      </c>
      <c r="S30" s="34" t="str">
        <f t="shared" si="1"/>
        <v>Trung bình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4974</v>
      </c>
      <c r="D31" s="26" t="s">
        <v>1218</v>
      </c>
      <c r="E31" s="27" t="s">
        <v>3539</v>
      </c>
      <c r="F31" s="25" t="s">
        <v>4975</v>
      </c>
      <c r="G31" s="25" t="s">
        <v>1054</v>
      </c>
      <c r="H31" s="29">
        <v>10</v>
      </c>
      <c r="I31" s="29">
        <v>9</v>
      </c>
      <c r="J31" s="29" t="s">
        <v>27</v>
      </c>
      <c r="K31" s="29" t="s">
        <v>27</v>
      </c>
      <c r="L31" s="36"/>
      <c r="M31" s="36"/>
      <c r="N31" s="36"/>
      <c r="O31" s="36"/>
      <c r="P31" s="175">
        <v>5</v>
      </c>
      <c r="Q31" s="32">
        <f t="shared" si="0"/>
        <v>7.2</v>
      </c>
      <c r="R31" s="33" t="str">
        <f t="shared" si="3"/>
        <v>B</v>
      </c>
      <c r="S31" s="34" t="str">
        <f t="shared" si="1"/>
        <v>Khá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4976</v>
      </c>
      <c r="D32" s="26" t="s">
        <v>1780</v>
      </c>
      <c r="E32" s="27" t="s">
        <v>189</v>
      </c>
      <c r="F32" s="25" t="s">
        <v>3585</v>
      </c>
      <c r="G32" s="25" t="s">
        <v>1072</v>
      </c>
      <c r="H32" s="29">
        <v>8</v>
      </c>
      <c r="I32" s="29">
        <v>8</v>
      </c>
      <c r="J32" s="29" t="s">
        <v>27</v>
      </c>
      <c r="K32" s="29" t="s">
        <v>27</v>
      </c>
      <c r="L32" s="36"/>
      <c r="M32" s="36"/>
      <c r="N32" s="36"/>
      <c r="O32" s="36"/>
      <c r="P32" s="175">
        <v>3</v>
      </c>
      <c r="Q32" s="32">
        <f t="shared" si="0"/>
        <v>5.5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4977</v>
      </c>
      <c r="D33" s="26" t="s">
        <v>1538</v>
      </c>
      <c r="E33" s="27" t="s">
        <v>189</v>
      </c>
      <c r="F33" s="25" t="s">
        <v>263</v>
      </c>
      <c r="G33" s="25" t="s">
        <v>237</v>
      </c>
      <c r="H33" s="29">
        <v>8</v>
      </c>
      <c r="I33" s="29">
        <v>5</v>
      </c>
      <c r="J33" s="29" t="s">
        <v>27</v>
      </c>
      <c r="K33" s="29" t="s">
        <v>27</v>
      </c>
      <c r="L33" s="36"/>
      <c r="M33" s="36"/>
      <c r="N33" s="36"/>
      <c r="O33" s="36"/>
      <c r="P33" s="175">
        <v>3</v>
      </c>
      <c r="Q33" s="32">
        <f t="shared" si="0"/>
        <v>4.5999999999999996</v>
      </c>
      <c r="R33" s="33" t="str">
        <f t="shared" si="3"/>
        <v>D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4978</v>
      </c>
      <c r="D34" s="26" t="s">
        <v>3043</v>
      </c>
      <c r="E34" s="27" t="s">
        <v>4979</v>
      </c>
      <c r="F34" s="25" t="s">
        <v>1035</v>
      </c>
      <c r="G34" s="25" t="s">
        <v>110</v>
      </c>
      <c r="H34" s="29">
        <v>10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2</v>
      </c>
      <c r="Q34" s="32">
        <f t="shared" si="0"/>
        <v>5.0999999999999996</v>
      </c>
      <c r="R34" s="33" t="str">
        <f t="shared" si="3"/>
        <v>D+</v>
      </c>
      <c r="S34" s="34" t="str">
        <f t="shared" si="1"/>
        <v>Trung bình yếu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4980</v>
      </c>
      <c r="D35" s="26" t="s">
        <v>4981</v>
      </c>
      <c r="E35" s="27" t="s">
        <v>4979</v>
      </c>
      <c r="F35" s="25" t="s">
        <v>1559</v>
      </c>
      <c r="G35" s="25" t="s">
        <v>945</v>
      </c>
      <c r="H35" s="29">
        <v>10</v>
      </c>
      <c r="I35" s="29">
        <v>6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5.3</v>
      </c>
      <c r="R35" s="33" t="str">
        <f t="shared" si="3"/>
        <v>D+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4982</v>
      </c>
      <c r="D36" s="26" t="s">
        <v>2387</v>
      </c>
      <c r="E36" s="27" t="s">
        <v>443</v>
      </c>
      <c r="F36" s="25" t="s">
        <v>3253</v>
      </c>
      <c r="G36" s="25" t="s">
        <v>95</v>
      </c>
      <c r="H36" s="29">
        <v>10</v>
      </c>
      <c r="I36" s="29">
        <v>7</v>
      </c>
      <c r="J36" s="29" t="s">
        <v>27</v>
      </c>
      <c r="K36" s="29" t="s">
        <v>27</v>
      </c>
      <c r="L36" s="36"/>
      <c r="M36" s="36"/>
      <c r="N36" s="36"/>
      <c r="O36" s="36"/>
      <c r="P36" s="175">
        <v>2</v>
      </c>
      <c r="Q36" s="32">
        <f t="shared" si="0"/>
        <v>5.0999999999999996</v>
      </c>
      <c r="R36" s="33" t="str">
        <f t="shared" si="3"/>
        <v>D+</v>
      </c>
      <c r="S36" s="34" t="str">
        <f t="shared" si="1"/>
        <v>Trung bình yếu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4983</v>
      </c>
      <c r="D37" s="26" t="s">
        <v>2261</v>
      </c>
      <c r="E37" s="27" t="s">
        <v>610</v>
      </c>
      <c r="F37" s="25" t="s">
        <v>492</v>
      </c>
      <c r="G37" s="25" t="s">
        <v>945</v>
      </c>
      <c r="H37" s="29">
        <v>10</v>
      </c>
      <c r="I37" s="29">
        <v>7</v>
      </c>
      <c r="J37" s="29" t="s">
        <v>27</v>
      </c>
      <c r="K37" s="29" t="s">
        <v>27</v>
      </c>
      <c r="L37" s="36"/>
      <c r="M37" s="36"/>
      <c r="N37" s="36"/>
      <c r="O37" s="36"/>
      <c r="P37" s="175">
        <v>7</v>
      </c>
      <c r="Q37" s="32">
        <f t="shared" si="0"/>
        <v>7.6</v>
      </c>
      <c r="R37" s="33" t="str">
        <f t="shared" si="3"/>
        <v>B</v>
      </c>
      <c r="S37" s="34" t="str">
        <f t="shared" si="1"/>
        <v>Khá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4984</v>
      </c>
      <c r="D38" s="26" t="s">
        <v>4985</v>
      </c>
      <c r="E38" s="27" t="s">
        <v>610</v>
      </c>
      <c r="F38" s="25" t="s">
        <v>533</v>
      </c>
      <c r="G38" s="25" t="s">
        <v>124</v>
      </c>
      <c r="H38" s="29">
        <v>8</v>
      </c>
      <c r="I38" s="29">
        <v>6</v>
      </c>
      <c r="J38" s="29" t="s">
        <v>27</v>
      </c>
      <c r="K38" s="29" t="s">
        <v>27</v>
      </c>
      <c r="L38" s="36"/>
      <c r="M38" s="36"/>
      <c r="N38" s="36"/>
      <c r="O38" s="36"/>
      <c r="P38" s="175">
        <v>4</v>
      </c>
      <c r="Q38" s="32">
        <f t="shared" si="0"/>
        <v>5.4</v>
      </c>
      <c r="R38" s="33" t="str">
        <f t="shared" si="3"/>
        <v>D+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4986</v>
      </c>
      <c r="D39" s="26" t="s">
        <v>2925</v>
      </c>
      <c r="E39" s="27" t="s">
        <v>1296</v>
      </c>
      <c r="F39" s="25" t="s">
        <v>2643</v>
      </c>
      <c r="G39" s="25" t="s">
        <v>945</v>
      </c>
      <c r="H39" s="29">
        <v>10</v>
      </c>
      <c r="I39" s="29">
        <v>7</v>
      </c>
      <c r="J39" s="29" t="s">
        <v>27</v>
      </c>
      <c r="K39" s="29" t="s">
        <v>27</v>
      </c>
      <c r="L39" s="36"/>
      <c r="M39" s="36"/>
      <c r="N39" s="36"/>
      <c r="O39" s="36"/>
      <c r="P39" s="175">
        <v>4</v>
      </c>
      <c r="Q39" s="32">
        <f t="shared" si="0"/>
        <v>6.1</v>
      </c>
      <c r="R39" s="33" t="str">
        <f t="shared" si="3"/>
        <v>C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4987</v>
      </c>
      <c r="D40" s="26" t="s">
        <v>994</v>
      </c>
      <c r="E40" s="27" t="s">
        <v>1296</v>
      </c>
      <c r="F40" s="25" t="s">
        <v>4988</v>
      </c>
      <c r="G40" s="25" t="s">
        <v>4989</v>
      </c>
      <c r="H40" s="29">
        <v>0</v>
      </c>
      <c r="I40" s="29">
        <v>0</v>
      </c>
      <c r="J40" s="29" t="s">
        <v>27</v>
      </c>
      <c r="K40" s="29" t="s">
        <v>27</v>
      </c>
      <c r="L40" s="36"/>
      <c r="M40" s="36"/>
      <c r="N40" s="36"/>
      <c r="O40" s="36"/>
      <c r="P40" s="175">
        <v>0</v>
      </c>
      <c r="Q40" s="32">
        <f t="shared" si="0"/>
        <v>0</v>
      </c>
      <c r="R40" s="33" t="str">
        <f t="shared" si="3"/>
        <v>F</v>
      </c>
      <c r="S40" s="34" t="str">
        <f t="shared" si="1"/>
        <v>Kém</v>
      </c>
      <c r="T40" s="35" t="str">
        <f t="shared" si="4"/>
        <v>Không đủ ĐKDT</v>
      </c>
      <c r="U40" s="3"/>
      <c r="V40" s="101" t="str">
        <f t="shared" si="2"/>
        <v>Học lại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4990</v>
      </c>
      <c r="D41" s="26" t="s">
        <v>994</v>
      </c>
      <c r="E41" s="27" t="s">
        <v>1296</v>
      </c>
      <c r="F41" s="25" t="s">
        <v>764</v>
      </c>
      <c r="G41" s="25" t="s">
        <v>129</v>
      </c>
      <c r="H41" s="29">
        <v>10</v>
      </c>
      <c r="I41" s="29">
        <v>6</v>
      </c>
      <c r="J41" s="29" t="s">
        <v>27</v>
      </c>
      <c r="K41" s="29" t="s">
        <v>27</v>
      </c>
      <c r="L41" s="36"/>
      <c r="M41" s="36"/>
      <c r="N41" s="36"/>
      <c r="O41" s="36"/>
      <c r="P41" s="175">
        <v>6</v>
      </c>
      <c r="Q41" s="32">
        <f t="shared" si="0"/>
        <v>6.8</v>
      </c>
      <c r="R41" s="33" t="str">
        <f t="shared" si="3"/>
        <v>C+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4991</v>
      </c>
      <c r="D42" s="26" t="s">
        <v>1851</v>
      </c>
      <c r="E42" s="27" t="s">
        <v>988</v>
      </c>
      <c r="F42" s="25" t="s">
        <v>584</v>
      </c>
      <c r="G42" s="25" t="s">
        <v>110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3</v>
      </c>
      <c r="Q42" s="32">
        <f t="shared" si="0"/>
        <v>5.6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4992</v>
      </c>
      <c r="D43" s="26" t="s">
        <v>4993</v>
      </c>
      <c r="E43" s="27" t="s">
        <v>2380</v>
      </c>
      <c r="F43" s="25" t="s">
        <v>2995</v>
      </c>
      <c r="G43" s="25" t="s">
        <v>124</v>
      </c>
      <c r="H43" s="29">
        <v>10</v>
      </c>
      <c r="I43" s="29">
        <v>8</v>
      </c>
      <c r="J43" s="29" t="s">
        <v>27</v>
      </c>
      <c r="K43" s="29" t="s">
        <v>27</v>
      </c>
      <c r="L43" s="36"/>
      <c r="M43" s="36"/>
      <c r="N43" s="36"/>
      <c r="O43" s="36"/>
      <c r="P43" s="175">
        <v>5</v>
      </c>
      <c r="Q43" s="32">
        <f t="shared" si="0"/>
        <v>6.9</v>
      </c>
      <c r="R43" s="33" t="str">
        <f t="shared" si="3"/>
        <v>C+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4994</v>
      </c>
      <c r="D44" s="26" t="s">
        <v>1422</v>
      </c>
      <c r="E44" s="27" t="s">
        <v>228</v>
      </c>
      <c r="F44" s="25" t="s">
        <v>1376</v>
      </c>
      <c r="G44" s="25" t="s">
        <v>282</v>
      </c>
      <c r="H44" s="29">
        <v>8</v>
      </c>
      <c r="I44" s="29">
        <v>7</v>
      </c>
      <c r="J44" s="29" t="s">
        <v>27</v>
      </c>
      <c r="K44" s="29" t="s">
        <v>27</v>
      </c>
      <c r="L44" s="36"/>
      <c r="M44" s="36"/>
      <c r="N44" s="36"/>
      <c r="O44" s="36"/>
      <c r="P44" s="175">
        <v>6</v>
      </c>
      <c r="Q44" s="32">
        <f t="shared" si="0"/>
        <v>6.7</v>
      </c>
      <c r="R44" s="33" t="str">
        <f t="shared" si="3"/>
        <v>C+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4995</v>
      </c>
      <c r="D45" s="26" t="s">
        <v>1112</v>
      </c>
      <c r="E45" s="27" t="s">
        <v>228</v>
      </c>
      <c r="F45" s="25" t="s">
        <v>341</v>
      </c>
      <c r="G45" s="25" t="s">
        <v>512</v>
      </c>
      <c r="H45" s="29">
        <v>10</v>
      </c>
      <c r="I45" s="29">
        <v>9</v>
      </c>
      <c r="J45" s="29" t="s">
        <v>27</v>
      </c>
      <c r="K45" s="29" t="s">
        <v>27</v>
      </c>
      <c r="L45" s="36"/>
      <c r="M45" s="36"/>
      <c r="N45" s="36"/>
      <c r="O45" s="36"/>
      <c r="P45" s="175">
        <v>6</v>
      </c>
      <c r="Q45" s="32">
        <f t="shared" si="0"/>
        <v>7.7</v>
      </c>
      <c r="R45" s="33" t="str">
        <f t="shared" si="3"/>
        <v>B</v>
      </c>
      <c r="S45" s="34" t="str">
        <f t="shared" si="1"/>
        <v>Khá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4996</v>
      </c>
      <c r="D46" s="26" t="s">
        <v>587</v>
      </c>
      <c r="E46" s="27" t="s">
        <v>232</v>
      </c>
      <c r="F46" s="25" t="s">
        <v>360</v>
      </c>
      <c r="G46" s="25" t="s">
        <v>945</v>
      </c>
      <c r="H46" s="29">
        <v>10</v>
      </c>
      <c r="I46" s="29">
        <v>6</v>
      </c>
      <c r="J46" s="29" t="s">
        <v>27</v>
      </c>
      <c r="K46" s="29" t="s">
        <v>27</v>
      </c>
      <c r="L46" s="36"/>
      <c r="M46" s="36"/>
      <c r="N46" s="36"/>
      <c r="O46" s="36"/>
      <c r="P46" s="175">
        <v>3</v>
      </c>
      <c r="Q46" s="32">
        <f t="shared" si="0"/>
        <v>5.3</v>
      </c>
      <c r="R46" s="33" t="str">
        <f t="shared" si="3"/>
        <v>D+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4997</v>
      </c>
      <c r="D47" s="26" t="s">
        <v>4998</v>
      </c>
      <c r="E47" s="27" t="s">
        <v>232</v>
      </c>
      <c r="F47" s="25" t="s">
        <v>417</v>
      </c>
      <c r="G47" s="25" t="s">
        <v>217</v>
      </c>
      <c r="H47" s="29">
        <v>10</v>
      </c>
      <c r="I47" s="29">
        <v>8</v>
      </c>
      <c r="J47" s="29" t="s">
        <v>27</v>
      </c>
      <c r="K47" s="29" t="s">
        <v>27</v>
      </c>
      <c r="L47" s="36"/>
      <c r="M47" s="36"/>
      <c r="N47" s="36"/>
      <c r="O47" s="36"/>
      <c r="P47" s="175">
        <v>4</v>
      </c>
      <c r="Q47" s="32">
        <f t="shared" si="0"/>
        <v>6.4</v>
      </c>
      <c r="R47" s="33" t="str">
        <f t="shared" si="3"/>
        <v>C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4999</v>
      </c>
      <c r="D48" s="26" t="s">
        <v>5000</v>
      </c>
      <c r="E48" s="27" t="s">
        <v>251</v>
      </c>
      <c r="F48" s="25" t="s">
        <v>1854</v>
      </c>
      <c r="G48" s="25" t="s">
        <v>158</v>
      </c>
      <c r="H48" s="29">
        <v>8</v>
      </c>
      <c r="I48" s="29">
        <v>6</v>
      </c>
      <c r="J48" s="29" t="s">
        <v>27</v>
      </c>
      <c r="K48" s="29" t="s">
        <v>27</v>
      </c>
      <c r="L48" s="36"/>
      <c r="M48" s="36"/>
      <c r="N48" s="36"/>
      <c r="O48" s="36"/>
      <c r="P48" s="181" t="s">
        <v>27</v>
      </c>
      <c r="Q48" s="32">
        <f t="shared" si="0"/>
        <v>3.4</v>
      </c>
      <c r="R48" s="33" t="str">
        <f t="shared" si="3"/>
        <v>F</v>
      </c>
      <c r="S48" s="34" t="str">
        <f t="shared" si="1"/>
        <v>Kém</v>
      </c>
      <c r="T48" s="35" t="s">
        <v>5123</v>
      </c>
      <c r="U48" s="3"/>
      <c r="V48" s="101" t="str">
        <f t="shared" si="2"/>
        <v>Học lại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5001</v>
      </c>
      <c r="D49" s="26" t="s">
        <v>288</v>
      </c>
      <c r="E49" s="27" t="s">
        <v>683</v>
      </c>
      <c r="F49" s="25" t="s">
        <v>1791</v>
      </c>
      <c r="G49" s="25" t="s">
        <v>124</v>
      </c>
      <c r="H49" s="29">
        <v>10</v>
      </c>
      <c r="I49" s="29">
        <v>4</v>
      </c>
      <c r="J49" s="29" t="s">
        <v>27</v>
      </c>
      <c r="K49" s="29" t="s">
        <v>27</v>
      </c>
      <c r="L49" s="36"/>
      <c r="M49" s="36"/>
      <c r="N49" s="36"/>
      <c r="O49" s="36"/>
      <c r="P49" s="175">
        <v>6</v>
      </c>
      <c r="Q49" s="32">
        <f t="shared" si="0"/>
        <v>6.2</v>
      </c>
      <c r="R49" s="33" t="str">
        <f t="shared" si="3"/>
        <v>C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5002</v>
      </c>
      <c r="D50" s="26" t="s">
        <v>2395</v>
      </c>
      <c r="E50" s="27" t="s">
        <v>259</v>
      </c>
      <c r="F50" s="25" t="s">
        <v>5003</v>
      </c>
      <c r="G50" s="25" t="s">
        <v>557</v>
      </c>
      <c r="H50" s="29">
        <v>10</v>
      </c>
      <c r="I50" s="29">
        <v>9</v>
      </c>
      <c r="J50" s="29" t="s">
        <v>27</v>
      </c>
      <c r="K50" s="29" t="s">
        <v>27</v>
      </c>
      <c r="L50" s="36"/>
      <c r="M50" s="36"/>
      <c r="N50" s="36"/>
      <c r="O50" s="36"/>
      <c r="P50" s="175">
        <v>5</v>
      </c>
      <c r="Q50" s="32">
        <f t="shared" si="0"/>
        <v>7.2</v>
      </c>
      <c r="R50" s="33" t="str">
        <f t="shared" si="3"/>
        <v>B</v>
      </c>
      <c r="S50" s="34" t="str">
        <f t="shared" si="1"/>
        <v>Khá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5004</v>
      </c>
      <c r="D51" s="26" t="s">
        <v>254</v>
      </c>
      <c r="E51" s="27" t="s">
        <v>693</v>
      </c>
      <c r="F51" s="25" t="s">
        <v>440</v>
      </c>
      <c r="G51" s="25" t="s">
        <v>512</v>
      </c>
      <c r="H51" s="29">
        <v>10</v>
      </c>
      <c r="I51" s="29">
        <v>7</v>
      </c>
      <c r="J51" s="29" t="s">
        <v>27</v>
      </c>
      <c r="K51" s="29" t="s">
        <v>27</v>
      </c>
      <c r="L51" s="36"/>
      <c r="M51" s="36"/>
      <c r="N51" s="36"/>
      <c r="O51" s="36"/>
      <c r="P51" s="175">
        <v>5</v>
      </c>
      <c r="Q51" s="32">
        <f t="shared" si="0"/>
        <v>6.6</v>
      </c>
      <c r="R51" s="33" t="str">
        <f t="shared" si="3"/>
        <v>C+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5005</v>
      </c>
      <c r="D52" s="26" t="s">
        <v>2040</v>
      </c>
      <c r="E52" s="27" t="s">
        <v>843</v>
      </c>
      <c r="F52" s="25" t="s">
        <v>899</v>
      </c>
      <c r="G52" s="25" t="s">
        <v>110</v>
      </c>
      <c r="H52" s="29">
        <v>10</v>
      </c>
      <c r="I52" s="29">
        <v>10</v>
      </c>
      <c r="J52" s="29" t="s">
        <v>27</v>
      </c>
      <c r="K52" s="29" t="s">
        <v>27</v>
      </c>
      <c r="L52" s="36"/>
      <c r="M52" s="36"/>
      <c r="N52" s="36"/>
      <c r="O52" s="36"/>
      <c r="P52" s="175">
        <v>6</v>
      </c>
      <c r="Q52" s="32">
        <f t="shared" si="0"/>
        <v>8</v>
      </c>
      <c r="R52" s="33" t="str">
        <f t="shared" si="3"/>
        <v>B+</v>
      </c>
      <c r="S52" s="34" t="str">
        <f t="shared" si="1"/>
        <v>Khá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5006</v>
      </c>
      <c r="D53" s="26" t="s">
        <v>5007</v>
      </c>
      <c r="E53" s="27" t="s">
        <v>843</v>
      </c>
      <c r="F53" s="25" t="s">
        <v>933</v>
      </c>
      <c r="G53" s="25" t="s">
        <v>138</v>
      </c>
      <c r="H53" s="29">
        <v>10</v>
      </c>
      <c r="I53" s="29">
        <v>7</v>
      </c>
      <c r="J53" s="29" t="s">
        <v>27</v>
      </c>
      <c r="K53" s="29" t="s">
        <v>27</v>
      </c>
      <c r="L53" s="36"/>
      <c r="M53" s="36"/>
      <c r="N53" s="36"/>
      <c r="O53" s="36"/>
      <c r="P53" s="175">
        <v>5</v>
      </c>
      <c r="Q53" s="32">
        <f t="shared" si="0"/>
        <v>6.6</v>
      </c>
      <c r="R53" s="33" t="str">
        <f t="shared" si="3"/>
        <v>C+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5008</v>
      </c>
      <c r="D54" s="26" t="s">
        <v>5009</v>
      </c>
      <c r="E54" s="27" t="s">
        <v>2510</v>
      </c>
      <c r="F54" s="25" t="s">
        <v>1559</v>
      </c>
      <c r="G54" s="25" t="s">
        <v>234</v>
      </c>
      <c r="H54" s="29">
        <v>8</v>
      </c>
      <c r="I54" s="29">
        <v>9</v>
      </c>
      <c r="J54" s="29" t="s">
        <v>27</v>
      </c>
      <c r="K54" s="29" t="s">
        <v>27</v>
      </c>
      <c r="L54" s="36"/>
      <c r="M54" s="36"/>
      <c r="N54" s="36"/>
      <c r="O54" s="36"/>
      <c r="P54" s="175">
        <v>3</v>
      </c>
      <c r="Q54" s="32">
        <f t="shared" si="0"/>
        <v>5.8</v>
      </c>
      <c r="R54" s="33" t="str">
        <f t="shared" si="3"/>
        <v>C</v>
      </c>
      <c r="S54" s="34" t="str">
        <f t="shared" si="1"/>
        <v>Trung bình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5010</v>
      </c>
      <c r="D55" s="26" t="s">
        <v>664</v>
      </c>
      <c r="E55" s="27" t="s">
        <v>276</v>
      </c>
      <c r="F55" s="25" t="s">
        <v>1504</v>
      </c>
      <c r="G55" s="25" t="s">
        <v>1054</v>
      </c>
      <c r="H55" s="29">
        <v>6</v>
      </c>
      <c r="I55" s="29">
        <v>9</v>
      </c>
      <c r="J55" s="29" t="s">
        <v>27</v>
      </c>
      <c r="K55" s="29" t="s">
        <v>27</v>
      </c>
      <c r="L55" s="36"/>
      <c r="M55" s="36"/>
      <c r="N55" s="36"/>
      <c r="O55" s="36"/>
      <c r="P55" s="175">
        <v>6</v>
      </c>
      <c r="Q55" s="32">
        <f t="shared" si="0"/>
        <v>6.9</v>
      </c>
      <c r="R55" s="33" t="str">
        <f t="shared" si="3"/>
        <v>C+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5011</v>
      </c>
      <c r="D56" s="26" t="s">
        <v>454</v>
      </c>
      <c r="E56" s="27" t="s">
        <v>1456</v>
      </c>
      <c r="F56" s="25" t="s">
        <v>882</v>
      </c>
      <c r="G56" s="25" t="s">
        <v>124</v>
      </c>
      <c r="H56" s="29">
        <v>10</v>
      </c>
      <c r="I56" s="29">
        <v>4</v>
      </c>
      <c r="J56" s="29" t="s">
        <v>27</v>
      </c>
      <c r="K56" s="29" t="s">
        <v>27</v>
      </c>
      <c r="L56" s="36"/>
      <c r="M56" s="36"/>
      <c r="N56" s="36"/>
      <c r="O56" s="36"/>
      <c r="P56" s="175">
        <v>5</v>
      </c>
      <c r="Q56" s="32">
        <f t="shared" si="0"/>
        <v>5.7</v>
      </c>
      <c r="R56" s="33" t="str">
        <f t="shared" si="3"/>
        <v>C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5012</v>
      </c>
      <c r="D57" s="26" t="s">
        <v>5013</v>
      </c>
      <c r="E57" s="27" t="s">
        <v>291</v>
      </c>
      <c r="F57" s="25" t="s">
        <v>462</v>
      </c>
      <c r="G57" s="25" t="s">
        <v>205</v>
      </c>
      <c r="H57" s="29">
        <v>10</v>
      </c>
      <c r="I57" s="29">
        <v>10</v>
      </c>
      <c r="J57" s="29" t="s">
        <v>27</v>
      </c>
      <c r="K57" s="29" t="s">
        <v>27</v>
      </c>
      <c r="L57" s="36"/>
      <c r="M57" s="36"/>
      <c r="N57" s="36"/>
      <c r="O57" s="36"/>
      <c r="P57" s="175">
        <v>4</v>
      </c>
      <c r="Q57" s="32">
        <f t="shared" si="0"/>
        <v>7</v>
      </c>
      <c r="R57" s="33" t="str">
        <f t="shared" si="3"/>
        <v>B</v>
      </c>
      <c r="S57" s="34" t="str">
        <f t="shared" si="1"/>
        <v>Khá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5014</v>
      </c>
      <c r="D58" s="26" t="s">
        <v>5015</v>
      </c>
      <c r="E58" s="27" t="s">
        <v>295</v>
      </c>
      <c r="F58" s="25" t="s">
        <v>5016</v>
      </c>
      <c r="G58" s="25" t="s">
        <v>5017</v>
      </c>
      <c r="H58" s="29">
        <v>10</v>
      </c>
      <c r="I58" s="29">
        <v>9</v>
      </c>
      <c r="J58" s="29" t="s">
        <v>27</v>
      </c>
      <c r="K58" s="29" t="s">
        <v>27</v>
      </c>
      <c r="L58" s="36"/>
      <c r="M58" s="36"/>
      <c r="N58" s="36"/>
      <c r="O58" s="36"/>
      <c r="P58" s="175">
        <v>3</v>
      </c>
      <c r="Q58" s="32">
        <f t="shared" si="0"/>
        <v>6.2</v>
      </c>
      <c r="R58" s="33" t="str">
        <f t="shared" si="3"/>
        <v>C</v>
      </c>
      <c r="S58" s="34" t="str">
        <f t="shared" si="1"/>
        <v>Trung bình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5018</v>
      </c>
      <c r="D59" s="26" t="s">
        <v>3078</v>
      </c>
      <c r="E59" s="27" t="s">
        <v>295</v>
      </c>
      <c r="F59" s="25" t="s">
        <v>5019</v>
      </c>
      <c r="G59" s="25" t="s">
        <v>129</v>
      </c>
      <c r="H59" s="29">
        <v>10</v>
      </c>
      <c r="I59" s="29">
        <v>6</v>
      </c>
      <c r="J59" s="29" t="s">
        <v>27</v>
      </c>
      <c r="K59" s="29" t="s">
        <v>27</v>
      </c>
      <c r="L59" s="36"/>
      <c r="M59" s="36"/>
      <c r="N59" s="36"/>
      <c r="O59" s="36"/>
      <c r="P59" s="175">
        <v>3</v>
      </c>
      <c r="Q59" s="32">
        <f t="shared" si="0"/>
        <v>5.3</v>
      </c>
      <c r="R59" s="33" t="str">
        <f t="shared" si="3"/>
        <v>D+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5020</v>
      </c>
      <c r="D60" s="26" t="s">
        <v>3371</v>
      </c>
      <c r="E60" s="27" t="s">
        <v>295</v>
      </c>
      <c r="F60" s="25" t="s">
        <v>5021</v>
      </c>
      <c r="G60" s="25" t="s">
        <v>1072</v>
      </c>
      <c r="H60" s="29">
        <v>8</v>
      </c>
      <c r="I60" s="29">
        <v>5</v>
      </c>
      <c r="J60" s="29" t="s">
        <v>27</v>
      </c>
      <c r="K60" s="29" t="s">
        <v>27</v>
      </c>
      <c r="L60" s="36"/>
      <c r="M60" s="36"/>
      <c r="N60" s="36"/>
      <c r="O60" s="36"/>
      <c r="P60" s="175">
        <v>5</v>
      </c>
      <c r="Q60" s="32">
        <f t="shared" si="0"/>
        <v>5.6</v>
      </c>
      <c r="R60" s="33" t="str">
        <f t="shared" si="3"/>
        <v>C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5022</v>
      </c>
      <c r="D61" s="26" t="s">
        <v>410</v>
      </c>
      <c r="E61" s="27" t="s">
        <v>1843</v>
      </c>
      <c r="F61" s="25" t="s">
        <v>426</v>
      </c>
      <c r="G61" s="25" t="s">
        <v>234</v>
      </c>
      <c r="H61" s="29">
        <v>0</v>
      </c>
      <c r="I61" s="29">
        <v>0</v>
      </c>
      <c r="J61" s="29" t="s">
        <v>27</v>
      </c>
      <c r="K61" s="29" t="s">
        <v>27</v>
      </c>
      <c r="L61" s="36"/>
      <c r="M61" s="36"/>
      <c r="N61" s="36"/>
      <c r="O61" s="36"/>
      <c r="P61" s="175">
        <v>0</v>
      </c>
      <c r="Q61" s="32">
        <f t="shared" si="0"/>
        <v>0</v>
      </c>
      <c r="R61" s="33" t="str">
        <f t="shared" si="3"/>
        <v>F</v>
      </c>
      <c r="S61" s="34" t="str">
        <f t="shared" si="1"/>
        <v>Kém</v>
      </c>
      <c r="T61" s="35" t="str">
        <f t="shared" si="4"/>
        <v>Không đủ ĐKDT</v>
      </c>
      <c r="U61" s="3"/>
      <c r="V61" s="101" t="str">
        <f t="shared" si="2"/>
        <v>Học lại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5023</v>
      </c>
      <c r="D62" s="26" t="s">
        <v>5024</v>
      </c>
      <c r="E62" s="27" t="s">
        <v>304</v>
      </c>
      <c r="F62" s="25" t="s">
        <v>1204</v>
      </c>
      <c r="G62" s="25" t="s">
        <v>237</v>
      </c>
      <c r="H62" s="29">
        <v>10</v>
      </c>
      <c r="I62" s="29">
        <v>8</v>
      </c>
      <c r="J62" s="29" t="s">
        <v>27</v>
      </c>
      <c r="K62" s="29" t="s">
        <v>27</v>
      </c>
      <c r="L62" s="36"/>
      <c r="M62" s="36"/>
      <c r="N62" s="36"/>
      <c r="O62" s="36"/>
      <c r="P62" s="175">
        <v>5</v>
      </c>
      <c r="Q62" s="32">
        <f t="shared" si="0"/>
        <v>6.9</v>
      </c>
      <c r="R62" s="33" t="str">
        <f t="shared" si="3"/>
        <v>C+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5025</v>
      </c>
      <c r="D63" s="26" t="s">
        <v>5026</v>
      </c>
      <c r="E63" s="27" t="s">
        <v>1724</v>
      </c>
      <c r="F63" s="25" t="s">
        <v>1629</v>
      </c>
      <c r="G63" s="25" t="s">
        <v>205</v>
      </c>
      <c r="H63" s="29">
        <v>10</v>
      </c>
      <c r="I63" s="29">
        <v>8</v>
      </c>
      <c r="J63" s="29" t="s">
        <v>27</v>
      </c>
      <c r="K63" s="29" t="s">
        <v>27</v>
      </c>
      <c r="L63" s="36"/>
      <c r="M63" s="36"/>
      <c r="N63" s="36"/>
      <c r="O63" s="36"/>
      <c r="P63" s="175">
        <v>4</v>
      </c>
      <c r="Q63" s="32">
        <f t="shared" si="0"/>
        <v>6.4</v>
      </c>
      <c r="R63" s="33" t="str">
        <f t="shared" si="3"/>
        <v>C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5027</v>
      </c>
      <c r="D64" s="26" t="s">
        <v>254</v>
      </c>
      <c r="E64" s="27" t="s">
        <v>311</v>
      </c>
      <c r="F64" s="25" t="s">
        <v>244</v>
      </c>
      <c r="G64" s="25" t="s">
        <v>282</v>
      </c>
      <c r="H64" s="29">
        <v>10</v>
      </c>
      <c r="I64" s="29">
        <v>5</v>
      </c>
      <c r="J64" s="29" t="s">
        <v>27</v>
      </c>
      <c r="K64" s="29" t="s">
        <v>27</v>
      </c>
      <c r="L64" s="36"/>
      <c r="M64" s="36"/>
      <c r="N64" s="36"/>
      <c r="O64" s="36"/>
      <c r="P64" s="175">
        <v>5</v>
      </c>
      <c r="Q64" s="32">
        <f t="shared" si="0"/>
        <v>6</v>
      </c>
      <c r="R64" s="33" t="str">
        <f t="shared" si="3"/>
        <v>C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5028</v>
      </c>
      <c r="D65" s="26" t="s">
        <v>5029</v>
      </c>
      <c r="E65" s="27" t="s">
        <v>5030</v>
      </c>
      <c r="F65" s="25" t="s">
        <v>1366</v>
      </c>
      <c r="G65" s="25" t="s">
        <v>95</v>
      </c>
      <c r="H65" s="29">
        <v>10</v>
      </c>
      <c r="I65" s="29">
        <v>6</v>
      </c>
      <c r="J65" s="29" t="s">
        <v>27</v>
      </c>
      <c r="K65" s="29" t="s">
        <v>27</v>
      </c>
      <c r="L65" s="36"/>
      <c r="M65" s="36"/>
      <c r="N65" s="36"/>
      <c r="O65" s="36"/>
      <c r="P65" s="175">
        <v>3</v>
      </c>
      <c r="Q65" s="32">
        <f t="shared" si="0"/>
        <v>5.3</v>
      </c>
      <c r="R65" s="33" t="str">
        <f t="shared" si="3"/>
        <v>D+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>
      <c r="B66" s="24">
        <v>56</v>
      </c>
      <c r="C66" s="25" t="s">
        <v>5031</v>
      </c>
      <c r="D66" s="26" t="s">
        <v>785</v>
      </c>
      <c r="E66" s="27" t="s">
        <v>885</v>
      </c>
      <c r="F66" s="25" t="s">
        <v>1376</v>
      </c>
      <c r="G66" s="25" t="s">
        <v>91</v>
      </c>
      <c r="H66" s="29">
        <v>10</v>
      </c>
      <c r="I66" s="29">
        <v>5</v>
      </c>
      <c r="J66" s="29" t="s">
        <v>27</v>
      </c>
      <c r="K66" s="29" t="s">
        <v>27</v>
      </c>
      <c r="L66" s="36"/>
      <c r="M66" s="36"/>
      <c r="N66" s="36"/>
      <c r="O66" s="36"/>
      <c r="P66" s="175">
        <v>7</v>
      </c>
      <c r="Q66" s="32">
        <f t="shared" si="0"/>
        <v>7</v>
      </c>
      <c r="R66" s="33" t="str">
        <f t="shared" si="3"/>
        <v>B</v>
      </c>
      <c r="S66" s="34" t="str">
        <f t="shared" si="1"/>
        <v>Khá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>
      <c r="B67" s="24">
        <v>57</v>
      </c>
      <c r="C67" s="25" t="s">
        <v>5032</v>
      </c>
      <c r="D67" s="26" t="s">
        <v>3936</v>
      </c>
      <c r="E67" s="27" t="s">
        <v>515</v>
      </c>
      <c r="F67" s="25" t="s">
        <v>818</v>
      </c>
      <c r="G67" s="25" t="s">
        <v>205</v>
      </c>
      <c r="H67" s="29">
        <v>10</v>
      </c>
      <c r="I67" s="29">
        <v>7</v>
      </c>
      <c r="J67" s="29" t="s">
        <v>27</v>
      </c>
      <c r="K67" s="29" t="s">
        <v>27</v>
      </c>
      <c r="L67" s="36"/>
      <c r="M67" s="36"/>
      <c r="N67" s="36"/>
      <c r="O67" s="36"/>
      <c r="P67" s="175">
        <v>5</v>
      </c>
      <c r="Q67" s="32">
        <f t="shared" si="0"/>
        <v>6.6</v>
      </c>
      <c r="R67" s="33" t="str">
        <f t="shared" si="3"/>
        <v>C+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>
      <c r="B68" s="24">
        <v>58</v>
      </c>
      <c r="C68" s="25" t="s">
        <v>5033</v>
      </c>
      <c r="D68" s="26" t="s">
        <v>2227</v>
      </c>
      <c r="E68" s="27" t="s">
        <v>334</v>
      </c>
      <c r="F68" s="25" t="s">
        <v>296</v>
      </c>
      <c r="G68" s="25" t="s">
        <v>95</v>
      </c>
      <c r="H68" s="29">
        <v>10</v>
      </c>
      <c r="I68" s="29">
        <v>10</v>
      </c>
      <c r="J68" s="29" t="s">
        <v>27</v>
      </c>
      <c r="K68" s="29" t="s">
        <v>27</v>
      </c>
      <c r="L68" s="36"/>
      <c r="M68" s="36"/>
      <c r="N68" s="36"/>
      <c r="O68" s="36"/>
      <c r="P68" s="175">
        <v>5</v>
      </c>
      <c r="Q68" s="32">
        <f t="shared" si="0"/>
        <v>7.5</v>
      </c>
      <c r="R68" s="33" t="str">
        <f t="shared" si="3"/>
        <v>B</v>
      </c>
      <c r="S68" s="34" t="str">
        <f t="shared" si="1"/>
        <v>Khá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>
      <c r="B69" s="24">
        <v>59</v>
      </c>
      <c r="C69" s="25" t="s">
        <v>5034</v>
      </c>
      <c r="D69" s="26" t="s">
        <v>3615</v>
      </c>
      <c r="E69" s="27" t="s">
        <v>334</v>
      </c>
      <c r="F69" s="25" t="s">
        <v>170</v>
      </c>
      <c r="G69" s="25" t="s">
        <v>282</v>
      </c>
      <c r="H69" s="29">
        <v>10</v>
      </c>
      <c r="I69" s="29">
        <v>9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6.7</v>
      </c>
      <c r="R69" s="33" t="str">
        <f t="shared" si="3"/>
        <v>C+</v>
      </c>
      <c r="S69" s="34" t="str">
        <f t="shared" si="1"/>
        <v>Trung bình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idden="1">
      <c r="B70" s="24">
        <v>60</v>
      </c>
      <c r="C70" s="25"/>
      <c r="D70" s="26"/>
      <c r="E70" s="27"/>
      <c r="F70" s="28"/>
      <c r="G70" s="25"/>
      <c r="H70" s="29" t="s">
        <v>27</v>
      </c>
      <c r="I70" s="29" t="s">
        <v>27</v>
      </c>
      <c r="J70" s="29" t="s">
        <v>27</v>
      </c>
      <c r="K70" s="29" t="s">
        <v>27</v>
      </c>
      <c r="L70" s="36"/>
      <c r="M70" s="36"/>
      <c r="N70" s="36"/>
      <c r="O70" s="36"/>
      <c r="P70" s="31"/>
      <c r="Q70" s="32">
        <f t="shared" si="0"/>
        <v>0</v>
      </c>
      <c r="R70" s="33" t="str">
        <f t="shared" si="3"/>
        <v>F</v>
      </c>
      <c r="S70" s="34" t="str">
        <f t="shared" si="1"/>
        <v>Kém</v>
      </c>
      <c r="T70" s="35" t="str">
        <f t="shared" si="4"/>
        <v/>
      </c>
      <c r="U70" s="3"/>
      <c r="V70" s="101" t="str">
        <f t="shared" si="2"/>
        <v>Thi lại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147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56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1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3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91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555" priority="2" operator="greaterThan">
      <formula>10</formula>
    </cfRule>
  </conditionalFormatting>
  <conditionalFormatting sqref="C1:C1048576">
    <cfRule type="duplicateValues" dxfId="554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6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5122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43611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38" t="s">
        <v>50</v>
      </c>
      <c r="N9" s="138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44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4</v>
      </c>
      <c r="AI9" s="81">
        <f>+$AH$9/$Y$9</f>
        <v>2.6666666666666668E-2</v>
      </c>
      <c r="AJ9" s="73">
        <f>COUNTIF($V$11:$V$219,"Đạt")</f>
        <v>56</v>
      </c>
      <c r="AK9" s="80">
        <f>+$AJ$9/$Y$9</f>
        <v>0.37333333333333335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5035</v>
      </c>
      <c r="D11" s="17" t="s">
        <v>1378</v>
      </c>
      <c r="E11" s="18" t="s">
        <v>73</v>
      </c>
      <c r="F11" s="16" t="s">
        <v>387</v>
      </c>
      <c r="G11" s="16" t="s">
        <v>75</v>
      </c>
      <c r="H11" s="19">
        <v>10</v>
      </c>
      <c r="I11" s="19">
        <v>6</v>
      </c>
      <c r="J11" s="19" t="s">
        <v>27</v>
      </c>
      <c r="K11" s="19" t="s">
        <v>27</v>
      </c>
      <c r="L11" s="20"/>
      <c r="M11" s="20"/>
      <c r="N11" s="20"/>
      <c r="O11" s="20"/>
      <c r="P11" s="174">
        <v>4</v>
      </c>
      <c r="Q11" s="21">
        <f t="shared" ref="Q11:Q74" si="0">ROUND(SUMPRODUCT(H11:P11,$H$10:$P$10)/100,1)</f>
        <v>5.8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5036</v>
      </c>
      <c r="D12" s="26" t="s">
        <v>412</v>
      </c>
      <c r="E12" s="27" t="s">
        <v>73</v>
      </c>
      <c r="F12" s="25" t="s">
        <v>252</v>
      </c>
      <c r="G12" s="25" t="s">
        <v>594</v>
      </c>
      <c r="H12" s="29">
        <v>10</v>
      </c>
      <c r="I12" s="29">
        <v>10</v>
      </c>
      <c r="J12" s="29" t="s">
        <v>27</v>
      </c>
      <c r="K12" s="29" t="s">
        <v>27</v>
      </c>
      <c r="L12" s="30"/>
      <c r="M12" s="30"/>
      <c r="N12" s="30"/>
      <c r="O12" s="30"/>
      <c r="P12" s="175">
        <v>6</v>
      </c>
      <c r="Q12" s="32">
        <f t="shared" si="0"/>
        <v>8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B+</v>
      </c>
      <c r="S12" s="34" t="str">
        <f t="shared" si="1"/>
        <v>Khá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5037</v>
      </c>
      <c r="D13" s="26" t="s">
        <v>5038</v>
      </c>
      <c r="E13" s="27" t="s">
        <v>73</v>
      </c>
      <c r="F13" s="25" t="s">
        <v>1050</v>
      </c>
      <c r="G13" s="25" t="s">
        <v>395</v>
      </c>
      <c r="H13" s="29">
        <v>0</v>
      </c>
      <c r="I13" s="29">
        <v>0</v>
      </c>
      <c r="J13" s="29" t="s">
        <v>27</v>
      </c>
      <c r="K13" s="29" t="s">
        <v>27</v>
      </c>
      <c r="L13" s="36"/>
      <c r="M13" s="36"/>
      <c r="N13" s="36"/>
      <c r="O13" s="36"/>
      <c r="P13" s="175">
        <v>0</v>
      </c>
      <c r="Q13" s="32">
        <f t="shared" si="0"/>
        <v>0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F</v>
      </c>
      <c r="S13" s="34" t="str">
        <f t="shared" si="1"/>
        <v>Kém</v>
      </c>
      <c r="T13" s="35" t="str">
        <f t="shared" ref="T13:T155" si="4">+IF(OR($H13=0,$I13=0,$J13=0,$K13=0),"Không đủ ĐKDT","")</f>
        <v>Không đủ ĐKDT</v>
      </c>
      <c r="U13" s="3"/>
      <c r="V13" s="101" t="str">
        <f t="shared" si="2"/>
        <v>Học lại</v>
      </c>
      <c r="W13" s="84"/>
      <c r="X13" s="85"/>
      <c r="Y13" s="85"/>
      <c r="Z13" s="137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5039</v>
      </c>
      <c r="D14" s="26" t="s">
        <v>1312</v>
      </c>
      <c r="E14" s="27" t="s">
        <v>73</v>
      </c>
      <c r="F14" s="25" t="s">
        <v>5040</v>
      </c>
      <c r="G14" s="25" t="s">
        <v>5041</v>
      </c>
      <c r="H14" s="29">
        <v>10</v>
      </c>
      <c r="I14" s="29">
        <v>6</v>
      </c>
      <c r="J14" s="29" t="s">
        <v>27</v>
      </c>
      <c r="K14" s="29" t="s">
        <v>27</v>
      </c>
      <c r="L14" s="36"/>
      <c r="M14" s="36"/>
      <c r="N14" s="36"/>
      <c r="O14" s="36"/>
      <c r="P14" s="175">
        <v>3</v>
      </c>
      <c r="Q14" s="32">
        <f t="shared" si="0"/>
        <v>5.3</v>
      </c>
      <c r="R14" s="33" t="str">
        <f t="shared" si="3"/>
        <v>D+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5042</v>
      </c>
      <c r="D15" s="26" t="s">
        <v>378</v>
      </c>
      <c r="E15" s="27" t="s">
        <v>73</v>
      </c>
      <c r="F15" s="25" t="s">
        <v>830</v>
      </c>
      <c r="G15" s="25" t="s">
        <v>282</v>
      </c>
      <c r="H15" s="29">
        <v>8</v>
      </c>
      <c r="I15" s="29">
        <v>4</v>
      </c>
      <c r="J15" s="29" t="s">
        <v>27</v>
      </c>
      <c r="K15" s="29" t="s">
        <v>27</v>
      </c>
      <c r="L15" s="36"/>
      <c r="M15" s="36"/>
      <c r="N15" s="36"/>
      <c r="O15" s="36"/>
      <c r="P15" s="175">
        <v>3</v>
      </c>
      <c r="Q15" s="32">
        <f t="shared" si="0"/>
        <v>4.3</v>
      </c>
      <c r="R15" s="33" t="str">
        <f t="shared" si="3"/>
        <v>D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5043</v>
      </c>
      <c r="D16" s="26" t="s">
        <v>763</v>
      </c>
      <c r="E16" s="27" t="s">
        <v>73</v>
      </c>
      <c r="F16" s="25" t="s">
        <v>1158</v>
      </c>
      <c r="G16" s="25" t="s">
        <v>945</v>
      </c>
      <c r="H16" s="29">
        <v>10</v>
      </c>
      <c r="I16" s="29">
        <v>8</v>
      </c>
      <c r="J16" s="29" t="s">
        <v>27</v>
      </c>
      <c r="K16" s="29" t="s">
        <v>27</v>
      </c>
      <c r="L16" s="36"/>
      <c r="M16" s="36"/>
      <c r="N16" s="36"/>
      <c r="O16" s="36"/>
      <c r="P16" s="175">
        <v>5</v>
      </c>
      <c r="Q16" s="32">
        <f t="shared" si="0"/>
        <v>6.9</v>
      </c>
      <c r="R16" s="33" t="str">
        <f t="shared" si="3"/>
        <v>C+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5044</v>
      </c>
      <c r="D17" s="26" t="s">
        <v>1817</v>
      </c>
      <c r="E17" s="27" t="s">
        <v>103</v>
      </c>
      <c r="F17" s="25" t="s">
        <v>221</v>
      </c>
      <c r="G17" s="25" t="s">
        <v>95</v>
      </c>
      <c r="H17" s="29">
        <v>10</v>
      </c>
      <c r="I17" s="29">
        <v>6</v>
      </c>
      <c r="J17" s="29" t="s">
        <v>27</v>
      </c>
      <c r="K17" s="29" t="s">
        <v>27</v>
      </c>
      <c r="L17" s="36"/>
      <c r="M17" s="36"/>
      <c r="N17" s="36"/>
      <c r="O17" s="36"/>
      <c r="P17" s="175">
        <v>3</v>
      </c>
      <c r="Q17" s="32">
        <f t="shared" si="0"/>
        <v>5.3</v>
      </c>
      <c r="R17" s="33" t="str">
        <f t="shared" si="3"/>
        <v>D+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5045</v>
      </c>
      <c r="D18" s="26" t="s">
        <v>4922</v>
      </c>
      <c r="E18" s="27" t="s">
        <v>5046</v>
      </c>
      <c r="F18" s="25" t="s">
        <v>5047</v>
      </c>
      <c r="G18" s="25" t="s">
        <v>5048</v>
      </c>
      <c r="H18" s="29">
        <v>10</v>
      </c>
      <c r="I18" s="29">
        <v>7</v>
      </c>
      <c r="J18" s="29" t="s">
        <v>27</v>
      </c>
      <c r="K18" s="29" t="s">
        <v>27</v>
      </c>
      <c r="L18" s="36"/>
      <c r="M18" s="36"/>
      <c r="N18" s="36"/>
      <c r="O18" s="36"/>
      <c r="P18" s="175">
        <v>6</v>
      </c>
      <c r="Q18" s="32">
        <f t="shared" si="0"/>
        <v>7.1</v>
      </c>
      <c r="R18" s="33" t="str">
        <f t="shared" si="3"/>
        <v>B</v>
      </c>
      <c r="S18" s="34" t="str">
        <f t="shared" si="1"/>
        <v>Khá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5049</v>
      </c>
      <c r="D19" s="26" t="s">
        <v>254</v>
      </c>
      <c r="E19" s="27" t="s">
        <v>393</v>
      </c>
      <c r="F19" s="25" t="s">
        <v>1079</v>
      </c>
      <c r="G19" s="25" t="s">
        <v>966</v>
      </c>
      <c r="H19" s="29">
        <v>10</v>
      </c>
      <c r="I19" s="29">
        <v>8</v>
      </c>
      <c r="J19" s="29" t="s">
        <v>27</v>
      </c>
      <c r="K19" s="29" t="s">
        <v>27</v>
      </c>
      <c r="L19" s="36"/>
      <c r="M19" s="36"/>
      <c r="N19" s="36"/>
      <c r="O19" s="36"/>
      <c r="P19" s="175">
        <v>2</v>
      </c>
      <c r="Q19" s="32">
        <f t="shared" si="0"/>
        <v>5.4</v>
      </c>
      <c r="R19" s="33" t="str">
        <f t="shared" si="3"/>
        <v>D+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5050</v>
      </c>
      <c r="D20" s="26" t="s">
        <v>410</v>
      </c>
      <c r="E20" s="27" t="s">
        <v>398</v>
      </c>
      <c r="F20" s="25" t="s">
        <v>229</v>
      </c>
      <c r="G20" s="25" t="s">
        <v>945</v>
      </c>
      <c r="H20" s="29">
        <v>10</v>
      </c>
      <c r="I20" s="29">
        <v>10</v>
      </c>
      <c r="J20" s="29" t="s">
        <v>27</v>
      </c>
      <c r="K20" s="29" t="s">
        <v>27</v>
      </c>
      <c r="L20" s="36"/>
      <c r="M20" s="36"/>
      <c r="N20" s="36"/>
      <c r="O20" s="36"/>
      <c r="P20" s="175">
        <v>3</v>
      </c>
      <c r="Q20" s="32">
        <f t="shared" si="0"/>
        <v>6.5</v>
      </c>
      <c r="R20" s="33" t="str">
        <f t="shared" si="3"/>
        <v>C+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5051</v>
      </c>
      <c r="D21" s="26" t="s">
        <v>664</v>
      </c>
      <c r="E21" s="27" t="s">
        <v>398</v>
      </c>
      <c r="F21" s="25" t="s">
        <v>1482</v>
      </c>
      <c r="G21" s="25" t="s">
        <v>124</v>
      </c>
      <c r="H21" s="29">
        <v>10</v>
      </c>
      <c r="I21" s="29">
        <v>9</v>
      </c>
      <c r="J21" s="29" t="s">
        <v>27</v>
      </c>
      <c r="K21" s="29" t="s">
        <v>27</v>
      </c>
      <c r="L21" s="36"/>
      <c r="M21" s="36"/>
      <c r="N21" s="36"/>
      <c r="O21" s="36"/>
      <c r="P21" s="175">
        <v>4</v>
      </c>
      <c r="Q21" s="32">
        <f t="shared" si="0"/>
        <v>6.7</v>
      </c>
      <c r="R21" s="33" t="str">
        <f t="shared" si="3"/>
        <v>C+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5052</v>
      </c>
      <c r="D22" s="26" t="s">
        <v>155</v>
      </c>
      <c r="E22" s="27" t="s">
        <v>948</v>
      </c>
      <c r="F22" s="25" t="s">
        <v>797</v>
      </c>
      <c r="G22" s="25" t="s">
        <v>217</v>
      </c>
      <c r="H22" s="29">
        <v>8</v>
      </c>
      <c r="I22" s="29">
        <v>9</v>
      </c>
      <c r="J22" s="29" t="s">
        <v>27</v>
      </c>
      <c r="K22" s="29" t="s">
        <v>27</v>
      </c>
      <c r="L22" s="36"/>
      <c r="M22" s="36"/>
      <c r="N22" s="36"/>
      <c r="O22" s="36"/>
      <c r="P22" s="175">
        <v>5</v>
      </c>
      <c r="Q22" s="32">
        <f t="shared" si="0"/>
        <v>6.8</v>
      </c>
      <c r="R22" s="33" t="str">
        <f t="shared" si="3"/>
        <v>C+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5053</v>
      </c>
      <c r="D23" s="26" t="s">
        <v>184</v>
      </c>
      <c r="E23" s="27" t="s">
        <v>5054</v>
      </c>
      <c r="F23" s="25" t="s">
        <v>82</v>
      </c>
      <c r="G23" s="25" t="s">
        <v>945</v>
      </c>
      <c r="H23" s="29">
        <v>10</v>
      </c>
      <c r="I23" s="29">
        <v>8</v>
      </c>
      <c r="J23" s="29" t="s">
        <v>27</v>
      </c>
      <c r="K23" s="29" t="s">
        <v>27</v>
      </c>
      <c r="L23" s="36"/>
      <c r="M23" s="36"/>
      <c r="N23" s="36"/>
      <c r="O23" s="36"/>
      <c r="P23" s="175">
        <v>3</v>
      </c>
      <c r="Q23" s="32">
        <f t="shared" si="0"/>
        <v>5.9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5055</v>
      </c>
      <c r="D24" s="26" t="s">
        <v>5056</v>
      </c>
      <c r="E24" s="27" t="s">
        <v>141</v>
      </c>
      <c r="F24" s="25" t="s">
        <v>1859</v>
      </c>
      <c r="G24" s="25" t="s">
        <v>945</v>
      </c>
      <c r="H24" s="29">
        <v>10</v>
      </c>
      <c r="I24" s="29">
        <v>7</v>
      </c>
      <c r="J24" s="29" t="s">
        <v>27</v>
      </c>
      <c r="K24" s="29" t="s">
        <v>27</v>
      </c>
      <c r="L24" s="36"/>
      <c r="M24" s="36"/>
      <c r="N24" s="36"/>
      <c r="O24" s="36"/>
      <c r="P24" s="175">
        <v>4</v>
      </c>
      <c r="Q24" s="32">
        <f t="shared" si="0"/>
        <v>6.1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5057</v>
      </c>
      <c r="D25" s="26" t="s">
        <v>288</v>
      </c>
      <c r="E25" s="27" t="s">
        <v>141</v>
      </c>
      <c r="F25" s="25" t="s">
        <v>170</v>
      </c>
      <c r="G25" s="25" t="s">
        <v>217</v>
      </c>
      <c r="H25" s="29">
        <v>10</v>
      </c>
      <c r="I25" s="29">
        <v>9</v>
      </c>
      <c r="J25" s="29" t="s">
        <v>27</v>
      </c>
      <c r="K25" s="29" t="s">
        <v>27</v>
      </c>
      <c r="L25" s="36"/>
      <c r="M25" s="36"/>
      <c r="N25" s="36"/>
      <c r="O25" s="36"/>
      <c r="P25" s="175">
        <v>4</v>
      </c>
      <c r="Q25" s="32">
        <f t="shared" si="0"/>
        <v>6.7</v>
      </c>
      <c r="R25" s="33" t="str">
        <f t="shared" si="3"/>
        <v>C+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5058</v>
      </c>
      <c r="D26" s="26" t="s">
        <v>1957</v>
      </c>
      <c r="E26" s="27" t="s">
        <v>180</v>
      </c>
      <c r="F26" s="25" t="s">
        <v>5059</v>
      </c>
      <c r="G26" s="25" t="s">
        <v>3453</v>
      </c>
      <c r="H26" s="29">
        <v>10</v>
      </c>
      <c r="I26" s="29">
        <v>6</v>
      </c>
      <c r="J26" s="29" t="s">
        <v>27</v>
      </c>
      <c r="K26" s="29" t="s">
        <v>27</v>
      </c>
      <c r="L26" s="36"/>
      <c r="M26" s="36"/>
      <c r="N26" s="36"/>
      <c r="O26" s="36"/>
      <c r="P26" s="175">
        <v>5</v>
      </c>
      <c r="Q26" s="32">
        <f t="shared" si="0"/>
        <v>6.3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5060</v>
      </c>
      <c r="D27" s="26" t="s">
        <v>5061</v>
      </c>
      <c r="E27" s="27" t="s">
        <v>185</v>
      </c>
      <c r="F27" s="25" t="s">
        <v>1632</v>
      </c>
      <c r="G27" s="25" t="s">
        <v>945</v>
      </c>
      <c r="H27" s="29">
        <v>10</v>
      </c>
      <c r="I27" s="29">
        <v>8</v>
      </c>
      <c r="J27" s="29" t="s">
        <v>27</v>
      </c>
      <c r="K27" s="29" t="s">
        <v>27</v>
      </c>
      <c r="L27" s="36"/>
      <c r="M27" s="36"/>
      <c r="N27" s="36"/>
      <c r="O27" s="36"/>
      <c r="P27" s="175">
        <v>4</v>
      </c>
      <c r="Q27" s="32">
        <f t="shared" si="0"/>
        <v>6.4</v>
      </c>
      <c r="R27" s="33" t="str">
        <f t="shared" si="3"/>
        <v>C</v>
      </c>
      <c r="S27" s="34" t="str">
        <f t="shared" si="1"/>
        <v>Trung bình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5062</v>
      </c>
      <c r="D28" s="26" t="s">
        <v>1218</v>
      </c>
      <c r="E28" s="27" t="s">
        <v>189</v>
      </c>
      <c r="F28" s="25" t="s">
        <v>2981</v>
      </c>
      <c r="G28" s="25" t="s">
        <v>129</v>
      </c>
      <c r="H28" s="29">
        <v>10</v>
      </c>
      <c r="I28" s="29">
        <v>7</v>
      </c>
      <c r="J28" s="29" t="s">
        <v>27</v>
      </c>
      <c r="K28" s="29" t="s">
        <v>27</v>
      </c>
      <c r="L28" s="36"/>
      <c r="M28" s="36"/>
      <c r="N28" s="36"/>
      <c r="O28" s="36"/>
      <c r="P28" s="175">
        <v>3</v>
      </c>
      <c r="Q28" s="32">
        <f t="shared" si="0"/>
        <v>5.6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5063</v>
      </c>
      <c r="D29" s="26" t="s">
        <v>412</v>
      </c>
      <c r="E29" s="27" t="s">
        <v>1296</v>
      </c>
      <c r="F29" s="25" t="s">
        <v>972</v>
      </c>
      <c r="G29" s="25" t="s">
        <v>237</v>
      </c>
      <c r="H29" s="29">
        <v>10</v>
      </c>
      <c r="I29" s="29">
        <v>6</v>
      </c>
      <c r="J29" s="29" t="s">
        <v>27</v>
      </c>
      <c r="K29" s="29" t="s">
        <v>27</v>
      </c>
      <c r="L29" s="36"/>
      <c r="M29" s="36"/>
      <c r="N29" s="36"/>
      <c r="O29" s="36"/>
      <c r="P29" s="175">
        <v>2</v>
      </c>
      <c r="Q29" s="32">
        <f t="shared" si="0"/>
        <v>4.8</v>
      </c>
      <c r="R29" s="33" t="str">
        <f t="shared" si="3"/>
        <v>D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5064</v>
      </c>
      <c r="D30" s="26" t="s">
        <v>1255</v>
      </c>
      <c r="E30" s="27" t="s">
        <v>208</v>
      </c>
      <c r="F30" s="25" t="s">
        <v>833</v>
      </c>
      <c r="G30" s="25" t="s">
        <v>945</v>
      </c>
      <c r="H30" s="29">
        <v>8</v>
      </c>
      <c r="I30" s="29">
        <v>9</v>
      </c>
      <c r="J30" s="29" t="s">
        <v>27</v>
      </c>
      <c r="K30" s="29" t="s">
        <v>27</v>
      </c>
      <c r="L30" s="36"/>
      <c r="M30" s="36"/>
      <c r="N30" s="36"/>
      <c r="O30" s="36"/>
      <c r="P30" s="175">
        <v>2</v>
      </c>
      <c r="Q30" s="32">
        <f t="shared" si="0"/>
        <v>5.3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5065</v>
      </c>
      <c r="D31" s="26" t="s">
        <v>535</v>
      </c>
      <c r="E31" s="27" t="s">
        <v>208</v>
      </c>
      <c r="F31" s="25" t="s">
        <v>5066</v>
      </c>
      <c r="G31" s="25" t="s">
        <v>2046</v>
      </c>
      <c r="H31" s="29">
        <v>10</v>
      </c>
      <c r="I31" s="29">
        <v>7</v>
      </c>
      <c r="J31" s="29" t="s">
        <v>27</v>
      </c>
      <c r="K31" s="29" t="s">
        <v>27</v>
      </c>
      <c r="L31" s="36"/>
      <c r="M31" s="36"/>
      <c r="N31" s="36"/>
      <c r="O31" s="36"/>
      <c r="P31" s="175">
        <v>6</v>
      </c>
      <c r="Q31" s="32">
        <f t="shared" si="0"/>
        <v>7.1</v>
      </c>
      <c r="R31" s="33" t="str">
        <f t="shared" si="3"/>
        <v>B</v>
      </c>
      <c r="S31" s="34" t="str">
        <f t="shared" si="1"/>
        <v>Khá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5067</v>
      </c>
      <c r="D32" s="26" t="s">
        <v>275</v>
      </c>
      <c r="E32" s="27" t="s">
        <v>621</v>
      </c>
      <c r="F32" s="25" t="s">
        <v>749</v>
      </c>
      <c r="G32" s="25" t="s">
        <v>557</v>
      </c>
      <c r="H32" s="29">
        <v>10</v>
      </c>
      <c r="I32" s="29">
        <v>6</v>
      </c>
      <c r="J32" s="29" t="s">
        <v>27</v>
      </c>
      <c r="K32" s="29" t="s">
        <v>27</v>
      </c>
      <c r="L32" s="36"/>
      <c r="M32" s="36"/>
      <c r="N32" s="36"/>
      <c r="O32" s="36"/>
      <c r="P32" s="175">
        <v>6</v>
      </c>
      <c r="Q32" s="32">
        <f t="shared" si="0"/>
        <v>6.8</v>
      </c>
      <c r="R32" s="33" t="str">
        <f t="shared" si="3"/>
        <v>C+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5068</v>
      </c>
      <c r="D33" s="26" t="s">
        <v>2795</v>
      </c>
      <c r="E33" s="27" t="s">
        <v>629</v>
      </c>
      <c r="F33" s="25" t="s">
        <v>702</v>
      </c>
      <c r="G33" s="25" t="s">
        <v>129</v>
      </c>
      <c r="H33" s="29">
        <v>10</v>
      </c>
      <c r="I33" s="29">
        <v>4</v>
      </c>
      <c r="J33" s="29" t="s">
        <v>27</v>
      </c>
      <c r="K33" s="29" t="s">
        <v>27</v>
      </c>
      <c r="L33" s="36"/>
      <c r="M33" s="36"/>
      <c r="N33" s="36"/>
      <c r="O33" s="36"/>
      <c r="P33" s="175">
        <v>1</v>
      </c>
      <c r="Q33" s="32">
        <f t="shared" si="0"/>
        <v>3.7</v>
      </c>
      <c r="R33" s="33" t="str">
        <f t="shared" si="3"/>
        <v>F</v>
      </c>
      <c r="S33" s="34" t="str">
        <f t="shared" si="1"/>
        <v>Kém</v>
      </c>
      <c r="T33" s="35" t="str">
        <f t="shared" si="4"/>
        <v/>
      </c>
      <c r="U33" s="3"/>
      <c r="V33" s="101" t="str">
        <f t="shared" si="2"/>
        <v>Học lại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5069</v>
      </c>
      <c r="D34" s="26" t="s">
        <v>275</v>
      </c>
      <c r="E34" s="27" t="s">
        <v>2038</v>
      </c>
      <c r="F34" s="25" t="s">
        <v>519</v>
      </c>
      <c r="G34" s="25" t="s">
        <v>945</v>
      </c>
      <c r="H34" s="29">
        <v>10</v>
      </c>
      <c r="I34" s="29">
        <v>10</v>
      </c>
      <c r="J34" s="29" t="s">
        <v>27</v>
      </c>
      <c r="K34" s="29" t="s">
        <v>27</v>
      </c>
      <c r="L34" s="36"/>
      <c r="M34" s="36"/>
      <c r="N34" s="36"/>
      <c r="O34" s="36"/>
      <c r="P34" s="175">
        <v>6</v>
      </c>
      <c r="Q34" s="32">
        <f t="shared" si="0"/>
        <v>8</v>
      </c>
      <c r="R34" s="33" t="str">
        <f t="shared" si="3"/>
        <v>B+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5070</v>
      </c>
      <c r="D35" s="26" t="s">
        <v>2998</v>
      </c>
      <c r="E35" s="27" t="s">
        <v>228</v>
      </c>
      <c r="F35" s="25" t="s">
        <v>341</v>
      </c>
      <c r="G35" s="25" t="s">
        <v>110</v>
      </c>
      <c r="H35" s="29">
        <v>10</v>
      </c>
      <c r="I35" s="29">
        <v>9</v>
      </c>
      <c r="J35" s="29" t="s">
        <v>27</v>
      </c>
      <c r="K35" s="29" t="s">
        <v>27</v>
      </c>
      <c r="L35" s="36"/>
      <c r="M35" s="36"/>
      <c r="N35" s="36"/>
      <c r="O35" s="36"/>
      <c r="P35" s="175">
        <v>2</v>
      </c>
      <c r="Q35" s="32">
        <f t="shared" si="0"/>
        <v>5.7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5071</v>
      </c>
      <c r="D36" s="26" t="s">
        <v>5072</v>
      </c>
      <c r="E36" s="27" t="s">
        <v>228</v>
      </c>
      <c r="F36" s="25" t="s">
        <v>1531</v>
      </c>
      <c r="G36" s="25" t="s">
        <v>297</v>
      </c>
      <c r="H36" s="29">
        <v>10</v>
      </c>
      <c r="I36" s="29">
        <v>9</v>
      </c>
      <c r="J36" s="29" t="s">
        <v>27</v>
      </c>
      <c r="K36" s="29" t="s">
        <v>27</v>
      </c>
      <c r="L36" s="36"/>
      <c r="M36" s="36"/>
      <c r="N36" s="36"/>
      <c r="O36" s="36"/>
      <c r="P36" s="175">
        <v>3</v>
      </c>
      <c r="Q36" s="32">
        <f t="shared" si="0"/>
        <v>6.2</v>
      </c>
      <c r="R36" s="33" t="str">
        <f t="shared" si="3"/>
        <v>C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5073</v>
      </c>
      <c r="D37" s="26" t="s">
        <v>254</v>
      </c>
      <c r="E37" s="27" t="s">
        <v>228</v>
      </c>
      <c r="F37" s="25" t="s">
        <v>764</v>
      </c>
      <c r="G37" s="25" t="s">
        <v>945</v>
      </c>
      <c r="H37" s="29">
        <v>10</v>
      </c>
      <c r="I37" s="29">
        <v>8</v>
      </c>
      <c r="J37" s="29" t="s">
        <v>27</v>
      </c>
      <c r="K37" s="29" t="s">
        <v>27</v>
      </c>
      <c r="L37" s="36"/>
      <c r="M37" s="36"/>
      <c r="N37" s="36"/>
      <c r="O37" s="36"/>
      <c r="P37" s="175">
        <v>3</v>
      </c>
      <c r="Q37" s="32">
        <f t="shared" si="0"/>
        <v>5.9</v>
      </c>
      <c r="R37" s="33" t="str">
        <f t="shared" si="3"/>
        <v>C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5074</v>
      </c>
      <c r="D38" s="26" t="s">
        <v>1413</v>
      </c>
      <c r="E38" s="27" t="s">
        <v>228</v>
      </c>
      <c r="F38" s="25" t="s">
        <v>4194</v>
      </c>
      <c r="G38" s="25" t="s">
        <v>3246</v>
      </c>
      <c r="H38" s="29">
        <v>8</v>
      </c>
      <c r="I38" s="29">
        <v>5</v>
      </c>
      <c r="J38" s="29" t="s">
        <v>27</v>
      </c>
      <c r="K38" s="29" t="s">
        <v>27</v>
      </c>
      <c r="L38" s="36"/>
      <c r="M38" s="36"/>
      <c r="N38" s="36"/>
      <c r="O38" s="36"/>
      <c r="P38" s="175">
        <v>4</v>
      </c>
      <c r="Q38" s="32">
        <f t="shared" si="0"/>
        <v>5.0999999999999996</v>
      </c>
      <c r="R38" s="33" t="str">
        <f t="shared" si="3"/>
        <v>D+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5075</v>
      </c>
      <c r="D39" s="26" t="s">
        <v>648</v>
      </c>
      <c r="E39" s="27" t="s">
        <v>228</v>
      </c>
      <c r="F39" s="25" t="s">
        <v>2444</v>
      </c>
      <c r="G39" s="25" t="s">
        <v>3453</v>
      </c>
      <c r="H39" s="29">
        <v>10</v>
      </c>
      <c r="I39" s="29">
        <v>4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4.7</v>
      </c>
      <c r="R39" s="33" t="str">
        <f t="shared" si="3"/>
        <v>D</v>
      </c>
      <c r="S39" s="34" t="str">
        <f t="shared" si="1"/>
        <v>Trung bình yếu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5076</v>
      </c>
      <c r="D40" s="26" t="s">
        <v>1114</v>
      </c>
      <c r="E40" s="27" t="s">
        <v>232</v>
      </c>
      <c r="F40" s="25" t="s">
        <v>678</v>
      </c>
      <c r="G40" s="25" t="s">
        <v>594</v>
      </c>
      <c r="H40" s="29">
        <v>8</v>
      </c>
      <c r="I40" s="29">
        <v>8</v>
      </c>
      <c r="J40" s="29" t="s">
        <v>27</v>
      </c>
      <c r="K40" s="29" t="s">
        <v>27</v>
      </c>
      <c r="L40" s="36"/>
      <c r="M40" s="36"/>
      <c r="N40" s="36"/>
      <c r="O40" s="36"/>
      <c r="P40" s="175">
        <v>3</v>
      </c>
      <c r="Q40" s="32">
        <f t="shared" si="0"/>
        <v>5.5</v>
      </c>
      <c r="R40" s="33" t="str">
        <f t="shared" si="3"/>
        <v>C</v>
      </c>
      <c r="S40" s="34" t="str">
        <f t="shared" si="1"/>
        <v>Trung bình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5077</v>
      </c>
      <c r="D41" s="26" t="s">
        <v>1336</v>
      </c>
      <c r="E41" s="27" t="s">
        <v>1428</v>
      </c>
      <c r="F41" s="25" t="s">
        <v>874</v>
      </c>
      <c r="G41" s="25" t="s">
        <v>557</v>
      </c>
      <c r="H41" s="29">
        <v>10</v>
      </c>
      <c r="I41" s="29">
        <v>9</v>
      </c>
      <c r="J41" s="29" t="s">
        <v>27</v>
      </c>
      <c r="K41" s="29" t="s">
        <v>27</v>
      </c>
      <c r="L41" s="36"/>
      <c r="M41" s="36"/>
      <c r="N41" s="36"/>
      <c r="O41" s="36"/>
      <c r="P41" s="175">
        <v>3</v>
      </c>
      <c r="Q41" s="32">
        <f t="shared" si="0"/>
        <v>6.2</v>
      </c>
      <c r="R41" s="33" t="str">
        <f t="shared" si="3"/>
        <v>C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5078</v>
      </c>
      <c r="D42" s="26" t="s">
        <v>5079</v>
      </c>
      <c r="E42" s="27" t="s">
        <v>669</v>
      </c>
      <c r="F42" s="25" t="s">
        <v>5080</v>
      </c>
      <c r="G42" s="25" t="s">
        <v>87</v>
      </c>
      <c r="H42" s="29">
        <v>10</v>
      </c>
      <c r="I42" s="29">
        <v>5</v>
      </c>
      <c r="J42" s="29" t="s">
        <v>27</v>
      </c>
      <c r="K42" s="29" t="s">
        <v>27</v>
      </c>
      <c r="L42" s="36"/>
      <c r="M42" s="36"/>
      <c r="N42" s="36"/>
      <c r="O42" s="36"/>
      <c r="P42" s="175">
        <v>4</v>
      </c>
      <c r="Q42" s="32">
        <f t="shared" si="0"/>
        <v>5.5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5081</v>
      </c>
      <c r="D43" s="26" t="s">
        <v>5082</v>
      </c>
      <c r="E43" s="27" t="s">
        <v>673</v>
      </c>
      <c r="F43" s="25" t="s">
        <v>423</v>
      </c>
      <c r="G43" s="25" t="s">
        <v>297</v>
      </c>
      <c r="H43" s="29">
        <v>10</v>
      </c>
      <c r="I43" s="29">
        <v>9</v>
      </c>
      <c r="J43" s="29" t="s">
        <v>27</v>
      </c>
      <c r="K43" s="29" t="s">
        <v>27</v>
      </c>
      <c r="L43" s="36"/>
      <c r="M43" s="36"/>
      <c r="N43" s="36"/>
      <c r="O43" s="36"/>
      <c r="P43" s="175">
        <v>6</v>
      </c>
      <c r="Q43" s="32">
        <f t="shared" si="0"/>
        <v>7.7</v>
      </c>
      <c r="R43" s="33" t="str">
        <f t="shared" si="3"/>
        <v>B</v>
      </c>
      <c r="S43" s="34" t="str">
        <f t="shared" si="1"/>
        <v>Khá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5083</v>
      </c>
      <c r="D44" s="26" t="s">
        <v>994</v>
      </c>
      <c r="E44" s="27" t="s">
        <v>251</v>
      </c>
      <c r="F44" s="25" t="s">
        <v>452</v>
      </c>
      <c r="G44" s="25" t="s">
        <v>95</v>
      </c>
      <c r="H44" s="29">
        <v>10</v>
      </c>
      <c r="I44" s="29">
        <v>8</v>
      </c>
      <c r="J44" s="29" t="s">
        <v>27</v>
      </c>
      <c r="K44" s="29" t="s">
        <v>27</v>
      </c>
      <c r="L44" s="36"/>
      <c r="M44" s="36"/>
      <c r="N44" s="36"/>
      <c r="O44" s="36"/>
      <c r="P44" s="175">
        <v>2</v>
      </c>
      <c r="Q44" s="32">
        <f t="shared" si="0"/>
        <v>5.4</v>
      </c>
      <c r="R44" s="33" t="str">
        <f t="shared" si="3"/>
        <v>D+</v>
      </c>
      <c r="S44" s="34" t="str">
        <f t="shared" si="1"/>
        <v>Trung bình yếu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5084</v>
      </c>
      <c r="D45" s="26" t="s">
        <v>1506</v>
      </c>
      <c r="E45" s="27" t="s">
        <v>683</v>
      </c>
      <c r="F45" s="25" t="s">
        <v>524</v>
      </c>
      <c r="G45" s="25" t="s">
        <v>234</v>
      </c>
      <c r="H45" s="29">
        <v>10</v>
      </c>
      <c r="I45" s="29">
        <v>8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6.4</v>
      </c>
      <c r="R45" s="33" t="str">
        <f t="shared" si="3"/>
        <v>C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5085</v>
      </c>
      <c r="D46" s="26" t="s">
        <v>412</v>
      </c>
      <c r="E46" s="27" t="s">
        <v>683</v>
      </c>
      <c r="F46" s="25" t="s">
        <v>1039</v>
      </c>
      <c r="G46" s="25" t="s">
        <v>945</v>
      </c>
      <c r="H46" s="29">
        <v>10</v>
      </c>
      <c r="I46" s="29">
        <v>7</v>
      </c>
      <c r="J46" s="29" t="s">
        <v>27</v>
      </c>
      <c r="K46" s="29" t="s">
        <v>27</v>
      </c>
      <c r="L46" s="36"/>
      <c r="M46" s="36"/>
      <c r="N46" s="36"/>
      <c r="O46" s="36"/>
      <c r="P46" s="175">
        <v>4</v>
      </c>
      <c r="Q46" s="32">
        <f t="shared" si="0"/>
        <v>6.1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5086</v>
      </c>
      <c r="D47" s="26" t="s">
        <v>1261</v>
      </c>
      <c r="E47" s="27" t="s">
        <v>683</v>
      </c>
      <c r="F47" s="25" t="s">
        <v>366</v>
      </c>
      <c r="G47" s="25" t="s">
        <v>594</v>
      </c>
      <c r="H47" s="29">
        <v>10</v>
      </c>
      <c r="I47" s="29">
        <v>8</v>
      </c>
      <c r="J47" s="29" t="s">
        <v>27</v>
      </c>
      <c r="K47" s="29" t="s">
        <v>27</v>
      </c>
      <c r="L47" s="36"/>
      <c r="M47" s="36"/>
      <c r="N47" s="36"/>
      <c r="O47" s="36"/>
      <c r="P47" s="175">
        <v>5</v>
      </c>
      <c r="Q47" s="32">
        <f t="shared" si="0"/>
        <v>6.9</v>
      </c>
      <c r="R47" s="33" t="str">
        <f t="shared" si="3"/>
        <v>C+</v>
      </c>
      <c r="S47" s="34" t="str">
        <f t="shared" si="1"/>
        <v>Trung bình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5087</v>
      </c>
      <c r="D48" s="26" t="s">
        <v>4320</v>
      </c>
      <c r="E48" s="27" t="s">
        <v>683</v>
      </c>
      <c r="F48" s="25" t="s">
        <v>5088</v>
      </c>
      <c r="G48" s="25" t="s">
        <v>1304</v>
      </c>
      <c r="H48" s="29">
        <v>10</v>
      </c>
      <c r="I48" s="29">
        <v>5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5.5</v>
      </c>
      <c r="R48" s="33" t="str">
        <f t="shared" si="3"/>
        <v>C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5089</v>
      </c>
      <c r="D49" s="26" t="s">
        <v>1000</v>
      </c>
      <c r="E49" s="27" t="s">
        <v>1324</v>
      </c>
      <c r="F49" s="25" t="s">
        <v>2096</v>
      </c>
      <c r="G49" s="25" t="s">
        <v>91</v>
      </c>
      <c r="H49" s="29">
        <v>10</v>
      </c>
      <c r="I49" s="29">
        <v>9</v>
      </c>
      <c r="J49" s="29" t="s">
        <v>27</v>
      </c>
      <c r="K49" s="29" t="s">
        <v>27</v>
      </c>
      <c r="L49" s="36"/>
      <c r="M49" s="36"/>
      <c r="N49" s="36"/>
      <c r="O49" s="36"/>
      <c r="P49" s="175">
        <v>4</v>
      </c>
      <c r="Q49" s="32">
        <f t="shared" si="0"/>
        <v>6.7</v>
      </c>
      <c r="R49" s="33" t="str">
        <f t="shared" si="3"/>
        <v>C+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5090</v>
      </c>
      <c r="D50" s="26" t="s">
        <v>254</v>
      </c>
      <c r="E50" s="27" t="s">
        <v>479</v>
      </c>
      <c r="F50" s="25" t="s">
        <v>1914</v>
      </c>
      <c r="G50" s="25" t="s">
        <v>205</v>
      </c>
      <c r="H50" s="29">
        <v>6</v>
      </c>
      <c r="I50" s="29">
        <v>9</v>
      </c>
      <c r="J50" s="29" t="s">
        <v>27</v>
      </c>
      <c r="K50" s="29" t="s">
        <v>27</v>
      </c>
      <c r="L50" s="36"/>
      <c r="M50" s="36"/>
      <c r="N50" s="36"/>
      <c r="O50" s="36"/>
      <c r="P50" s="175">
        <v>5</v>
      </c>
      <c r="Q50" s="32">
        <f t="shared" si="0"/>
        <v>6.4</v>
      </c>
      <c r="R50" s="33" t="str">
        <f t="shared" si="3"/>
        <v>C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5091</v>
      </c>
      <c r="D51" s="26" t="s">
        <v>303</v>
      </c>
      <c r="E51" s="27" t="s">
        <v>487</v>
      </c>
      <c r="F51" s="25" t="s">
        <v>1710</v>
      </c>
      <c r="G51" s="25" t="s">
        <v>945</v>
      </c>
      <c r="H51" s="29">
        <v>8</v>
      </c>
      <c r="I51" s="29">
        <v>8</v>
      </c>
      <c r="J51" s="29" t="s">
        <v>27</v>
      </c>
      <c r="K51" s="29" t="s">
        <v>27</v>
      </c>
      <c r="L51" s="36"/>
      <c r="M51" s="36"/>
      <c r="N51" s="36"/>
      <c r="O51" s="36"/>
      <c r="P51" s="175">
        <v>3</v>
      </c>
      <c r="Q51" s="32">
        <f t="shared" si="0"/>
        <v>5.5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5092</v>
      </c>
      <c r="D52" s="26" t="s">
        <v>1650</v>
      </c>
      <c r="E52" s="27" t="s">
        <v>285</v>
      </c>
      <c r="F52" s="25" t="s">
        <v>5093</v>
      </c>
      <c r="G52" s="25" t="s">
        <v>158</v>
      </c>
      <c r="H52" s="29">
        <v>8</v>
      </c>
      <c r="I52" s="29">
        <v>6</v>
      </c>
      <c r="J52" s="29" t="s">
        <v>27</v>
      </c>
      <c r="K52" s="29" t="s">
        <v>27</v>
      </c>
      <c r="L52" s="36"/>
      <c r="M52" s="36"/>
      <c r="N52" s="36"/>
      <c r="O52" s="36"/>
      <c r="P52" s="175">
        <v>5</v>
      </c>
      <c r="Q52" s="32">
        <f t="shared" si="0"/>
        <v>5.9</v>
      </c>
      <c r="R52" s="33" t="str">
        <f t="shared" si="3"/>
        <v>C</v>
      </c>
      <c r="S52" s="34" t="str">
        <f t="shared" si="1"/>
        <v>Trung bình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5094</v>
      </c>
      <c r="D53" s="26" t="s">
        <v>3140</v>
      </c>
      <c r="E53" s="27" t="s">
        <v>864</v>
      </c>
      <c r="F53" s="25" t="s">
        <v>476</v>
      </c>
      <c r="G53" s="25" t="s">
        <v>945</v>
      </c>
      <c r="H53" s="29">
        <v>10</v>
      </c>
      <c r="I53" s="29">
        <v>9</v>
      </c>
      <c r="J53" s="29" t="s">
        <v>27</v>
      </c>
      <c r="K53" s="29" t="s">
        <v>27</v>
      </c>
      <c r="L53" s="36"/>
      <c r="M53" s="36"/>
      <c r="N53" s="36"/>
      <c r="O53" s="36"/>
      <c r="P53" s="175">
        <v>5</v>
      </c>
      <c r="Q53" s="32">
        <f t="shared" si="0"/>
        <v>7.2</v>
      </c>
      <c r="R53" s="33" t="str">
        <f t="shared" si="3"/>
        <v>B</v>
      </c>
      <c r="S53" s="34" t="str">
        <f t="shared" si="1"/>
        <v>Khá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5095</v>
      </c>
      <c r="D54" s="26" t="s">
        <v>3607</v>
      </c>
      <c r="E54" s="27" t="s">
        <v>295</v>
      </c>
      <c r="F54" s="25" t="s">
        <v>1579</v>
      </c>
      <c r="G54" s="25" t="s">
        <v>557</v>
      </c>
      <c r="H54" s="29">
        <v>10</v>
      </c>
      <c r="I54" s="29">
        <v>10</v>
      </c>
      <c r="J54" s="29" t="s">
        <v>27</v>
      </c>
      <c r="K54" s="29" t="s">
        <v>27</v>
      </c>
      <c r="L54" s="36"/>
      <c r="M54" s="36"/>
      <c r="N54" s="36"/>
      <c r="O54" s="36"/>
      <c r="P54" s="175">
        <v>6</v>
      </c>
      <c r="Q54" s="32">
        <f t="shared" si="0"/>
        <v>8</v>
      </c>
      <c r="R54" s="33" t="str">
        <f t="shared" si="3"/>
        <v>B+</v>
      </c>
      <c r="S54" s="34" t="str">
        <f t="shared" si="1"/>
        <v>Khá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5096</v>
      </c>
      <c r="D55" s="26" t="s">
        <v>1918</v>
      </c>
      <c r="E55" s="27" t="s">
        <v>2521</v>
      </c>
      <c r="F55" s="25" t="s">
        <v>640</v>
      </c>
      <c r="G55" s="25" t="s">
        <v>95</v>
      </c>
      <c r="H55" s="29">
        <v>10</v>
      </c>
      <c r="I55" s="29">
        <v>6</v>
      </c>
      <c r="J55" s="29" t="s">
        <v>27</v>
      </c>
      <c r="K55" s="29" t="s">
        <v>27</v>
      </c>
      <c r="L55" s="36"/>
      <c r="M55" s="36"/>
      <c r="N55" s="36"/>
      <c r="O55" s="36"/>
      <c r="P55" s="175">
        <v>2</v>
      </c>
      <c r="Q55" s="32">
        <f t="shared" si="0"/>
        <v>4.8</v>
      </c>
      <c r="R55" s="33" t="str">
        <f t="shared" si="3"/>
        <v>D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5097</v>
      </c>
      <c r="D56" s="26" t="s">
        <v>1706</v>
      </c>
      <c r="E56" s="27" t="s">
        <v>304</v>
      </c>
      <c r="F56" s="25" t="s">
        <v>630</v>
      </c>
      <c r="G56" s="25" t="s">
        <v>945</v>
      </c>
      <c r="H56" s="29">
        <v>10</v>
      </c>
      <c r="I56" s="29">
        <v>9</v>
      </c>
      <c r="J56" s="29" t="s">
        <v>27</v>
      </c>
      <c r="K56" s="29" t="s">
        <v>27</v>
      </c>
      <c r="L56" s="36"/>
      <c r="M56" s="36"/>
      <c r="N56" s="36"/>
      <c r="O56" s="36"/>
      <c r="P56" s="175">
        <v>4</v>
      </c>
      <c r="Q56" s="32">
        <f t="shared" si="0"/>
        <v>6.7</v>
      </c>
      <c r="R56" s="33" t="str">
        <f t="shared" si="3"/>
        <v>C+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5098</v>
      </c>
      <c r="D57" s="26" t="s">
        <v>5099</v>
      </c>
      <c r="E57" s="27" t="s">
        <v>304</v>
      </c>
      <c r="F57" s="25" t="s">
        <v>1163</v>
      </c>
      <c r="G57" s="25" t="s">
        <v>667</v>
      </c>
      <c r="H57" s="29">
        <v>10</v>
      </c>
      <c r="I57" s="29">
        <v>6</v>
      </c>
      <c r="J57" s="29" t="s">
        <v>27</v>
      </c>
      <c r="K57" s="29" t="s">
        <v>27</v>
      </c>
      <c r="L57" s="36"/>
      <c r="M57" s="36"/>
      <c r="N57" s="36"/>
      <c r="O57" s="36"/>
      <c r="P57" s="175">
        <v>4</v>
      </c>
      <c r="Q57" s="32">
        <f t="shared" si="0"/>
        <v>5.8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5100</v>
      </c>
      <c r="D58" s="26" t="s">
        <v>5101</v>
      </c>
      <c r="E58" s="27" t="s">
        <v>307</v>
      </c>
      <c r="F58" s="25" t="s">
        <v>968</v>
      </c>
      <c r="G58" s="25" t="s">
        <v>512</v>
      </c>
      <c r="H58" s="29">
        <v>10</v>
      </c>
      <c r="I58" s="29">
        <v>4</v>
      </c>
      <c r="J58" s="29" t="s">
        <v>27</v>
      </c>
      <c r="K58" s="29" t="s">
        <v>27</v>
      </c>
      <c r="L58" s="36"/>
      <c r="M58" s="36"/>
      <c r="N58" s="36"/>
      <c r="O58" s="36"/>
      <c r="P58" s="175">
        <v>2</v>
      </c>
      <c r="Q58" s="32">
        <f t="shared" si="0"/>
        <v>4.2</v>
      </c>
      <c r="R58" s="33" t="str">
        <f t="shared" si="3"/>
        <v>D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5102</v>
      </c>
      <c r="D59" s="26" t="s">
        <v>4760</v>
      </c>
      <c r="E59" s="27" t="s">
        <v>1053</v>
      </c>
      <c r="F59" s="25" t="s">
        <v>1307</v>
      </c>
      <c r="G59" s="25" t="s">
        <v>91</v>
      </c>
      <c r="H59" s="29">
        <v>10</v>
      </c>
      <c r="I59" s="29">
        <v>5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6</v>
      </c>
      <c r="R59" s="33" t="str">
        <f t="shared" si="3"/>
        <v>C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5103</v>
      </c>
      <c r="D60" s="26" t="s">
        <v>176</v>
      </c>
      <c r="E60" s="27" t="s">
        <v>515</v>
      </c>
      <c r="F60" s="25" t="s">
        <v>2251</v>
      </c>
      <c r="G60" s="25" t="s">
        <v>945</v>
      </c>
      <c r="H60" s="29">
        <v>10</v>
      </c>
      <c r="I60" s="29">
        <v>8</v>
      </c>
      <c r="J60" s="29" t="s">
        <v>27</v>
      </c>
      <c r="K60" s="29" t="s">
        <v>27</v>
      </c>
      <c r="L60" s="36"/>
      <c r="M60" s="36"/>
      <c r="N60" s="36"/>
      <c r="O60" s="36"/>
      <c r="P60" s="175">
        <v>5</v>
      </c>
      <c r="Q60" s="32">
        <f t="shared" si="0"/>
        <v>6.9</v>
      </c>
      <c r="R60" s="33" t="str">
        <f t="shared" si="3"/>
        <v>C+</v>
      </c>
      <c r="S60" s="34" t="str">
        <f t="shared" si="1"/>
        <v>Trung bình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5104</v>
      </c>
      <c r="D61" s="26" t="s">
        <v>1650</v>
      </c>
      <c r="E61" s="27" t="s">
        <v>904</v>
      </c>
      <c r="F61" s="25" t="s">
        <v>260</v>
      </c>
      <c r="G61" s="25" t="s">
        <v>237</v>
      </c>
      <c r="H61" s="29">
        <v>10</v>
      </c>
      <c r="I61" s="29">
        <v>10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7.5</v>
      </c>
      <c r="R61" s="33" t="str">
        <f t="shared" si="3"/>
        <v>B</v>
      </c>
      <c r="S61" s="34" t="str">
        <f t="shared" si="1"/>
        <v>Khá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5105</v>
      </c>
      <c r="D62" s="26" t="s">
        <v>454</v>
      </c>
      <c r="E62" s="27" t="s">
        <v>331</v>
      </c>
      <c r="F62" s="25" t="s">
        <v>992</v>
      </c>
      <c r="G62" s="25" t="s">
        <v>237</v>
      </c>
      <c r="H62" s="29">
        <v>10</v>
      </c>
      <c r="I62" s="29">
        <v>7</v>
      </c>
      <c r="J62" s="29" t="s">
        <v>27</v>
      </c>
      <c r="K62" s="29" t="s">
        <v>27</v>
      </c>
      <c r="L62" s="36"/>
      <c r="M62" s="36"/>
      <c r="N62" s="36"/>
      <c r="O62" s="36"/>
      <c r="P62" s="175">
        <v>4</v>
      </c>
      <c r="Q62" s="32">
        <f t="shared" si="0"/>
        <v>6.1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" customHeight="1">
      <c r="B63" s="24">
        <v>53</v>
      </c>
      <c r="C63" s="25" t="s">
        <v>5106</v>
      </c>
      <c r="D63" s="26" t="s">
        <v>3848</v>
      </c>
      <c r="E63" s="27" t="s">
        <v>334</v>
      </c>
      <c r="F63" s="25" t="s">
        <v>5107</v>
      </c>
      <c r="G63" s="25" t="s">
        <v>2282</v>
      </c>
      <c r="H63" s="29">
        <v>10</v>
      </c>
      <c r="I63" s="29">
        <v>4</v>
      </c>
      <c r="J63" s="29" t="s">
        <v>27</v>
      </c>
      <c r="K63" s="29" t="s">
        <v>27</v>
      </c>
      <c r="L63" s="36"/>
      <c r="M63" s="36"/>
      <c r="N63" s="36"/>
      <c r="O63" s="36"/>
      <c r="P63" s="175">
        <v>1</v>
      </c>
      <c r="Q63" s="32">
        <f t="shared" si="0"/>
        <v>3.7</v>
      </c>
      <c r="R63" s="33" t="str">
        <f t="shared" si="3"/>
        <v>F</v>
      </c>
      <c r="S63" s="34" t="str">
        <f t="shared" si="1"/>
        <v>Kém</v>
      </c>
      <c r="T63" s="35" t="str">
        <f t="shared" si="4"/>
        <v/>
      </c>
      <c r="U63" s="3"/>
      <c r="V63" s="101" t="str">
        <f t="shared" si="2"/>
        <v>Học lại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" customHeight="1">
      <c r="B64" s="24">
        <v>54</v>
      </c>
      <c r="C64" s="25" t="s">
        <v>5108</v>
      </c>
      <c r="D64" s="26" t="s">
        <v>2579</v>
      </c>
      <c r="E64" s="27" t="s">
        <v>334</v>
      </c>
      <c r="F64" s="25" t="s">
        <v>5109</v>
      </c>
      <c r="G64" s="25" t="s">
        <v>1304</v>
      </c>
      <c r="H64" s="29">
        <v>10</v>
      </c>
      <c r="I64" s="29">
        <v>7</v>
      </c>
      <c r="J64" s="29" t="s">
        <v>27</v>
      </c>
      <c r="K64" s="29" t="s">
        <v>27</v>
      </c>
      <c r="L64" s="36"/>
      <c r="M64" s="36"/>
      <c r="N64" s="36"/>
      <c r="O64" s="36"/>
      <c r="P64" s="175">
        <v>2</v>
      </c>
      <c r="Q64" s="32">
        <f t="shared" si="0"/>
        <v>5.0999999999999996</v>
      </c>
      <c r="R64" s="33" t="str">
        <f t="shared" si="3"/>
        <v>D+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" customHeight="1">
      <c r="B65" s="24">
        <v>55</v>
      </c>
      <c r="C65" s="25" t="s">
        <v>5110</v>
      </c>
      <c r="D65" s="26" t="s">
        <v>5111</v>
      </c>
      <c r="E65" s="27" t="s">
        <v>334</v>
      </c>
      <c r="F65" s="25" t="s">
        <v>2450</v>
      </c>
      <c r="G65" s="25" t="s">
        <v>945</v>
      </c>
      <c r="H65" s="29">
        <v>0</v>
      </c>
      <c r="I65" s="29">
        <v>0</v>
      </c>
      <c r="J65" s="29" t="s">
        <v>27</v>
      </c>
      <c r="K65" s="29" t="s">
        <v>27</v>
      </c>
      <c r="L65" s="36"/>
      <c r="M65" s="36"/>
      <c r="N65" s="36"/>
      <c r="O65" s="36"/>
      <c r="P65" s="175">
        <v>0</v>
      </c>
      <c r="Q65" s="32">
        <f t="shared" si="0"/>
        <v>0</v>
      </c>
      <c r="R65" s="33" t="str">
        <f t="shared" si="3"/>
        <v>F</v>
      </c>
      <c r="S65" s="34" t="str">
        <f t="shared" si="1"/>
        <v>Kém</v>
      </c>
      <c r="T65" s="35" t="str">
        <f t="shared" si="4"/>
        <v>Không đủ ĐKDT</v>
      </c>
      <c r="U65" s="3"/>
      <c r="V65" s="101" t="str">
        <f t="shared" si="2"/>
        <v>Học lại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" customHeight="1">
      <c r="B66" s="24">
        <v>56</v>
      </c>
      <c r="C66" s="25" t="s">
        <v>5112</v>
      </c>
      <c r="D66" s="26" t="s">
        <v>785</v>
      </c>
      <c r="E66" s="27" t="s">
        <v>334</v>
      </c>
      <c r="F66" s="25" t="s">
        <v>808</v>
      </c>
      <c r="G66" s="25" t="s">
        <v>129</v>
      </c>
      <c r="H66" s="29">
        <v>10</v>
      </c>
      <c r="I66" s="29">
        <v>5</v>
      </c>
      <c r="J66" s="29" t="s">
        <v>27</v>
      </c>
      <c r="K66" s="29" t="s">
        <v>27</v>
      </c>
      <c r="L66" s="36"/>
      <c r="M66" s="36"/>
      <c r="N66" s="36"/>
      <c r="O66" s="36"/>
      <c r="P66" s="175">
        <v>2</v>
      </c>
      <c r="Q66" s="32">
        <f t="shared" si="0"/>
        <v>4.5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" customHeight="1">
      <c r="B67" s="24">
        <v>57</v>
      </c>
      <c r="C67" s="25" t="s">
        <v>5113</v>
      </c>
      <c r="D67" s="26" t="s">
        <v>994</v>
      </c>
      <c r="E67" s="27" t="s">
        <v>529</v>
      </c>
      <c r="F67" s="25" t="s">
        <v>1160</v>
      </c>
      <c r="G67" s="25" t="s">
        <v>297</v>
      </c>
      <c r="H67" s="29">
        <v>10</v>
      </c>
      <c r="I67" s="29">
        <v>5</v>
      </c>
      <c r="J67" s="29" t="s">
        <v>27</v>
      </c>
      <c r="K67" s="29" t="s">
        <v>27</v>
      </c>
      <c r="L67" s="36"/>
      <c r="M67" s="36"/>
      <c r="N67" s="36"/>
      <c r="O67" s="36"/>
      <c r="P67" s="175">
        <v>4</v>
      </c>
      <c r="Q67" s="32">
        <f t="shared" si="0"/>
        <v>5.5</v>
      </c>
      <c r="R67" s="33" t="str">
        <f t="shared" si="3"/>
        <v>C</v>
      </c>
      <c r="S67" s="34" t="str">
        <f t="shared" si="1"/>
        <v>Trung bình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" customHeight="1">
      <c r="B68" s="24">
        <v>58</v>
      </c>
      <c r="C68" s="25" t="s">
        <v>5114</v>
      </c>
      <c r="D68" s="26" t="s">
        <v>5115</v>
      </c>
      <c r="E68" s="27" t="s">
        <v>1346</v>
      </c>
      <c r="F68" s="25" t="s">
        <v>488</v>
      </c>
      <c r="G68" s="25" t="s">
        <v>124</v>
      </c>
      <c r="H68" s="29">
        <v>8</v>
      </c>
      <c r="I68" s="29">
        <v>5</v>
      </c>
      <c r="J68" s="29" t="s">
        <v>27</v>
      </c>
      <c r="K68" s="29" t="s">
        <v>27</v>
      </c>
      <c r="L68" s="36"/>
      <c r="M68" s="36"/>
      <c r="N68" s="36"/>
      <c r="O68" s="36"/>
      <c r="P68" s="175">
        <v>5</v>
      </c>
      <c r="Q68" s="32">
        <f t="shared" si="0"/>
        <v>5.6</v>
      </c>
      <c r="R68" s="33" t="str">
        <f t="shared" si="3"/>
        <v>C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" customHeight="1">
      <c r="B69" s="24">
        <v>59</v>
      </c>
      <c r="C69" s="25" t="s">
        <v>5116</v>
      </c>
      <c r="D69" s="26" t="s">
        <v>5117</v>
      </c>
      <c r="E69" s="27" t="s">
        <v>1497</v>
      </c>
      <c r="F69" s="25" t="s">
        <v>476</v>
      </c>
      <c r="G69" s="25" t="s">
        <v>217</v>
      </c>
      <c r="H69" s="29">
        <v>8</v>
      </c>
      <c r="I69" s="29">
        <v>7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5.7</v>
      </c>
      <c r="R69" s="33" t="str">
        <f t="shared" si="3"/>
        <v>C</v>
      </c>
      <c r="S69" s="34" t="str">
        <f t="shared" si="1"/>
        <v>Trung bình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" customHeight="1">
      <c r="B70" s="24">
        <v>60</v>
      </c>
      <c r="C70" s="25" t="s">
        <v>5118</v>
      </c>
      <c r="D70" s="26" t="s">
        <v>872</v>
      </c>
      <c r="E70" s="27" t="s">
        <v>1497</v>
      </c>
      <c r="F70" s="25" t="s">
        <v>2176</v>
      </c>
      <c r="G70" s="25" t="s">
        <v>124</v>
      </c>
      <c r="H70" s="29">
        <v>8</v>
      </c>
      <c r="I70" s="29">
        <v>7</v>
      </c>
      <c r="J70" s="29" t="s">
        <v>27</v>
      </c>
      <c r="K70" s="29" t="s">
        <v>27</v>
      </c>
      <c r="L70" s="36"/>
      <c r="M70" s="36"/>
      <c r="N70" s="36"/>
      <c r="O70" s="36"/>
      <c r="P70" s="175">
        <v>2</v>
      </c>
      <c r="Q70" s="32">
        <f t="shared" si="0"/>
        <v>4.7</v>
      </c>
      <c r="R70" s="33" t="str">
        <f t="shared" si="3"/>
        <v>D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148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56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4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553" priority="2" operator="greaterThan">
      <formula>10</formula>
    </cfRule>
  </conditionalFormatting>
  <conditionalFormatting sqref="C1:C1048576">
    <cfRule type="duplicateValues" dxfId="55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3960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43606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1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1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38" t="s">
        <v>50</v>
      </c>
      <c r="N9" s="138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45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94</v>
      </c>
      <c r="AG9" s="81">
        <f>+$AF$9/$Y$9</f>
        <v>0.62666666666666671</v>
      </c>
      <c r="AH9" s="82">
        <f>COUNTIF($V$10:$V$219,"Học lại")</f>
        <v>22</v>
      </c>
      <c r="AI9" s="81">
        <f>+$AH$9/$Y$9</f>
        <v>0.14666666666666667</v>
      </c>
      <c r="AJ9" s="73">
        <f>COUNTIF($V$11:$V$219,"Đạt")</f>
        <v>34</v>
      </c>
      <c r="AK9" s="80">
        <f>+$AJ$9/$Y$9</f>
        <v>0.22666666666666666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3962</v>
      </c>
      <c r="D11" s="17" t="s">
        <v>3963</v>
      </c>
      <c r="E11" s="18" t="s">
        <v>73</v>
      </c>
      <c r="F11" s="16" t="s">
        <v>1778</v>
      </c>
      <c r="G11" s="16" t="s">
        <v>3964</v>
      </c>
      <c r="H11" s="19">
        <v>8</v>
      </c>
      <c r="I11" s="19">
        <v>5</v>
      </c>
      <c r="J11" s="19" t="s">
        <v>27</v>
      </c>
      <c r="K11" s="19" t="s">
        <v>27</v>
      </c>
      <c r="L11" s="20"/>
      <c r="M11" s="20"/>
      <c r="N11" s="20"/>
      <c r="O11" s="20"/>
      <c r="P11" s="174">
        <v>2</v>
      </c>
      <c r="Q11" s="21">
        <f t="shared" ref="Q11:Q74" si="0">ROUND(SUMPRODUCT(H11:P11,$H$10:$P$10)/100,1)</f>
        <v>4.0999999999999996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3965</v>
      </c>
      <c r="D12" s="26" t="s">
        <v>646</v>
      </c>
      <c r="E12" s="27" t="s">
        <v>1232</v>
      </c>
      <c r="F12" s="25" t="s">
        <v>1257</v>
      </c>
      <c r="G12" s="25" t="s">
        <v>3964</v>
      </c>
      <c r="H12" s="29">
        <v>6</v>
      </c>
      <c r="I12" s="29">
        <v>5</v>
      </c>
      <c r="J12" s="29" t="s">
        <v>27</v>
      </c>
      <c r="K12" s="29" t="s">
        <v>27</v>
      </c>
      <c r="L12" s="30"/>
      <c r="M12" s="30"/>
      <c r="N12" s="30"/>
      <c r="O12" s="30"/>
      <c r="P12" s="175">
        <v>3</v>
      </c>
      <c r="Q12" s="32">
        <f t="shared" si="0"/>
        <v>4.2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3966</v>
      </c>
      <c r="D13" s="26" t="s">
        <v>3967</v>
      </c>
      <c r="E13" s="27" t="s">
        <v>398</v>
      </c>
      <c r="F13" s="25" t="s">
        <v>153</v>
      </c>
      <c r="G13" s="25" t="s">
        <v>3964</v>
      </c>
      <c r="H13" s="29">
        <v>6</v>
      </c>
      <c r="I13" s="29">
        <v>5</v>
      </c>
      <c r="J13" s="29" t="s">
        <v>27</v>
      </c>
      <c r="K13" s="29" t="s">
        <v>27</v>
      </c>
      <c r="L13" s="36"/>
      <c r="M13" s="36"/>
      <c r="N13" s="36"/>
      <c r="O13" s="36"/>
      <c r="P13" s="175">
        <v>9</v>
      </c>
      <c r="Q13" s="32">
        <f t="shared" si="0"/>
        <v>7.2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B</v>
      </c>
      <c r="S13" s="34" t="str">
        <f t="shared" si="1"/>
        <v>Khá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37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3968</v>
      </c>
      <c r="D14" s="26" t="s">
        <v>435</v>
      </c>
      <c r="E14" s="27" t="s">
        <v>3969</v>
      </c>
      <c r="F14" s="25" t="s">
        <v>375</v>
      </c>
      <c r="G14" s="25" t="s">
        <v>3964</v>
      </c>
      <c r="H14" s="29">
        <v>10</v>
      </c>
      <c r="I14" s="29">
        <v>7</v>
      </c>
      <c r="J14" s="29" t="s">
        <v>27</v>
      </c>
      <c r="K14" s="29" t="s">
        <v>27</v>
      </c>
      <c r="L14" s="36"/>
      <c r="M14" s="36"/>
      <c r="N14" s="36"/>
      <c r="O14" s="36"/>
      <c r="P14" s="175">
        <v>2</v>
      </c>
      <c r="Q14" s="32">
        <f t="shared" si="0"/>
        <v>5.0999999999999996</v>
      </c>
      <c r="R14" s="33" t="str">
        <f t="shared" si="3"/>
        <v>D+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3970</v>
      </c>
      <c r="D15" s="26" t="s">
        <v>1114</v>
      </c>
      <c r="E15" s="27" t="s">
        <v>406</v>
      </c>
      <c r="F15" s="25" t="s">
        <v>1573</v>
      </c>
      <c r="G15" s="25" t="s">
        <v>3964</v>
      </c>
      <c r="H15" s="29">
        <v>8</v>
      </c>
      <c r="I15" s="29">
        <v>8</v>
      </c>
      <c r="J15" s="29" t="s">
        <v>27</v>
      </c>
      <c r="K15" s="29" t="s">
        <v>27</v>
      </c>
      <c r="L15" s="36"/>
      <c r="M15" s="36"/>
      <c r="N15" s="36"/>
      <c r="O15" s="36"/>
      <c r="P15" s="175">
        <v>6</v>
      </c>
      <c r="Q15" s="32">
        <f t="shared" si="0"/>
        <v>7</v>
      </c>
      <c r="R15" s="33" t="str">
        <f t="shared" si="3"/>
        <v>B</v>
      </c>
      <c r="S15" s="34" t="str">
        <f t="shared" si="1"/>
        <v>Khá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3971</v>
      </c>
      <c r="D16" s="26" t="s">
        <v>303</v>
      </c>
      <c r="E16" s="27" t="s">
        <v>141</v>
      </c>
      <c r="F16" s="25" t="s">
        <v>972</v>
      </c>
      <c r="G16" s="25" t="s">
        <v>3964</v>
      </c>
      <c r="H16" s="29">
        <v>10</v>
      </c>
      <c r="I16" s="29">
        <v>7</v>
      </c>
      <c r="J16" s="29" t="s">
        <v>27</v>
      </c>
      <c r="K16" s="29" t="s">
        <v>27</v>
      </c>
      <c r="L16" s="36"/>
      <c r="M16" s="36"/>
      <c r="N16" s="36"/>
      <c r="O16" s="36"/>
      <c r="P16" s="175">
        <v>5</v>
      </c>
      <c r="Q16" s="32">
        <f t="shared" si="0"/>
        <v>6.6</v>
      </c>
      <c r="R16" s="33" t="str">
        <f t="shared" si="3"/>
        <v>C+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3972</v>
      </c>
      <c r="D17" s="26" t="s">
        <v>3973</v>
      </c>
      <c r="E17" s="27" t="s">
        <v>3974</v>
      </c>
      <c r="F17" s="25" t="s">
        <v>933</v>
      </c>
      <c r="G17" s="25" t="s">
        <v>3964</v>
      </c>
      <c r="H17" s="29">
        <v>6</v>
      </c>
      <c r="I17" s="29">
        <v>7</v>
      </c>
      <c r="J17" s="29" t="s">
        <v>27</v>
      </c>
      <c r="K17" s="29" t="s">
        <v>27</v>
      </c>
      <c r="L17" s="36"/>
      <c r="M17" s="36"/>
      <c r="N17" s="36"/>
      <c r="O17" s="36"/>
      <c r="P17" s="175">
        <v>3</v>
      </c>
      <c r="Q17" s="32">
        <f t="shared" si="0"/>
        <v>4.8</v>
      </c>
      <c r="R17" s="33" t="str">
        <f t="shared" si="3"/>
        <v>D</v>
      </c>
      <c r="S17" s="34" t="str">
        <f t="shared" si="1"/>
        <v>Trung bình yếu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3975</v>
      </c>
      <c r="D18" s="26" t="s">
        <v>646</v>
      </c>
      <c r="E18" s="27" t="s">
        <v>185</v>
      </c>
      <c r="F18" s="25" t="s">
        <v>618</v>
      </c>
      <c r="G18" s="25" t="s">
        <v>3964</v>
      </c>
      <c r="H18" s="29">
        <v>7</v>
      </c>
      <c r="I18" s="29">
        <v>6</v>
      </c>
      <c r="J18" s="29" t="s">
        <v>27</v>
      </c>
      <c r="K18" s="29" t="s">
        <v>27</v>
      </c>
      <c r="L18" s="36"/>
      <c r="M18" s="36"/>
      <c r="N18" s="36"/>
      <c r="O18" s="36"/>
      <c r="P18" s="175">
        <v>2</v>
      </c>
      <c r="Q18" s="32">
        <f t="shared" si="0"/>
        <v>4.2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3976</v>
      </c>
      <c r="D19" s="26" t="s">
        <v>1918</v>
      </c>
      <c r="E19" s="27" t="s">
        <v>443</v>
      </c>
      <c r="F19" s="25" t="s">
        <v>1356</v>
      </c>
      <c r="G19" s="25" t="s">
        <v>3964</v>
      </c>
      <c r="H19" s="29">
        <v>9</v>
      </c>
      <c r="I19" s="29">
        <v>2</v>
      </c>
      <c r="J19" s="29" t="s">
        <v>27</v>
      </c>
      <c r="K19" s="29" t="s">
        <v>27</v>
      </c>
      <c r="L19" s="36"/>
      <c r="M19" s="36"/>
      <c r="N19" s="36"/>
      <c r="O19" s="36"/>
      <c r="P19" s="175">
        <v>2</v>
      </c>
      <c r="Q19" s="32">
        <f t="shared" si="0"/>
        <v>3.4</v>
      </c>
      <c r="R19" s="33" t="str">
        <f t="shared" si="3"/>
        <v>F</v>
      </c>
      <c r="S19" s="34" t="str">
        <f t="shared" si="1"/>
        <v>Kém</v>
      </c>
      <c r="T19" s="35" t="str">
        <f t="shared" si="4"/>
        <v/>
      </c>
      <c r="U19" s="3"/>
      <c r="V19" s="101" t="str">
        <f t="shared" si="2"/>
        <v>Học lại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3977</v>
      </c>
      <c r="D20" s="26" t="s">
        <v>3782</v>
      </c>
      <c r="E20" s="27" t="s">
        <v>1296</v>
      </c>
      <c r="F20" s="25" t="s">
        <v>1337</v>
      </c>
      <c r="G20" s="25" t="s">
        <v>3964</v>
      </c>
      <c r="H20" s="29">
        <v>10</v>
      </c>
      <c r="I20" s="29">
        <v>6</v>
      </c>
      <c r="J20" s="29" t="s">
        <v>27</v>
      </c>
      <c r="K20" s="29" t="s">
        <v>27</v>
      </c>
      <c r="L20" s="36"/>
      <c r="M20" s="36"/>
      <c r="N20" s="36"/>
      <c r="O20" s="36"/>
      <c r="P20" s="175">
        <v>6</v>
      </c>
      <c r="Q20" s="32">
        <f t="shared" si="0"/>
        <v>6.8</v>
      </c>
      <c r="R20" s="33" t="str">
        <f t="shared" si="3"/>
        <v>C+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3978</v>
      </c>
      <c r="D21" s="26" t="s">
        <v>646</v>
      </c>
      <c r="E21" s="27" t="s">
        <v>1296</v>
      </c>
      <c r="F21" s="25" t="s">
        <v>802</v>
      </c>
      <c r="G21" s="25" t="s">
        <v>3964</v>
      </c>
      <c r="H21" s="29">
        <v>6</v>
      </c>
      <c r="I21" s="29">
        <v>2</v>
      </c>
      <c r="J21" s="29" t="s">
        <v>27</v>
      </c>
      <c r="K21" s="29" t="s">
        <v>27</v>
      </c>
      <c r="L21" s="36"/>
      <c r="M21" s="36"/>
      <c r="N21" s="36"/>
      <c r="O21" s="36"/>
      <c r="P21" s="175">
        <v>0</v>
      </c>
      <c r="Q21" s="32">
        <f t="shared" si="0"/>
        <v>1.8</v>
      </c>
      <c r="R21" s="33" t="str">
        <f t="shared" si="3"/>
        <v>F</v>
      </c>
      <c r="S21" s="34" t="str">
        <f t="shared" si="1"/>
        <v>Kém</v>
      </c>
      <c r="T21" s="35" t="str">
        <f t="shared" si="4"/>
        <v/>
      </c>
      <c r="U21" s="3"/>
      <c r="V21" s="101" t="str">
        <f t="shared" si="2"/>
        <v>Học lại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3979</v>
      </c>
      <c r="D22" s="26" t="s">
        <v>3980</v>
      </c>
      <c r="E22" s="27" t="s">
        <v>1296</v>
      </c>
      <c r="F22" s="25" t="s">
        <v>1229</v>
      </c>
      <c r="G22" s="25" t="s">
        <v>3964</v>
      </c>
      <c r="H22" s="29">
        <v>4</v>
      </c>
      <c r="I22" s="29">
        <v>6</v>
      </c>
      <c r="J22" s="29" t="s">
        <v>27</v>
      </c>
      <c r="K22" s="29" t="s">
        <v>27</v>
      </c>
      <c r="L22" s="36"/>
      <c r="M22" s="36"/>
      <c r="N22" s="36"/>
      <c r="O22" s="36"/>
      <c r="P22" s="175">
        <v>4</v>
      </c>
      <c r="Q22" s="32">
        <f t="shared" si="0"/>
        <v>4.5999999999999996</v>
      </c>
      <c r="R22" s="33" t="str">
        <f t="shared" si="3"/>
        <v>D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3981</v>
      </c>
      <c r="D23" s="26" t="s">
        <v>3982</v>
      </c>
      <c r="E23" s="27" t="s">
        <v>203</v>
      </c>
      <c r="F23" s="25" t="s">
        <v>846</v>
      </c>
      <c r="G23" s="25" t="s">
        <v>3964</v>
      </c>
      <c r="H23" s="29">
        <v>6</v>
      </c>
      <c r="I23" s="29">
        <v>7</v>
      </c>
      <c r="J23" s="29" t="s">
        <v>27</v>
      </c>
      <c r="K23" s="29" t="s">
        <v>27</v>
      </c>
      <c r="L23" s="36"/>
      <c r="M23" s="36"/>
      <c r="N23" s="36"/>
      <c r="O23" s="36"/>
      <c r="P23" s="175">
        <v>3</v>
      </c>
      <c r="Q23" s="32">
        <f t="shared" si="0"/>
        <v>4.8</v>
      </c>
      <c r="R23" s="33" t="str">
        <f t="shared" si="3"/>
        <v>D</v>
      </c>
      <c r="S23" s="34" t="str">
        <f t="shared" si="1"/>
        <v>Trung bình yếu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3983</v>
      </c>
      <c r="D24" s="26" t="s">
        <v>872</v>
      </c>
      <c r="E24" s="27" t="s">
        <v>208</v>
      </c>
      <c r="F24" s="25" t="s">
        <v>1632</v>
      </c>
      <c r="G24" s="25" t="s">
        <v>3964</v>
      </c>
      <c r="H24" s="29">
        <v>4</v>
      </c>
      <c r="I24" s="29">
        <v>2</v>
      </c>
      <c r="J24" s="29" t="s">
        <v>27</v>
      </c>
      <c r="K24" s="29" t="s">
        <v>27</v>
      </c>
      <c r="L24" s="36"/>
      <c r="M24" s="36"/>
      <c r="N24" s="36"/>
      <c r="O24" s="36"/>
      <c r="P24" s="175">
        <v>3</v>
      </c>
      <c r="Q24" s="32">
        <f t="shared" si="0"/>
        <v>2.9</v>
      </c>
      <c r="R24" s="33" t="str">
        <f t="shared" si="3"/>
        <v>F</v>
      </c>
      <c r="S24" s="34" t="str">
        <f t="shared" si="1"/>
        <v>Kém</v>
      </c>
      <c r="T24" s="35" t="str">
        <f t="shared" si="4"/>
        <v/>
      </c>
      <c r="U24" s="3"/>
      <c r="V24" s="101" t="str">
        <f t="shared" si="2"/>
        <v>Học lại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3984</v>
      </c>
      <c r="D25" s="26" t="s">
        <v>2395</v>
      </c>
      <c r="E25" s="27" t="s">
        <v>215</v>
      </c>
      <c r="F25" s="25" t="s">
        <v>181</v>
      </c>
      <c r="G25" s="25" t="s">
        <v>3964</v>
      </c>
      <c r="H25" s="29">
        <v>9</v>
      </c>
      <c r="I25" s="29">
        <v>10</v>
      </c>
      <c r="J25" s="29" t="s">
        <v>27</v>
      </c>
      <c r="K25" s="29" t="s">
        <v>27</v>
      </c>
      <c r="L25" s="36"/>
      <c r="M25" s="36"/>
      <c r="N25" s="36"/>
      <c r="O25" s="36"/>
      <c r="P25" s="175">
        <v>2</v>
      </c>
      <c r="Q25" s="32">
        <f t="shared" si="0"/>
        <v>5.8</v>
      </c>
      <c r="R25" s="33" t="str">
        <f t="shared" si="3"/>
        <v>C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3985</v>
      </c>
      <c r="D26" s="26" t="s">
        <v>3986</v>
      </c>
      <c r="E26" s="27" t="s">
        <v>1555</v>
      </c>
      <c r="F26" s="25" t="s">
        <v>452</v>
      </c>
      <c r="G26" s="25" t="s">
        <v>3964</v>
      </c>
      <c r="H26" s="29">
        <v>10</v>
      </c>
      <c r="I26" s="29">
        <v>9</v>
      </c>
      <c r="J26" s="29" t="s">
        <v>27</v>
      </c>
      <c r="K26" s="29" t="s">
        <v>27</v>
      </c>
      <c r="L26" s="36"/>
      <c r="M26" s="36"/>
      <c r="N26" s="36"/>
      <c r="O26" s="36"/>
      <c r="P26" s="175">
        <v>5</v>
      </c>
      <c r="Q26" s="32">
        <f t="shared" si="0"/>
        <v>7.2</v>
      </c>
      <c r="R26" s="33" t="str">
        <f t="shared" si="3"/>
        <v>B</v>
      </c>
      <c r="S26" s="34" t="str">
        <f t="shared" si="1"/>
        <v>Khá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3987</v>
      </c>
      <c r="D27" s="26" t="s">
        <v>3250</v>
      </c>
      <c r="E27" s="27" t="s">
        <v>621</v>
      </c>
      <c r="F27" s="25" t="s">
        <v>972</v>
      </c>
      <c r="G27" s="25" t="s">
        <v>3964</v>
      </c>
      <c r="H27" s="29">
        <v>4</v>
      </c>
      <c r="I27" s="29">
        <v>3</v>
      </c>
      <c r="J27" s="29" t="s">
        <v>27</v>
      </c>
      <c r="K27" s="29" t="s">
        <v>27</v>
      </c>
      <c r="L27" s="36"/>
      <c r="M27" s="36"/>
      <c r="N27" s="36"/>
      <c r="O27" s="36"/>
      <c r="P27" s="175">
        <v>7</v>
      </c>
      <c r="Q27" s="32">
        <f t="shared" si="0"/>
        <v>5.2</v>
      </c>
      <c r="R27" s="33" t="str">
        <f t="shared" si="3"/>
        <v>D+</v>
      </c>
      <c r="S27" s="34" t="str">
        <f t="shared" si="1"/>
        <v>Trung bình yếu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3988</v>
      </c>
      <c r="D28" s="26" t="s">
        <v>77</v>
      </c>
      <c r="E28" s="27" t="s">
        <v>2034</v>
      </c>
      <c r="F28" s="25" t="s">
        <v>2000</v>
      </c>
      <c r="G28" s="25" t="s">
        <v>3964</v>
      </c>
      <c r="H28" s="29">
        <v>10</v>
      </c>
      <c r="I28" s="29">
        <v>8</v>
      </c>
      <c r="J28" s="29" t="s">
        <v>27</v>
      </c>
      <c r="K28" s="29" t="s">
        <v>27</v>
      </c>
      <c r="L28" s="36"/>
      <c r="M28" s="36"/>
      <c r="N28" s="36"/>
      <c r="O28" s="36"/>
      <c r="P28" s="175">
        <v>3</v>
      </c>
      <c r="Q28" s="32">
        <f t="shared" si="0"/>
        <v>5.9</v>
      </c>
      <c r="R28" s="33" t="str">
        <f t="shared" si="3"/>
        <v>C</v>
      </c>
      <c r="S28" s="34" t="str">
        <f t="shared" si="1"/>
        <v>Trung bình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3989</v>
      </c>
      <c r="D29" s="26" t="s">
        <v>731</v>
      </c>
      <c r="E29" s="27" t="s">
        <v>2380</v>
      </c>
      <c r="F29" s="25" t="s">
        <v>420</v>
      </c>
      <c r="G29" s="25" t="s">
        <v>3964</v>
      </c>
      <c r="H29" s="29">
        <v>7</v>
      </c>
      <c r="I29" s="29">
        <v>8</v>
      </c>
      <c r="J29" s="29" t="s">
        <v>27</v>
      </c>
      <c r="K29" s="29" t="s">
        <v>27</v>
      </c>
      <c r="L29" s="36"/>
      <c r="M29" s="36"/>
      <c r="N29" s="36"/>
      <c r="O29" s="36"/>
      <c r="P29" s="175">
        <v>5</v>
      </c>
      <c r="Q29" s="32">
        <f t="shared" si="0"/>
        <v>6.3</v>
      </c>
      <c r="R29" s="33" t="str">
        <f t="shared" si="3"/>
        <v>C</v>
      </c>
      <c r="S29" s="34" t="str">
        <f t="shared" si="1"/>
        <v>Trung bình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3990</v>
      </c>
      <c r="D30" s="26" t="s">
        <v>3829</v>
      </c>
      <c r="E30" s="27" t="s">
        <v>232</v>
      </c>
      <c r="F30" s="25" t="s">
        <v>2501</v>
      </c>
      <c r="G30" s="25" t="s">
        <v>3964</v>
      </c>
      <c r="H30" s="29">
        <v>10</v>
      </c>
      <c r="I30" s="29">
        <v>5</v>
      </c>
      <c r="J30" s="29" t="s">
        <v>27</v>
      </c>
      <c r="K30" s="29" t="s">
        <v>27</v>
      </c>
      <c r="L30" s="36"/>
      <c r="M30" s="36"/>
      <c r="N30" s="36"/>
      <c r="O30" s="36"/>
      <c r="P30" s="175">
        <v>3</v>
      </c>
      <c r="Q30" s="32">
        <f t="shared" si="0"/>
        <v>5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3991</v>
      </c>
      <c r="D31" s="26" t="s">
        <v>3992</v>
      </c>
      <c r="E31" s="27" t="s">
        <v>232</v>
      </c>
      <c r="F31" s="25" t="s">
        <v>678</v>
      </c>
      <c r="G31" s="25" t="s">
        <v>3964</v>
      </c>
      <c r="H31" s="29">
        <v>10</v>
      </c>
      <c r="I31" s="29">
        <v>7</v>
      </c>
      <c r="J31" s="29" t="s">
        <v>27</v>
      </c>
      <c r="K31" s="29" t="s">
        <v>27</v>
      </c>
      <c r="L31" s="36"/>
      <c r="M31" s="36"/>
      <c r="N31" s="36"/>
      <c r="O31" s="36"/>
      <c r="P31" s="175">
        <v>6</v>
      </c>
      <c r="Q31" s="32">
        <f t="shared" si="0"/>
        <v>7.1</v>
      </c>
      <c r="R31" s="33" t="str">
        <f t="shared" si="3"/>
        <v>B</v>
      </c>
      <c r="S31" s="34" t="str">
        <f t="shared" si="1"/>
        <v>Khá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3993</v>
      </c>
      <c r="D32" s="26" t="s">
        <v>3994</v>
      </c>
      <c r="E32" s="27" t="s">
        <v>232</v>
      </c>
      <c r="F32" s="25" t="s">
        <v>716</v>
      </c>
      <c r="G32" s="25" t="s">
        <v>3964</v>
      </c>
      <c r="H32" s="29">
        <v>9</v>
      </c>
      <c r="I32" s="29">
        <v>8</v>
      </c>
      <c r="J32" s="29" t="s">
        <v>27</v>
      </c>
      <c r="K32" s="29" t="s">
        <v>27</v>
      </c>
      <c r="L32" s="36"/>
      <c r="M32" s="36"/>
      <c r="N32" s="36"/>
      <c r="O32" s="36"/>
      <c r="P32" s="175">
        <v>5</v>
      </c>
      <c r="Q32" s="32">
        <f t="shared" si="0"/>
        <v>6.7</v>
      </c>
      <c r="R32" s="33" t="str">
        <f t="shared" si="3"/>
        <v>C+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3995</v>
      </c>
      <c r="D33" s="26" t="s">
        <v>1918</v>
      </c>
      <c r="E33" s="27" t="s">
        <v>232</v>
      </c>
      <c r="F33" s="25" t="s">
        <v>423</v>
      </c>
      <c r="G33" s="25" t="s">
        <v>3964</v>
      </c>
      <c r="H33" s="29">
        <v>8</v>
      </c>
      <c r="I33" s="29">
        <v>7</v>
      </c>
      <c r="J33" s="29" t="s">
        <v>27</v>
      </c>
      <c r="K33" s="29" t="s">
        <v>27</v>
      </c>
      <c r="L33" s="36"/>
      <c r="M33" s="36"/>
      <c r="N33" s="36"/>
      <c r="O33" s="36"/>
      <c r="P33" s="175">
        <v>5</v>
      </c>
      <c r="Q33" s="32">
        <f t="shared" si="0"/>
        <v>6.2</v>
      </c>
      <c r="R33" s="33" t="str">
        <f t="shared" si="3"/>
        <v>C</v>
      </c>
      <c r="S33" s="34" t="str">
        <f t="shared" si="1"/>
        <v>Trung bình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3996</v>
      </c>
      <c r="D34" s="26" t="s">
        <v>1264</v>
      </c>
      <c r="E34" s="27" t="s">
        <v>665</v>
      </c>
      <c r="F34" s="25" t="s">
        <v>1826</v>
      </c>
      <c r="G34" s="25" t="s">
        <v>3964</v>
      </c>
      <c r="H34" s="29">
        <v>8</v>
      </c>
      <c r="I34" s="29">
        <v>8</v>
      </c>
      <c r="J34" s="29" t="s">
        <v>27</v>
      </c>
      <c r="K34" s="29" t="s">
        <v>27</v>
      </c>
      <c r="L34" s="36"/>
      <c r="M34" s="36"/>
      <c r="N34" s="36"/>
      <c r="O34" s="36"/>
      <c r="P34" s="175">
        <v>7</v>
      </c>
      <c r="Q34" s="32">
        <f t="shared" si="0"/>
        <v>7.5</v>
      </c>
      <c r="R34" s="33" t="str">
        <f t="shared" si="3"/>
        <v>B</v>
      </c>
      <c r="S34" s="34" t="str">
        <f t="shared" si="1"/>
        <v>Khá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3997</v>
      </c>
      <c r="D35" s="26" t="s">
        <v>77</v>
      </c>
      <c r="E35" s="27" t="s">
        <v>673</v>
      </c>
      <c r="F35" s="25" t="s">
        <v>840</v>
      </c>
      <c r="G35" s="25" t="s">
        <v>3964</v>
      </c>
      <c r="H35" s="29">
        <v>10</v>
      </c>
      <c r="I35" s="29">
        <v>7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5.6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3998</v>
      </c>
      <c r="D36" s="26" t="s">
        <v>77</v>
      </c>
      <c r="E36" s="27" t="s">
        <v>683</v>
      </c>
      <c r="F36" s="25" t="s">
        <v>369</v>
      </c>
      <c r="G36" s="25" t="s">
        <v>3964</v>
      </c>
      <c r="H36" s="29">
        <v>10</v>
      </c>
      <c r="I36" s="29">
        <v>7</v>
      </c>
      <c r="J36" s="29" t="s">
        <v>27</v>
      </c>
      <c r="K36" s="29" t="s">
        <v>27</v>
      </c>
      <c r="L36" s="36"/>
      <c r="M36" s="36"/>
      <c r="N36" s="36"/>
      <c r="O36" s="36"/>
      <c r="P36" s="175">
        <v>4</v>
      </c>
      <c r="Q36" s="32">
        <f t="shared" si="0"/>
        <v>6.1</v>
      </c>
      <c r="R36" s="33" t="str">
        <f t="shared" si="3"/>
        <v>C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3999</v>
      </c>
      <c r="D37" s="26" t="s">
        <v>2726</v>
      </c>
      <c r="E37" s="27" t="s">
        <v>683</v>
      </c>
      <c r="F37" s="25" t="s">
        <v>480</v>
      </c>
      <c r="G37" s="25" t="s">
        <v>3964</v>
      </c>
      <c r="H37" s="29">
        <v>6</v>
      </c>
      <c r="I37" s="29">
        <v>7</v>
      </c>
      <c r="J37" s="29" t="s">
        <v>27</v>
      </c>
      <c r="K37" s="29" t="s">
        <v>27</v>
      </c>
      <c r="L37" s="36"/>
      <c r="M37" s="36"/>
      <c r="N37" s="36"/>
      <c r="O37" s="36"/>
      <c r="P37" s="175">
        <v>3</v>
      </c>
      <c r="Q37" s="32">
        <f t="shared" si="0"/>
        <v>4.8</v>
      </c>
      <c r="R37" s="33" t="str">
        <f t="shared" si="3"/>
        <v>D</v>
      </c>
      <c r="S37" s="34" t="str">
        <f t="shared" si="1"/>
        <v>Trung bình yếu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4000</v>
      </c>
      <c r="D38" s="26" t="s">
        <v>1103</v>
      </c>
      <c r="E38" s="27" t="s">
        <v>491</v>
      </c>
      <c r="F38" s="25" t="s">
        <v>1429</v>
      </c>
      <c r="G38" s="25" t="s">
        <v>3964</v>
      </c>
      <c r="H38" s="29">
        <v>6</v>
      </c>
      <c r="I38" s="29">
        <v>7</v>
      </c>
      <c r="J38" s="29" t="s">
        <v>27</v>
      </c>
      <c r="K38" s="29" t="s">
        <v>27</v>
      </c>
      <c r="L38" s="36"/>
      <c r="M38" s="36"/>
      <c r="N38" s="36"/>
      <c r="O38" s="36"/>
      <c r="P38" s="175">
        <v>2</v>
      </c>
      <c r="Q38" s="32">
        <f t="shared" si="0"/>
        <v>4.3</v>
      </c>
      <c r="R38" s="33" t="str">
        <f t="shared" si="3"/>
        <v>D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4001</v>
      </c>
      <c r="D39" s="26" t="s">
        <v>4002</v>
      </c>
      <c r="E39" s="27" t="s">
        <v>491</v>
      </c>
      <c r="F39" s="25" t="s">
        <v>448</v>
      </c>
      <c r="G39" s="25" t="s">
        <v>3964</v>
      </c>
      <c r="H39" s="29">
        <v>10</v>
      </c>
      <c r="I39" s="29">
        <v>7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5.6</v>
      </c>
      <c r="R39" s="33" t="str">
        <f t="shared" si="3"/>
        <v>C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4003</v>
      </c>
      <c r="D40" s="26" t="s">
        <v>4004</v>
      </c>
      <c r="E40" s="27" t="s">
        <v>307</v>
      </c>
      <c r="F40" s="25" t="s">
        <v>811</v>
      </c>
      <c r="G40" s="25" t="s">
        <v>3964</v>
      </c>
      <c r="H40" s="29">
        <v>9</v>
      </c>
      <c r="I40" s="29">
        <v>6</v>
      </c>
      <c r="J40" s="29" t="s">
        <v>27</v>
      </c>
      <c r="K40" s="29" t="s">
        <v>27</v>
      </c>
      <c r="L40" s="36"/>
      <c r="M40" s="36"/>
      <c r="N40" s="36"/>
      <c r="O40" s="36"/>
      <c r="P40" s="175">
        <v>4</v>
      </c>
      <c r="Q40" s="32">
        <f t="shared" si="0"/>
        <v>5.6</v>
      </c>
      <c r="R40" s="33" t="str">
        <f t="shared" si="3"/>
        <v>C</v>
      </c>
      <c r="S40" s="34" t="str">
        <f t="shared" si="1"/>
        <v>Trung bình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4005</v>
      </c>
      <c r="D41" s="26" t="s">
        <v>1179</v>
      </c>
      <c r="E41" s="27" t="s">
        <v>885</v>
      </c>
      <c r="F41" s="25" t="s">
        <v>452</v>
      </c>
      <c r="G41" s="25" t="s">
        <v>3964</v>
      </c>
      <c r="H41" s="29">
        <v>10</v>
      </c>
      <c r="I41" s="29">
        <v>8</v>
      </c>
      <c r="J41" s="29" t="s">
        <v>27</v>
      </c>
      <c r="K41" s="29" t="s">
        <v>27</v>
      </c>
      <c r="L41" s="36"/>
      <c r="M41" s="36"/>
      <c r="N41" s="36"/>
      <c r="O41" s="36"/>
      <c r="P41" s="175">
        <v>7</v>
      </c>
      <c r="Q41" s="32">
        <f t="shared" si="0"/>
        <v>7.9</v>
      </c>
      <c r="R41" s="33" t="str">
        <f t="shared" si="3"/>
        <v>B</v>
      </c>
      <c r="S41" s="34" t="str">
        <f t="shared" si="1"/>
        <v>Khá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4006</v>
      </c>
      <c r="D42" s="26" t="s">
        <v>4007</v>
      </c>
      <c r="E42" s="27" t="s">
        <v>522</v>
      </c>
      <c r="F42" s="25" t="s">
        <v>1328</v>
      </c>
      <c r="G42" s="25" t="s">
        <v>3964</v>
      </c>
      <c r="H42" s="29">
        <v>10</v>
      </c>
      <c r="I42" s="29">
        <v>4</v>
      </c>
      <c r="J42" s="29" t="s">
        <v>27</v>
      </c>
      <c r="K42" s="29" t="s">
        <v>27</v>
      </c>
      <c r="L42" s="36"/>
      <c r="M42" s="36"/>
      <c r="N42" s="36"/>
      <c r="O42" s="36"/>
      <c r="P42" s="175">
        <v>3</v>
      </c>
      <c r="Q42" s="32">
        <f t="shared" si="0"/>
        <v>4.7</v>
      </c>
      <c r="R42" s="33" t="str">
        <f t="shared" si="3"/>
        <v>D</v>
      </c>
      <c r="S42" s="34" t="str">
        <f t="shared" si="1"/>
        <v>Trung bình yếu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4008</v>
      </c>
      <c r="D43" s="26" t="s">
        <v>1261</v>
      </c>
      <c r="E43" s="27" t="s">
        <v>522</v>
      </c>
      <c r="F43" s="25" t="s">
        <v>751</v>
      </c>
      <c r="G43" s="25" t="s">
        <v>3964</v>
      </c>
      <c r="H43" s="29">
        <v>10</v>
      </c>
      <c r="I43" s="29">
        <v>9</v>
      </c>
      <c r="J43" s="29" t="s">
        <v>27</v>
      </c>
      <c r="K43" s="29" t="s">
        <v>27</v>
      </c>
      <c r="L43" s="36"/>
      <c r="M43" s="36"/>
      <c r="N43" s="36"/>
      <c r="O43" s="36"/>
      <c r="P43" s="175">
        <v>7</v>
      </c>
      <c r="Q43" s="32">
        <f t="shared" si="0"/>
        <v>8.1999999999999993</v>
      </c>
      <c r="R43" s="33" t="str">
        <f t="shared" si="3"/>
        <v>B+</v>
      </c>
      <c r="S43" s="34" t="str">
        <f t="shared" si="1"/>
        <v>Khá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4009</v>
      </c>
      <c r="D44" s="26" t="s">
        <v>1793</v>
      </c>
      <c r="E44" s="27" t="s">
        <v>334</v>
      </c>
      <c r="F44" s="25" t="s">
        <v>1794</v>
      </c>
      <c r="G44" s="25" t="s">
        <v>3964</v>
      </c>
      <c r="H44" s="29">
        <v>10</v>
      </c>
      <c r="I44" s="29">
        <v>7</v>
      </c>
      <c r="J44" s="29" t="s">
        <v>27</v>
      </c>
      <c r="K44" s="29" t="s">
        <v>27</v>
      </c>
      <c r="L44" s="36"/>
      <c r="M44" s="36"/>
      <c r="N44" s="36"/>
      <c r="O44" s="36"/>
      <c r="P44" s="175">
        <v>4</v>
      </c>
      <c r="Q44" s="32">
        <f t="shared" si="0"/>
        <v>6.1</v>
      </c>
      <c r="R44" s="33" t="str">
        <f t="shared" si="3"/>
        <v>C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4010</v>
      </c>
      <c r="D45" s="26" t="s">
        <v>454</v>
      </c>
      <c r="E45" s="27" t="s">
        <v>334</v>
      </c>
      <c r="F45" s="25" t="s">
        <v>729</v>
      </c>
      <c r="G45" s="25" t="s">
        <v>3964</v>
      </c>
      <c r="H45" s="29">
        <v>6</v>
      </c>
      <c r="I45" s="29">
        <v>6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5</v>
      </c>
      <c r="R45" s="33" t="str">
        <f t="shared" si="3"/>
        <v>D+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4011</v>
      </c>
      <c r="D46" s="26" t="s">
        <v>1780</v>
      </c>
      <c r="E46" s="27" t="s">
        <v>334</v>
      </c>
      <c r="F46" s="25" t="s">
        <v>1927</v>
      </c>
      <c r="G46" s="25" t="s">
        <v>3964</v>
      </c>
      <c r="H46" s="29">
        <v>6</v>
      </c>
      <c r="I46" s="29">
        <v>6</v>
      </c>
      <c r="J46" s="29" t="s">
        <v>27</v>
      </c>
      <c r="K46" s="29" t="s">
        <v>27</v>
      </c>
      <c r="L46" s="36"/>
      <c r="M46" s="36"/>
      <c r="N46" s="36"/>
      <c r="O46" s="36"/>
      <c r="P46" s="175">
        <v>2</v>
      </c>
      <c r="Q46" s="32">
        <f t="shared" si="0"/>
        <v>4</v>
      </c>
      <c r="R46" s="33" t="str">
        <f t="shared" si="3"/>
        <v>D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4012</v>
      </c>
      <c r="D47" s="26" t="s">
        <v>2579</v>
      </c>
      <c r="E47" s="27" t="s">
        <v>529</v>
      </c>
      <c r="F47" s="25" t="s">
        <v>4013</v>
      </c>
      <c r="G47" s="25" t="s">
        <v>3964</v>
      </c>
      <c r="H47" s="29">
        <v>10</v>
      </c>
      <c r="I47" s="29">
        <v>9</v>
      </c>
      <c r="J47" s="29" t="s">
        <v>27</v>
      </c>
      <c r="K47" s="29" t="s">
        <v>27</v>
      </c>
      <c r="L47" s="36"/>
      <c r="M47" s="36"/>
      <c r="N47" s="36"/>
      <c r="O47" s="36"/>
      <c r="P47" s="175">
        <v>7</v>
      </c>
      <c r="Q47" s="32">
        <f t="shared" si="0"/>
        <v>8.1999999999999993</v>
      </c>
      <c r="R47" s="33" t="str">
        <f t="shared" si="3"/>
        <v>B+</v>
      </c>
      <c r="S47" s="34" t="str">
        <f t="shared" si="1"/>
        <v>Khá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hidden="1" customHeight="1">
      <c r="B48" s="24">
        <v>38</v>
      </c>
      <c r="C48" s="25"/>
      <c r="D48" s="26"/>
      <c r="E48" s="27"/>
      <c r="F48" s="25"/>
      <c r="G48" s="25"/>
      <c r="H48" s="29"/>
      <c r="I48" s="29"/>
      <c r="J48" s="29" t="s">
        <v>27</v>
      </c>
      <c r="K48" s="29" t="s">
        <v>27</v>
      </c>
      <c r="L48" s="36"/>
      <c r="M48" s="36"/>
      <c r="N48" s="36"/>
      <c r="O48" s="36"/>
      <c r="P48" s="31"/>
      <c r="Q48" s="32">
        <f t="shared" si="0"/>
        <v>0</v>
      </c>
      <c r="R48" s="33" t="str">
        <f t="shared" si="3"/>
        <v>F</v>
      </c>
      <c r="S48" s="34" t="str">
        <f t="shared" si="1"/>
        <v>Kém</v>
      </c>
      <c r="T48" s="35" t="str">
        <f t="shared" si="4"/>
        <v>Không đủ ĐKDT</v>
      </c>
      <c r="U48" s="3"/>
      <c r="V48" s="101" t="str">
        <f t="shared" si="2"/>
        <v>Học lại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hidden="1" customHeight="1">
      <c r="B49" s="24">
        <v>39</v>
      </c>
      <c r="C49" s="25"/>
      <c r="D49" s="26"/>
      <c r="E49" s="27"/>
      <c r="F49" s="25"/>
      <c r="G49" s="25"/>
      <c r="H49" s="29"/>
      <c r="I49" s="29"/>
      <c r="J49" s="29" t="s">
        <v>27</v>
      </c>
      <c r="K49" s="29" t="s">
        <v>27</v>
      </c>
      <c r="L49" s="36"/>
      <c r="M49" s="36"/>
      <c r="N49" s="36"/>
      <c r="O49" s="36"/>
      <c r="P49" s="31"/>
      <c r="Q49" s="32">
        <f t="shared" si="0"/>
        <v>0</v>
      </c>
      <c r="R49" s="33" t="str">
        <f t="shared" si="3"/>
        <v>F</v>
      </c>
      <c r="S49" s="34" t="str">
        <f t="shared" si="1"/>
        <v>Kém</v>
      </c>
      <c r="T49" s="35" t="str">
        <f t="shared" si="4"/>
        <v>Không đủ ĐKDT</v>
      </c>
      <c r="U49" s="3"/>
      <c r="V49" s="101" t="str">
        <f t="shared" si="2"/>
        <v>Học lại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hidden="1" customHeight="1">
      <c r="B50" s="24">
        <v>40</v>
      </c>
      <c r="C50" s="25"/>
      <c r="D50" s="26"/>
      <c r="E50" s="27"/>
      <c r="F50" s="25"/>
      <c r="G50" s="25"/>
      <c r="H50" s="29"/>
      <c r="I50" s="29"/>
      <c r="J50" s="29" t="s">
        <v>27</v>
      </c>
      <c r="K50" s="29" t="s">
        <v>27</v>
      </c>
      <c r="L50" s="36"/>
      <c r="M50" s="36"/>
      <c r="N50" s="36"/>
      <c r="O50" s="36"/>
      <c r="P50" s="31"/>
      <c r="Q50" s="32">
        <f t="shared" si="0"/>
        <v>0</v>
      </c>
      <c r="R50" s="33" t="str">
        <f t="shared" si="3"/>
        <v>F</v>
      </c>
      <c r="S50" s="34" t="str">
        <f t="shared" si="1"/>
        <v>Kém</v>
      </c>
      <c r="T50" s="35" t="str">
        <f t="shared" si="4"/>
        <v>Không đủ ĐKDT</v>
      </c>
      <c r="U50" s="3"/>
      <c r="V50" s="101" t="str">
        <f t="shared" si="2"/>
        <v>Học lại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hidden="1" customHeight="1">
      <c r="B51" s="24">
        <v>41</v>
      </c>
      <c r="C51" s="25"/>
      <c r="D51" s="26"/>
      <c r="E51" s="27"/>
      <c r="F51" s="25"/>
      <c r="G51" s="25"/>
      <c r="H51" s="29"/>
      <c r="I51" s="29"/>
      <c r="J51" s="29" t="s">
        <v>27</v>
      </c>
      <c r="K51" s="29" t="s">
        <v>27</v>
      </c>
      <c r="L51" s="36"/>
      <c r="M51" s="36"/>
      <c r="N51" s="36"/>
      <c r="O51" s="36"/>
      <c r="P51" s="31"/>
      <c r="Q51" s="32">
        <f t="shared" si="0"/>
        <v>0</v>
      </c>
      <c r="R51" s="33" t="str">
        <f t="shared" si="3"/>
        <v>F</v>
      </c>
      <c r="S51" s="34" t="str">
        <f t="shared" si="1"/>
        <v>Kém</v>
      </c>
      <c r="T51" s="35" t="str">
        <f t="shared" si="4"/>
        <v>Không đủ ĐKDT</v>
      </c>
      <c r="U51" s="3"/>
      <c r="V51" s="101" t="str">
        <f t="shared" si="2"/>
        <v>Học lại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hidden="1" customHeight="1">
      <c r="B52" s="24">
        <v>42</v>
      </c>
      <c r="C52" s="25"/>
      <c r="D52" s="26"/>
      <c r="E52" s="27"/>
      <c r="F52" s="25"/>
      <c r="G52" s="25"/>
      <c r="H52" s="29"/>
      <c r="I52" s="29"/>
      <c r="J52" s="29" t="s">
        <v>27</v>
      </c>
      <c r="K52" s="29" t="s">
        <v>27</v>
      </c>
      <c r="L52" s="36"/>
      <c r="M52" s="36"/>
      <c r="N52" s="36"/>
      <c r="O52" s="36"/>
      <c r="P52" s="31"/>
      <c r="Q52" s="32">
        <f t="shared" si="0"/>
        <v>0</v>
      </c>
      <c r="R52" s="33" t="str">
        <f t="shared" si="3"/>
        <v>F</v>
      </c>
      <c r="S52" s="34" t="str">
        <f t="shared" si="1"/>
        <v>Kém</v>
      </c>
      <c r="T52" s="35" t="str">
        <f t="shared" si="4"/>
        <v>Không đủ ĐKDT</v>
      </c>
      <c r="U52" s="3"/>
      <c r="V52" s="101" t="str">
        <f t="shared" si="2"/>
        <v>Học lại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hidden="1" customHeight="1">
      <c r="B53" s="24">
        <v>43</v>
      </c>
      <c r="C53" s="25"/>
      <c r="D53" s="26"/>
      <c r="E53" s="27"/>
      <c r="F53" s="25"/>
      <c r="G53" s="25"/>
      <c r="H53" s="29"/>
      <c r="I53" s="29"/>
      <c r="J53" s="29" t="s">
        <v>27</v>
      </c>
      <c r="K53" s="29" t="s">
        <v>27</v>
      </c>
      <c r="L53" s="36"/>
      <c r="M53" s="36"/>
      <c r="N53" s="36"/>
      <c r="O53" s="36"/>
      <c r="P53" s="31"/>
      <c r="Q53" s="32">
        <f t="shared" si="0"/>
        <v>0</v>
      </c>
      <c r="R53" s="33" t="str">
        <f t="shared" si="3"/>
        <v>F</v>
      </c>
      <c r="S53" s="34" t="str">
        <f t="shared" si="1"/>
        <v>Kém</v>
      </c>
      <c r="T53" s="35" t="str">
        <f t="shared" si="4"/>
        <v>Không đủ ĐKDT</v>
      </c>
      <c r="U53" s="3"/>
      <c r="V53" s="101" t="str">
        <f t="shared" si="2"/>
        <v>Học lại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hidden="1" customHeight="1">
      <c r="B54" s="24">
        <v>44</v>
      </c>
      <c r="C54" s="25"/>
      <c r="D54" s="26"/>
      <c r="E54" s="27"/>
      <c r="F54" s="25"/>
      <c r="G54" s="25"/>
      <c r="H54" s="29"/>
      <c r="I54" s="29"/>
      <c r="J54" s="29" t="s">
        <v>27</v>
      </c>
      <c r="K54" s="29" t="s">
        <v>27</v>
      </c>
      <c r="L54" s="36"/>
      <c r="M54" s="36"/>
      <c r="N54" s="36"/>
      <c r="O54" s="36"/>
      <c r="P54" s="31"/>
      <c r="Q54" s="32">
        <f t="shared" si="0"/>
        <v>0</v>
      </c>
      <c r="R54" s="33" t="str">
        <f t="shared" si="3"/>
        <v>F</v>
      </c>
      <c r="S54" s="34" t="str">
        <f t="shared" si="1"/>
        <v>Kém</v>
      </c>
      <c r="T54" s="35" t="str">
        <f t="shared" si="4"/>
        <v>Không đủ ĐKDT</v>
      </c>
      <c r="U54" s="3"/>
      <c r="V54" s="101" t="str">
        <f t="shared" si="2"/>
        <v>Học lại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hidden="1" customHeight="1">
      <c r="B55" s="24">
        <v>45</v>
      </c>
      <c r="C55" s="25"/>
      <c r="D55" s="26"/>
      <c r="E55" s="27"/>
      <c r="F55" s="25"/>
      <c r="G55" s="25"/>
      <c r="H55" s="29"/>
      <c r="I55" s="29"/>
      <c r="J55" s="29" t="s">
        <v>27</v>
      </c>
      <c r="K55" s="29" t="s">
        <v>27</v>
      </c>
      <c r="L55" s="36"/>
      <c r="M55" s="36"/>
      <c r="N55" s="36"/>
      <c r="O55" s="36"/>
      <c r="P55" s="31"/>
      <c r="Q55" s="32">
        <f t="shared" si="0"/>
        <v>0</v>
      </c>
      <c r="R55" s="33" t="str">
        <f t="shared" si="3"/>
        <v>F</v>
      </c>
      <c r="S55" s="34" t="str">
        <f t="shared" si="1"/>
        <v>Kém</v>
      </c>
      <c r="T55" s="35" t="str">
        <f t="shared" si="4"/>
        <v>Không đủ ĐKDT</v>
      </c>
      <c r="U55" s="3"/>
      <c r="V55" s="101" t="str">
        <f t="shared" si="2"/>
        <v>Học lại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hidden="1" customHeight="1">
      <c r="B56" s="24">
        <v>46</v>
      </c>
      <c r="C56" s="25"/>
      <c r="D56" s="26"/>
      <c r="E56" s="27"/>
      <c r="F56" s="25"/>
      <c r="G56" s="25"/>
      <c r="H56" s="29"/>
      <c r="I56" s="29"/>
      <c r="J56" s="29" t="s">
        <v>27</v>
      </c>
      <c r="K56" s="29" t="s">
        <v>27</v>
      </c>
      <c r="L56" s="36"/>
      <c r="M56" s="36"/>
      <c r="N56" s="36"/>
      <c r="O56" s="36"/>
      <c r="P56" s="31"/>
      <c r="Q56" s="32">
        <f t="shared" si="0"/>
        <v>0</v>
      </c>
      <c r="R56" s="33" t="str">
        <f t="shared" si="3"/>
        <v>F</v>
      </c>
      <c r="S56" s="34" t="str">
        <f t="shared" si="1"/>
        <v>Kém</v>
      </c>
      <c r="T56" s="35" t="str">
        <f t="shared" si="4"/>
        <v>Không đủ ĐKDT</v>
      </c>
      <c r="U56" s="3"/>
      <c r="V56" s="101" t="str">
        <f t="shared" si="2"/>
        <v>Học lại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hidden="1" customHeight="1">
      <c r="B57" s="24">
        <v>47</v>
      </c>
      <c r="C57" s="25"/>
      <c r="D57" s="26"/>
      <c r="E57" s="27"/>
      <c r="F57" s="25"/>
      <c r="G57" s="25"/>
      <c r="H57" s="29"/>
      <c r="I57" s="29"/>
      <c r="J57" s="29" t="s">
        <v>27</v>
      </c>
      <c r="K57" s="29" t="s">
        <v>27</v>
      </c>
      <c r="L57" s="36"/>
      <c r="M57" s="36"/>
      <c r="N57" s="36"/>
      <c r="O57" s="36"/>
      <c r="P57" s="31"/>
      <c r="Q57" s="32">
        <f t="shared" si="0"/>
        <v>0</v>
      </c>
      <c r="R57" s="33" t="str">
        <f t="shared" si="3"/>
        <v>F</v>
      </c>
      <c r="S57" s="34" t="str">
        <f t="shared" si="1"/>
        <v>Kém</v>
      </c>
      <c r="T57" s="35" t="str">
        <f t="shared" si="4"/>
        <v>Không đủ ĐKDT</v>
      </c>
      <c r="U57" s="3"/>
      <c r="V57" s="101" t="str">
        <f t="shared" si="2"/>
        <v>Học lại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hidden="1" customHeight="1">
      <c r="B58" s="24">
        <v>48</v>
      </c>
      <c r="C58" s="25"/>
      <c r="D58" s="26"/>
      <c r="E58" s="27"/>
      <c r="F58" s="25"/>
      <c r="G58" s="25"/>
      <c r="H58" s="29"/>
      <c r="I58" s="29"/>
      <c r="J58" s="29" t="s">
        <v>27</v>
      </c>
      <c r="K58" s="29" t="s">
        <v>27</v>
      </c>
      <c r="L58" s="36"/>
      <c r="M58" s="36"/>
      <c r="N58" s="36"/>
      <c r="O58" s="36"/>
      <c r="P58" s="31"/>
      <c r="Q58" s="32">
        <f t="shared" si="0"/>
        <v>0</v>
      </c>
      <c r="R58" s="33" t="str">
        <f t="shared" si="3"/>
        <v>F</v>
      </c>
      <c r="S58" s="34" t="str">
        <f t="shared" si="1"/>
        <v>Kém</v>
      </c>
      <c r="T58" s="35" t="str">
        <f t="shared" si="4"/>
        <v>Không đủ ĐKDT</v>
      </c>
      <c r="U58" s="3"/>
      <c r="V58" s="101" t="str">
        <f t="shared" si="2"/>
        <v>Học lại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hidden="1" customHeight="1">
      <c r="B59" s="24">
        <v>49</v>
      </c>
      <c r="C59" s="25"/>
      <c r="D59" s="26"/>
      <c r="E59" s="27"/>
      <c r="F59" s="25"/>
      <c r="G59" s="25"/>
      <c r="H59" s="29"/>
      <c r="I59" s="29"/>
      <c r="J59" s="29" t="s">
        <v>27</v>
      </c>
      <c r="K59" s="29" t="s">
        <v>27</v>
      </c>
      <c r="L59" s="36"/>
      <c r="M59" s="36"/>
      <c r="N59" s="36"/>
      <c r="O59" s="36"/>
      <c r="P59" s="31"/>
      <c r="Q59" s="32">
        <f t="shared" si="0"/>
        <v>0</v>
      </c>
      <c r="R59" s="33" t="str">
        <f t="shared" si="3"/>
        <v>F</v>
      </c>
      <c r="S59" s="34" t="str">
        <f t="shared" si="1"/>
        <v>Kém</v>
      </c>
      <c r="T59" s="35" t="str">
        <f t="shared" si="4"/>
        <v>Không đủ ĐKDT</v>
      </c>
      <c r="U59" s="3"/>
      <c r="V59" s="101" t="str">
        <f t="shared" si="2"/>
        <v>Học lại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hidden="1" customHeight="1">
      <c r="B60" s="24">
        <v>50</v>
      </c>
      <c r="C60" s="25"/>
      <c r="D60" s="26"/>
      <c r="E60" s="27"/>
      <c r="F60" s="25"/>
      <c r="G60" s="25"/>
      <c r="H60" s="29"/>
      <c r="I60" s="29"/>
      <c r="J60" s="29" t="s">
        <v>27</v>
      </c>
      <c r="K60" s="29" t="s">
        <v>27</v>
      </c>
      <c r="L60" s="36"/>
      <c r="M60" s="36"/>
      <c r="N60" s="36"/>
      <c r="O60" s="36"/>
      <c r="P60" s="31"/>
      <c r="Q60" s="32">
        <f t="shared" si="0"/>
        <v>0</v>
      </c>
      <c r="R60" s="33" t="str">
        <f t="shared" si="3"/>
        <v>F</v>
      </c>
      <c r="S60" s="34" t="str">
        <f t="shared" si="1"/>
        <v>Kém</v>
      </c>
      <c r="T60" s="35" t="str">
        <f t="shared" si="4"/>
        <v>Không đủ ĐKDT</v>
      </c>
      <c r="U60" s="3"/>
      <c r="V60" s="101" t="str">
        <f t="shared" si="2"/>
        <v>Học lại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hidden="1" customHeight="1">
      <c r="B61" s="24">
        <v>51</v>
      </c>
      <c r="C61" s="25"/>
      <c r="D61" s="26"/>
      <c r="E61" s="27"/>
      <c r="F61" s="25"/>
      <c r="G61" s="25"/>
      <c r="H61" s="29"/>
      <c r="I61" s="29"/>
      <c r="J61" s="29" t="s">
        <v>27</v>
      </c>
      <c r="K61" s="29" t="s">
        <v>27</v>
      </c>
      <c r="L61" s="36"/>
      <c r="M61" s="36"/>
      <c r="N61" s="36"/>
      <c r="O61" s="36"/>
      <c r="P61" s="31"/>
      <c r="Q61" s="32">
        <f t="shared" si="0"/>
        <v>0</v>
      </c>
      <c r="R61" s="33" t="str">
        <f t="shared" si="3"/>
        <v>F</v>
      </c>
      <c r="S61" s="34" t="str">
        <f t="shared" si="1"/>
        <v>Kém</v>
      </c>
      <c r="T61" s="35" t="str">
        <f t="shared" si="4"/>
        <v>Không đủ ĐKDT</v>
      </c>
      <c r="U61" s="3"/>
      <c r="V61" s="101" t="str">
        <f t="shared" si="2"/>
        <v>Học lại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hidden="1" customHeight="1">
      <c r="B62" s="24">
        <v>52</v>
      </c>
      <c r="C62" s="25"/>
      <c r="D62" s="26"/>
      <c r="E62" s="27"/>
      <c r="F62" s="25"/>
      <c r="G62" s="25"/>
      <c r="H62" s="29"/>
      <c r="I62" s="29"/>
      <c r="J62" s="29" t="s">
        <v>27</v>
      </c>
      <c r="K62" s="29" t="s">
        <v>27</v>
      </c>
      <c r="L62" s="36"/>
      <c r="M62" s="36"/>
      <c r="N62" s="36"/>
      <c r="O62" s="36"/>
      <c r="P62" s="31"/>
      <c r="Q62" s="32">
        <f t="shared" si="0"/>
        <v>0</v>
      </c>
      <c r="R62" s="33" t="str">
        <f t="shared" si="3"/>
        <v>F</v>
      </c>
      <c r="S62" s="34" t="str">
        <f t="shared" si="1"/>
        <v>Kém</v>
      </c>
      <c r="T62" s="35" t="str">
        <f t="shared" si="4"/>
        <v>Không đủ ĐKDT</v>
      </c>
      <c r="U62" s="3"/>
      <c r="V62" s="101" t="str">
        <f t="shared" si="2"/>
        <v>Học lại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hidden="1" customHeight="1">
      <c r="B63" s="24">
        <v>53</v>
      </c>
      <c r="C63" s="25"/>
      <c r="D63" s="26"/>
      <c r="E63" s="27"/>
      <c r="F63" s="25"/>
      <c r="G63" s="25"/>
      <c r="H63" s="29"/>
      <c r="I63" s="29"/>
      <c r="J63" s="29" t="s">
        <v>27</v>
      </c>
      <c r="K63" s="29" t="s">
        <v>27</v>
      </c>
      <c r="L63" s="36"/>
      <c r="M63" s="36"/>
      <c r="N63" s="36"/>
      <c r="O63" s="36"/>
      <c r="P63" s="31"/>
      <c r="Q63" s="32">
        <f t="shared" si="0"/>
        <v>0</v>
      </c>
      <c r="R63" s="33" t="str">
        <f t="shared" si="3"/>
        <v>F</v>
      </c>
      <c r="S63" s="34" t="str">
        <f t="shared" si="1"/>
        <v>Kém</v>
      </c>
      <c r="T63" s="35" t="str">
        <f t="shared" si="4"/>
        <v>Không đủ ĐKDT</v>
      </c>
      <c r="U63" s="3"/>
      <c r="V63" s="101" t="str">
        <f t="shared" si="2"/>
        <v>Học lại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hidden="1" customHeight="1">
      <c r="B64" s="24">
        <v>54</v>
      </c>
      <c r="C64" s="25"/>
      <c r="D64" s="26"/>
      <c r="E64" s="27"/>
      <c r="F64" s="25"/>
      <c r="G64" s="25"/>
      <c r="H64" s="29"/>
      <c r="I64" s="29"/>
      <c r="J64" s="29" t="s">
        <v>27</v>
      </c>
      <c r="K64" s="29" t="s">
        <v>27</v>
      </c>
      <c r="L64" s="36"/>
      <c r="M64" s="36"/>
      <c r="N64" s="36"/>
      <c r="O64" s="36"/>
      <c r="P64" s="31"/>
      <c r="Q64" s="32">
        <f t="shared" si="0"/>
        <v>0</v>
      </c>
      <c r="R64" s="33" t="str">
        <f t="shared" si="3"/>
        <v>F</v>
      </c>
      <c r="S64" s="34" t="str">
        <f t="shared" si="1"/>
        <v>Kém</v>
      </c>
      <c r="T64" s="35" t="str">
        <f t="shared" si="4"/>
        <v>Không đủ ĐKDT</v>
      </c>
      <c r="U64" s="3"/>
      <c r="V64" s="101" t="str">
        <f t="shared" si="2"/>
        <v>Học lại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hidden="1" customHeight="1">
      <c r="B65" s="24">
        <v>55</v>
      </c>
      <c r="C65" s="25"/>
      <c r="D65" s="26"/>
      <c r="E65" s="27"/>
      <c r="F65" s="25"/>
      <c r="G65" s="25"/>
      <c r="H65" s="29"/>
      <c r="I65" s="29"/>
      <c r="J65" s="29" t="s">
        <v>27</v>
      </c>
      <c r="K65" s="29" t="s">
        <v>27</v>
      </c>
      <c r="L65" s="36"/>
      <c r="M65" s="36"/>
      <c r="N65" s="36"/>
      <c r="O65" s="36"/>
      <c r="P65" s="31"/>
      <c r="Q65" s="32">
        <f t="shared" si="0"/>
        <v>0</v>
      </c>
      <c r="R65" s="33" t="str">
        <f t="shared" si="3"/>
        <v>F</v>
      </c>
      <c r="S65" s="34" t="str">
        <f t="shared" si="1"/>
        <v>Kém</v>
      </c>
      <c r="T65" s="35" t="str">
        <f t="shared" si="4"/>
        <v>Không đủ ĐKDT</v>
      </c>
      <c r="U65" s="3"/>
      <c r="V65" s="101" t="str">
        <f t="shared" si="2"/>
        <v>Học lại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idden="1">
      <c r="B66" s="24">
        <v>56</v>
      </c>
      <c r="C66" s="25"/>
      <c r="D66" s="26"/>
      <c r="E66" s="27"/>
      <c r="F66" s="25"/>
      <c r="G66" s="25"/>
      <c r="H66" s="29"/>
      <c r="I66" s="29"/>
      <c r="J66" s="29" t="s">
        <v>27</v>
      </c>
      <c r="K66" s="29" t="s">
        <v>27</v>
      </c>
      <c r="L66" s="36"/>
      <c r="M66" s="36"/>
      <c r="N66" s="36"/>
      <c r="O66" s="36"/>
      <c r="P66" s="31"/>
      <c r="Q66" s="32">
        <f t="shared" si="0"/>
        <v>0</v>
      </c>
      <c r="R66" s="33" t="str">
        <f t="shared" si="3"/>
        <v>F</v>
      </c>
      <c r="S66" s="34" t="str">
        <f t="shared" si="1"/>
        <v>Kém</v>
      </c>
      <c r="T66" s="35" t="str">
        <f t="shared" si="4"/>
        <v>Không đủ ĐKDT</v>
      </c>
      <c r="U66" s="3"/>
      <c r="V66" s="101" t="str">
        <f t="shared" si="2"/>
        <v>Học lại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idden="1">
      <c r="B67" s="24">
        <v>57</v>
      </c>
      <c r="C67" s="25"/>
      <c r="D67" s="26"/>
      <c r="E67" s="27"/>
      <c r="F67" s="28"/>
      <c r="G67" s="25"/>
      <c r="H67" s="29" t="s">
        <v>27</v>
      </c>
      <c r="I67" s="29" t="s">
        <v>27</v>
      </c>
      <c r="J67" s="29" t="s">
        <v>27</v>
      </c>
      <c r="K67" s="29" t="s">
        <v>27</v>
      </c>
      <c r="L67" s="36"/>
      <c r="M67" s="36"/>
      <c r="N67" s="36"/>
      <c r="O67" s="36"/>
      <c r="P67" s="31"/>
      <c r="Q67" s="32">
        <f t="shared" si="0"/>
        <v>0</v>
      </c>
      <c r="R67" s="33" t="str">
        <f t="shared" si="3"/>
        <v>F</v>
      </c>
      <c r="S67" s="34" t="str">
        <f t="shared" si="1"/>
        <v>Kém</v>
      </c>
      <c r="T67" s="35" t="str">
        <f t="shared" si="4"/>
        <v/>
      </c>
      <c r="U67" s="3"/>
      <c r="V67" s="101" t="str">
        <f t="shared" si="2"/>
        <v>Thi lại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idden="1">
      <c r="B68" s="24">
        <v>58</v>
      </c>
      <c r="C68" s="25"/>
      <c r="D68" s="26"/>
      <c r="E68" s="27"/>
      <c r="F68" s="28"/>
      <c r="G68" s="25"/>
      <c r="H68" s="29" t="s">
        <v>27</v>
      </c>
      <c r="I68" s="29" t="s">
        <v>27</v>
      </c>
      <c r="J68" s="29" t="s">
        <v>27</v>
      </c>
      <c r="K68" s="29" t="s">
        <v>27</v>
      </c>
      <c r="L68" s="36"/>
      <c r="M68" s="36"/>
      <c r="N68" s="36"/>
      <c r="O68" s="36"/>
      <c r="P68" s="31"/>
      <c r="Q68" s="32">
        <f t="shared" si="0"/>
        <v>0</v>
      </c>
      <c r="R68" s="33" t="str">
        <f t="shared" si="3"/>
        <v>F</v>
      </c>
      <c r="S68" s="34" t="str">
        <f t="shared" si="1"/>
        <v>Kém</v>
      </c>
      <c r="T68" s="35" t="str">
        <f t="shared" si="4"/>
        <v/>
      </c>
      <c r="U68" s="3"/>
      <c r="V68" s="101" t="str">
        <f t="shared" si="2"/>
        <v>Thi lại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idden="1">
      <c r="B69" s="24">
        <v>59</v>
      </c>
      <c r="C69" s="25"/>
      <c r="D69" s="26"/>
      <c r="E69" s="27"/>
      <c r="F69" s="28"/>
      <c r="G69" s="25"/>
      <c r="H69" s="29" t="s">
        <v>27</v>
      </c>
      <c r="I69" s="29" t="s">
        <v>27</v>
      </c>
      <c r="J69" s="29" t="s">
        <v>27</v>
      </c>
      <c r="K69" s="29" t="s">
        <v>27</v>
      </c>
      <c r="L69" s="36"/>
      <c r="M69" s="36"/>
      <c r="N69" s="36"/>
      <c r="O69" s="36"/>
      <c r="P69" s="31"/>
      <c r="Q69" s="32">
        <f t="shared" si="0"/>
        <v>0</v>
      </c>
      <c r="R69" s="33" t="str">
        <f t="shared" si="3"/>
        <v>F</v>
      </c>
      <c r="S69" s="34" t="str">
        <f t="shared" si="1"/>
        <v>Kém</v>
      </c>
      <c r="T69" s="35" t="str">
        <f t="shared" si="4"/>
        <v/>
      </c>
      <c r="U69" s="3"/>
      <c r="V69" s="101" t="str">
        <f t="shared" si="2"/>
        <v>Thi lại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idden="1">
      <c r="B70" s="24">
        <v>60</v>
      </c>
      <c r="C70" s="25"/>
      <c r="D70" s="26"/>
      <c r="E70" s="27"/>
      <c r="F70" s="28"/>
      <c r="G70" s="25"/>
      <c r="H70" s="29" t="s">
        <v>27</v>
      </c>
      <c r="I70" s="29" t="s">
        <v>27</v>
      </c>
      <c r="J70" s="29" t="s">
        <v>27</v>
      </c>
      <c r="K70" s="29" t="s">
        <v>27</v>
      </c>
      <c r="L70" s="36"/>
      <c r="M70" s="36"/>
      <c r="N70" s="36"/>
      <c r="O70" s="36"/>
      <c r="P70" s="31"/>
      <c r="Q70" s="32">
        <f t="shared" si="0"/>
        <v>0</v>
      </c>
      <c r="R70" s="33" t="str">
        <f t="shared" si="3"/>
        <v>F</v>
      </c>
      <c r="S70" s="34" t="str">
        <f t="shared" si="1"/>
        <v>Kém</v>
      </c>
      <c r="T70" s="35" t="str">
        <f t="shared" si="4"/>
        <v/>
      </c>
      <c r="U70" s="3"/>
      <c r="V70" s="101" t="str">
        <f t="shared" si="2"/>
        <v>Thi lại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131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34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22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94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551" priority="2" operator="greaterThan">
      <formula>10</formula>
    </cfRule>
  </conditionalFormatting>
  <conditionalFormatting sqref="C1:C1048576">
    <cfRule type="duplicateValues" dxfId="550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23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3961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43606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38" t="s">
        <v>50</v>
      </c>
      <c r="N9" s="138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46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94</v>
      </c>
      <c r="AG9" s="81">
        <f>+$AF$9/$Y$9</f>
        <v>0.62666666666666671</v>
      </c>
      <c r="AH9" s="82">
        <f>COUNTIF($V$10:$V$219,"Học lại")</f>
        <v>19</v>
      </c>
      <c r="AI9" s="81">
        <f>+$AH$9/$Y$9</f>
        <v>0.12666666666666668</v>
      </c>
      <c r="AJ9" s="73">
        <f>COUNTIF($V$11:$V$219,"Đạt")</f>
        <v>37</v>
      </c>
      <c r="AK9" s="80">
        <f>+$AJ$9/$Y$9</f>
        <v>0.24666666666666667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4014</v>
      </c>
      <c r="D11" s="17" t="s">
        <v>1162</v>
      </c>
      <c r="E11" s="18" t="s">
        <v>1219</v>
      </c>
      <c r="F11" s="16" t="s">
        <v>2056</v>
      </c>
      <c r="G11" s="16" t="s">
        <v>4015</v>
      </c>
      <c r="H11" s="19">
        <v>9</v>
      </c>
      <c r="I11" s="19">
        <v>7</v>
      </c>
      <c r="J11" s="19" t="s">
        <v>27</v>
      </c>
      <c r="K11" s="19" t="s">
        <v>27</v>
      </c>
      <c r="L11" s="20"/>
      <c r="M11" s="20"/>
      <c r="N11" s="20"/>
      <c r="O11" s="20"/>
      <c r="P11" s="174">
        <v>2</v>
      </c>
      <c r="Q11" s="21">
        <f t="shared" ref="Q11:Q74" si="0">ROUND(SUMPRODUCT(H11:P11,$H$10:$P$10)/100,1)</f>
        <v>4.9000000000000004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4016</v>
      </c>
      <c r="D12" s="26" t="s">
        <v>4017</v>
      </c>
      <c r="E12" s="27" t="s">
        <v>73</v>
      </c>
      <c r="F12" s="25" t="s">
        <v>1742</v>
      </c>
      <c r="G12" s="25" t="s">
        <v>4015</v>
      </c>
      <c r="H12" s="29">
        <v>10</v>
      </c>
      <c r="I12" s="29">
        <v>9</v>
      </c>
      <c r="J12" s="29" t="s">
        <v>27</v>
      </c>
      <c r="K12" s="29" t="s">
        <v>27</v>
      </c>
      <c r="L12" s="30"/>
      <c r="M12" s="30"/>
      <c r="N12" s="30"/>
      <c r="O12" s="30"/>
      <c r="P12" s="175">
        <v>6</v>
      </c>
      <c r="Q12" s="32">
        <f t="shared" si="0"/>
        <v>7.7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B</v>
      </c>
      <c r="S12" s="34" t="str">
        <f t="shared" si="1"/>
        <v>Khá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4018</v>
      </c>
      <c r="D13" s="26" t="s">
        <v>4019</v>
      </c>
      <c r="E13" s="27" t="s">
        <v>1232</v>
      </c>
      <c r="F13" s="25" t="s">
        <v>2684</v>
      </c>
      <c r="G13" s="25" t="s">
        <v>4015</v>
      </c>
      <c r="H13" s="29">
        <v>10</v>
      </c>
      <c r="I13" s="29">
        <v>9</v>
      </c>
      <c r="J13" s="29" t="s">
        <v>27</v>
      </c>
      <c r="K13" s="29" t="s">
        <v>27</v>
      </c>
      <c r="L13" s="36"/>
      <c r="M13" s="36"/>
      <c r="N13" s="36"/>
      <c r="O13" s="36"/>
      <c r="P13" s="175">
        <v>4</v>
      </c>
      <c r="Q13" s="32">
        <f t="shared" si="0"/>
        <v>6.7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C+</v>
      </c>
      <c r="S13" s="34" t="str">
        <f t="shared" si="1"/>
        <v>Trung bình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37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4020</v>
      </c>
      <c r="D14" s="26" t="s">
        <v>731</v>
      </c>
      <c r="E14" s="27" t="s">
        <v>103</v>
      </c>
      <c r="F14" s="25" t="s">
        <v>1216</v>
      </c>
      <c r="G14" s="25" t="s">
        <v>4015</v>
      </c>
      <c r="H14" s="29">
        <v>10</v>
      </c>
      <c r="I14" s="29">
        <v>8</v>
      </c>
      <c r="J14" s="29" t="s">
        <v>27</v>
      </c>
      <c r="K14" s="29" t="s">
        <v>27</v>
      </c>
      <c r="L14" s="36"/>
      <c r="M14" s="36"/>
      <c r="N14" s="36"/>
      <c r="O14" s="36"/>
      <c r="P14" s="175">
        <v>4</v>
      </c>
      <c r="Q14" s="32">
        <f t="shared" si="0"/>
        <v>6.4</v>
      </c>
      <c r="R14" s="33" t="str">
        <f t="shared" si="3"/>
        <v>C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4021</v>
      </c>
      <c r="D15" s="26" t="s">
        <v>2597</v>
      </c>
      <c r="E15" s="27" t="s">
        <v>386</v>
      </c>
      <c r="F15" s="25" t="s">
        <v>252</v>
      </c>
      <c r="G15" s="25" t="s">
        <v>4015</v>
      </c>
      <c r="H15" s="29">
        <v>10</v>
      </c>
      <c r="I15" s="29">
        <v>6</v>
      </c>
      <c r="J15" s="29" t="s">
        <v>27</v>
      </c>
      <c r="K15" s="29" t="s">
        <v>27</v>
      </c>
      <c r="L15" s="36"/>
      <c r="M15" s="36"/>
      <c r="N15" s="36"/>
      <c r="O15" s="36"/>
      <c r="P15" s="175">
        <v>7</v>
      </c>
      <c r="Q15" s="32">
        <f t="shared" si="0"/>
        <v>7.3</v>
      </c>
      <c r="R15" s="33" t="str">
        <f t="shared" si="3"/>
        <v>B</v>
      </c>
      <c r="S15" s="34" t="str">
        <f t="shared" si="1"/>
        <v>Khá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4022</v>
      </c>
      <c r="D16" s="26" t="s">
        <v>1103</v>
      </c>
      <c r="E16" s="27" t="s">
        <v>398</v>
      </c>
      <c r="F16" s="25" t="s">
        <v>944</v>
      </c>
      <c r="G16" s="25" t="s">
        <v>4015</v>
      </c>
      <c r="H16" s="29">
        <v>10</v>
      </c>
      <c r="I16" s="29">
        <v>6</v>
      </c>
      <c r="J16" s="29" t="s">
        <v>27</v>
      </c>
      <c r="K16" s="29" t="s">
        <v>27</v>
      </c>
      <c r="L16" s="36"/>
      <c r="M16" s="36"/>
      <c r="N16" s="36"/>
      <c r="O16" s="36"/>
      <c r="P16" s="175">
        <v>4</v>
      </c>
      <c r="Q16" s="32">
        <f t="shared" si="0"/>
        <v>5.8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4023</v>
      </c>
      <c r="D17" s="26" t="s">
        <v>410</v>
      </c>
      <c r="E17" s="27" t="s">
        <v>398</v>
      </c>
      <c r="F17" s="25" t="s">
        <v>2643</v>
      </c>
      <c r="G17" s="25" t="s">
        <v>4015</v>
      </c>
      <c r="H17" s="29">
        <v>8</v>
      </c>
      <c r="I17" s="29">
        <v>0</v>
      </c>
      <c r="J17" s="29" t="s">
        <v>27</v>
      </c>
      <c r="K17" s="29" t="s">
        <v>27</v>
      </c>
      <c r="L17" s="36"/>
      <c r="M17" s="36"/>
      <c r="N17" s="36"/>
      <c r="O17" s="36"/>
      <c r="P17" s="175" t="s">
        <v>27</v>
      </c>
      <c r="Q17" s="32">
        <f t="shared" si="0"/>
        <v>1.6</v>
      </c>
      <c r="R17" s="33" t="str">
        <f t="shared" si="3"/>
        <v>F</v>
      </c>
      <c r="S17" s="34" t="str">
        <f t="shared" si="1"/>
        <v>Kém</v>
      </c>
      <c r="T17" s="35" t="str">
        <f t="shared" si="4"/>
        <v>Không đủ ĐKDT</v>
      </c>
      <c r="U17" s="3"/>
      <c r="V17" s="101" t="str">
        <f t="shared" si="2"/>
        <v>Học lại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4024</v>
      </c>
      <c r="D18" s="26" t="s">
        <v>93</v>
      </c>
      <c r="E18" s="27" t="s">
        <v>948</v>
      </c>
      <c r="F18" s="25" t="s">
        <v>2019</v>
      </c>
      <c r="G18" s="25" t="s">
        <v>4015</v>
      </c>
      <c r="H18" s="29">
        <v>10</v>
      </c>
      <c r="I18" s="29">
        <v>6</v>
      </c>
      <c r="J18" s="29" t="s">
        <v>27</v>
      </c>
      <c r="K18" s="29" t="s">
        <v>27</v>
      </c>
      <c r="L18" s="36"/>
      <c r="M18" s="36"/>
      <c r="N18" s="36"/>
      <c r="O18" s="36"/>
      <c r="P18" s="175">
        <v>7</v>
      </c>
      <c r="Q18" s="32">
        <f t="shared" si="0"/>
        <v>7.3</v>
      </c>
      <c r="R18" s="33" t="str">
        <f t="shared" si="3"/>
        <v>B</v>
      </c>
      <c r="S18" s="34" t="str">
        <f t="shared" si="1"/>
        <v>Khá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4025</v>
      </c>
      <c r="D19" s="26" t="s">
        <v>3334</v>
      </c>
      <c r="E19" s="27" t="s">
        <v>118</v>
      </c>
      <c r="F19" s="25" t="s">
        <v>1605</v>
      </c>
      <c r="G19" s="25" t="s">
        <v>4015</v>
      </c>
      <c r="H19" s="29">
        <v>10</v>
      </c>
      <c r="I19" s="29">
        <v>3</v>
      </c>
      <c r="J19" s="29" t="s">
        <v>27</v>
      </c>
      <c r="K19" s="29" t="s">
        <v>27</v>
      </c>
      <c r="L19" s="36"/>
      <c r="M19" s="36"/>
      <c r="N19" s="36"/>
      <c r="O19" s="36"/>
      <c r="P19" s="175">
        <v>3</v>
      </c>
      <c r="Q19" s="32">
        <f t="shared" si="0"/>
        <v>4.4000000000000004</v>
      </c>
      <c r="R19" s="33" t="str">
        <f t="shared" si="3"/>
        <v>D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4026</v>
      </c>
      <c r="D20" s="26" t="s">
        <v>766</v>
      </c>
      <c r="E20" s="27" t="s">
        <v>406</v>
      </c>
      <c r="F20" s="25" t="s">
        <v>1198</v>
      </c>
      <c r="G20" s="25" t="s">
        <v>4015</v>
      </c>
      <c r="H20" s="29">
        <v>10</v>
      </c>
      <c r="I20" s="29">
        <v>8</v>
      </c>
      <c r="J20" s="29" t="s">
        <v>27</v>
      </c>
      <c r="K20" s="29" t="s">
        <v>27</v>
      </c>
      <c r="L20" s="36"/>
      <c r="M20" s="36"/>
      <c r="N20" s="36"/>
      <c r="O20" s="36"/>
      <c r="P20" s="175">
        <v>6</v>
      </c>
      <c r="Q20" s="32">
        <f t="shared" si="0"/>
        <v>7.4</v>
      </c>
      <c r="R20" s="33" t="str">
        <f t="shared" si="3"/>
        <v>B</v>
      </c>
      <c r="S20" s="34" t="str">
        <f t="shared" si="1"/>
        <v>Khá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4027</v>
      </c>
      <c r="D21" s="26" t="s">
        <v>3527</v>
      </c>
      <c r="E21" s="27" t="s">
        <v>406</v>
      </c>
      <c r="F21" s="25" t="s">
        <v>2797</v>
      </c>
      <c r="G21" s="25" t="s">
        <v>4015</v>
      </c>
      <c r="H21" s="29">
        <v>9</v>
      </c>
      <c r="I21" s="29">
        <v>8</v>
      </c>
      <c r="J21" s="29" t="s">
        <v>27</v>
      </c>
      <c r="K21" s="29" t="s">
        <v>27</v>
      </c>
      <c r="L21" s="36"/>
      <c r="M21" s="36"/>
      <c r="N21" s="36"/>
      <c r="O21" s="36"/>
      <c r="P21" s="175">
        <v>6</v>
      </c>
      <c r="Q21" s="32">
        <f t="shared" si="0"/>
        <v>7.2</v>
      </c>
      <c r="R21" s="33" t="str">
        <f t="shared" si="3"/>
        <v>B</v>
      </c>
      <c r="S21" s="34" t="str">
        <f t="shared" si="1"/>
        <v>Khá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4028</v>
      </c>
      <c r="D22" s="26" t="s">
        <v>4029</v>
      </c>
      <c r="E22" s="27" t="s">
        <v>141</v>
      </c>
      <c r="F22" s="25" t="s">
        <v>603</v>
      </c>
      <c r="G22" s="25" t="s">
        <v>4015</v>
      </c>
      <c r="H22" s="29">
        <v>9</v>
      </c>
      <c r="I22" s="29">
        <v>7</v>
      </c>
      <c r="J22" s="29" t="s">
        <v>27</v>
      </c>
      <c r="K22" s="29" t="s">
        <v>27</v>
      </c>
      <c r="L22" s="36"/>
      <c r="M22" s="36"/>
      <c r="N22" s="36"/>
      <c r="O22" s="36"/>
      <c r="P22" s="175">
        <v>3</v>
      </c>
      <c r="Q22" s="32">
        <f t="shared" si="0"/>
        <v>5.4</v>
      </c>
      <c r="R22" s="33" t="str">
        <f t="shared" si="3"/>
        <v>D+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4030</v>
      </c>
      <c r="D23" s="26" t="s">
        <v>664</v>
      </c>
      <c r="E23" s="27" t="s">
        <v>141</v>
      </c>
      <c r="F23" s="25" t="s">
        <v>2426</v>
      </c>
      <c r="G23" s="25" t="s">
        <v>4015</v>
      </c>
      <c r="H23" s="29">
        <v>8</v>
      </c>
      <c r="I23" s="29">
        <v>7</v>
      </c>
      <c r="J23" s="29" t="s">
        <v>27</v>
      </c>
      <c r="K23" s="29" t="s">
        <v>27</v>
      </c>
      <c r="L23" s="36"/>
      <c r="M23" s="36"/>
      <c r="N23" s="36"/>
      <c r="O23" s="36"/>
      <c r="P23" s="175">
        <v>4</v>
      </c>
      <c r="Q23" s="32">
        <f t="shared" si="0"/>
        <v>5.7</v>
      </c>
      <c r="R23" s="33" t="str">
        <f t="shared" si="3"/>
        <v>C</v>
      </c>
      <c r="S23" s="34" t="str">
        <f t="shared" si="1"/>
        <v>Trung bình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4031</v>
      </c>
      <c r="D24" s="26" t="s">
        <v>1750</v>
      </c>
      <c r="E24" s="27" t="s">
        <v>189</v>
      </c>
      <c r="F24" s="25" t="s">
        <v>4032</v>
      </c>
      <c r="G24" s="25" t="s">
        <v>4015</v>
      </c>
      <c r="H24" s="29">
        <v>10</v>
      </c>
      <c r="I24" s="29">
        <v>6</v>
      </c>
      <c r="J24" s="29" t="s">
        <v>27</v>
      </c>
      <c r="K24" s="29" t="s">
        <v>27</v>
      </c>
      <c r="L24" s="36"/>
      <c r="M24" s="36"/>
      <c r="N24" s="36"/>
      <c r="O24" s="36"/>
      <c r="P24" s="175">
        <v>7</v>
      </c>
      <c r="Q24" s="32">
        <f t="shared" si="0"/>
        <v>7.3</v>
      </c>
      <c r="R24" s="33" t="str">
        <f t="shared" si="3"/>
        <v>B</v>
      </c>
      <c r="S24" s="34" t="str">
        <f t="shared" si="1"/>
        <v>Khá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4033</v>
      </c>
      <c r="D25" s="26" t="s">
        <v>589</v>
      </c>
      <c r="E25" s="27" t="s">
        <v>189</v>
      </c>
      <c r="F25" s="25" t="s">
        <v>1561</v>
      </c>
      <c r="G25" s="25" t="s">
        <v>4015</v>
      </c>
      <c r="H25" s="29">
        <v>10</v>
      </c>
      <c r="I25" s="29">
        <v>7</v>
      </c>
      <c r="J25" s="29" t="s">
        <v>27</v>
      </c>
      <c r="K25" s="29" t="s">
        <v>27</v>
      </c>
      <c r="L25" s="36"/>
      <c r="M25" s="36"/>
      <c r="N25" s="36"/>
      <c r="O25" s="36"/>
      <c r="P25" s="175">
        <v>5</v>
      </c>
      <c r="Q25" s="32">
        <f t="shared" si="0"/>
        <v>6.6</v>
      </c>
      <c r="R25" s="33" t="str">
        <f t="shared" si="3"/>
        <v>C+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4034</v>
      </c>
      <c r="D26" s="26" t="s">
        <v>1518</v>
      </c>
      <c r="E26" s="27" t="s">
        <v>610</v>
      </c>
      <c r="F26" s="25" t="s">
        <v>177</v>
      </c>
      <c r="G26" s="25" t="s">
        <v>4015</v>
      </c>
      <c r="H26" s="29">
        <v>8</v>
      </c>
      <c r="I26" s="29">
        <v>9</v>
      </c>
      <c r="J26" s="29" t="s">
        <v>27</v>
      </c>
      <c r="K26" s="29" t="s">
        <v>27</v>
      </c>
      <c r="L26" s="36"/>
      <c r="M26" s="36"/>
      <c r="N26" s="36"/>
      <c r="O26" s="36"/>
      <c r="P26" s="175">
        <v>2</v>
      </c>
      <c r="Q26" s="32">
        <f t="shared" si="0"/>
        <v>5.3</v>
      </c>
      <c r="R26" s="33" t="str">
        <f t="shared" si="3"/>
        <v>D+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4035</v>
      </c>
      <c r="D27" s="26" t="s">
        <v>4036</v>
      </c>
      <c r="E27" s="27" t="s">
        <v>1296</v>
      </c>
      <c r="F27" s="25" t="s">
        <v>652</v>
      </c>
      <c r="G27" s="25" t="s">
        <v>4015</v>
      </c>
      <c r="H27" s="29">
        <v>8</v>
      </c>
      <c r="I27" s="29">
        <v>10</v>
      </c>
      <c r="J27" s="29" t="s">
        <v>27</v>
      </c>
      <c r="K27" s="29" t="s">
        <v>27</v>
      </c>
      <c r="L27" s="36"/>
      <c r="M27" s="36"/>
      <c r="N27" s="36"/>
      <c r="O27" s="36"/>
      <c r="P27" s="175">
        <v>6</v>
      </c>
      <c r="Q27" s="32">
        <f t="shared" si="0"/>
        <v>7.6</v>
      </c>
      <c r="R27" s="33" t="str">
        <f t="shared" si="3"/>
        <v>B</v>
      </c>
      <c r="S27" s="34" t="str">
        <f t="shared" si="1"/>
        <v>Khá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4037</v>
      </c>
      <c r="D28" s="26" t="s">
        <v>4038</v>
      </c>
      <c r="E28" s="27" t="s">
        <v>215</v>
      </c>
      <c r="F28" s="25" t="s">
        <v>790</v>
      </c>
      <c r="G28" s="25" t="s">
        <v>4015</v>
      </c>
      <c r="H28" s="29">
        <v>9</v>
      </c>
      <c r="I28" s="29">
        <v>5</v>
      </c>
      <c r="J28" s="29" t="s">
        <v>27</v>
      </c>
      <c r="K28" s="29" t="s">
        <v>27</v>
      </c>
      <c r="L28" s="36"/>
      <c r="M28" s="36"/>
      <c r="N28" s="36"/>
      <c r="O28" s="36"/>
      <c r="P28" s="175">
        <v>3</v>
      </c>
      <c r="Q28" s="32">
        <f t="shared" si="0"/>
        <v>4.8</v>
      </c>
      <c r="R28" s="33" t="str">
        <f t="shared" si="3"/>
        <v>D</v>
      </c>
      <c r="S28" s="34" t="str">
        <f t="shared" si="1"/>
        <v>Trung bình yếu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4039</v>
      </c>
      <c r="D29" s="26" t="s">
        <v>231</v>
      </c>
      <c r="E29" s="27" t="s">
        <v>621</v>
      </c>
      <c r="F29" s="25" t="s">
        <v>527</v>
      </c>
      <c r="G29" s="25" t="s">
        <v>4015</v>
      </c>
      <c r="H29" s="29">
        <v>9</v>
      </c>
      <c r="I29" s="29">
        <v>8</v>
      </c>
      <c r="J29" s="29" t="s">
        <v>27</v>
      </c>
      <c r="K29" s="29" t="s">
        <v>27</v>
      </c>
      <c r="L29" s="36"/>
      <c r="M29" s="36"/>
      <c r="N29" s="36"/>
      <c r="O29" s="36"/>
      <c r="P29" s="175">
        <v>3</v>
      </c>
      <c r="Q29" s="32">
        <f t="shared" si="0"/>
        <v>5.7</v>
      </c>
      <c r="R29" s="33" t="str">
        <f t="shared" si="3"/>
        <v>C</v>
      </c>
      <c r="S29" s="34" t="str">
        <f t="shared" si="1"/>
        <v>Trung bình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4040</v>
      </c>
      <c r="D30" s="26" t="s">
        <v>4041</v>
      </c>
      <c r="E30" s="27" t="s">
        <v>232</v>
      </c>
      <c r="F30" s="25" t="s">
        <v>252</v>
      </c>
      <c r="G30" s="25" t="s">
        <v>4015</v>
      </c>
      <c r="H30" s="29">
        <v>10</v>
      </c>
      <c r="I30" s="29">
        <v>9</v>
      </c>
      <c r="J30" s="29" t="s">
        <v>27</v>
      </c>
      <c r="K30" s="29" t="s">
        <v>27</v>
      </c>
      <c r="L30" s="36"/>
      <c r="M30" s="36"/>
      <c r="N30" s="36"/>
      <c r="O30" s="36"/>
      <c r="P30" s="175">
        <v>9</v>
      </c>
      <c r="Q30" s="32">
        <f t="shared" si="0"/>
        <v>9.1999999999999993</v>
      </c>
      <c r="R30" s="33" t="str">
        <f t="shared" si="3"/>
        <v>A+</v>
      </c>
      <c r="S30" s="34" t="str">
        <f t="shared" si="1"/>
        <v>Giỏi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4042</v>
      </c>
      <c r="D31" s="26" t="s">
        <v>3155</v>
      </c>
      <c r="E31" s="27" t="s">
        <v>232</v>
      </c>
      <c r="F31" s="25" t="s">
        <v>328</v>
      </c>
      <c r="G31" s="25" t="s">
        <v>4015</v>
      </c>
      <c r="H31" s="29">
        <v>8</v>
      </c>
      <c r="I31" s="29">
        <v>4</v>
      </c>
      <c r="J31" s="29" t="s">
        <v>27</v>
      </c>
      <c r="K31" s="29" t="s">
        <v>27</v>
      </c>
      <c r="L31" s="36"/>
      <c r="M31" s="36"/>
      <c r="N31" s="36"/>
      <c r="O31" s="36"/>
      <c r="P31" s="175">
        <v>4</v>
      </c>
      <c r="Q31" s="32">
        <f t="shared" si="0"/>
        <v>4.8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4043</v>
      </c>
      <c r="D32" s="26" t="s">
        <v>77</v>
      </c>
      <c r="E32" s="27" t="s">
        <v>232</v>
      </c>
      <c r="F32" s="25" t="s">
        <v>4044</v>
      </c>
      <c r="G32" s="25" t="s">
        <v>4045</v>
      </c>
      <c r="H32" s="29">
        <v>3</v>
      </c>
      <c r="I32" s="29">
        <v>0</v>
      </c>
      <c r="J32" s="29" t="s">
        <v>27</v>
      </c>
      <c r="K32" s="29" t="s">
        <v>27</v>
      </c>
      <c r="L32" s="36"/>
      <c r="M32" s="36"/>
      <c r="N32" s="36"/>
      <c r="O32" s="36"/>
      <c r="P32" s="175" t="s">
        <v>27</v>
      </c>
      <c r="Q32" s="32">
        <f t="shared" si="0"/>
        <v>0.6</v>
      </c>
      <c r="R32" s="33" t="str">
        <f t="shared" si="3"/>
        <v>F</v>
      </c>
      <c r="S32" s="34" t="str">
        <f t="shared" si="1"/>
        <v>Kém</v>
      </c>
      <c r="T32" s="35" t="str">
        <f t="shared" si="4"/>
        <v>Không đủ ĐKDT</v>
      </c>
      <c r="U32" s="3"/>
      <c r="V32" s="101" t="str">
        <f t="shared" si="2"/>
        <v>Học lại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4046</v>
      </c>
      <c r="D33" s="26" t="s">
        <v>81</v>
      </c>
      <c r="E33" s="27" t="s">
        <v>232</v>
      </c>
      <c r="F33" s="25" t="s">
        <v>480</v>
      </c>
      <c r="G33" s="25" t="s">
        <v>4015</v>
      </c>
      <c r="H33" s="29">
        <v>9</v>
      </c>
      <c r="I33" s="29">
        <v>7</v>
      </c>
      <c r="J33" s="29" t="s">
        <v>27</v>
      </c>
      <c r="K33" s="29" t="s">
        <v>27</v>
      </c>
      <c r="L33" s="36"/>
      <c r="M33" s="36"/>
      <c r="N33" s="36"/>
      <c r="O33" s="36"/>
      <c r="P33" s="175">
        <v>2</v>
      </c>
      <c r="Q33" s="32">
        <f t="shared" si="0"/>
        <v>4.9000000000000004</v>
      </c>
      <c r="R33" s="33" t="str">
        <f t="shared" si="3"/>
        <v>D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4047</v>
      </c>
      <c r="D34" s="26" t="s">
        <v>1127</v>
      </c>
      <c r="E34" s="27" t="s">
        <v>232</v>
      </c>
      <c r="F34" s="25" t="s">
        <v>128</v>
      </c>
      <c r="G34" s="25" t="s">
        <v>4015</v>
      </c>
      <c r="H34" s="29">
        <v>8</v>
      </c>
      <c r="I34" s="29">
        <v>9</v>
      </c>
      <c r="J34" s="29" t="s">
        <v>27</v>
      </c>
      <c r="K34" s="29" t="s">
        <v>27</v>
      </c>
      <c r="L34" s="36"/>
      <c r="M34" s="36"/>
      <c r="N34" s="36"/>
      <c r="O34" s="36"/>
      <c r="P34" s="175">
        <v>2</v>
      </c>
      <c r="Q34" s="32">
        <f t="shared" si="0"/>
        <v>5.3</v>
      </c>
      <c r="R34" s="33" t="str">
        <f t="shared" si="3"/>
        <v>D+</v>
      </c>
      <c r="S34" s="34" t="str">
        <f t="shared" si="1"/>
        <v>Trung bình yếu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4048</v>
      </c>
      <c r="D35" s="26" t="s">
        <v>4049</v>
      </c>
      <c r="E35" s="27" t="s">
        <v>1428</v>
      </c>
      <c r="F35" s="25" t="s">
        <v>804</v>
      </c>
      <c r="G35" s="25" t="s">
        <v>4015</v>
      </c>
      <c r="H35" s="29">
        <v>9</v>
      </c>
      <c r="I35" s="29">
        <v>5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4.8</v>
      </c>
      <c r="R35" s="33" t="str">
        <f t="shared" si="3"/>
        <v>D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4050</v>
      </c>
      <c r="D36" s="26" t="s">
        <v>1336</v>
      </c>
      <c r="E36" s="27" t="s">
        <v>1428</v>
      </c>
      <c r="F36" s="25" t="s">
        <v>335</v>
      </c>
      <c r="G36" s="25" t="s">
        <v>4015</v>
      </c>
      <c r="H36" s="29">
        <v>10</v>
      </c>
      <c r="I36" s="29">
        <v>10</v>
      </c>
      <c r="J36" s="29" t="s">
        <v>27</v>
      </c>
      <c r="K36" s="29" t="s">
        <v>27</v>
      </c>
      <c r="L36" s="36"/>
      <c r="M36" s="36"/>
      <c r="N36" s="36"/>
      <c r="O36" s="36"/>
      <c r="P36" s="175">
        <v>6</v>
      </c>
      <c r="Q36" s="32">
        <f t="shared" si="0"/>
        <v>8</v>
      </c>
      <c r="R36" s="33" t="str">
        <f t="shared" si="3"/>
        <v>B+</v>
      </c>
      <c r="S36" s="34" t="str">
        <f t="shared" si="1"/>
        <v>Khá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4051</v>
      </c>
      <c r="D37" s="26" t="s">
        <v>1218</v>
      </c>
      <c r="E37" s="27" t="s">
        <v>4052</v>
      </c>
      <c r="F37" s="25" t="s">
        <v>4053</v>
      </c>
      <c r="G37" s="25" t="s">
        <v>4045</v>
      </c>
      <c r="H37" s="29">
        <v>8</v>
      </c>
      <c r="I37" s="29">
        <v>9</v>
      </c>
      <c r="J37" s="29" t="s">
        <v>27</v>
      </c>
      <c r="K37" s="29" t="s">
        <v>27</v>
      </c>
      <c r="L37" s="36"/>
      <c r="M37" s="36"/>
      <c r="N37" s="36"/>
      <c r="O37" s="36"/>
      <c r="P37" s="175">
        <v>4</v>
      </c>
      <c r="Q37" s="32">
        <f t="shared" si="0"/>
        <v>6.3</v>
      </c>
      <c r="R37" s="33" t="str">
        <f t="shared" si="3"/>
        <v>C</v>
      </c>
      <c r="S37" s="34" t="str">
        <f t="shared" si="1"/>
        <v>Trung bình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4054</v>
      </c>
      <c r="D38" s="26" t="s">
        <v>4055</v>
      </c>
      <c r="E38" s="27" t="s">
        <v>251</v>
      </c>
      <c r="F38" s="25" t="s">
        <v>1130</v>
      </c>
      <c r="G38" s="25" t="s">
        <v>4015</v>
      </c>
      <c r="H38" s="29">
        <v>8</v>
      </c>
      <c r="I38" s="29">
        <v>7</v>
      </c>
      <c r="J38" s="29" t="s">
        <v>27</v>
      </c>
      <c r="K38" s="29" t="s">
        <v>27</v>
      </c>
      <c r="L38" s="36"/>
      <c r="M38" s="36"/>
      <c r="N38" s="36"/>
      <c r="O38" s="36"/>
      <c r="P38" s="175">
        <v>6</v>
      </c>
      <c r="Q38" s="32">
        <f t="shared" si="0"/>
        <v>6.7</v>
      </c>
      <c r="R38" s="33" t="str">
        <f t="shared" si="3"/>
        <v>C+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4056</v>
      </c>
      <c r="D39" s="26" t="s">
        <v>2483</v>
      </c>
      <c r="E39" s="27" t="s">
        <v>251</v>
      </c>
      <c r="F39" s="25" t="s">
        <v>746</v>
      </c>
      <c r="G39" s="25" t="s">
        <v>4015</v>
      </c>
      <c r="H39" s="29">
        <v>10</v>
      </c>
      <c r="I39" s="29">
        <v>7</v>
      </c>
      <c r="J39" s="29" t="s">
        <v>27</v>
      </c>
      <c r="K39" s="29" t="s">
        <v>27</v>
      </c>
      <c r="L39" s="36"/>
      <c r="M39" s="36"/>
      <c r="N39" s="36"/>
      <c r="O39" s="36"/>
      <c r="P39" s="175">
        <v>6</v>
      </c>
      <c r="Q39" s="32">
        <f t="shared" si="0"/>
        <v>7.1</v>
      </c>
      <c r="R39" s="33" t="str">
        <f t="shared" si="3"/>
        <v>B</v>
      </c>
      <c r="S39" s="34" t="str">
        <f t="shared" si="1"/>
        <v>Khá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4057</v>
      </c>
      <c r="D40" s="26" t="s">
        <v>306</v>
      </c>
      <c r="E40" s="27" t="s">
        <v>259</v>
      </c>
      <c r="F40" s="25" t="s">
        <v>4058</v>
      </c>
      <c r="G40" s="25" t="s">
        <v>4059</v>
      </c>
      <c r="H40" s="29">
        <v>10</v>
      </c>
      <c r="I40" s="29">
        <v>8</v>
      </c>
      <c r="J40" s="29" t="s">
        <v>27</v>
      </c>
      <c r="K40" s="29" t="s">
        <v>27</v>
      </c>
      <c r="L40" s="36"/>
      <c r="M40" s="36"/>
      <c r="N40" s="36"/>
      <c r="O40" s="36"/>
      <c r="P40" s="175">
        <v>6</v>
      </c>
      <c r="Q40" s="32">
        <f t="shared" si="0"/>
        <v>7.4</v>
      </c>
      <c r="R40" s="33" t="str">
        <f t="shared" si="3"/>
        <v>B</v>
      </c>
      <c r="S40" s="34" t="str">
        <f t="shared" si="1"/>
        <v>Khá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4060</v>
      </c>
      <c r="D41" s="26" t="s">
        <v>262</v>
      </c>
      <c r="E41" s="27" t="s">
        <v>276</v>
      </c>
      <c r="F41" s="25" t="s">
        <v>2643</v>
      </c>
      <c r="G41" s="25" t="s">
        <v>4015</v>
      </c>
      <c r="H41" s="29">
        <v>10</v>
      </c>
      <c r="I41" s="29">
        <v>9</v>
      </c>
      <c r="J41" s="29" t="s">
        <v>27</v>
      </c>
      <c r="K41" s="29" t="s">
        <v>27</v>
      </c>
      <c r="L41" s="36"/>
      <c r="M41" s="36"/>
      <c r="N41" s="36"/>
      <c r="O41" s="36"/>
      <c r="P41" s="175">
        <v>6</v>
      </c>
      <c r="Q41" s="32">
        <f t="shared" si="0"/>
        <v>7.7</v>
      </c>
      <c r="R41" s="33" t="str">
        <f t="shared" si="3"/>
        <v>B</v>
      </c>
      <c r="S41" s="34" t="str">
        <f t="shared" si="1"/>
        <v>Khá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4061</v>
      </c>
      <c r="D42" s="26" t="s">
        <v>1103</v>
      </c>
      <c r="E42" s="27" t="s">
        <v>295</v>
      </c>
      <c r="F42" s="25" t="s">
        <v>128</v>
      </c>
      <c r="G42" s="25" t="s">
        <v>4015</v>
      </c>
      <c r="H42" s="29">
        <v>10</v>
      </c>
      <c r="I42" s="29">
        <v>7</v>
      </c>
      <c r="J42" s="29" t="s">
        <v>27</v>
      </c>
      <c r="K42" s="29" t="s">
        <v>27</v>
      </c>
      <c r="L42" s="36"/>
      <c r="M42" s="36"/>
      <c r="N42" s="36"/>
      <c r="O42" s="36"/>
      <c r="P42" s="175">
        <v>5</v>
      </c>
      <c r="Q42" s="32">
        <f t="shared" si="0"/>
        <v>6.6</v>
      </c>
      <c r="R42" s="33" t="str">
        <f t="shared" si="3"/>
        <v>C+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4062</v>
      </c>
      <c r="D43" s="26" t="s">
        <v>4063</v>
      </c>
      <c r="E43" s="27" t="s">
        <v>304</v>
      </c>
      <c r="F43" s="25" t="s">
        <v>838</v>
      </c>
      <c r="G43" s="25" t="s">
        <v>4015</v>
      </c>
      <c r="H43" s="29">
        <v>10</v>
      </c>
      <c r="I43" s="29">
        <v>7</v>
      </c>
      <c r="J43" s="29" t="s">
        <v>27</v>
      </c>
      <c r="K43" s="29" t="s">
        <v>27</v>
      </c>
      <c r="L43" s="36"/>
      <c r="M43" s="36"/>
      <c r="N43" s="36"/>
      <c r="O43" s="36"/>
      <c r="P43" s="175">
        <v>6</v>
      </c>
      <c r="Q43" s="32">
        <f t="shared" si="0"/>
        <v>7.1</v>
      </c>
      <c r="R43" s="33" t="str">
        <f t="shared" si="3"/>
        <v>B</v>
      </c>
      <c r="S43" s="34" t="str">
        <f t="shared" si="1"/>
        <v>Khá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4064</v>
      </c>
      <c r="D44" s="26" t="s">
        <v>4065</v>
      </c>
      <c r="E44" s="27" t="s">
        <v>311</v>
      </c>
      <c r="F44" s="25" t="s">
        <v>882</v>
      </c>
      <c r="G44" s="25" t="s">
        <v>4015</v>
      </c>
      <c r="H44" s="29">
        <v>10</v>
      </c>
      <c r="I44" s="29">
        <v>8</v>
      </c>
      <c r="J44" s="29" t="s">
        <v>27</v>
      </c>
      <c r="K44" s="29" t="s">
        <v>27</v>
      </c>
      <c r="L44" s="36"/>
      <c r="M44" s="36"/>
      <c r="N44" s="36"/>
      <c r="O44" s="36"/>
      <c r="P44" s="175">
        <v>5</v>
      </c>
      <c r="Q44" s="32">
        <f t="shared" si="0"/>
        <v>6.9</v>
      </c>
      <c r="R44" s="33" t="str">
        <f t="shared" si="3"/>
        <v>C+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4066</v>
      </c>
      <c r="D45" s="26" t="s">
        <v>4067</v>
      </c>
      <c r="E45" s="27" t="s">
        <v>893</v>
      </c>
      <c r="F45" s="25" t="s">
        <v>4068</v>
      </c>
      <c r="G45" s="25" t="s">
        <v>4045</v>
      </c>
      <c r="H45" s="29">
        <v>9</v>
      </c>
      <c r="I45" s="29">
        <v>7</v>
      </c>
      <c r="J45" s="29" t="s">
        <v>27</v>
      </c>
      <c r="K45" s="29" t="s">
        <v>27</v>
      </c>
      <c r="L45" s="36"/>
      <c r="M45" s="36"/>
      <c r="N45" s="36"/>
      <c r="O45" s="36"/>
      <c r="P45" s="175">
        <v>2</v>
      </c>
      <c r="Q45" s="32">
        <f t="shared" si="0"/>
        <v>4.9000000000000004</v>
      </c>
      <c r="R45" s="33" t="str">
        <f t="shared" si="3"/>
        <v>D</v>
      </c>
      <c r="S45" s="34" t="str">
        <f t="shared" si="1"/>
        <v>Trung bình yếu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4069</v>
      </c>
      <c r="D46" s="26" t="s">
        <v>3704</v>
      </c>
      <c r="E46" s="27" t="s">
        <v>3500</v>
      </c>
      <c r="F46" s="25" t="s">
        <v>1573</v>
      </c>
      <c r="G46" s="25" t="s">
        <v>4015</v>
      </c>
      <c r="H46" s="29">
        <v>10</v>
      </c>
      <c r="I46" s="29">
        <v>5</v>
      </c>
      <c r="J46" s="29" t="s">
        <v>27</v>
      </c>
      <c r="K46" s="29" t="s">
        <v>27</v>
      </c>
      <c r="L46" s="36"/>
      <c r="M46" s="36"/>
      <c r="N46" s="36"/>
      <c r="O46" s="36"/>
      <c r="P46" s="175">
        <v>5</v>
      </c>
      <c r="Q46" s="32">
        <f t="shared" si="0"/>
        <v>6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4070</v>
      </c>
      <c r="D47" s="26" t="s">
        <v>4071</v>
      </c>
      <c r="E47" s="27" t="s">
        <v>334</v>
      </c>
      <c r="F47" s="25" t="s">
        <v>484</v>
      </c>
      <c r="G47" s="25" t="s">
        <v>4015</v>
      </c>
      <c r="H47" s="29">
        <v>10</v>
      </c>
      <c r="I47" s="29">
        <v>7</v>
      </c>
      <c r="J47" s="29" t="s">
        <v>27</v>
      </c>
      <c r="K47" s="29" t="s">
        <v>27</v>
      </c>
      <c r="L47" s="36"/>
      <c r="M47" s="36"/>
      <c r="N47" s="36"/>
      <c r="O47" s="36"/>
      <c r="P47" s="175">
        <v>1</v>
      </c>
      <c r="Q47" s="32">
        <f t="shared" si="0"/>
        <v>4.5999999999999996</v>
      </c>
      <c r="R47" s="33" t="str">
        <f t="shared" si="3"/>
        <v>D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4072</v>
      </c>
      <c r="D48" s="26" t="s">
        <v>872</v>
      </c>
      <c r="E48" s="27" t="s">
        <v>1077</v>
      </c>
      <c r="F48" s="25" t="s">
        <v>1670</v>
      </c>
      <c r="G48" s="25" t="s">
        <v>4015</v>
      </c>
      <c r="H48" s="29">
        <v>9</v>
      </c>
      <c r="I48" s="29">
        <v>9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6.5</v>
      </c>
      <c r="R48" s="33" t="str">
        <f t="shared" si="3"/>
        <v>C+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4073</v>
      </c>
      <c r="D49" s="26" t="s">
        <v>2406</v>
      </c>
      <c r="E49" s="27" t="s">
        <v>1497</v>
      </c>
      <c r="F49" s="25" t="s">
        <v>488</v>
      </c>
      <c r="G49" s="25" t="s">
        <v>4015</v>
      </c>
      <c r="H49" s="29">
        <v>10</v>
      </c>
      <c r="I49" s="29">
        <v>7</v>
      </c>
      <c r="J49" s="29" t="s">
        <v>27</v>
      </c>
      <c r="K49" s="29" t="s">
        <v>27</v>
      </c>
      <c r="L49" s="36"/>
      <c r="M49" s="36"/>
      <c r="N49" s="36"/>
      <c r="O49" s="36"/>
      <c r="P49" s="175">
        <v>3</v>
      </c>
      <c r="Q49" s="32">
        <f t="shared" si="0"/>
        <v>5.6</v>
      </c>
      <c r="R49" s="33" t="str">
        <f t="shared" si="3"/>
        <v>C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hidden="1" customHeight="1">
      <c r="B50" s="24">
        <v>40</v>
      </c>
      <c r="C50" s="25"/>
      <c r="D50" s="26"/>
      <c r="E50" s="27"/>
      <c r="F50" s="25"/>
      <c r="G50" s="25"/>
      <c r="H50" s="29"/>
      <c r="I50" s="29"/>
      <c r="J50" s="29" t="s">
        <v>27</v>
      </c>
      <c r="K50" s="29" t="s">
        <v>27</v>
      </c>
      <c r="L50" s="36"/>
      <c r="M50" s="36"/>
      <c r="N50" s="36"/>
      <c r="O50" s="36"/>
      <c r="P50" s="31"/>
      <c r="Q50" s="32">
        <f t="shared" si="0"/>
        <v>0</v>
      </c>
      <c r="R50" s="33" t="str">
        <f t="shared" si="3"/>
        <v>F</v>
      </c>
      <c r="S50" s="34" t="str">
        <f t="shared" si="1"/>
        <v>Kém</v>
      </c>
      <c r="T50" s="35" t="str">
        <f t="shared" si="4"/>
        <v>Không đủ ĐKDT</v>
      </c>
      <c r="U50" s="3"/>
      <c r="V50" s="101" t="str">
        <f t="shared" si="2"/>
        <v>Học lại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hidden="1" customHeight="1">
      <c r="B51" s="24">
        <v>41</v>
      </c>
      <c r="C51" s="25"/>
      <c r="D51" s="26"/>
      <c r="E51" s="27"/>
      <c r="F51" s="25"/>
      <c r="G51" s="25"/>
      <c r="H51" s="29"/>
      <c r="I51" s="29"/>
      <c r="J51" s="29" t="s">
        <v>27</v>
      </c>
      <c r="K51" s="29" t="s">
        <v>27</v>
      </c>
      <c r="L51" s="36"/>
      <c r="M51" s="36"/>
      <c r="N51" s="36"/>
      <c r="O51" s="36"/>
      <c r="P51" s="31"/>
      <c r="Q51" s="32">
        <f t="shared" si="0"/>
        <v>0</v>
      </c>
      <c r="R51" s="33" t="str">
        <f t="shared" si="3"/>
        <v>F</v>
      </c>
      <c r="S51" s="34" t="str">
        <f t="shared" si="1"/>
        <v>Kém</v>
      </c>
      <c r="T51" s="35" t="str">
        <f t="shared" si="4"/>
        <v>Không đủ ĐKDT</v>
      </c>
      <c r="U51" s="3"/>
      <c r="V51" s="101" t="str">
        <f t="shared" si="2"/>
        <v>Học lại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hidden="1" customHeight="1">
      <c r="B52" s="24">
        <v>42</v>
      </c>
      <c r="C52" s="25"/>
      <c r="D52" s="26"/>
      <c r="E52" s="27"/>
      <c r="F52" s="25"/>
      <c r="G52" s="25"/>
      <c r="H52" s="29"/>
      <c r="I52" s="29"/>
      <c r="J52" s="29" t="s">
        <v>27</v>
      </c>
      <c r="K52" s="29" t="s">
        <v>27</v>
      </c>
      <c r="L52" s="36"/>
      <c r="M52" s="36"/>
      <c r="N52" s="36"/>
      <c r="O52" s="36"/>
      <c r="P52" s="31"/>
      <c r="Q52" s="32">
        <f t="shared" si="0"/>
        <v>0</v>
      </c>
      <c r="R52" s="33" t="str">
        <f t="shared" si="3"/>
        <v>F</v>
      </c>
      <c r="S52" s="34" t="str">
        <f t="shared" si="1"/>
        <v>Kém</v>
      </c>
      <c r="T52" s="35" t="str">
        <f t="shared" si="4"/>
        <v>Không đủ ĐKDT</v>
      </c>
      <c r="U52" s="3"/>
      <c r="V52" s="101" t="str">
        <f t="shared" si="2"/>
        <v>Học lại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hidden="1" customHeight="1">
      <c r="B53" s="24">
        <v>43</v>
      </c>
      <c r="C53" s="25"/>
      <c r="D53" s="26"/>
      <c r="E53" s="27"/>
      <c r="F53" s="25"/>
      <c r="G53" s="25"/>
      <c r="H53" s="29"/>
      <c r="I53" s="29"/>
      <c r="J53" s="29" t="s">
        <v>27</v>
      </c>
      <c r="K53" s="29" t="s">
        <v>27</v>
      </c>
      <c r="L53" s="36"/>
      <c r="M53" s="36"/>
      <c r="N53" s="36"/>
      <c r="O53" s="36"/>
      <c r="P53" s="31"/>
      <c r="Q53" s="32">
        <f t="shared" si="0"/>
        <v>0</v>
      </c>
      <c r="R53" s="33" t="str">
        <f t="shared" si="3"/>
        <v>F</v>
      </c>
      <c r="S53" s="34" t="str">
        <f t="shared" si="1"/>
        <v>Kém</v>
      </c>
      <c r="T53" s="35" t="str">
        <f t="shared" si="4"/>
        <v>Không đủ ĐKDT</v>
      </c>
      <c r="U53" s="3"/>
      <c r="V53" s="101" t="str">
        <f t="shared" si="2"/>
        <v>Học lại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hidden="1" customHeight="1">
      <c r="B54" s="24">
        <v>44</v>
      </c>
      <c r="C54" s="25"/>
      <c r="D54" s="26"/>
      <c r="E54" s="27"/>
      <c r="F54" s="25"/>
      <c r="G54" s="25"/>
      <c r="H54" s="29"/>
      <c r="I54" s="29"/>
      <c r="J54" s="29" t="s">
        <v>27</v>
      </c>
      <c r="K54" s="29" t="s">
        <v>27</v>
      </c>
      <c r="L54" s="36"/>
      <c r="M54" s="36"/>
      <c r="N54" s="36"/>
      <c r="O54" s="36"/>
      <c r="P54" s="31"/>
      <c r="Q54" s="32">
        <f t="shared" si="0"/>
        <v>0</v>
      </c>
      <c r="R54" s="33" t="str">
        <f t="shared" si="3"/>
        <v>F</v>
      </c>
      <c r="S54" s="34" t="str">
        <f t="shared" si="1"/>
        <v>Kém</v>
      </c>
      <c r="T54" s="35" t="str">
        <f t="shared" si="4"/>
        <v>Không đủ ĐKDT</v>
      </c>
      <c r="U54" s="3"/>
      <c r="V54" s="101" t="str">
        <f t="shared" si="2"/>
        <v>Học lại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hidden="1" customHeight="1">
      <c r="B55" s="24">
        <v>45</v>
      </c>
      <c r="C55" s="25"/>
      <c r="D55" s="26"/>
      <c r="E55" s="27"/>
      <c r="F55" s="25"/>
      <c r="G55" s="25"/>
      <c r="H55" s="29"/>
      <c r="I55" s="29"/>
      <c r="J55" s="29" t="s">
        <v>27</v>
      </c>
      <c r="K55" s="29" t="s">
        <v>27</v>
      </c>
      <c r="L55" s="36"/>
      <c r="M55" s="36"/>
      <c r="N55" s="36"/>
      <c r="O55" s="36"/>
      <c r="P55" s="31"/>
      <c r="Q55" s="32">
        <f t="shared" si="0"/>
        <v>0</v>
      </c>
      <c r="R55" s="33" t="str">
        <f t="shared" si="3"/>
        <v>F</v>
      </c>
      <c r="S55" s="34" t="str">
        <f t="shared" si="1"/>
        <v>Kém</v>
      </c>
      <c r="T55" s="35" t="str">
        <f t="shared" si="4"/>
        <v>Không đủ ĐKDT</v>
      </c>
      <c r="U55" s="3"/>
      <c r="V55" s="101" t="str">
        <f t="shared" si="2"/>
        <v>Học lại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hidden="1" customHeight="1">
      <c r="B56" s="24">
        <v>46</v>
      </c>
      <c r="C56" s="25"/>
      <c r="D56" s="26"/>
      <c r="E56" s="27"/>
      <c r="F56" s="25"/>
      <c r="G56" s="25"/>
      <c r="H56" s="29"/>
      <c r="I56" s="29"/>
      <c r="J56" s="29" t="s">
        <v>27</v>
      </c>
      <c r="K56" s="29" t="s">
        <v>27</v>
      </c>
      <c r="L56" s="36"/>
      <c r="M56" s="36"/>
      <c r="N56" s="36"/>
      <c r="O56" s="36"/>
      <c r="P56" s="31"/>
      <c r="Q56" s="32">
        <f t="shared" si="0"/>
        <v>0</v>
      </c>
      <c r="R56" s="33" t="str">
        <f t="shared" si="3"/>
        <v>F</v>
      </c>
      <c r="S56" s="34" t="str">
        <f t="shared" si="1"/>
        <v>Kém</v>
      </c>
      <c r="T56" s="35" t="str">
        <f t="shared" si="4"/>
        <v>Không đủ ĐKDT</v>
      </c>
      <c r="U56" s="3"/>
      <c r="V56" s="101" t="str">
        <f t="shared" si="2"/>
        <v>Học lại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hidden="1" customHeight="1">
      <c r="B57" s="24">
        <v>47</v>
      </c>
      <c r="C57" s="25"/>
      <c r="D57" s="26"/>
      <c r="E57" s="27"/>
      <c r="F57" s="25"/>
      <c r="G57" s="25"/>
      <c r="H57" s="29"/>
      <c r="I57" s="29"/>
      <c r="J57" s="29" t="s">
        <v>27</v>
      </c>
      <c r="K57" s="29" t="s">
        <v>27</v>
      </c>
      <c r="L57" s="36"/>
      <c r="M57" s="36"/>
      <c r="N57" s="36"/>
      <c r="O57" s="36"/>
      <c r="P57" s="31"/>
      <c r="Q57" s="32">
        <f t="shared" si="0"/>
        <v>0</v>
      </c>
      <c r="R57" s="33" t="str">
        <f t="shared" si="3"/>
        <v>F</v>
      </c>
      <c r="S57" s="34" t="str">
        <f t="shared" si="1"/>
        <v>Kém</v>
      </c>
      <c r="T57" s="35" t="str">
        <f t="shared" si="4"/>
        <v>Không đủ ĐKDT</v>
      </c>
      <c r="U57" s="3"/>
      <c r="V57" s="101" t="str">
        <f t="shared" si="2"/>
        <v>Học lại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hidden="1" customHeight="1">
      <c r="B58" s="24">
        <v>48</v>
      </c>
      <c r="C58" s="25"/>
      <c r="D58" s="26"/>
      <c r="E58" s="27"/>
      <c r="F58" s="25"/>
      <c r="G58" s="25"/>
      <c r="H58" s="29"/>
      <c r="I58" s="29"/>
      <c r="J58" s="29" t="s">
        <v>27</v>
      </c>
      <c r="K58" s="29" t="s">
        <v>27</v>
      </c>
      <c r="L58" s="36"/>
      <c r="M58" s="36"/>
      <c r="N58" s="36"/>
      <c r="O58" s="36"/>
      <c r="P58" s="31"/>
      <c r="Q58" s="32">
        <f t="shared" si="0"/>
        <v>0</v>
      </c>
      <c r="R58" s="33" t="str">
        <f t="shared" si="3"/>
        <v>F</v>
      </c>
      <c r="S58" s="34" t="str">
        <f t="shared" si="1"/>
        <v>Kém</v>
      </c>
      <c r="T58" s="35" t="str">
        <f t="shared" si="4"/>
        <v>Không đủ ĐKDT</v>
      </c>
      <c r="U58" s="3"/>
      <c r="V58" s="101" t="str">
        <f t="shared" si="2"/>
        <v>Học lại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hidden="1" customHeight="1">
      <c r="B59" s="24">
        <v>49</v>
      </c>
      <c r="C59" s="25"/>
      <c r="D59" s="26"/>
      <c r="E59" s="27"/>
      <c r="F59" s="25"/>
      <c r="G59" s="25"/>
      <c r="H59" s="29"/>
      <c r="I59" s="29"/>
      <c r="J59" s="29" t="s">
        <v>27</v>
      </c>
      <c r="K59" s="29" t="s">
        <v>27</v>
      </c>
      <c r="L59" s="36"/>
      <c r="M59" s="36"/>
      <c r="N59" s="36"/>
      <c r="O59" s="36"/>
      <c r="P59" s="31"/>
      <c r="Q59" s="32">
        <f t="shared" si="0"/>
        <v>0</v>
      </c>
      <c r="R59" s="33" t="str">
        <f t="shared" si="3"/>
        <v>F</v>
      </c>
      <c r="S59" s="34" t="str">
        <f t="shared" si="1"/>
        <v>Kém</v>
      </c>
      <c r="T59" s="35" t="str">
        <f t="shared" si="4"/>
        <v>Không đủ ĐKDT</v>
      </c>
      <c r="U59" s="3"/>
      <c r="V59" s="101" t="str">
        <f t="shared" si="2"/>
        <v>Học lại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hidden="1" customHeight="1">
      <c r="B60" s="24">
        <v>50</v>
      </c>
      <c r="C60" s="25"/>
      <c r="D60" s="26"/>
      <c r="E60" s="27"/>
      <c r="F60" s="25"/>
      <c r="G60" s="25"/>
      <c r="H60" s="29"/>
      <c r="I60" s="29"/>
      <c r="J60" s="29" t="s">
        <v>27</v>
      </c>
      <c r="K60" s="29" t="s">
        <v>27</v>
      </c>
      <c r="L60" s="36"/>
      <c r="M60" s="36"/>
      <c r="N60" s="36"/>
      <c r="O60" s="36"/>
      <c r="P60" s="31"/>
      <c r="Q60" s="32">
        <f t="shared" si="0"/>
        <v>0</v>
      </c>
      <c r="R60" s="33" t="str">
        <f t="shared" si="3"/>
        <v>F</v>
      </c>
      <c r="S60" s="34" t="str">
        <f t="shared" si="1"/>
        <v>Kém</v>
      </c>
      <c r="T60" s="35" t="str">
        <f t="shared" si="4"/>
        <v>Không đủ ĐKDT</v>
      </c>
      <c r="U60" s="3"/>
      <c r="V60" s="101" t="str">
        <f t="shared" si="2"/>
        <v>Học lại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hidden="1" customHeight="1">
      <c r="B61" s="24">
        <v>51</v>
      </c>
      <c r="C61" s="25"/>
      <c r="D61" s="26"/>
      <c r="E61" s="27"/>
      <c r="F61" s="25"/>
      <c r="G61" s="25"/>
      <c r="H61" s="29"/>
      <c r="I61" s="29"/>
      <c r="J61" s="29" t="s">
        <v>27</v>
      </c>
      <c r="K61" s="29" t="s">
        <v>27</v>
      </c>
      <c r="L61" s="36"/>
      <c r="M61" s="36"/>
      <c r="N61" s="36"/>
      <c r="O61" s="36"/>
      <c r="P61" s="31"/>
      <c r="Q61" s="32">
        <f t="shared" si="0"/>
        <v>0</v>
      </c>
      <c r="R61" s="33" t="str">
        <f t="shared" si="3"/>
        <v>F</v>
      </c>
      <c r="S61" s="34" t="str">
        <f t="shared" si="1"/>
        <v>Kém</v>
      </c>
      <c r="T61" s="35" t="str">
        <f t="shared" si="4"/>
        <v>Không đủ ĐKDT</v>
      </c>
      <c r="U61" s="3"/>
      <c r="V61" s="101" t="str">
        <f t="shared" si="2"/>
        <v>Học lại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hidden="1" customHeight="1">
      <c r="B62" s="24">
        <v>52</v>
      </c>
      <c r="C62" s="25"/>
      <c r="D62" s="26"/>
      <c r="E62" s="27"/>
      <c r="F62" s="25"/>
      <c r="G62" s="25"/>
      <c r="H62" s="29"/>
      <c r="I62" s="29"/>
      <c r="J62" s="29" t="s">
        <v>27</v>
      </c>
      <c r="K62" s="29" t="s">
        <v>27</v>
      </c>
      <c r="L62" s="36"/>
      <c r="M62" s="36"/>
      <c r="N62" s="36"/>
      <c r="O62" s="36"/>
      <c r="P62" s="31"/>
      <c r="Q62" s="32">
        <f t="shared" si="0"/>
        <v>0</v>
      </c>
      <c r="R62" s="33" t="str">
        <f t="shared" si="3"/>
        <v>F</v>
      </c>
      <c r="S62" s="34" t="str">
        <f t="shared" si="1"/>
        <v>Kém</v>
      </c>
      <c r="T62" s="35" t="str">
        <f t="shared" si="4"/>
        <v>Không đủ ĐKDT</v>
      </c>
      <c r="U62" s="3"/>
      <c r="V62" s="101" t="str">
        <f t="shared" si="2"/>
        <v>Học lại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hidden="1" customHeight="1">
      <c r="B63" s="24">
        <v>53</v>
      </c>
      <c r="C63" s="25"/>
      <c r="D63" s="26"/>
      <c r="E63" s="27"/>
      <c r="F63" s="25"/>
      <c r="G63" s="25"/>
      <c r="H63" s="29"/>
      <c r="I63" s="29"/>
      <c r="J63" s="29" t="s">
        <v>27</v>
      </c>
      <c r="K63" s="29" t="s">
        <v>27</v>
      </c>
      <c r="L63" s="36"/>
      <c r="M63" s="36"/>
      <c r="N63" s="36"/>
      <c r="O63" s="36"/>
      <c r="P63" s="31"/>
      <c r="Q63" s="32">
        <f t="shared" si="0"/>
        <v>0</v>
      </c>
      <c r="R63" s="33" t="str">
        <f t="shared" si="3"/>
        <v>F</v>
      </c>
      <c r="S63" s="34" t="str">
        <f t="shared" si="1"/>
        <v>Kém</v>
      </c>
      <c r="T63" s="35" t="str">
        <f t="shared" si="4"/>
        <v>Không đủ ĐKDT</v>
      </c>
      <c r="U63" s="3"/>
      <c r="V63" s="101" t="str">
        <f t="shared" si="2"/>
        <v>Học lại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hidden="1" customHeight="1">
      <c r="B64" s="24">
        <v>54</v>
      </c>
      <c r="C64" s="25"/>
      <c r="D64" s="26"/>
      <c r="E64" s="27"/>
      <c r="F64" s="25"/>
      <c r="G64" s="25"/>
      <c r="H64" s="29"/>
      <c r="I64" s="29"/>
      <c r="J64" s="29" t="s">
        <v>27</v>
      </c>
      <c r="K64" s="29" t="s">
        <v>27</v>
      </c>
      <c r="L64" s="36"/>
      <c r="M64" s="36"/>
      <c r="N64" s="36"/>
      <c r="O64" s="36"/>
      <c r="P64" s="31"/>
      <c r="Q64" s="32">
        <f t="shared" si="0"/>
        <v>0</v>
      </c>
      <c r="R64" s="33" t="str">
        <f t="shared" si="3"/>
        <v>F</v>
      </c>
      <c r="S64" s="34" t="str">
        <f t="shared" si="1"/>
        <v>Kém</v>
      </c>
      <c r="T64" s="35" t="str">
        <f t="shared" si="4"/>
        <v>Không đủ ĐKDT</v>
      </c>
      <c r="U64" s="3"/>
      <c r="V64" s="101" t="str">
        <f t="shared" si="2"/>
        <v>Học lại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hidden="1" customHeight="1">
      <c r="B65" s="24">
        <v>55</v>
      </c>
      <c r="C65" s="25"/>
      <c r="D65" s="26"/>
      <c r="E65" s="27"/>
      <c r="F65" s="25"/>
      <c r="G65" s="25"/>
      <c r="H65" s="29"/>
      <c r="I65" s="29"/>
      <c r="J65" s="29" t="s">
        <v>27</v>
      </c>
      <c r="K65" s="29" t="s">
        <v>27</v>
      </c>
      <c r="L65" s="36"/>
      <c r="M65" s="36"/>
      <c r="N65" s="36"/>
      <c r="O65" s="36"/>
      <c r="P65" s="31"/>
      <c r="Q65" s="32">
        <f t="shared" si="0"/>
        <v>0</v>
      </c>
      <c r="R65" s="33" t="str">
        <f t="shared" si="3"/>
        <v>F</v>
      </c>
      <c r="S65" s="34" t="str">
        <f t="shared" si="1"/>
        <v>Kém</v>
      </c>
      <c r="T65" s="35" t="str">
        <f t="shared" si="4"/>
        <v>Không đủ ĐKDT</v>
      </c>
      <c r="U65" s="3"/>
      <c r="V65" s="101" t="str">
        <f t="shared" si="2"/>
        <v>Học lại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idden="1">
      <c r="B66" s="24">
        <v>56</v>
      </c>
      <c r="C66" s="25"/>
      <c r="D66" s="26"/>
      <c r="E66" s="27"/>
      <c r="F66" s="25"/>
      <c r="G66" s="25"/>
      <c r="H66" s="29"/>
      <c r="I66" s="29"/>
      <c r="J66" s="29" t="s">
        <v>27</v>
      </c>
      <c r="K66" s="29" t="s">
        <v>27</v>
      </c>
      <c r="L66" s="36"/>
      <c r="M66" s="36"/>
      <c r="N66" s="36"/>
      <c r="O66" s="36"/>
      <c r="P66" s="31"/>
      <c r="Q66" s="32">
        <f t="shared" si="0"/>
        <v>0</v>
      </c>
      <c r="R66" s="33" t="str">
        <f t="shared" si="3"/>
        <v>F</v>
      </c>
      <c r="S66" s="34" t="str">
        <f t="shared" si="1"/>
        <v>Kém</v>
      </c>
      <c r="T66" s="35" t="str">
        <f t="shared" si="4"/>
        <v>Không đủ ĐKDT</v>
      </c>
      <c r="U66" s="3"/>
      <c r="V66" s="101" t="str">
        <f t="shared" si="2"/>
        <v>Học lại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idden="1">
      <c r="B67" s="24">
        <v>57</v>
      </c>
      <c r="C67" s="25"/>
      <c r="D67" s="26"/>
      <c r="E67" s="27"/>
      <c r="F67" s="28"/>
      <c r="G67" s="25"/>
      <c r="H67" s="29" t="s">
        <v>27</v>
      </c>
      <c r="I67" s="29" t="s">
        <v>27</v>
      </c>
      <c r="J67" s="29" t="s">
        <v>27</v>
      </c>
      <c r="K67" s="29" t="s">
        <v>27</v>
      </c>
      <c r="L67" s="36"/>
      <c r="M67" s="36"/>
      <c r="N67" s="36"/>
      <c r="O67" s="36"/>
      <c r="P67" s="31"/>
      <c r="Q67" s="32">
        <f t="shared" si="0"/>
        <v>0</v>
      </c>
      <c r="R67" s="33" t="str">
        <f t="shared" si="3"/>
        <v>F</v>
      </c>
      <c r="S67" s="34" t="str">
        <f t="shared" si="1"/>
        <v>Kém</v>
      </c>
      <c r="T67" s="35" t="str">
        <f t="shared" si="4"/>
        <v/>
      </c>
      <c r="U67" s="3"/>
      <c r="V67" s="101" t="str">
        <f t="shared" si="2"/>
        <v>Thi lại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idden="1">
      <c r="B68" s="24">
        <v>58</v>
      </c>
      <c r="C68" s="25"/>
      <c r="D68" s="26"/>
      <c r="E68" s="27"/>
      <c r="F68" s="28"/>
      <c r="G68" s="25"/>
      <c r="H68" s="29" t="s">
        <v>27</v>
      </c>
      <c r="I68" s="29" t="s">
        <v>27</v>
      </c>
      <c r="J68" s="29" t="s">
        <v>27</v>
      </c>
      <c r="K68" s="29" t="s">
        <v>27</v>
      </c>
      <c r="L68" s="36"/>
      <c r="M68" s="36"/>
      <c r="N68" s="36"/>
      <c r="O68" s="36"/>
      <c r="P68" s="31"/>
      <c r="Q68" s="32">
        <f t="shared" si="0"/>
        <v>0</v>
      </c>
      <c r="R68" s="33" t="str">
        <f t="shared" si="3"/>
        <v>F</v>
      </c>
      <c r="S68" s="34" t="str">
        <f t="shared" si="1"/>
        <v>Kém</v>
      </c>
      <c r="T68" s="35" t="str">
        <f t="shared" si="4"/>
        <v/>
      </c>
      <c r="U68" s="3"/>
      <c r="V68" s="101" t="str">
        <f t="shared" si="2"/>
        <v>Thi lại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idden="1">
      <c r="B69" s="24">
        <v>59</v>
      </c>
      <c r="C69" s="25"/>
      <c r="D69" s="26"/>
      <c r="E69" s="27"/>
      <c r="F69" s="28"/>
      <c r="G69" s="25"/>
      <c r="H69" s="29" t="s">
        <v>27</v>
      </c>
      <c r="I69" s="29" t="s">
        <v>27</v>
      </c>
      <c r="J69" s="29" t="s">
        <v>27</v>
      </c>
      <c r="K69" s="29" t="s">
        <v>27</v>
      </c>
      <c r="L69" s="36"/>
      <c r="M69" s="36"/>
      <c r="N69" s="36"/>
      <c r="O69" s="36"/>
      <c r="P69" s="31"/>
      <c r="Q69" s="32">
        <f t="shared" si="0"/>
        <v>0</v>
      </c>
      <c r="R69" s="33" t="str">
        <f t="shared" si="3"/>
        <v>F</v>
      </c>
      <c r="S69" s="34" t="str">
        <f t="shared" si="1"/>
        <v>Kém</v>
      </c>
      <c r="T69" s="35" t="str">
        <f t="shared" si="4"/>
        <v/>
      </c>
      <c r="U69" s="3"/>
      <c r="V69" s="101" t="str">
        <f t="shared" si="2"/>
        <v>Thi lại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idden="1">
      <c r="B70" s="24">
        <v>60</v>
      </c>
      <c r="C70" s="25"/>
      <c r="D70" s="26"/>
      <c r="E70" s="27"/>
      <c r="F70" s="28"/>
      <c r="G70" s="25"/>
      <c r="H70" s="29" t="s">
        <v>27</v>
      </c>
      <c r="I70" s="29" t="s">
        <v>27</v>
      </c>
      <c r="J70" s="29" t="s">
        <v>27</v>
      </c>
      <c r="K70" s="29" t="s">
        <v>27</v>
      </c>
      <c r="L70" s="36"/>
      <c r="M70" s="36"/>
      <c r="N70" s="36"/>
      <c r="O70" s="36"/>
      <c r="P70" s="31"/>
      <c r="Q70" s="32">
        <f t="shared" si="0"/>
        <v>0</v>
      </c>
      <c r="R70" s="33" t="str">
        <f t="shared" si="3"/>
        <v>F</v>
      </c>
      <c r="S70" s="34" t="str">
        <f t="shared" si="1"/>
        <v>Kém</v>
      </c>
      <c r="T70" s="35" t="str">
        <f t="shared" si="4"/>
        <v/>
      </c>
      <c r="U70" s="3"/>
      <c r="V70" s="101" t="str">
        <f t="shared" si="2"/>
        <v>Thi lại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131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37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19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94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  <mergeCell ref="J167:T167"/>
    <mergeCell ref="J168:T168"/>
    <mergeCell ref="B169:H169"/>
    <mergeCell ref="J169:T169"/>
    <mergeCell ref="B171:C171"/>
    <mergeCell ref="D171:H171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Z5:AC7"/>
    <mergeCell ref="AD5:AE7"/>
    <mergeCell ref="AF5:AG7"/>
    <mergeCell ref="AH5:AI7"/>
    <mergeCell ref="AJ5:AK7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H1:K1"/>
    <mergeCell ref="L1:T1"/>
    <mergeCell ref="B2:G2"/>
    <mergeCell ref="H2:T2"/>
    <mergeCell ref="B3:G3"/>
    <mergeCell ref="H3:T3"/>
  </mergeCells>
  <conditionalFormatting sqref="H11:P160">
    <cfRule type="cellIs" dxfId="549" priority="2" operator="greaterThan">
      <formula>10</formula>
    </cfRule>
  </conditionalFormatting>
  <conditionalFormatting sqref="C1:C1048576">
    <cfRule type="duplicateValues" dxfId="548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32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2436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43603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5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87</v>
      </c>
      <c r="AG9" s="81">
        <f>+$AF$9/$Y$9</f>
        <v>0.57999999999999996</v>
      </c>
      <c r="AH9" s="82">
        <f>COUNTIF($V$10:$V$219,"Học lại")</f>
        <v>3</v>
      </c>
      <c r="AI9" s="81">
        <f>+$AH$9/$Y$9</f>
        <v>0.02</v>
      </c>
      <c r="AJ9" s="73">
        <f>COUNTIF($V$11:$V$219,"Đạt")</f>
        <v>60</v>
      </c>
      <c r="AK9" s="80">
        <f>+$AJ$9/$Y$9</f>
        <v>0.4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2443</v>
      </c>
      <c r="D11" s="17" t="s">
        <v>368</v>
      </c>
      <c r="E11" s="18" t="s">
        <v>1219</v>
      </c>
      <c r="F11" s="16" t="s">
        <v>2444</v>
      </c>
      <c r="G11" s="16" t="s">
        <v>376</v>
      </c>
      <c r="H11" s="19">
        <v>9</v>
      </c>
      <c r="I11" s="19">
        <v>8</v>
      </c>
      <c r="J11" s="19" t="s">
        <v>27</v>
      </c>
      <c r="K11" s="19" t="s">
        <v>27</v>
      </c>
      <c r="L11" s="20"/>
      <c r="M11" s="20"/>
      <c r="N11" s="20"/>
      <c r="O11" s="20"/>
      <c r="P11" s="174">
        <v>4</v>
      </c>
      <c r="Q11" s="21">
        <f t="shared" ref="Q11:Q74" si="0">ROUND(SUMPRODUCT(H11:P11,$H$10:$P$10)/100,1)</f>
        <v>6.2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2445</v>
      </c>
      <c r="D12" s="26" t="s">
        <v>2446</v>
      </c>
      <c r="E12" s="27" t="s">
        <v>73</v>
      </c>
      <c r="F12" s="25" t="s">
        <v>2447</v>
      </c>
      <c r="G12" s="25" t="s">
        <v>1047</v>
      </c>
      <c r="H12" s="29">
        <v>9</v>
      </c>
      <c r="I12" s="29">
        <v>7</v>
      </c>
      <c r="J12" s="29" t="s">
        <v>27</v>
      </c>
      <c r="K12" s="29" t="s">
        <v>27</v>
      </c>
      <c r="L12" s="30"/>
      <c r="M12" s="30"/>
      <c r="N12" s="30"/>
      <c r="O12" s="30"/>
      <c r="P12" s="175">
        <v>3</v>
      </c>
      <c r="Q12" s="32">
        <f t="shared" si="0"/>
        <v>5.4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D+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2448</v>
      </c>
      <c r="D13" s="26" t="s">
        <v>165</v>
      </c>
      <c r="E13" s="27" t="s">
        <v>73</v>
      </c>
      <c r="F13" s="25" t="s">
        <v>972</v>
      </c>
      <c r="G13" s="25" t="s">
        <v>138</v>
      </c>
      <c r="H13" s="29">
        <v>10</v>
      </c>
      <c r="I13" s="29">
        <v>6</v>
      </c>
      <c r="J13" s="29" t="s">
        <v>27</v>
      </c>
      <c r="K13" s="29" t="s">
        <v>27</v>
      </c>
      <c r="L13" s="36"/>
      <c r="M13" s="36"/>
      <c r="N13" s="36"/>
      <c r="O13" s="36"/>
      <c r="P13" s="175">
        <v>3</v>
      </c>
      <c r="Q13" s="32">
        <f t="shared" si="0"/>
        <v>5.3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D+</v>
      </c>
      <c r="S13" s="34" t="str">
        <f t="shared" si="1"/>
        <v>Trung bình yếu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2449</v>
      </c>
      <c r="D14" s="26" t="s">
        <v>381</v>
      </c>
      <c r="E14" s="27" t="s">
        <v>1368</v>
      </c>
      <c r="F14" s="25" t="s">
        <v>2450</v>
      </c>
      <c r="G14" s="25" t="s">
        <v>376</v>
      </c>
      <c r="H14" s="29">
        <v>9</v>
      </c>
      <c r="I14" s="29">
        <v>9</v>
      </c>
      <c r="J14" s="29" t="s">
        <v>27</v>
      </c>
      <c r="K14" s="29" t="s">
        <v>27</v>
      </c>
      <c r="L14" s="36"/>
      <c r="M14" s="36"/>
      <c r="N14" s="36"/>
      <c r="O14" s="36"/>
      <c r="P14" s="175">
        <v>4</v>
      </c>
      <c r="Q14" s="32">
        <f t="shared" si="0"/>
        <v>6.5</v>
      </c>
      <c r="R14" s="33" t="str">
        <f t="shared" si="3"/>
        <v>C+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2451</v>
      </c>
      <c r="D15" s="26" t="s">
        <v>2452</v>
      </c>
      <c r="E15" s="27" t="s">
        <v>108</v>
      </c>
      <c r="F15" s="25" t="s">
        <v>1216</v>
      </c>
      <c r="G15" s="25" t="s">
        <v>966</v>
      </c>
      <c r="H15" s="29">
        <v>10</v>
      </c>
      <c r="I15" s="29">
        <v>10</v>
      </c>
      <c r="J15" s="29" t="s">
        <v>27</v>
      </c>
      <c r="K15" s="29" t="s">
        <v>27</v>
      </c>
      <c r="L15" s="36"/>
      <c r="M15" s="36"/>
      <c r="N15" s="36"/>
      <c r="O15" s="36"/>
      <c r="P15" s="175">
        <v>3</v>
      </c>
      <c r="Q15" s="32">
        <f t="shared" si="0"/>
        <v>6.5</v>
      </c>
      <c r="R15" s="33" t="str">
        <f t="shared" si="3"/>
        <v>C+</v>
      </c>
      <c r="S15" s="34" t="str">
        <f t="shared" si="1"/>
        <v>Trung bình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2453</v>
      </c>
      <c r="D16" s="26" t="s">
        <v>624</v>
      </c>
      <c r="E16" s="27" t="s">
        <v>555</v>
      </c>
      <c r="F16" s="25" t="s">
        <v>1710</v>
      </c>
      <c r="G16" s="25" t="s">
        <v>138</v>
      </c>
      <c r="H16" s="29">
        <v>10</v>
      </c>
      <c r="I16" s="29">
        <v>9</v>
      </c>
      <c r="J16" s="29" t="s">
        <v>27</v>
      </c>
      <c r="K16" s="29" t="s">
        <v>27</v>
      </c>
      <c r="L16" s="36"/>
      <c r="M16" s="36"/>
      <c r="N16" s="36"/>
      <c r="O16" s="36"/>
      <c r="P16" s="175">
        <v>2</v>
      </c>
      <c r="Q16" s="32">
        <f t="shared" si="0"/>
        <v>5.7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2454</v>
      </c>
      <c r="D17" s="26" t="s">
        <v>288</v>
      </c>
      <c r="E17" s="27" t="s">
        <v>386</v>
      </c>
      <c r="F17" s="25" t="s">
        <v>997</v>
      </c>
      <c r="G17" s="25" t="s">
        <v>930</v>
      </c>
      <c r="H17" s="29">
        <v>9</v>
      </c>
      <c r="I17" s="29">
        <v>7</v>
      </c>
      <c r="J17" s="29" t="s">
        <v>27</v>
      </c>
      <c r="K17" s="29" t="s">
        <v>27</v>
      </c>
      <c r="L17" s="36"/>
      <c r="M17" s="36"/>
      <c r="N17" s="36"/>
      <c r="O17" s="36"/>
      <c r="P17" s="175">
        <v>6</v>
      </c>
      <c r="Q17" s="32">
        <f t="shared" si="0"/>
        <v>6.9</v>
      </c>
      <c r="R17" s="33" t="str">
        <f t="shared" si="3"/>
        <v>C+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2455</v>
      </c>
      <c r="D18" s="26" t="s">
        <v>2456</v>
      </c>
      <c r="E18" s="27" t="s">
        <v>2457</v>
      </c>
      <c r="F18" s="25" t="s">
        <v>2458</v>
      </c>
      <c r="G18" s="25" t="s">
        <v>376</v>
      </c>
      <c r="H18" s="29">
        <v>10</v>
      </c>
      <c r="I18" s="29">
        <v>5</v>
      </c>
      <c r="J18" s="29" t="s">
        <v>27</v>
      </c>
      <c r="K18" s="29" t="s">
        <v>27</v>
      </c>
      <c r="L18" s="36"/>
      <c r="M18" s="36"/>
      <c r="N18" s="36"/>
      <c r="O18" s="36"/>
      <c r="P18" s="175">
        <v>2</v>
      </c>
      <c r="Q18" s="32">
        <f t="shared" si="0"/>
        <v>4.5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2459</v>
      </c>
      <c r="D19" s="26" t="s">
        <v>412</v>
      </c>
      <c r="E19" s="27" t="s">
        <v>398</v>
      </c>
      <c r="F19" s="25" t="s">
        <v>204</v>
      </c>
      <c r="G19" s="25" t="s">
        <v>217</v>
      </c>
      <c r="H19" s="29">
        <v>10</v>
      </c>
      <c r="I19" s="29">
        <v>8</v>
      </c>
      <c r="J19" s="29" t="s">
        <v>27</v>
      </c>
      <c r="K19" s="29" t="s">
        <v>27</v>
      </c>
      <c r="L19" s="36"/>
      <c r="M19" s="36"/>
      <c r="N19" s="36"/>
      <c r="O19" s="36"/>
      <c r="P19" s="175">
        <v>4</v>
      </c>
      <c r="Q19" s="32">
        <f t="shared" si="0"/>
        <v>6.4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2460</v>
      </c>
      <c r="D20" s="26" t="s">
        <v>876</v>
      </c>
      <c r="E20" s="27" t="s">
        <v>118</v>
      </c>
      <c r="F20" s="25" t="s">
        <v>2052</v>
      </c>
      <c r="G20" s="25" t="s">
        <v>297</v>
      </c>
      <c r="H20" s="29">
        <v>10</v>
      </c>
      <c r="I20" s="29">
        <v>8</v>
      </c>
      <c r="J20" s="29" t="s">
        <v>27</v>
      </c>
      <c r="K20" s="29" t="s">
        <v>27</v>
      </c>
      <c r="L20" s="36"/>
      <c r="M20" s="36"/>
      <c r="N20" s="36"/>
      <c r="O20" s="36"/>
      <c r="P20" s="175">
        <v>5</v>
      </c>
      <c r="Q20" s="32">
        <f t="shared" si="0"/>
        <v>6.9</v>
      </c>
      <c r="R20" s="33" t="str">
        <f t="shared" si="3"/>
        <v>C+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2461</v>
      </c>
      <c r="D21" s="26" t="s">
        <v>2462</v>
      </c>
      <c r="E21" s="27" t="s">
        <v>406</v>
      </c>
      <c r="F21" s="25" t="s">
        <v>252</v>
      </c>
      <c r="G21" s="25" t="s">
        <v>237</v>
      </c>
      <c r="H21" s="29">
        <v>9</v>
      </c>
      <c r="I21" s="29">
        <v>5</v>
      </c>
      <c r="J21" s="29" t="s">
        <v>27</v>
      </c>
      <c r="K21" s="29" t="s">
        <v>27</v>
      </c>
      <c r="L21" s="36"/>
      <c r="M21" s="36"/>
      <c r="N21" s="36"/>
      <c r="O21" s="36"/>
      <c r="P21" s="175">
        <v>2</v>
      </c>
      <c r="Q21" s="32">
        <f t="shared" si="0"/>
        <v>4.3</v>
      </c>
      <c r="R21" s="33" t="str">
        <f t="shared" si="3"/>
        <v>D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2463</v>
      </c>
      <c r="D22" s="26" t="s">
        <v>2201</v>
      </c>
      <c r="E22" s="27" t="s">
        <v>406</v>
      </c>
      <c r="F22" s="25" t="s">
        <v>1561</v>
      </c>
      <c r="G22" s="25" t="s">
        <v>350</v>
      </c>
      <c r="H22" s="29">
        <v>10</v>
      </c>
      <c r="I22" s="29">
        <v>6</v>
      </c>
      <c r="J22" s="29" t="s">
        <v>27</v>
      </c>
      <c r="K22" s="29" t="s">
        <v>27</v>
      </c>
      <c r="L22" s="36"/>
      <c r="M22" s="36"/>
      <c r="N22" s="36"/>
      <c r="O22" s="36"/>
      <c r="P22" s="175">
        <v>3</v>
      </c>
      <c r="Q22" s="32">
        <f t="shared" si="0"/>
        <v>5.3</v>
      </c>
      <c r="R22" s="33" t="str">
        <f t="shared" si="3"/>
        <v>D+</v>
      </c>
      <c r="S22" s="34" t="str">
        <f t="shared" si="1"/>
        <v>Trung bình yếu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2464</v>
      </c>
      <c r="D23" s="26" t="s">
        <v>2465</v>
      </c>
      <c r="E23" s="27" t="s">
        <v>565</v>
      </c>
      <c r="F23" s="25" t="s">
        <v>527</v>
      </c>
      <c r="G23" s="25" t="s">
        <v>234</v>
      </c>
      <c r="H23" s="29">
        <v>10</v>
      </c>
      <c r="I23" s="29">
        <v>8</v>
      </c>
      <c r="J23" s="29" t="s">
        <v>27</v>
      </c>
      <c r="K23" s="29" t="s">
        <v>27</v>
      </c>
      <c r="L23" s="36"/>
      <c r="M23" s="36"/>
      <c r="N23" s="36"/>
      <c r="O23" s="36"/>
      <c r="P23" s="175" t="s">
        <v>27</v>
      </c>
      <c r="Q23" s="32">
        <f t="shared" si="0"/>
        <v>4.4000000000000004</v>
      </c>
      <c r="R23" s="33" t="str">
        <f t="shared" si="3"/>
        <v>D</v>
      </c>
      <c r="S23" s="34" t="str">
        <f t="shared" si="1"/>
        <v>Trung bình yếu</v>
      </c>
      <c r="T23" s="35" t="s">
        <v>5123</v>
      </c>
      <c r="U23" s="3"/>
      <c r="V23" s="101" t="str">
        <f t="shared" si="2"/>
        <v>Học lại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2466</v>
      </c>
      <c r="D24" s="26" t="s">
        <v>262</v>
      </c>
      <c r="E24" s="27" t="s">
        <v>141</v>
      </c>
      <c r="F24" s="25" t="s">
        <v>794</v>
      </c>
      <c r="G24" s="25" t="s">
        <v>653</v>
      </c>
      <c r="H24" s="29">
        <v>10</v>
      </c>
      <c r="I24" s="29">
        <v>7</v>
      </c>
      <c r="J24" s="29" t="s">
        <v>27</v>
      </c>
      <c r="K24" s="29" t="s">
        <v>27</v>
      </c>
      <c r="L24" s="36"/>
      <c r="M24" s="36"/>
      <c r="N24" s="36"/>
      <c r="O24" s="36"/>
      <c r="P24" s="175">
        <v>7</v>
      </c>
      <c r="Q24" s="32">
        <f t="shared" si="0"/>
        <v>7.6</v>
      </c>
      <c r="R24" s="33" t="str">
        <f t="shared" si="3"/>
        <v>B</v>
      </c>
      <c r="S24" s="34" t="str">
        <f t="shared" si="1"/>
        <v>Khá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2467</v>
      </c>
      <c r="D25" s="26" t="s">
        <v>288</v>
      </c>
      <c r="E25" s="27" t="s">
        <v>141</v>
      </c>
      <c r="F25" s="25" t="s">
        <v>133</v>
      </c>
      <c r="G25" s="25" t="s">
        <v>408</v>
      </c>
      <c r="H25" s="29">
        <v>10</v>
      </c>
      <c r="I25" s="29">
        <v>7</v>
      </c>
      <c r="J25" s="29" t="s">
        <v>27</v>
      </c>
      <c r="K25" s="29" t="s">
        <v>27</v>
      </c>
      <c r="L25" s="36"/>
      <c r="M25" s="36"/>
      <c r="N25" s="36"/>
      <c r="O25" s="36"/>
      <c r="P25" s="175">
        <v>2</v>
      </c>
      <c r="Q25" s="32">
        <f t="shared" si="0"/>
        <v>5.0999999999999996</v>
      </c>
      <c r="R25" s="33" t="str">
        <f t="shared" si="3"/>
        <v>D+</v>
      </c>
      <c r="S25" s="34" t="str">
        <f t="shared" si="1"/>
        <v>Trung bình yếu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2468</v>
      </c>
      <c r="D26" s="26" t="s">
        <v>2469</v>
      </c>
      <c r="E26" s="27" t="s">
        <v>161</v>
      </c>
      <c r="F26" s="25" t="s">
        <v>1249</v>
      </c>
      <c r="G26" s="25" t="s">
        <v>350</v>
      </c>
      <c r="H26" s="29">
        <v>9</v>
      </c>
      <c r="I26" s="29">
        <v>7</v>
      </c>
      <c r="J26" s="29" t="s">
        <v>27</v>
      </c>
      <c r="K26" s="29" t="s">
        <v>27</v>
      </c>
      <c r="L26" s="36"/>
      <c r="M26" s="36"/>
      <c r="N26" s="36"/>
      <c r="O26" s="36"/>
      <c r="P26" s="175">
        <v>2</v>
      </c>
      <c r="Q26" s="32">
        <f t="shared" si="0"/>
        <v>4.9000000000000004</v>
      </c>
      <c r="R26" s="33" t="str">
        <f t="shared" si="3"/>
        <v>D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2470</v>
      </c>
      <c r="D27" s="26" t="s">
        <v>246</v>
      </c>
      <c r="E27" s="27" t="s">
        <v>1905</v>
      </c>
      <c r="F27" s="25" t="s">
        <v>1561</v>
      </c>
      <c r="G27" s="25" t="s">
        <v>205</v>
      </c>
      <c r="H27" s="29">
        <v>10</v>
      </c>
      <c r="I27" s="29">
        <v>7</v>
      </c>
      <c r="J27" s="29" t="s">
        <v>27</v>
      </c>
      <c r="K27" s="29" t="s">
        <v>27</v>
      </c>
      <c r="L27" s="36"/>
      <c r="M27" s="36"/>
      <c r="N27" s="36"/>
      <c r="O27" s="36"/>
      <c r="P27" s="175">
        <v>6</v>
      </c>
      <c r="Q27" s="32">
        <f t="shared" si="0"/>
        <v>7.1</v>
      </c>
      <c r="R27" s="33" t="str">
        <f t="shared" si="3"/>
        <v>B</v>
      </c>
      <c r="S27" s="34" t="str">
        <f t="shared" si="1"/>
        <v>Khá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2471</v>
      </c>
      <c r="D28" s="26" t="s">
        <v>2472</v>
      </c>
      <c r="E28" s="27" t="s">
        <v>180</v>
      </c>
      <c r="F28" s="25" t="s">
        <v>861</v>
      </c>
      <c r="G28" s="25" t="s">
        <v>653</v>
      </c>
      <c r="H28" s="29">
        <v>10</v>
      </c>
      <c r="I28" s="29">
        <v>10</v>
      </c>
      <c r="J28" s="29" t="s">
        <v>27</v>
      </c>
      <c r="K28" s="29" t="s">
        <v>27</v>
      </c>
      <c r="L28" s="36"/>
      <c r="M28" s="36"/>
      <c r="N28" s="36"/>
      <c r="O28" s="36"/>
      <c r="P28" s="175">
        <v>5</v>
      </c>
      <c r="Q28" s="32">
        <f t="shared" si="0"/>
        <v>7.5</v>
      </c>
      <c r="R28" s="33" t="str">
        <f t="shared" si="3"/>
        <v>B</v>
      </c>
      <c r="S28" s="34" t="str">
        <f t="shared" si="1"/>
        <v>Khá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2473</v>
      </c>
      <c r="D29" s="26" t="s">
        <v>1870</v>
      </c>
      <c r="E29" s="27" t="s">
        <v>189</v>
      </c>
      <c r="F29" s="25" t="s">
        <v>543</v>
      </c>
      <c r="G29" s="25" t="s">
        <v>1532</v>
      </c>
      <c r="H29" s="29">
        <v>10</v>
      </c>
      <c r="I29" s="29">
        <v>7</v>
      </c>
      <c r="J29" s="29" t="s">
        <v>27</v>
      </c>
      <c r="K29" s="29" t="s">
        <v>27</v>
      </c>
      <c r="L29" s="36"/>
      <c r="M29" s="36"/>
      <c r="N29" s="36"/>
      <c r="O29" s="36"/>
      <c r="P29" s="175" t="s">
        <v>27</v>
      </c>
      <c r="Q29" s="32">
        <f t="shared" si="0"/>
        <v>4.0999999999999996</v>
      </c>
      <c r="R29" s="33" t="str">
        <f t="shared" si="3"/>
        <v>D</v>
      </c>
      <c r="S29" s="34" t="str">
        <f t="shared" si="1"/>
        <v>Trung bình yếu</v>
      </c>
      <c r="T29" s="35" t="s">
        <v>5123</v>
      </c>
      <c r="U29" s="3"/>
      <c r="V29" s="101" t="str">
        <f t="shared" si="2"/>
        <v>Học lại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2474</v>
      </c>
      <c r="D30" s="26" t="s">
        <v>628</v>
      </c>
      <c r="E30" s="27" t="s">
        <v>189</v>
      </c>
      <c r="F30" s="25" t="s">
        <v>236</v>
      </c>
      <c r="G30" s="25" t="s">
        <v>512</v>
      </c>
      <c r="H30" s="29">
        <v>10</v>
      </c>
      <c r="I30" s="29">
        <v>10</v>
      </c>
      <c r="J30" s="29" t="s">
        <v>27</v>
      </c>
      <c r="K30" s="29" t="s">
        <v>27</v>
      </c>
      <c r="L30" s="36"/>
      <c r="M30" s="36"/>
      <c r="N30" s="36"/>
      <c r="O30" s="36"/>
      <c r="P30" s="175">
        <v>8</v>
      </c>
      <c r="Q30" s="32">
        <f t="shared" si="0"/>
        <v>9</v>
      </c>
      <c r="R30" s="33" t="str">
        <f t="shared" si="3"/>
        <v>A+</v>
      </c>
      <c r="S30" s="34" t="str">
        <f t="shared" si="1"/>
        <v>Giỏi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2475</v>
      </c>
      <c r="D31" s="26" t="s">
        <v>2476</v>
      </c>
      <c r="E31" s="27" t="s">
        <v>1913</v>
      </c>
      <c r="F31" s="25" t="s">
        <v>177</v>
      </c>
      <c r="G31" s="25" t="s">
        <v>376</v>
      </c>
      <c r="H31" s="29">
        <v>10</v>
      </c>
      <c r="I31" s="29">
        <v>10</v>
      </c>
      <c r="J31" s="29" t="s">
        <v>27</v>
      </c>
      <c r="K31" s="29" t="s">
        <v>27</v>
      </c>
      <c r="L31" s="36"/>
      <c r="M31" s="36"/>
      <c r="N31" s="36"/>
      <c r="O31" s="36"/>
      <c r="P31" s="175">
        <v>2</v>
      </c>
      <c r="Q31" s="32">
        <f t="shared" si="0"/>
        <v>6</v>
      </c>
      <c r="R31" s="33" t="str">
        <f t="shared" si="3"/>
        <v>C</v>
      </c>
      <c r="S31" s="34" t="str">
        <f t="shared" si="1"/>
        <v>Trung bình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2477</v>
      </c>
      <c r="D32" s="26" t="s">
        <v>2478</v>
      </c>
      <c r="E32" s="27" t="s">
        <v>443</v>
      </c>
      <c r="F32" s="25" t="s">
        <v>2071</v>
      </c>
      <c r="G32" s="25" t="s">
        <v>930</v>
      </c>
      <c r="H32" s="29">
        <v>10</v>
      </c>
      <c r="I32" s="29">
        <v>7</v>
      </c>
      <c r="J32" s="29" t="s">
        <v>27</v>
      </c>
      <c r="K32" s="29" t="s">
        <v>27</v>
      </c>
      <c r="L32" s="36"/>
      <c r="M32" s="36"/>
      <c r="N32" s="36"/>
      <c r="O32" s="36"/>
      <c r="P32" s="175">
        <v>5</v>
      </c>
      <c r="Q32" s="32">
        <f t="shared" si="0"/>
        <v>6.6</v>
      </c>
      <c r="R32" s="33" t="str">
        <f t="shared" si="3"/>
        <v>C+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2479</v>
      </c>
      <c r="D33" s="26" t="s">
        <v>412</v>
      </c>
      <c r="E33" s="27" t="s">
        <v>610</v>
      </c>
      <c r="F33" s="25" t="s">
        <v>808</v>
      </c>
      <c r="G33" s="25" t="s">
        <v>350</v>
      </c>
      <c r="H33" s="29">
        <v>9</v>
      </c>
      <c r="I33" s="29">
        <v>7</v>
      </c>
      <c r="J33" s="29" t="s">
        <v>27</v>
      </c>
      <c r="K33" s="29" t="s">
        <v>27</v>
      </c>
      <c r="L33" s="36"/>
      <c r="M33" s="36"/>
      <c r="N33" s="36"/>
      <c r="O33" s="36"/>
      <c r="P33" s="175">
        <v>3</v>
      </c>
      <c r="Q33" s="32">
        <f t="shared" si="0"/>
        <v>5.4</v>
      </c>
      <c r="R33" s="33" t="str">
        <f t="shared" si="3"/>
        <v>D+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2480</v>
      </c>
      <c r="D34" s="26" t="s">
        <v>796</v>
      </c>
      <c r="E34" s="27" t="s">
        <v>1296</v>
      </c>
      <c r="F34" s="25" t="s">
        <v>170</v>
      </c>
      <c r="G34" s="25" t="s">
        <v>653</v>
      </c>
      <c r="H34" s="29">
        <v>9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4</v>
      </c>
      <c r="Q34" s="32">
        <f t="shared" si="0"/>
        <v>5.9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2481</v>
      </c>
      <c r="D35" s="26" t="s">
        <v>2253</v>
      </c>
      <c r="E35" s="27" t="s">
        <v>1296</v>
      </c>
      <c r="F35" s="25" t="s">
        <v>1826</v>
      </c>
      <c r="G35" s="25" t="s">
        <v>930</v>
      </c>
      <c r="H35" s="29">
        <v>10</v>
      </c>
      <c r="I35" s="29">
        <v>5</v>
      </c>
      <c r="J35" s="29" t="s">
        <v>27</v>
      </c>
      <c r="K35" s="29" t="s">
        <v>27</v>
      </c>
      <c r="L35" s="36"/>
      <c r="M35" s="36"/>
      <c r="N35" s="36"/>
      <c r="O35" s="36"/>
      <c r="P35" s="175">
        <v>5</v>
      </c>
      <c r="Q35" s="32">
        <f t="shared" si="0"/>
        <v>6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2482</v>
      </c>
      <c r="D36" s="26" t="s">
        <v>2483</v>
      </c>
      <c r="E36" s="27" t="s">
        <v>203</v>
      </c>
      <c r="F36" s="25" t="s">
        <v>1778</v>
      </c>
      <c r="G36" s="25" t="s">
        <v>138</v>
      </c>
      <c r="H36" s="29">
        <v>10</v>
      </c>
      <c r="I36" s="29">
        <v>9</v>
      </c>
      <c r="J36" s="29" t="s">
        <v>27</v>
      </c>
      <c r="K36" s="29" t="s">
        <v>27</v>
      </c>
      <c r="L36" s="36"/>
      <c r="M36" s="36"/>
      <c r="N36" s="36"/>
      <c r="O36" s="36"/>
      <c r="P36" s="175">
        <v>3</v>
      </c>
      <c r="Q36" s="32">
        <f t="shared" si="0"/>
        <v>6.2</v>
      </c>
      <c r="R36" s="33" t="str">
        <f t="shared" si="3"/>
        <v>C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2484</v>
      </c>
      <c r="D37" s="26" t="s">
        <v>254</v>
      </c>
      <c r="E37" s="27" t="s">
        <v>211</v>
      </c>
      <c r="F37" s="25" t="s">
        <v>1229</v>
      </c>
      <c r="G37" s="25" t="s">
        <v>395</v>
      </c>
      <c r="H37" s="29">
        <v>10</v>
      </c>
      <c r="I37" s="29">
        <v>9</v>
      </c>
      <c r="J37" s="29" t="s">
        <v>27</v>
      </c>
      <c r="K37" s="29" t="s">
        <v>27</v>
      </c>
      <c r="L37" s="36"/>
      <c r="M37" s="36"/>
      <c r="N37" s="36"/>
      <c r="O37" s="36"/>
      <c r="P37" s="175">
        <v>6</v>
      </c>
      <c r="Q37" s="32">
        <f t="shared" si="0"/>
        <v>7.7</v>
      </c>
      <c r="R37" s="33" t="str">
        <f t="shared" si="3"/>
        <v>B</v>
      </c>
      <c r="S37" s="34" t="str">
        <f t="shared" si="1"/>
        <v>Khá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2485</v>
      </c>
      <c r="D38" s="26" t="s">
        <v>2486</v>
      </c>
      <c r="E38" s="27" t="s">
        <v>215</v>
      </c>
      <c r="F38" s="25" t="s">
        <v>86</v>
      </c>
      <c r="G38" s="25" t="s">
        <v>930</v>
      </c>
      <c r="H38" s="29">
        <v>10</v>
      </c>
      <c r="I38" s="29">
        <v>6</v>
      </c>
      <c r="J38" s="29" t="s">
        <v>27</v>
      </c>
      <c r="K38" s="29" t="s">
        <v>27</v>
      </c>
      <c r="L38" s="36"/>
      <c r="M38" s="36"/>
      <c r="N38" s="36"/>
      <c r="O38" s="36"/>
      <c r="P38" s="175">
        <v>7</v>
      </c>
      <c r="Q38" s="32">
        <f t="shared" si="0"/>
        <v>7.3</v>
      </c>
      <c r="R38" s="33" t="str">
        <f t="shared" si="3"/>
        <v>B</v>
      </c>
      <c r="S38" s="34" t="str">
        <f t="shared" si="1"/>
        <v>Khá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2487</v>
      </c>
      <c r="D39" s="26" t="s">
        <v>2488</v>
      </c>
      <c r="E39" s="27" t="s">
        <v>621</v>
      </c>
      <c r="F39" s="25" t="s">
        <v>360</v>
      </c>
      <c r="G39" s="25" t="s">
        <v>167</v>
      </c>
      <c r="H39" s="29">
        <v>10</v>
      </c>
      <c r="I39" s="29">
        <v>8</v>
      </c>
      <c r="J39" s="29" t="s">
        <v>27</v>
      </c>
      <c r="K39" s="29" t="s">
        <v>27</v>
      </c>
      <c r="L39" s="36"/>
      <c r="M39" s="36"/>
      <c r="N39" s="36"/>
      <c r="O39" s="36"/>
      <c r="P39" s="175">
        <v>3</v>
      </c>
      <c r="Q39" s="32">
        <f t="shared" si="0"/>
        <v>5.9</v>
      </c>
      <c r="R39" s="33" t="str">
        <f t="shared" si="3"/>
        <v>C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2489</v>
      </c>
      <c r="D40" s="26" t="s">
        <v>855</v>
      </c>
      <c r="E40" s="27" t="s">
        <v>2490</v>
      </c>
      <c r="F40" s="25" t="s">
        <v>459</v>
      </c>
      <c r="G40" s="25" t="s">
        <v>138</v>
      </c>
      <c r="H40" s="29">
        <v>10</v>
      </c>
      <c r="I40" s="29">
        <v>7</v>
      </c>
      <c r="J40" s="29" t="s">
        <v>27</v>
      </c>
      <c r="K40" s="29" t="s">
        <v>27</v>
      </c>
      <c r="L40" s="36"/>
      <c r="M40" s="36"/>
      <c r="N40" s="36"/>
      <c r="O40" s="36"/>
      <c r="P40" s="175">
        <v>2</v>
      </c>
      <c r="Q40" s="32">
        <f t="shared" si="0"/>
        <v>5.0999999999999996</v>
      </c>
      <c r="R40" s="33" t="str">
        <f t="shared" si="3"/>
        <v>D+</v>
      </c>
      <c r="S40" s="34" t="str">
        <f t="shared" si="1"/>
        <v>Trung bình yếu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2491</v>
      </c>
      <c r="D41" s="26" t="s">
        <v>1336</v>
      </c>
      <c r="E41" s="27" t="s">
        <v>451</v>
      </c>
      <c r="F41" s="25" t="s">
        <v>630</v>
      </c>
      <c r="G41" s="25" t="s">
        <v>408</v>
      </c>
      <c r="H41" s="29">
        <v>10</v>
      </c>
      <c r="I41" s="29">
        <v>8</v>
      </c>
      <c r="J41" s="29" t="s">
        <v>27</v>
      </c>
      <c r="K41" s="29" t="s">
        <v>27</v>
      </c>
      <c r="L41" s="36"/>
      <c r="M41" s="36"/>
      <c r="N41" s="36"/>
      <c r="O41" s="36"/>
      <c r="P41" s="175">
        <v>2</v>
      </c>
      <c r="Q41" s="32">
        <f t="shared" si="0"/>
        <v>5.4</v>
      </c>
      <c r="R41" s="33" t="str">
        <f t="shared" si="3"/>
        <v>D+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2492</v>
      </c>
      <c r="D42" s="26" t="s">
        <v>2493</v>
      </c>
      <c r="E42" s="27" t="s">
        <v>228</v>
      </c>
      <c r="F42" s="25" t="s">
        <v>743</v>
      </c>
      <c r="G42" s="25" t="s">
        <v>408</v>
      </c>
      <c r="H42" s="29">
        <v>10</v>
      </c>
      <c r="I42" s="29">
        <v>9</v>
      </c>
      <c r="J42" s="29" t="s">
        <v>27</v>
      </c>
      <c r="K42" s="29" t="s">
        <v>27</v>
      </c>
      <c r="L42" s="36"/>
      <c r="M42" s="36"/>
      <c r="N42" s="36"/>
      <c r="O42" s="36"/>
      <c r="P42" s="175">
        <v>3</v>
      </c>
      <c r="Q42" s="32">
        <f t="shared" si="0"/>
        <v>6.2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2494</v>
      </c>
      <c r="D43" s="26" t="s">
        <v>2495</v>
      </c>
      <c r="E43" s="27" t="s">
        <v>228</v>
      </c>
      <c r="F43" s="25" t="s">
        <v>1233</v>
      </c>
      <c r="G43" s="25" t="s">
        <v>182</v>
      </c>
      <c r="H43" s="29">
        <v>9</v>
      </c>
      <c r="I43" s="29">
        <v>6</v>
      </c>
      <c r="J43" s="29" t="s">
        <v>27</v>
      </c>
      <c r="K43" s="29" t="s">
        <v>27</v>
      </c>
      <c r="L43" s="36"/>
      <c r="M43" s="36"/>
      <c r="N43" s="36"/>
      <c r="O43" s="36"/>
      <c r="P43" s="175">
        <v>5</v>
      </c>
      <c r="Q43" s="32">
        <f t="shared" si="0"/>
        <v>6.1</v>
      </c>
      <c r="R43" s="33" t="str">
        <f t="shared" si="3"/>
        <v>C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2496</v>
      </c>
      <c r="D44" s="26" t="s">
        <v>2497</v>
      </c>
      <c r="E44" s="27" t="s">
        <v>232</v>
      </c>
      <c r="F44" s="25" t="s">
        <v>540</v>
      </c>
      <c r="G44" s="25" t="s">
        <v>83</v>
      </c>
      <c r="H44" s="29">
        <v>0</v>
      </c>
      <c r="I44" s="29">
        <v>0</v>
      </c>
      <c r="J44" s="29" t="s">
        <v>27</v>
      </c>
      <c r="K44" s="29" t="s">
        <v>27</v>
      </c>
      <c r="L44" s="36"/>
      <c r="M44" s="36"/>
      <c r="N44" s="36"/>
      <c r="O44" s="36"/>
      <c r="P44" s="175" t="s">
        <v>27</v>
      </c>
      <c r="Q44" s="32">
        <f t="shared" si="0"/>
        <v>0</v>
      </c>
      <c r="R44" s="33" t="str">
        <f t="shared" si="3"/>
        <v>F</v>
      </c>
      <c r="S44" s="34" t="str">
        <f t="shared" si="1"/>
        <v>Kém</v>
      </c>
      <c r="T44" s="35" t="str">
        <f t="shared" si="4"/>
        <v>Không đủ ĐKDT</v>
      </c>
      <c r="U44" s="3"/>
      <c r="V44" s="101" t="str">
        <f t="shared" si="2"/>
        <v>Học lại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2498</v>
      </c>
      <c r="D45" s="26" t="s">
        <v>609</v>
      </c>
      <c r="E45" s="27" t="s">
        <v>232</v>
      </c>
      <c r="F45" s="25" t="s">
        <v>1566</v>
      </c>
      <c r="G45" s="25" t="s">
        <v>350</v>
      </c>
      <c r="H45" s="29">
        <v>10</v>
      </c>
      <c r="I45" s="29">
        <v>7</v>
      </c>
      <c r="J45" s="29" t="s">
        <v>27</v>
      </c>
      <c r="K45" s="29" t="s">
        <v>27</v>
      </c>
      <c r="L45" s="36"/>
      <c r="M45" s="36"/>
      <c r="N45" s="36"/>
      <c r="O45" s="36"/>
      <c r="P45" s="175">
        <v>4</v>
      </c>
      <c r="Q45" s="32">
        <f t="shared" si="0"/>
        <v>6.1</v>
      </c>
      <c r="R45" s="33" t="str">
        <f t="shared" si="3"/>
        <v>C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2499</v>
      </c>
      <c r="D46" s="26" t="s">
        <v>2500</v>
      </c>
      <c r="E46" s="27" t="s">
        <v>232</v>
      </c>
      <c r="F46" s="25" t="s">
        <v>2501</v>
      </c>
      <c r="G46" s="25" t="s">
        <v>95</v>
      </c>
      <c r="H46" s="29">
        <v>10</v>
      </c>
      <c r="I46" s="29">
        <v>6</v>
      </c>
      <c r="J46" s="29" t="s">
        <v>27</v>
      </c>
      <c r="K46" s="29" t="s">
        <v>27</v>
      </c>
      <c r="L46" s="36"/>
      <c r="M46" s="36"/>
      <c r="N46" s="36"/>
      <c r="O46" s="36"/>
      <c r="P46" s="175">
        <v>2</v>
      </c>
      <c r="Q46" s="32">
        <f t="shared" si="0"/>
        <v>4.8</v>
      </c>
      <c r="R46" s="33" t="str">
        <f t="shared" si="3"/>
        <v>D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2502</v>
      </c>
      <c r="D47" s="26" t="s">
        <v>872</v>
      </c>
      <c r="E47" s="27" t="s">
        <v>2503</v>
      </c>
      <c r="F47" s="25" t="s">
        <v>857</v>
      </c>
      <c r="G47" s="25" t="s">
        <v>129</v>
      </c>
      <c r="H47" s="29">
        <v>10</v>
      </c>
      <c r="I47" s="29">
        <v>7</v>
      </c>
      <c r="J47" s="29" t="s">
        <v>27</v>
      </c>
      <c r="K47" s="29" t="s">
        <v>27</v>
      </c>
      <c r="L47" s="36"/>
      <c r="M47" s="36"/>
      <c r="N47" s="36"/>
      <c r="O47" s="36"/>
      <c r="P47" s="175">
        <v>2</v>
      </c>
      <c r="Q47" s="32">
        <f t="shared" si="0"/>
        <v>5.0999999999999996</v>
      </c>
      <c r="R47" s="33" t="str">
        <f t="shared" si="3"/>
        <v>D+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2504</v>
      </c>
      <c r="D48" s="26" t="s">
        <v>1143</v>
      </c>
      <c r="E48" s="27" t="s">
        <v>1432</v>
      </c>
      <c r="F48" s="25" t="s">
        <v>480</v>
      </c>
      <c r="G48" s="25" t="s">
        <v>395</v>
      </c>
      <c r="H48" s="29">
        <v>10</v>
      </c>
      <c r="I48" s="29">
        <v>7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6.1</v>
      </c>
      <c r="R48" s="33" t="str">
        <f t="shared" si="3"/>
        <v>C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2505</v>
      </c>
      <c r="D49" s="26" t="s">
        <v>2506</v>
      </c>
      <c r="E49" s="27" t="s">
        <v>673</v>
      </c>
      <c r="F49" s="25" t="s">
        <v>540</v>
      </c>
      <c r="G49" s="25" t="s">
        <v>376</v>
      </c>
      <c r="H49" s="29">
        <v>9</v>
      </c>
      <c r="I49" s="29">
        <v>9</v>
      </c>
      <c r="J49" s="29" t="s">
        <v>27</v>
      </c>
      <c r="K49" s="29" t="s">
        <v>27</v>
      </c>
      <c r="L49" s="36"/>
      <c r="M49" s="36"/>
      <c r="N49" s="36"/>
      <c r="O49" s="36"/>
      <c r="P49" s="175">
        <v>3</v>
      </c>
      <c r="Q49" s="32">
        <f t="shared" si="0"/>
        <v>6</v>
      </c>
      <c r="R49" s="33" t="str">
        <f t="shared" si="3"/>
        <v>C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2507</v>
      </c>
      <c r="D50" s="26" t="s">
        <v>596</v>
      </c>
      <c r="E50" s="27" t="s">
        <v>693</v>
      </c>
      <c r="F50" s="25" t="s">
        <v>1257</v>
      </c>
      <c r="G50" s="25" t="s">
        <v>376</v>
      </c>
      <c r="H50" s="29">
        <v>10</v>
      </c>
      <c r="I50" s="29">
        <v>10</v>
      </c>
      <c r="J50" s="29" t="s">
        <v>27</v>
      </c>
      <c r="K50" s="29" t="s">
        <v>27</v>
      </c>
      <c r="L50" s="36"/>
      <c r="M50" s="36"/>
      <c r="N50" s="36"/>
      <c r="O50" s="36"/>
      <c r="P50" s="175">
        <v>3</v>
      </c>
      <c r="Q50" s="32">
        <f t="shared" si="0"/>
        <v>6.5</v>
      </c>
      <c r="R50" s="33" t="str">
        <f t="shared" si="3"/>
        <v>C+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2508</v>
      </c>
      <c r="D51" s="26" t="s">
        <v>2509</v>
      </c>
      <c r="E51" s="27" t="s">
        <v>2510</v>
      </c>
      <c r="F51" s="25" t="s">
        <v>924</v>
      </c>
      <c r="G51" s="25" t="s">
        <v>376</v>
      </c>
      <c r="H51" s="29">
        <v>10</v>
      </c>
      <c r="I51" s="29">
        <v>9</v>
      </c>
      <c r="J51" s="29" t="s">
        <v>27</v>
      </c>
      <c r="K51" s="29" t="s">
        <v>27</v>
      </c>
      <c r="L51" s="36"/>
      <c r="M51" s="36"/>
      <c r="N51" s="36"/>
      <c r="O51" s="36"/>
      <c r="P51" s="175">
        <v>3</v>
      </c>
      <c r="Q51" s="32">
        <f t="shared" si="0"/>
        <v>6.2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2511</v>
      </c>
      <c r="D52" s="26" t="s">
        <v>2512</v>
      </c>
      <c r="E52" s="27" t="s">
        <v>479</v>
      </c>
      <c r="F52" s="25" t="s">
        <v>882</v>
      </c>
      <c r="G52" s="25" t="s">
        <v>100</v>
      </c>
      <c r="H52" s="29">
        <v>10</v>
      </c>
      <c r="I52" s="29">
        <v>4</v>
      </c>
      <c r="J52" s="29" t="s">
        <v>27</v>
      </c>
      <c r="K52" s="29" t="s">
        <v>27</v>
      </c>
      <c r="L52" s="36"/>
      <c r="M52" s="36"/>
      <c r="N52" s="36"/>
      <c r="O52" s="36"/>
      <c r="P52" s="175">
        <v>2</v>
      </c>
      <c r="Q52" s="32">
        <f t="shared" si="0"/>
        <v>4.2</v>
      </c>
      <c r="R52" s="33" t="str">
        <f t="shared" si="3"/>
        <v>D</v>
      </c>
      <c r="S52" s="34" t="str">
        <f t="shared" si="1"/>
        <v>Trung bình yếu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2513</v>
      </c>
      <c r="D53" s="26" t="s">
        <v>1179</v>
      </c>
      <c r="E53" s="27" t="s">
        <v>483</v>
      </c>
      <c r="F53" s="25" t="s">
        <v>2360</v>
      </c>
      <c r="G53" s="25" t="s">
        <v>653</v>
      </c>
      <c r="H53" s="29">
        <v>10</v>
      </c>
      <c r="I53" s="29">
        <v>5</v>
      </c>
      <c r="J53" s="29" t="s">
        <v>27</v>
      </c>
      <c r="K53" s="29" t="s">
        <v>27</v>
      </c>
      <c r="L53" s="36"/>
      <c r="M53" s="36"/>
      <c r="N53" s="36"/>
      <c r="O53" s="36"/>
      <c r="P53" s="175">
        <v>4</v>
      </c>
      <c r="Q53" s="32">
        <f t="shared" si="0"/>
        <v>5.5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2514</v>
      </c>
      <c r="D54" s="26" t="s">
        <v>2515</v>
      </c>
      <c r="E54" s="27" t="s">
        <v>491</v>
      </c>
      <c r="F54" s="25" t="s">
        <v>749</v>
      </c>
      <c r="G54" s="25" t="s">
        <v>966</v>
      </c>
      <c r="H54" s="29">
        <v>10</v>
      </c>
      <c r="I54" s="29">
        <v>6</v>
      </c>
      <c r="J54" s="29" t="s">
        <v>27</v>
      </c>
      <c r="K54" s="29" t="s">
        <v>27</v>
      </c>
      <c r="L54" s="36"/>
      <c r="M54" s="36"/>
      <c r="N54" s="36"/>
      <c r="O54" s="36"/>
      <c r="P54" s="175">
        <v>3</v>
      </c>
      <c r="Q54" s="32">
        <f t="shared" si="0"/>
        <v>5.3</v>
      </c>
      <c r="R54" s="33" t="str">
        <f t="shared" si="3"/>
        <v>D+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2516</v>
      </c>
      <c r="D55" s="26" t="s">
        <v>288</v>
      </c>
      <c r="E55" s="27" t="s">
        <v>701</v>
      </c>
      <c r="F55" s="25" t="s">
        <v>170</v>
      </c>
      <c r="G55" s="25" t="s">
        <v>83</v>
      </c>
      <c r="H55" s="29">
        <v>10</v>
      </c>
      <c r="I55" s="29">
        <v>8</v>
      </c>
      <c r="J55" s="29" t="s">
        <v>27</v>
      </c>
      <c r="K55" s="29" t="s">
        <v>27</v>
      </c>
      <c r="L55" s="36"/>
      <c r="M55" s="36"/>
      <c r="N55" s="36"/>
      <c r="O55" s="36"/>
      <c r="P55" s="175">
        <v>5</v>
      </c>
      <c r="Q55" s="32">
        <f t="shared" si="0"/>
        <v>6.9</v>
      </c>
      <c r="R55" s="33" t="str">
        <f t="shared" si="3"/>
        <v>C+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2517</v>
      </c>
      <c r="D56" s="26" t="s">
        <v>85</v>
      </c>
      <c r="E56" s="27" t="s">
        <v>495</v>
      </c>
      <c r="F56" s="25" t="s">
        <v>840</v>
      </c>
      <c r="G56" s="25" t="s">
        <v>653</v>
      </c>
      <c r="H56" s="29">
        <v>9</v>
      </c>
      <c r="I56" s="29">
        <v>8</v>
      </c>
      <c r="J56" s="29" t="s">
        <v>27</v>
      </c>
      <c r="K56" s="29" t="s">
        <v>27</v>
      </c>
      <c r="L56" s="36"/>
      <c r="M56" s="36"/>
      <c r="N56" s="36"/>
      <c r="O56" s="36"/>
      <c r="P56" s="175">
        <v>5</v>
      </c>
      <c r="Q56" s="32">
        <f t="shared" si="0"/>
        <v>6.7</v>
      </c>
      <c r="R56" s="33" t="str">
        <f t="shared" si="3"/>
        <v>C+</v>
      </c>
      <c r="S56" s="34" t="str">
        <f t="shared" si="1"/>
        <v>Trung bình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2518</v>
      </c>
      <c r="D57" s="26" t="s">
        <v>876</v>
      </c>
      <c r="E57" s="27" t="s">
        <v>860</v>
      </c>
      <c r="F57" s="25" t="s">
        <v>597</v>
      </c>
      <c r="G57" s="25" t="s">
        <v>966</v>
      </c>
      <c r="H57" s="29">
        <v>10</v>
      </c>
      <c r="I57" s="29">
        <v>5</v>
      </c>
      <c r="J57" s="29" t="s">
        <v>27</v>
      </c>
      <c r="K57" s="29" t="s">
        <v>27</v>
      </c>
      <c r="L57" s="36"/>
      <c r="M57" s="36"/>
      <c r="N57" s="36"/>
      <c r="O57" s="36"/>
      <c r="P57" s="175">
        <v>2</v>
      </c>
      <c r="Q57" s="32">
        <f t="shared" si="0"/>
        <v>4.5</v>
      </c>
      <c r="R57" s="33" t="str">
        <f t="shared" si="3"/>
        <v>D</v>
      </c>
      <c r="S57" s="34" t="str">
        <f t="shared" si="1"/>
        <v>Trung bình yếu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2519</v>
      </c>
      <c r="D58" s="26" t="s">
        <v>1218</v>
      </c>
      <c r="E58" s="27" t="s">
        <v>285</v>
      </c>
      <c r="F58" s="25" t="s">
        <v>1857</v>
      </c>
      <c r="G58" s="25" t="s">
        <v>1047</v>
      </c>
      <c r="H58" s="29">
        <v>10</v>
      </c>
      <c r="I58" s="29">
        <v>7</v>
      </c>
      <c r="J58" s="29" t="s">
        <v>27</v>
      </c>
      <c r="K58" s="29" t="s">
        <v>27</v>
      </c>
      <c r="L58" s="36"/>
      <c r="M58" s="36"/>
      <c r="N58" s="36"/>
      <c r="O58" s="36"/>
      <c r="P58" s="175">
        <v>2</v>
      </c>
      <c r="Q58" s="32">
        <f t="shared" si="0"/>
        <v>5.0999999999999996</v>
      </c>
      <c r="R58" s="33" t="str">
        <f t="shared" si="3"/>
        <v>D+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2520</v>
      </c>
      <c r="D59" s="26" t="s">
        <v>490</v>
      </c>
      <c r="E59" s="27" t="s">
        <v>2521</v>
      </c>
      <c r="F59" s="25" t="s">
        <v>1027</v>
      </c>
      <c r="G59" s="25" t="s">
        <v>376</v>
      </c>
      <c r="H59" s="29">
        <v>10</v>
      </c>
      <c r="I59" s="29">
        <v>9</v>
      </c>
      <c r="J59" s="29" t="s">
        <v>27</v>
      </c>
      <c r="K59" s="29" t="s">
        <v>27</v>
      </c>
      <c r="L59" s="36"/>
      <c r="M59" s="36"/>
      <c r="N59" s="36"/>
      <c r="O59" s="36"/>
      <c r="P59" s="175">
        <v>5</v>
      </c>
      <c r="Q59" s="32">
        <f t="shared" si="0"/>
        <v>7.2</v>
      </c>
      <c r="R59" s="33" t="str">
        <f t="shared" si="3"/>
        <v>B</v>
      </c>
      <c r="S59" s="34" t="str">
        <f t="shared" si="1"/>
        <v>Khá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2522</v>
      </c>
      <c r="D60" s="26" t="s">
        <v>306</v>
      </c>
      <c r="E60" s="27" t="s">
        <v>307</v>
      </c>
      <c r="F60" s="25" t="s">
        <v>1854</v>
      </c>
      <c r="G60" s="25" t="s">
        <v>653</v>
      </c>
      <c r="H60" s="29">
        <v>9</v>
      </c>
      <c r="I60" s="29">
        <v>6</v>
      </c>
      <c r="J60" s="29" t="s">
        <v>27</v>
      </c>
      <c r="K60" s="29" t="s">
        <v>27</v>
      </c>
      <c r="L60" s="36"/>
      <c r="M60" s="36"/>
      <c r="N60" s="36"/>
      <c r="O60" s="36"/>
      <c r="P60" s="175">
        <v>2</v>
      </c>
      <c r="Q60" s="32">
        <f t="shared" si="0"/>
        <v>4.5999999999999996</v>
      </c>
      <c r="R60" s="33" t="str">
        <f t="shared" si="3"/>
        <v>D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2523</v>
      </c>
      <c r="D61" s="26" t="s">
        <v>2524</v>
      </c>
      <c r="E61" s="27" t="s">
        <v>506</v>
      </c>
      <c r="F61" s="25" t="s">
        <v>1429</v>
      </c>
      <c r="G61" s="25" t="s">
        <v>966</v>
      </c>
      <c r="H61" s="29">
        <v>10</v>
      </c>
      <c r="I61" s="29">
        <v>8</v>
      </c>
      <c r="J61" s="29" t="s">
        <v>27</v>
      </c>
      <c r="K61" s="29" t="s">
        <v>27</v>
      </c>
      <c r="L61" s="36"/>
      <c r="M61" s="36"/>
      <c r="N61" s="36"/>
      <c r="O61" s="36"/>
      <c r="P61" s="175">
        <v>1</v>
      </c>
      <c r="Q61" s="32">
        <f t="shared" si="0"/>
        <v>4.9000000000000004</v>
      </c>
      <c r="R61" s="33" t="str">
        <f t="shared" si="3"/>
        <v>D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2525</v>
      </c>
      <c r="D62" s="26" t="s">
        <v>2526</v>
      </c>
      <c r="E62" s="27" t="s">
        <v>2527</v>
      </c>
      <c r="F62" s="25" t="s">
        <v>546</v>
      </c>
      <c r="G62" s="25" t="s">
        <v>100</v>
      </c>
      <c r="H62" s="29">
        <v>10</v>
      </c>
      <c r="I62" s="29">
        <v>6</v>
      </c>
      <c r="J62" s="29" t="s">
        <v>27</v>
      </c>
      <c r="K62" s="29" t="s">
        <v>27</v>
      </c>
      <c r="L62" s="36"/>
      <c r="M62" s="36"/>
      <c r="N62" s="36"/>
      <c r="O62" s="36"/>
      <c r="P62" s="175">
        <v>4</v>
      </c>
      <c r="Q62" s="32">
        <f t="shared" si="0"/>
        <v>5.8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2528</v>
      </c>
      <c r="D63" s="26" t="s">
        <v>2529</v>
      </c>
      <c r="E63" s="27" t="s">
        <v>510</v>
      </c>
      <c r="F63" s="25" t="s">
        <v>1204</v>
      </c>
      <c r="G63" s="25" t="s">
        <v>424</v>
      </c>
      <c r="H63" s="29">
        <v>10</v>
      </c>
      <c r="I63" s="29">
        <v>4</v>
      </c>
      <c r="J63" s="29" t="s">
        <v>27</v>
      </c>
      <c r="K63" s="29" t="s">
        <v>27</v>
      </c>
      <c r="L63" s="36"/>
      <c r="M63" s="36"/>
      <c r="N63" s="36"/>
      <c r="O63" s="36"/>
      <c r="P63" s="175">
        <v>3</v>
      </c>
      <c r="Q63" s="32">
        <f t="shared" si="0"/>
        <v>4.7</v>
      </c>
      <c r="R63" s="33" t="str">
        <f t="shared" si="3"/>
        <v>D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2530</v>
      </c>
      <c r="D64" s="26" t="s">
        <v>2531</v>
      </c>
      <c r="E64" s="27" t="s">
        <v>321</v>
      </c>
      <c r="F64" s="25" t="s">
        <v>459</v>
      </c>
      <c r="G64" s="25" t="s">
        <v>323</v>
      </c>
      <c r="H64" s="29">
        <v>10</v>
      </c>
      <c r="I64" s="29">
        <v>7</v>
      </c>
      <c r="J64" s="29" t="s">
        <v>27</v>
      </c>
      <c r="K64" s="29" t="s">
        <v>27</v>
      </c>
      <c r="L64" s="36"/>
      <c r="M64" s="36"/>
      <c r="N64" s="36"/>
      <c r="O64" s="36"/>
      <c r="P64" s="175">
        <v>2</v>
      </c>
      <c r="Q64" s="32">
        <f t="shared" si="0"/>
        <v>5.0999999999999996</v>
      </c>
      <c r="R64" s="33" t="str">
        <f t="shared" si="3"/>
        <v>D+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2532</v>
      </c>
      <c r="D65" s="26" t="s">
        <v>140</v>
      </c>
      <c r="E65" s="27" t="s">
        <v>321</v>
      </c>
      <c r="F65" s="25" t="s">
        <v>1270</v>
      </c>
      <c r="G65" s="25" t="s">
        <v>966</v>
      </c>
      <c r="H65" s="29">
        <v>10</v>
      </c>
      <c r="I65" s="29">
        <v>6</v>
      </c>
      <c r="J65" s="29" t="s">
        <v>27</v>
      </c>
      <c r="K65" s="29" t="s">
        <v>27</v>
      </c>
      <c r="L65" s="36"/>
      <c r="M65" s="36"/>
      <c r="N65" s="36"/>
      <c r="O65" s="36"/>
      <c r="P65" s="175">
        <v>1</v>
      </c>
      <c r="Q65" s="32">
        <f t="shared" si="0"/>
        <v>4.3</v>
      </c>
      <c r="R65" s="33" t="str">
        <f t="shared" si="3"/>
        <v>D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2533</v>
      </c>
      <c r="D66" s="26" t="s">
        <v>2534</v>
      </c>
      <c r="E66" s="27" t="s">
        <v>515</v>
      </c>
      <c r="F66" s="25" t="s">
        <v>498</v>
      </c>
      <c r="G66" s="25" t="s">
        <v>966</v>
      </c>
      <c r="H66" s="29">
        <v>10</v>
      </c>
      <c r="I66" s="29">
        <v>8</v>
      </c>
      <c r="J66" s="29" t="s">
        <v>27</v>
      </c>
      <c r="K66" s="29" t="s">
        <v>27</v>
      </c>
      <c r="L66" s="36"/>
      <c r="M66" s="36"/>
      <c r="N66" s="36"/>
      <c r="O66" s="36"/>
      <c r="P66" s="175">
        <v>2</v>
      </c>
      <c r="Q66" s="32">
        <f t="shared" si="0"/>
        <v>5.4</v>
      </c>
      <c r="R66" s="33" t="str">
        <f t="shared" si="3"/>
        <v>D+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2535</v>
      </c>
      <c r="D67" s="26" t="s">
        <v>928</v>
      </c>
      <c r="E67" s="27" t="s">
        <v>515</v>
      </c>
      <c r="F67" s="25" t="s">
        <v>1128</v>
      </c>
      <c r="G67" s="25" t="s">
        <v>376</v>
      </c>
      <c r="H67" s="29">
        <v>10</v>
      </c>
      <c r="I67" s="29">
        <v>8</v>
      </c>
      <c r="J67" s="29" t="s">
        <v>27</v>
      </c>
      <c r="K67" s="29" t="s">
        <v>27</v>
      </c>
      <c r="L67" s="36"/>
      <c r="M67" s="36"/>
      <c r="N67" s="36"/>
      <c r="O67" s="36"/>
      <c r="P67" s="175">
        <v>2</v>
      </c>
      <c r="Q67" s="32">
        <f t="shared" si="0"/>
        <v>5.4</v>
      </c>
      <c r="R67" s="33" t="str">
        <f t="shared" si="3"/>
        <v>D+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2536</v>
      </c>
      <c r="D68" s="26" t="s">
        <v>2537</v>
      </c>
      <c r="E68" s="27" t="s">
        <v>522</v>
      </c>
      <c r="F68" s="25" t="s">
        <v>94</v>
      </c>
      <c r="G68" s="25" t="s">
        <v>100</v>
      </c>
      <c r="H68" s="29">
        <v>10</v>
      </c>
      <c r="I68" s="29">
        <v>7</v>
      </c>
      <c r="J68" s="29" t="s">
        <v>27</v>
      </c>
      <c r="K68" s="29" t="s">
        <v>27</v>
      </c>
      <c r="L68" s="36"/>
      <c r="M68" s="36"/>
      <c r="N68" s="36"/>
      <c r="O68" s="36"/>
      <c r="P68" s="175">
        <v>6</v>
      </c>
      <c r="Q68" s="32">
        <f t="shared" si="0"/>
        <v>7.1</v>
      </c>
      <c r="R68" s="33" t="str">
        <f t="shared" si="3"/>
        <v>B</v>
      </c>
      <c r="S68" s="34" t="str">
        <f t="shared" si="1"/>
        <v>Khá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2538</v>
      </c>
      <c r="D69" s="26" t="s">
        <v>1641</v>
      </c>
      <c r="E69" s="27" t="s">
        <v>334</v>
      </c>
      <c r="F69" s="25" t="s">
        <v>270</v>
      </c>
      <c r="G69" s="25" t="s">
        <v>234</v>
      </c>
      <c r="H69" s="29">
        <v>10</v>
      </c>
      <c r="I69" s="29">
        <v>10</v>
      </c>
      <c r="J69" s="29" t="s">
        <v>27</v>
      </c>
      <c r="K69" s="29" t="s">
        <v>27</v>
      </c>
      <c r="L69" s="36"/>
      <c r="M69" s="36"/>
      <c r="N69" s="36"/>
      <c r="O69" s="36"/>
      <c r="P69" s="175">
        <v>3</v>
      </c>
      <c r="Q69" s="32">
        <f t="shared" si="0"/>
        <v>6.5</v>
      </c>
      <c r="R69" s="33" t="str">
        <f t="shared" si="3"/>
        <v>C+</v>
      </c>
      <c r="S69" s="34" t="str">
        <f t="shared" si="1"/>
        <v>Trung bình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2539</v>
      </c>
      <c r="D70" s="26" t="s">
        <v>2540</v>
      </c>
      <c r="E70" s="27" t="s">
        <v>529</v>
      </c>
      <c r="F70" s="25" t="s">
        <v>2541</v>
      </c>
      <c r="G70" s="25" t="s">
        <v>200</v>
      </c>
      <c r="H70" s="29">
        <v>10</v>
      </c>
      <c r="I70" s="29">
        <v>10</v>
      </c>
      <c r="J70" s="29" t="s">
        <v>27</v>
      </c>
      <c r="K70" s="29" t="s">
        <v>27</v>
      </c>
      <c r="L70" s="36"/>
      <c r="M70" s="36"/>
      <c r="N70" s="36"/>
      <c r="O70" s="36"/>
      <c r="P70" s="175">
        <v>3</v>
      </c>
      <c r="Q70" s="32">
        <f t="shared" si="0"/>
        <v>6.5</v>
      </c>
      <c r="R70" s="33" t="str">
        <f t="shared" si="3"/>
        <v>C+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customHeight="1">
      <c r="B71" s="24">
        <v>61</v>
      </c>
      <c r="C71" s="25" t="s">
        <v>2542</v>
      </c>
      <c r="D71" s="26" t="s">
        <v>2211</v>
      </c>
      <c r="E71" s="27" t="s">
        <v>529</v>
      </c>
      <c r="F71" s="25" t="s">
        <v>977</v>
      </c>
      <c r="G71" s="25" t="s">
        <v>124</v>
      </c>
      <c r="H71" s="29">
        <v>9</v>
      </c>
      <c r="I71" s="29">
        <v>8</v>
      </c>
      <c r="J71" s="29" t="s">
        <v>27</v>
      </c>
      <c r="K71" s="29" t="s">
        <v>27</v>
      </c>
      <c r="L71" s="36"/>
      <c r="M71" s="36"/>
      <c r="N71" s="36"/>
      <c r="O71" s="36"/>
      <c r="P71" s="175">
        <v>1</v>
      </c>
      <c r="Q71" s="32">
        <f t="shared" si="0"/>
        <v>4.7</v>
      </c>
      <c r="R71" s="33" t="str">
        <f t="shared" si="3"/>
        <v>D</v>
      </c>
      <c r="S71" s="34" t="str">
        <f t="shared" si="1"/>
        <v>Trung bình yếu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customHeight="1">
      <c r="B72" s="24">
        <v>62</v>
      </c>
      <c r="C72" s="25" t="s">
        <v>2543</v>
      </c>
      <c r="D72" s="26" t="s">
        <v>410</v>
      </c>
      <c r="E72" s="27" t="s">
        <v>1077</v>
      </c>
      <c r="F72" s="25" t="s">
        <v>1259</v>
      </c>
      <c r="G72" s="25" t="s">
        <v>191</v>
      </c>
      <c r="H72" s="29">
        <v>9</v>
      </c>
      <c r="I72" s="29">
        <v>8</v>
      </c>
      <c r="J72" s="29" t="s">
        <v>27</v>
      </c>
      <c r="K72" s="29" t="s">
        <v>27</v>
      </c>
      <c r="L72" s="36"/>
      <c r="M72" s="36"/>
      <c r="N72" s="36"/>
      <c r="O72" s="36"/>
      <c r="P72" s="175">
        <v>2</v>
      </c>
      <c r="Q72" s="32">
        <f t="shared" si="0"/>
        <v>5.2</v>
      </c>
      <c r="R72" s="33" t="str">
        <f t="shared" si="3"/>
        <v>D+</v>
      </c>
      <c r="S72" s="34" t="str">
        <f t="shared" si="1"/>
        <v>Trung bình yếu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customHeight="1">
      <c r="B73" s="24">
        <v>63</v>
      </c>
      <c r="C73" s="25" t="s">
        <v>2544</v>
      </c>
      <c r="D73" s="26" t="s">
        <v>1870</v>
      </c>
      <c r="E73" s="27" t="s">
        <v>536</v>
      </c>
      <c r="F73" s="25" t="s">
        <v>1229</v>
      </c>
      <c r="G73" s="25" t="s">
        <v>930</v>
      </c>
      <c r="H73" s="29">
        <v>10</v>
      </c>
      <c r="I73" s="29">
        <v>6</v>
      </c>
      <c r="J73" s="29" t="s">
        <v>27</v>
      </c>
      <c r="K73" s="29" t="s">
        <v>27</v>
      </c>
      <c r="L73" s="36"/>
      <c r="M73" s="36"/>
      <c r="N73" s="36"/>
      <c r="O73" s="36"/>
      <c r="P73" s="175">
        <v>4</v>
      </c>
      <c r="Q73" s="32">
        <f t="shared" si="0"/>
        <v>5.8</v>
      </c>
      <c r="R73" s="33" t="str">
        <f t="shared" si="3"/>
        <v>C</v>
      </c>
      <c r="S73" s="34" t="str">
        <f t="shared" si="1"/>
        <v>Trung bình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147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60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2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3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87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887" priority="2" operator="greaterThan">
      <formula>10</formula>
    </cfRule>
  </conditionalFormatting>
  <conditionalFormatting sqref="C1:C1048576">
    <cfRule type="duplicateValues" dxfId="2886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9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6.2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2435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43603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6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1</v>
      </c>
      <c r="AI9" s="81">
        <f>+$AH$9/$Y$9</f>
        <v>6.6666666666666671E-3</v>
      </c>
      <c r="AJ9" s="73">
        <f>COUNTIF($V$11:$V$219,"Đạt")</f>
        <v>59</v>
      </c>
      <c r="AK9" s="80">
        <f>+$AJ$9/$Y$9</f>
        <v>0.39333333333333331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20.25" customHeight="1">
      <c r="B11" s="109">
        <v>1</v>
      </c>
      <c r="C11" s="110" t="s">
        <v>2545</v>
      </c>
      <c r="D11" s="111" t="s">
        <v>822</v>
      </c>
      <c r="E11" s="112" t="s">
        <v>1219</v>
      </c>
      <c r="F11" s="110" t="s">
        <v>204</v>
      </c>
      <c r="G11" s="110" t="s">
        <v>653</v>
      </c>
      <c r="H11" s="107">
        <v>9</v>
      </c>
      <c r="I11" s="107">
        <v>7</v>
      </c>
      <c r="J11" s="107" t="s">
        <v>27</v>
      </c>
      <c r="K11" s="107" t="s">
        <v>27</v>
      </c>
      <c r="L11" s="113"/>
      <c r="M11" s="113"/>
      <c r="N11" s="113"/>
      <c r="O11" s="113"/>
      <c r="P11" s="177">
        <v>5</v>
      </c>
      <c r="Q11" s="114">
        <f t="shared" ref="Q11:Q74" si="0">ROUND(SUMPRODUCT(H11:P11,$H$10:$P$10)/100,1)</f>
        <v>6.4</v>
      </c>
      <c r="R11" s="115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C</v>
      </c>
      <c r="S11" s="115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</v>
      </c>
      <c r="T11" s="116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20.25" customHeight="1">
      <c r="B12" s="117">
        <v>2</v>
      </c>
      <c r="C12" s="118" t="s">
        <v>2546</v>
      </c>
      <c r="D12" s="119" t="s">
        <v>2547</v>
      </c>
      <c r="E12" s="120" t="s">
        <v>73</v>
      </c>
      <c r="F12" s="118" t="s">
        <v>1039</v>
      </c>
      <c r="G12" s="118" t="s">
        <v>930</v>
      </c>
      <c r="H12" s="108">
        <v>9</v>
      </c>
      <c r="I12" s="108">
        <v>5</v>
      </c>
      <c r="J12" s="108" t="s">
        <v>27</v>
      </c>
      <c r="K12" s="108" t="s">
        <v>27</v>
      </c>
      <c r="L12" s="121"/>
      <c r="M12" s="121"/>
      <c r="N12" s="121"/>
      <c r="O12" s="121"/>
      <c r="P12" s="178">
        <v>2</v>
      </c>
      <c r="Q12" s="122">
        <f t="shared" si="0"/>
        <v>4.3</v>
      </c>
      <c r="R12" s="12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</v>
      </c>
      <c r="S12" s="124" t="str">
        <f t="shared" si="1"/>
        <v>Trung bình yếu</v>
      </c>
      <c r="T12" s="12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20.25" customHeight="1">
      <c r="B13" s="117">
        <v>3</v>
      </c>
      <c r="C13" s="118" t="s">
        <v>2548</v>
      </c>
      <c r="D13" s="119" t="s">
        <v>2549</v>
      </c>
      <c r="E13" s="120" t="s">
        <v>73</v>
      </c>
      <c r="F13" s="118" t="s">
        <v>488</v>
      </c>
      <c r="G13" s="118" t="s">
        <v>653</v>
      </c>
      <c r="H13" s="108">
        <v>10</v>
      </c>
      <c r="I13" s="108">
        <v>8</v>
      </c>
      <c r="J13" s="108" t="s">
        <v>27</v>
      </c>
      <c r="K13" s="108" t="s">
        <v>27</v>
      </c>
      <c r="L13" s="126"/>
      <c r="M13" s="126"/>
      <c r="N13" s="126"/>
      <c r="O13" s="126"/>
      <c r="P13" s="178">
        <v>3</v>
      </c>
      <c r="Q13" s="122">
        <f t="shared" si="0"/>
        <v>5.9</v>
      </c>
      <c r="R13" s="12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C</v>
      </c>
      <c r="S13" s="124" t="str">
        <f t="shared" si="1"/>
        <v>Trung bình</v>
      </c>
      <c r="T13" s="12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20.25" customHeight="1">
      <c r="B14" s="117">
        <v>4</v>
      </c>
      <c r="C14" s="118" t="s">
        <v>2550</v>
      </c>
      <c r="D14" s="119" t="s">
        <v>1422</v>
      </c>
      <c r="E14" s="120" t="s">
        <v>73</v>
      </c>
      <c r="F14" s="118" t="s">
        <v>1563</v>
      </c>
      <c r="G14" s="118" t="s">
        <v>376</v>
      </c>
      <c r="H14" s="108">
        <v>10</v>
      </c>
      <c r="I14" s="108">
        <v>7</v>
      </c>
      <c r="J14" s="108" t="s">
        <v>27</v>
      </c>
      <c r="K14" s="108" t="s">
        <v>27</v>
      </c>
      <c r="L14" s="126"/>
      <c r="M14" s="126"/>
      <c r="N14" s="126"/>
      <c r="O14" s="126"/>
      <c r="P14" s="178">
        <v>1</v>
      </c>
      <c r="Q14" s="122">
        <f t="shared" si="0"/>
        <v>4.5999999999999996</v>
      </c>
      <c r="R14" s="123" t="str">
        <f t="shared" si="3"/>
        <v>D</v>
      </c>
      <c r="S14" s="124" t="str">
        <f t="shared" si="1"/>
        <v>Trung bình yếu</v>
      </c>
      <c r="T14" s="12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20.25" customHeight="1">
      <c r="B15" s="117">
        <v>5</v>
      </c>
      <c r="C15" s="118" t="s">
        <v>2551</v>
      </c>
      <c r="D15" s="119" t="s">
        <v>2552</v>
      </c>
      <c r="E15" s="120" t="s">
        <v>73</v>
      </c>
      <c r="F15" s="118" t="s">
        <v>2553</v>
      </c>
      <c r="G15" s="118" t="s">
        <v>376</v>
      </c>
      <c r="H15" s="108">
        <v>10</v>
      </c>
      <c r="I15" s="108">
        <v>5</v>
      </c>
      <c r="J15" s="108" t="s">
        <v>27</v>
      </c>
      <c r="K15" s="108" t="s">
        <v>27</v>
      </c>
      <c r="L15" s="126"/>
      <c r="M15" s="126"/>
      <c r="N15" s="126"/>
      <c r="O15" s="126"/>
      <c r="P15" s="178">
        <v>3</v>
      </c>
      <c r="Q15" s="122">
        <f t="shared" si="0"/>
        <v>5</v>
      </c>
      <c r="R15" s="123" t="str">
        <f t="shared" si="3"/>
        <v>D+</v>
      </c>
      <c r="S15" s="124" t="str">
        <f t="shared" si="1"/>
        <v>Trung bình yếu</v>
      </c>
      <c r="T15" s="12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20.25" customHeight="1">
      <c r="B16" s="117">
        <v>6</v>
      </c>
      <c r="C16" s="118" t="s">
        <v>2554</v>
      </c>
      <c r="D16" s="119" t="s">
        <v>2555</v>
      </c>
      <c r="E16" s="120" t="s">
        <v>73</v>
      </c>
      <c r="F16" s="118" t="s">
        <v>1794</v>
      </c>
      <c r="G16" s="118" t="s">
        <v>653</v>
      </c>
      <c r="H16" s="108">
        <v>10</v>
      </c>
      <c r="I16" s="108">
        <v>6</v>
      </c>
      <c r="J16" s="108" t="s">
        <v>27</v>
      </c>
      <c r="K16" s="108" t="s">
        <v>27</v>
      </c>
      <c r="L16" s="126"/>
      <c r="M16" s="126"/>
      <c r="N16" s="126"/>
      <c r="O16" s="126"/>
      <c r="P16" s="178">
        <v>3</v>
      </c>
      <c r="Q16" s="122">
        <f t="shared" si="0"/>
        <v>5.3</v>
      </c>
      <c r="R16" s="123" t="str">
        <f t="shared" si="3"/>
        <v>D+</v>
      </c>
      <c r="S16" s="124" t="str">
        <f t="shared" si="1"/>
        <v>Trung bình yếu</v>
      </c>
      <c r="T16" s="12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20.25" customHeight="1">
      <c r="B17" s="117">
        <v>7</v>
      </c>
      <c r="C17" s="118" t="s">
        <v>2556</v>
      </c>
      <c r="D17" s="119" t="s">
        <v>140</v>
      </c>
      <c r="E17" s="120" t="s">
        <v>2557</v>
      </c>
      <c r="F17" s="118" t="s">
        <v>166</v>
      </c>
      <c r="G17" s="118" t="s">
        <v>143</v>
      </c>
      <c r="H17" s="108">
        <v>10</v>
      </c>
      <c r="I17" s="108">
        <v>9</v>
      </c>
      <c r="J17" s="108" t="s">
        <v>27</v>
      </c>
      <c r="K17" s="108" t="s">
        <v>27</v>
      </c>
      <c r="L17" s="126"/>
      <c r="M17" s="126"/>
      <c r="N17" s="126"/>
      <c r="O17" s="126"/>
      <c r="P17" s="178">
        <v>3</v>
      </c>
      <c r="Q17" s="122">
        <f t="shared" si="0"/>
        <v>6.2</v>
      </c>
      <c r="R17" s="123" t="str">
        <f t="shared" si="3"/>
        <v>C</v>
      </c>
      <c r="S17" s="124" t="str">
        <f t="shared" si="1"/>
        <v>Trung bình</v>
      </c>
      <c r="T17" s="12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20.25" customHeight="1">
      <c r="B18" s="117">
        <v>8</v>
      </c>
      <c r="C18" s="118" t="s">
        <v>2558</v>
      </c>
      <c r="D18" s="119" t="s">
        <v>876</v>
      </c>
      <c r="E18" s="120" t="s">
        <v>386</v>
      </c>
      <c r="F18" s="118" t="s">
        <v>1086</v>
      </c>
      <c r="G18" s="118" t="s">
        <v>408</v>
      </c>
      <c r="H18" s="108">
        <v>10</v>
      </c>
      <c r="I18" s="108">
        <v>10</v>
      </c>
      <c r="J18" s="108" t="s">
        <v>27</v>
      </c>
      <c r="K18" s="108" t="s">
        <v>27</v>
      </c>
      <c r="L18" s="126"/>
      <c r="M18" s="126"/>
      <c r="N18" s="126"/>
      <c r="O18" s="126"/>
      <c r="P18" s="178">
        <v>4</v>
      </c>
      <c r="Q18" s="122">
        <f t="shared" si="0"/>
        <v>7</v>
      </c>
      <c r="R18" s="123" t="str">
        <f t="shared" si="3"/>
        <v>B</v>
      </c>
      <c r="S18" s="124" t="str">
        <f t="shared" si="1"/>
        <v>Khá</v>
      </c>
      <c r="T18" s="12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20.25" customHeight="1">
      <c r="B19" s="117">
        <v>9</v>
      </c>
      <c r="C19" s="118" t="s">
        <v>2559</v>
      </c>
      <c r="D19" s="119" t="s">
        <v>2560</v>
      </c>
      <c r="E19" s="120" t="s">
        <v>113</v>
      </c>
      <c r="F19" s="118" t="s">
        <v>797</v>
      </c>
      <c r="G19" s="118" t="s">
        <v>376</v>
      </c>
      <c r="H19" s="108">
        <v>10</v>
      </c>
      <c r="I19" s="108">
        <v>10</v>
      </c>
      <c r="J19" s="108" t="s">
        <v>27</v>
      </c>
      <c r="K19" s="108" t="s">
        <v>27</v>
      </c>
      <c r="L19" s="126"/>
      <c r="M19" s="126"/>
      <c r="N19" s="126"/>
      <c r="O19" s="126"/>
      <c r="P19" s="178">
        <v>4</v>
      </c>
      <c r="Q19" s="122">
        <f t="shared" si="0"/>
        <v>7</v>
      </c>
      <c r="R19" s="123" t="str">
        <f t="shared" si="3"/>
        <v>B</v>
      </c>
      <c r="S19" s="124" t="str">
        <f t="shared" si="1"/>
        <v>Khá</v>
      </c>
      <c r="T19" s="12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20.25" customHeight="1">
      <c r="B20" s="117">
        <v>10</v>
      </c>
      <c r="C20" s="118" t="s">
        <v>2561</v>
      </c>
      <c r="D20" s="119" t="s">
        <v>2562</v>
      </c>
      <c r="E20" s="120" t="s">
        <v>113</v>
      </c>
      <c r="F20" s="118" t="s">
        <v>1690</v>
      </c>
      <c r="G20" s="118" t="s">
        <v>424</v>
      </c>
      <c r="H20" s="108">
        <v>9</v>
      </c>
      <c r="I20" s="108">
        <v>7</v>
      </c>
      <c r="J20" s="108" t="s">
        <v>27</v>
      </c>
      <c r="K20" s="108" t="s">
        <v>27</v>
      </c>
      <c r="L20" s="126"/>
      <c r="M20" s="126"/>
      <c r="N20" s="126"/>
      <c r="O20" s="126"/>
      <c r="P20" s="178">
        <v>1</v>
      </c>
      <c r="Q20" s="122">
        <f t="shared" si="0"/>
        <v>4.4000000000000004</v>
      </c>
      <c r="R20" s="123" t="str">
        <f t="shared" si="3"/>
        <v>D</v>
      </c>
      <c r="S20" s="124" t="str">
        <f t="shared" si="1"/>
        <v>Trung bình yếu</v>
      </c>
      <c r="T20" s="12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20.25" customHeight="1">
      <c r="B21" s="117">
        <v>11</v>
      </c>
      <c r="C21" s="118" t="s">
        <v>2563</v>
      </c>
      <c r="D21" s="119" t="s">
        <v>1197</v>
      </c>
      <c r="E21" s="120" t="s">
        <v>113</v>
      </c>
      <c r="F21" s="118" t="s">
        <v>1262</v>
      </c>
      <c r="G21" s="118" t="s">
        <v>653</v>
      </c>
      <c r="H21" s="108">
        <v>10</v>
      </c>
      <c r="I21" s="108">
        <v>7</v>
      </c>
      <c r="J21" s="108" t="s">
        <v>27</v>
      </c>
      <c r="K21" s="108" t="s">
        <v>27</v>
      </c>
      <c r="L21" s="126"/>
      <c r="M21" s="126"/>
      <c r="N21" s="126"/>
      <c r="O21" s="126"/>
      <c r="P21" s="178">
        <v>4</v>
      </c>
      <c r="Q21" s="122">
        <f t="shared" si="0"/>
        <v>6.1</v>
      </c>
      <c r="R21" s="123" t="str">
        <f t="shared" si="3"/>
        <v>C</v>
      </c>
      <c r="S21" s="124" t="str">
        <f t="shared" si="1"/>
        <v>Trung bình</v>
      </c>
      <c r="T21" s="12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20.25" customHeight="1">
      <c r="B22" s="117">
        <v>12</v>
      </c>
      <c r="C22" s="118" t="s">
        <v>2564</v>
      </c>
      <c r="D22" s="119" t="s">
        <v>664</v>
      </c>
      <c r="E22" s="120" t="s">
        <v>113</v>
      </c>
      <c r="F22" s="118" t="s">
        <v>177</v>
      </c>
      <c r="G22" s="118" t="s">
        <v>158</v>
      </c>
      <c r="H22" s="108">
        <v>10</v>
      </c>
      <c r="I22" s="108">
        <v>6</v>
      </c>
      <c r="J22" s="108" t="s">
        <v>27</v>
      </c>
      <c r="K22" s="108" t="s">
        <v>27</v>
      </c>
      <c r="L22" s="126"/>
      <c r="M22" s="126"/>
      <c r="N22" s="126"/>
      <c r="O22" s="126"/>
      <c r="P22" s="178">
        <v>1</v>
      </c>
      <c r="Q22" s="122">
        <f t="shared" si="0"/>
        <v>4.3</v>
      </c>
      <c r="R22" s="123" t="str">
        <f t="shared" si="3"/>
        <v>D</v>
      </c>
      <c r="S22" s="124" t="str">
        <f t="shared" si="1"/>
        <v>Trung bình yếu</v>
      </c>
      <c r="T22" s="12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20.25" customHeight="1">
      <c r="B23" s="117">
        <v>13</v>
      </c>
      <c r="C23" s="118" t="s">
        <v>2565</v>
      </c>
      <c r="D23" s="119" t="s">
        <v>1518</v>
      </c>
      <c r="E23" s="120" t="s">
        <v>393</v>
      </c>
      <c r="F23" s="118" t="s">
        <v>233</v>
      </c>
      <c r="G23" s="118" t="s">
        <v>424</v>
      </c>
      <c r="H23" s="108">
        <v>10</v>
      </c>
      <c r="I23" s="108">
        <v>8</v>
      </c>
      <c r="J23" s="108" t="s">
        <v>27</v>
      </c>
      <c r="K23" s="108" t="s">
        <v>27</v>
      </c>
      <c r="L23" s="126"/>
      <c r="M23" s="126"/>
      <c r="N23" s="126"/>
      <c r="O23" s="126"/>
      <c r="P23" s="178">
        <v>1</v>
      </c>
      <c r="Q23" s="122">
        <f t="shared" si="0"/>
        <v>4.9000000000000004</v>
      </c>
      <c r="R23" s="123" t="str">
        <f t="shared" si="3"/>
        <v>D</v>
      </c>
      <c r="S23" s="124" t="str">
        <f t="shared" si="1"/>
        <v>Trung bình yếu</v>
      </c>
      <c r="T23" s="12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20.25" customHeight="1">
      <c r="B24" s="117">
        <v>14</v>
      </c>
      <c r="C24" s="118" t="s">
        <v>2566</v>
      </c>
      <c r="D24" s="119" t="s">
        <v>1112</v>
      </c>
      <c r="E24" s="120" t="s">
        <v>393</v>
      </c>
      <c r="F24" s="118" t="s">
        <v>507</v>
      </c>
      <c r="G24" s="118" t="s">
        <v>930</v>
      </c>
      <c r="H24" s="108">
        <v>9</v>
      </c>
      <c r="I24" s="108">
        <v>8</v>
      </c>
      <c r="J24" s="108" t="s">
        <v>27</v>
      </c>
      <c r="K24" s="108" t="s">
        <v>27</v>
      </c>
      <c r="L24" s="126"/>
      <c r="M24" s="126"/>
      <c r="N24" s="126"/>
      <c r="O24" s="126"/>
      <c r="P24" s="178">
        <v>3</v>
      </c>
      <c r="Q24" s="122">
        <f t="shared" si="0"/>
        <v>5.7</v>
      </c>
      <c r="R24" s="123" t="str">
        <f t="shared" si="3"/>
        <v>C</v>
      </c>
      <c r="S24" s="124" t="str">
        <f t="shared" si="1"/>
        <v>Trung bình</v>
      </c>
      <c r="T24" s="12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20.25" customHeight="1">
      <c r="B25" s="117">
        <v>15</v>
      </c>
      <c r="C25" s="118" t="s">
        <v>2567</v>
      </c>
      <c r="D25" s="119" t="s">
        <v>374</v>
      </c>
      <c r="E25" s="120" t="s">
        <v>948</v>
      </c>
      <c r="F25" s="118" t="s">
        <v>622</v>
      </c>
      <c r="G25" s="118" t="s">
        <v>237</v>
      </c>
      <c r="H25" s="108">
        <v>10</v>
      </c>
      <c r="I25" s="108">
        <v>9</v>
      </c>
      <c r="J25" s="108" t="s">
        <v>27</v>
      </c>
      <c r="K25" s="108" t="s">
        <v>27</v>
      </c>
      <c r="L25" s="126"/>
      <c r="M25" s="126"/>
      <c r="N25" s="126"/>
      <c r="O25" s="126"/>
      <c r="P25" s="178">
        <v>7</v>
      </c>
      <c r="Q25" s="122">
        <f t="shared" si="0"/>
        <v>8.1999999999999993</v>
      </c>
      <c r="R25" s="123" t="str">
        <f t="shared" si="3"/>
        <v>B+</v>
      </c>
      <c r="S25" s="124" t="str">
        <f t="shared" si="1"/>
        <v>Khá</v>
      </c>
      <c r="T25" s="12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20.25" customHeight="1">
      <c r="B26" s="117">
        <v>16</v>
      </c>
      <c r="C26" s="118" t="s">
        <v>2568</v>
      </c>
      <c r="D26" s="119" t="s">
        <v>2569</v>
      </c>
      <c r="E26" s="120" t="s">
        <v>777</v>
      </c>
      <c r="F26" s="118" t="s">
        <v>861</v>
      </c>
      <c r="G26" s="118" t="s">
        <v>930</v>
      </c>
      <c r="H26" s="108">
        <v>10</v>
      </c>
      <c r="I26" s="108">
        <v>6</v>
      </c>
      <c r="J26" s="108" t="s">
        <v>27</v>
      </c>
      <c r="K26" s="108" t="s">
        <v>27</v>
      </c>
      <c r="L26" s="126"/>
      <c r="M26" s="126"/>
      <c r="N26" s="126"/>
      <c r="O26" s="126"/>
      <c r="P26" s="178">
        <v>2</v>
      </c>
      <c r="Q26" s="122">
        <f t="shared" si="0"/>
        <v>4.8</v>
      </c>
      <c r="R26" s="123" t="str">
        <f t="shared" si="3"/>
        <v>D</v>
      </c>
      <c r="S26" s="124" t="str">
        <f t="shared" si="1"/>
        <v>Trung bình yếu</v>
      </c>
      <c r="T26" s="12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20.25" customHeight="1">
      <c r="B27" s="117">
        <v>17</v>
      </c>
      <c r="C27" s="118" t="s">
        <v>2570</v>
      </c>
      <c r="D27" s="119" t="s">
        <v>131</v>
      </c>
      <c r="E27" s="120" t="s">
        <v>118</v>
      </c>
      <c r="F27" s="118" t="s">
        <v>800</v>
      </c>
      <c r="G27" s="118" t="s">
        <v>653</v>
      </c>
      <c r="H27" s="108">
        <v>10</v>
      </c>
      <c r="I27" s="108">
        <v>9</v>
      </c>
      <c r="J27" s="108" t="s">
        <v>27</v>
      </c>
      <c r="K27" s="108" t="s">
        <v>27</v>
      </c>
      <c r="L27" s="126"/>
      <c r="M27" s="126"/>
      <c r="N27" s="126"/>
      <c r="O27" s="126"/>
      <c r="P27" s="178">
        <v>1</v>
      </c>
      <c r="Q27" s="122">
        <f t="shared" si="0"/>
        <v>5.2</v>
      </c>
      <c r="R27" s="123" t="str">
        <f t="shared" si="3"/>
        <v>D+</v>
      </c>
      <c r="S27" s="124" t="str">
        <f t="shared" si="1"/>
        <v>Trung bình yếu</v>
      </c>
      <c r="T27" s="12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20.25" customHeight="1">
      <c r="B28" s="117">
        <v>18</v>
      </c>
      <c r="C28" s="118" t="s">
        <v>2571</v>
      </c>
      <c r="D28" s="119" t="s">
        <v>2572</v>
      </c>
      <c r="E28" s="120" t="s">
        <v>406</v>
      </c>
      <c r="F28" s="118" t="s">
        <v>622</v>
      </c>
      <c r="G28" s="118" t="s">
        <v>167</v>
      </c>
      <c r="H28" s="108">
        <v>9</v>
      </c>
      <c r="I28" s="108">
        <v>8</v>
      </c>
      <c r="J28" s="108" t="s">
        <v>27</v>
      </c>
      <c r="K28" s="108" t="s">
        <v>27</v>
      </c>
      <c r="L28" s="126"/>
      <c r="M28" s="126"/>
      <c r="N28" s="126"/>
      <c r="O28" s="126"/>
      <c r="P28" s="178">
        <v>3</v>
      </c>
      <c r="Q28" s="122">
        <f t="shared" si="0"/>
        <v>5.7</v>
      </c>
      <c r="R28" s="123" t="str">
        <f t="shared" si="3"/>
        <v>C</v>
      </c>
      <c r="S28" s="124" t="str">
        <f t="shared" si="1"/>
        <v>Trung bình</v>
      </c>
      <c r="T28" s="12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20.25" customHeight="1">
      <c r="B29" s="117">
        <v>19</v>
      </c>
      <c r="C29" s="118" t="s">
        <v>2573</v>
      </c>
      <c r="D29" s="119" t="s">
        <v>1114</v>
      </c>
      <c r="E29" s="120" t="s">
        <v>406</v>
      </c>
      <c r="F29" s="118" t="s">
        <v>1270</v>
      </c>
      <c r="G29" s="118" t="s">
        <v>930</v>
      </c>
      <c r="H29" s="108">
        <v>10</v>
      </c>
      <c r="I29" s="108">
        <v>10</v>
      </c>
      <c r="J29" s="108" t="s">
        <v>27</v>
      </c>
      <c r="K29" s="108" t="s">
        <v>27</v>
      </c>
      <c r="L29" s="126"/>
      <c r="M29" s="126"/>
      <c r="N29" s="126"/>
      <c r="O29" s="126"/>
      <c r="P29" s="178">
        <v>7</v>
      </c>
      <c r="Q29" s="122">
        <f t="shared" si="0"/>
        <v>8.5</v>
      </c>
      <c r="R29" s="123" t="str">
        <f t="shared" si="3"/>
        <v>A</v>
      </c>
      <c r="S29" s="124" t="str">
        <f t="shared" si="1"/>
        <v>Giỏi</v>
      </c>
      <c r="T29" s="12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20.25" customHeight="1">
      <c r="B30" s="117">
        <v>20</v>
      </c>
      <c r="C30" s="118" t="s">
        <v>2574</v>
      </c>
      <c r="D30" s="119" t="s">
        <v>2575</v>
      </c>
      <c r="E30" s="120" t="s">
        <v>565</v>
      </c>
      <c r="F30" s="118" t="s">
        <v>1773</v>
      </c>
      <c r="G30" s="118" t="s">
        <v>376</v>
      </c>
      <c r="H30" s="108">
        <v>10</v>
      </c>
      <c r="I30" s="108">
        <v>7</v>
      </c>
      <c r="J30" s="108" t="s">
        <v>27</v>
      </c>
      <c r="K30" s="108" t="s">
        <v>27</v>
      </c>
      <c r="L30" s="126"/>
      <c r="M30" s="126"/>
      <c r="N30" s="126"/>
      <c r="O30" s="126"/>
      <c r="P30" s="178">
        <v>3</v>
      </c>
      <c r="Q30" s="122">
        <f t="shared" si="0"/>
        <v>5.6</v>
      </c>
      <c r="R30" s="123" t="str">
        <f t="shared" si="3"/>
        <v>C</v>
      </c>
      <c r="S30" s="124" t="str">
        <f t="shared" si="1"/>
        <v>Trung bình</v>
      </c>
      <c r="T30" s="12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20.25" customHeight="1">
      <c r="B31" s="117">
        <v>21</v>
      </c>
      <c r="C31" s="118" t="s">
        <v>2576</v>
      </c>
      <c r="D31" s="119" t="s">
        <v>935</v>
      </c>
      <c r="E31" s="120" t="s">
        <v>2577</v>
      </c>
      <c r="F31" s="118" t="s">
        <v>353</v>
      </c>
      <c r="G31" s="118" t="s">
        <v>237</v>
      </c>
      <c r="H31" s="108">
        <v>10</v>
      </c>
      <c r="I31" s="108">
        <v>5</v>
      </c>
      <c r="J31" s="108" t="s">
        <v>27</v>
      </c>
      <c r="K31" s="108" t="s">
        <v>27</v>
      </c>
      <c r="L31" s="126"/>
      <c r="M31" s="126"/>
      <c r="N31" s="126"/>
      <c r="O31" s="126"/>
      <c r="P31" s="178">
        <v>2</v>
      </c>
      <c r="Q31" s="122">
        <f t="shared" si="0"/>
        <v>4.5</v>
      </c>
      <c r="R31" s="123" t="str">
        <f t="shared" si="3"/>
        <v>D</v>
      </c>
      <c r="S31" s="124" t="str">
        <f t="shared" si="1"/>
        <v>Trung bình yếu</v>
      </c>
      <c r="T31" s="12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20.25" customHeight="1">
      <c r="B32" s="117">
        <v>22</v>
      </c>
      <c r="C32" s="118" t="s">
        <v>2578</v>
      </c>
      <c r="D32" s="119" t="s">
        <v>2579</v>
      </c>
      <c r="E32" s="120" t="s">
        <v>141</v>
      </c>
      <c r="F32" s="118" t="s">
        <v>341</v>
      </c>
      <c r="G32" s="118" t="s">
        <v>930</v>
      </c>
      <c r="H32" s="108">
        <v>10</v>
      </c>
      <c r="I32" s="108">
        <v>9</v>
      </c>
      <c r="J32" s="108" t="s">
        <v>27</v>
      </c>
      <c r="K32" s="108" t="s">
        <v>27</v>
      </c>
      <c r="L32" s="126"/>
      <c r="M32" s="126"/>
      <c r="N32" s="126"/>
      <c r="O32" s="126"/>
      <c r="P32" s="178">
        <v>6</v>
      </c>
      <c r="Q32" s="122">
        <f t="shared" si="0"/>
        <v>7.7</v>
      </c>
      <c r="R32" s="123" t="str">
        <f t="shared" si="3"/>
        <v>B</v>
      </c>
      <c r="S32" s="124" t="str">
        <f t="shared" si="1"/>
        <v>Khá</v>
      </c>
      <c r="T32" s="12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20.25" customHeight="1">
      <c r="B33" s="117">
        <v>23</v>
      </c>
      <c r="C33" s="118" t="s">
        <v>2580</v>
      </c>
      <c r="D33" s="119" t="s">
        <v>2581</v>
      </c>
      <c r="E33" s="120" t="s">
        <v>141</v>
      </c>
      <c r="F33" s="118" t="s">
        <v>1186</v>
      </c>
      <c r="G33" s="118" t="s">
        <v>828</v>
      </c>
      <c r="H33" s="108">
        <v>10</v>
      </c>
      <c r="I33" s="108">
        <v>9</v>
      </c>
      <c r="J33" s="108" t="s">
        <v>27</v>
      </c>
      <c r="K33" s="108" t="s">
        <v>27</v>
      </c>
      <c r="L33" s="126"/>
      <c r="M33" s="126"/>
      <c r="N33" s="126"/>
      <c r="O33" s="126"/>
      <c r="P33" s="178">
        <v>2</v>
      </c>
      <c r="Q33" s="122">
        <f t="shared" si="0"/>
        <v>5.7</v>
      </c>
      <c r="R33" s="123" t="str">
        <f t="shared" si="3"/>
        <v>C</v>
      </c>
      <c r="S33" s="124" t="str">
        <f t="shared" si="1"/>
        <v>Trung bình</v>
      </c>
      <c r="T33" s="12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20.25" customHeight="1">
      <c r="B34" s="117">
        <v>24</v>
      </c>
      <c r="C34" s="118" t="s">
        <v>2582</v>
      </c>
      <c r="D34" s="119" t="s">
        <v>160</v>
      </c>
      <c r="E34" s="120" t="s">
        <v>149</v>
      </c>
      <c r="F34" s="118" t="s">
        <v>1519</v>
      </c>
      <c r="G34" s="118" t="s">
        <v>408</v>
      </c>
      <c r="H34" s="108">
        <v>10</v>
      </c>
      <c r="I34" s="108">
        <v>9</v>
      </c>
      <c r="J34" s="108" t="s">
        <v>27</v>
      </c>
      <c r="K34" s="108" t="s">
        <v>27</v>
      </c>
      <c r="L34" s="126"/>
      <c r="M34" s="126"/>
      <c r="N34" s="126"/>
      <c r="O34" s="126"/>
      <c r="P34" s="178">
        <v>2</v>
      </c>
      <c r="Q34" s="122">
        <f t="shared" si="0"/>
        <v>5.7</v>
      </c>
      <c r="R34" s="123" t="str">
        <f t="shared" si="3"/>
        <v>C</v>
      </c>
      <c r="S34" s="124" t="str">
        <f t="shared" si="1"/>
        <v>Trung bình</v>
      </c>
      <c r="T34" s="12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20.25" customHeight="1">
      <c r="B35" s="117">
        <v>25</v>
      </c>
      <c r="C35" s="118" t="s">
        <v>2583</v>
      </c>
      <c r="D35" s="119" t="s">
        <v>2584</v>
      </c>
      <c r="E35" s="120" t="s">
        <v>189</v>
      </c>
      <c r="F35" s="118" t="s">
        <v>2002</v>
      </c>
      <c r="G35" s="118" t="s">
        <v>930</v>
      </c>
      <c r="H35" s="108">
        <v>10</v>
      </c>
      <c r="I35" s="108">
        <v>9</v>
      </c>
      <c r="J35" s="108" t="s">
        <v>27</v>
      </c>
      <c r="K35" s="108" t="s">
        <v>27</v>
      </c>
      <c r="L35" s="126"/>
      <c r="M35" s="126"/>
      <c r="N35" s="126"/>
      <c r="O35" s="126"/>
      <c r="P35" s="178">
        <v>4</v>
      </c>
      <c r="Q35" s="122">
        <f t="shared" si="0"/>
        <v>6.7</v>
      </c>
      <c r="R35" s="123" t="str">
        <f t="shared" si="3"/>
        <v>C+</v>
      </c>
      <c r="S35" s="124" t="str">
        <f t="shared" si="1"/>
        <v>Trung bình</v>
      </c>
      <c r="T35" s="12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20.25" customHeight="1">
      <c r="B36" s="117">
        <v>26</v>
      </c>
      <c r="C36" s="118" t="s">
        <v>2585</v>
      </c>
      <c r="D36" s="119" t="s">
        <v>288</v>
      </c>
      <c r="E36" s="120" t="s">
        <v>189</v>
      </c>
      <c r="F36" s="118" t="s">
        <v>1773</v>
      </c>
      <c r="G36" s="118" t="s">
        <v>930</v>
      </c>
      <c r="H36" s="108">
        <v>10</v>
      </c>
      <c r="I36" s="108">
        <v>10</v>
      </c>
      <c r="J36" s="108" t="s">
        <v>27</v>
      </c>
      <c r="K36" s="108" t="s">
        <v>27</v>
      </c>
      <c r="L36" s="126"/>
      <c r="M36" s="126"/>
      <c r="N36" s="126"/>
      <c r="O36" s="126"/>
      <c r="P36" s="178">
        <v>2</v>
      </c>
      <c r="Q36" s="122">
        <f t="shared" si="0"/>
        <v>6</v>
      </c>
      <c r="R36" s="123" t="str">
        <f t="shared" si="3"/>
        <v>C</v>
      </c>
      <c r="S36" s="124" t="str">
        <f t="shared" si="1"/>
        <v>Trung bình</v>
      </c>
      <c r="T36" s="12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20.25" customHeight="1">
      <c r="B37" s="117">
        <v>27</v>
      </c>
      <c r="C37" s="118" t="s">
        <v>2586</v>
      </c>
      <c r="D37" s="119" t="s">
        <v>589</v>
      </c>
      <c r="E37" s="120" t="s">
        <v>189</v>
      </c>
      <c r="F37" s="118" t="s">
        <v>786</v>
      </c>
      <c r="G37" s="118" t="s">
        <v>653</v>
      </c>
      <c r="H37" s="108">
        <v>10</v>
      </c>
      <c r="I37" s="108">
        <v>7</v>
      </c>
      <c r="J37" s="108" t="s">
        <v>27</v>
      </c>
      <c r="K37" s="108" t="s">
        <v>27</v>
      </c>
      <c r="L37" s="126"/>
      <c r="M37" s="126"/>
      <c r="N37" s="126"/>
      <c r="O37" s="126"/>
      <c r="P37" s="178">
        <v>1</v>
      </c>
      <c r="Q37" s="122">
        <f t="shared" si="0"/>
        <v>4.5999999999999996</v>
      </c>
      <c r="R37" s="123" t="str">
        <f t="shared" si="3"/>
        <v>D</v>
      </c>
      <c r="S37" s="124" t="str">
        <f t="shared" si="1"/>
        <v>Trung bình yếu</v>
      </c>
      <c r="T37" s="12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20.25" customHeight="1">
      <c r="B38" s="117">
        <v>28</v>
      </c>
      <c r="C38" s="118" t="s">
        <v>2587</v>
      </c>
      <c r="D38" s="119" t="s">
        <v>246</v>
      </c>
      <c r="E38" s="120" t="s">
        <v>592</v>
      </c>
      <c r="F38" s="118" t="s">
        <v>2588</v>
      </c>
      <c r="G38" s="118" t="s">
        <v>424</v>
      </c>
      <c r="H38" s="108">
        <v>10</v>
      </c>
      <c r="I38" s="108">
        <v>10</v>
      </c>
      <c r="J38" s="108" t="s">
        <v>27</v>
      </c>
      <c r="K38" s="108" t="s">
        <v>27</v>
      </c>
      <c r="L38" s="126"/>
      <c r="M38" s="126"/>
      <c r="N38" s="126"/>
      <c r="O38" s="126"/>
      <c r="P38" s="178">
        <v>3</v>
      </c>
      <c r="Q38" s="122">
        <f t="shared" si="0"/>
        <v>6.5</v>
      </c>
      <c r="R38" s="123" t="str">
        <f t="shared" si="3"/>
        <v>C+</v>
      </c>
      <c r="S38" s="124" t="str">
        <f t="shared" si="1"/>
        <v>Trung bình</v>
      </c>
      <c r="T38" s="12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20.25" customHeight="1">
      <c r="B39" s="117">
        <v>29</v>
      </c>
      <c r="C39" s="118" t="s">
        <v>2589</v>
      </c>
      <c r="D39" s="119" t="s">
        <v>535</v>
      </c>
      <c r="E39" s="120" t="s">
        <v>592</v>
      </c>
      <c r="F39" s="118" t="s">
        <v>142</v>
      </c>
      <c r="G39" s="118" t="s">
        <v>653</v>
      </c>
      <c r="H39" s="108">
        <v>10</v>
      </c>
      <c r="I39" s="108">
        <v>9</v>
      </c>
      <c r="J39" s="108" t="s">
        <v>27</v>
      </c>
      <c r="K39" s="108" t="s">
        <v>27</v>
      </c>
      <c r="L39" s="126"/>
      <c r="M39" s="126"/>
      <c r="N39" s="126"/>
      <c r="O39" s="126"/>
      <c r="P39" s="178">
        <v>7</v>
      </c>
      <c r="Q39" s="122">
        <f t="shared" si="0"/>
        <v>8.1999999999999993</v>
      </c>
      <c r="R39" s="123" t="str">
        <f t="shared" si="3"/>
        <v>B+</v>
      </c>
      <c r="S39" s="124" t="str">
        <f t="shared" si="1"/>
        <v>Khá</v>
      </c>
      <c r="T39" s="12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20.25" customHeight="1">
      <c r="B40" s="117">
        <v>30</v>
      </c>
      <c r="C40" s="118" t="s">
        <v>2590</v>
      </c>
      <c r="D40" s="119" t="s">
        <v>246</v>
      </c>
      <c r="E40" s="120" t="s">
        <v>602</v>
      </c>
      <c r="F40" s="118" t="s">
        <v>882</v>
      </c>
      <c r="G40" s="118" t="s">
        <v>585</v>
      </c>
      <c r="H40" s="108">
        <v>10</v>
      </c>
      <c r="I40" s="108">
        <v>9</v>
      </c>
      <c r="J40" s="108" t="s">
        <v>27</v>
      </c>
      <c r="K40" s="108" t="s">
        <v>27</v>
      </c>
      <c r="L40" s="126"/>
      <c r="M40" s="126"/>
      <c r="N40" s="126"/>
      <c r="O40" s="126"/>
      <c r="P40" s="178">
        <v>4</v>
      </c>
      <c r="Q40" s="122">
        <f t="shared" si="0"/>
        <v>6.7</v>
      </c>
      <c r="R40" s="123" t="str">
        <f t="shared" si="3"/>
        <v>C+</v>
      </c>
      <c r="S40" s="124" t="str">
        <f t="shared" si="1"/>
        <v>Trung bình</v>
      </c>
      <c r="T40" s="12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20.25" customHeight="1">
      <c r="B41" s="117">
        <v>31</v>
      </c>
      <c r="C41" s="118" t="s">
        <v>2591</v>
      </c>
      <c r="D41" s="119" t="s">
        <v>288</v>
      </c>
      <c r="E41" s="120" t="s">
        <v>2592</v>
      </c>
      <c r="F41" s="118" t="s">
        <v>618</v>
      </c>
      <c r="G41" s="118" t="s">
        <v>424</v>
      </c>
      <c r="H41" s="108">
        <v>10</v>
      </c>
      <c r="I41" s="108">
        <v>7</v>
      </c>
      <c r="J41" s="108" t="s">
        <v>27</v>
      </c>
      <c r="K41" s="108" t="s">
        <v>27</v>
      </c>
      <c r="L41" s="126"/>
      <c r="M41" s="126"/>
      <c r="N41" s="126"/>
      <c r="O41" s="126"/>
      <c r="P41" s="178">
        <v>2</v>
      </c>
      <c r="Q41" s="122">
        <f t="shared" si="0"/>
        <v>5.0999999999999996</v>
      </c>
      <c r="R41" s="123" t="str">
        <f t="shared" si="3"/>
        <v>D+</v>
      </c>
      <c r="S41" s="124" t="str">
        <f t="shared" si="1"/>
        <v>Trung bình yếu</v>
      </c>
      <c r="T41" s="12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20.25" customHeight="1">
      <c r="B42" s="117">
        <v>32</v>
      </c>
      <c r="C42" s="118" t="s">
        <v>2593</v>
      </c>
      <c r="D42" s="119" t="s">
        <v>2594</v>
      </c>
      <c r="E42" s="120" t="s">
        <v>605</v>
      </c>
      <c r="F42" s="118" t="s">
        <v>1088</v>
      </c>
      <c r="G42" s="118" t="s">
        <v>282</v>
      </c>
      <c r="H42" s="108">
        <v>10</v>
      </c>
      <c r="I42" s="108">
        <v>10</v>
      </c>
      <c r="J42" s="108" t="s">
        <v>27</v>
      </c>
      <c r="K42" s="108" t="s">
        <v>27</v>
      </c>
      <c r="L42" s="126"/>
      <c r="M42" s="126"/>
      <c r="N42" s="126"/>
      <c r="O42" s="126"/>
      <c r="P42" s="178">
        <v>3</v>
      </c>
      <c r="Q42" s="122">
        <f t="shared" si="0"/>
        <v>6.5</v>
      </c>
      <c r="R42" s="123" t="str">
        <f t="shared" si="3"/>
        <v>C+</v>
      </c>
      <c r="S42" s="124" t="str">
        <f t="shared" si="1"/>
        <v>Trung bình</v>
      </c>
      <c r="T42" s="12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20.25" customHeight="1">
      <c r="B43" s="117">
        <v>33</v>
      </c>
      <c r="C43" s="118" t="s">
        <v>2595</v>
      </c>
      <c r="D43" s="119" t="s">
        <v>892</v>
      </c>
      <c r="E43" s="120" t="s">
        <v>208</v>
      </c>
      <c r="F43" s="118" t="s">
        <v>1629</v>
      </c>
      <c r="G43" s="118" t="s">
        <v>594</v>
      </c>
      <c r="H43" s="108">
        <v>9</v>
      </c>
      <c r="I43" s="108">
        <v>4</v>
      </c>
      <c r="J43" s="108" t="s">
        <v>27</v>
      </c>
      <c r="K43" s="108" t="s">
        <v>27</v>
      </c>
      <c r="L43" s="126"/>
      <c r="M43" s="126"/>
      <c r="N43" s="126"/>
      <c r="O43" s="126"/>
      <c r="P43" s="178">
        <v>1</v>
      </c>
      <c r="Q43" s="122">
        <f t="shared" si="0"/>
        <v>3.5</v>
      </c>
      <c r="R43" s="123" t="str">
        <f t="shared" si="3"/>
        <v>F</v>
      </c>
      <c r="S43" s="124" t="str">
        <f t="shared" si="1"/>
        <v>Kém</v>
      </c>
      <c r="T43" s="125" t="str">
        <f t="shared" si="4"/>
        <v/>
      </c>
      <c r="U43" s="3"/>
      <c r="V43" s="101" t="str">
        <f t="shared" si="2"/>
        <v>Học lại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20.25" customHeight="1">
      <c r="B44" s="117">
        <v>34</v>
      </c>
      <c r="C44" s="118" t="s">
        <v>2596</v>
      </c>
      <c r="D44" s="119" t="s">
        <v>2597</v>
      </c>
      <c r="E44" s="120" t="s">
        <v>208</v>
      </c>
      <c r="F44" s="118" t="s">
        <v>968</v>
      </c>
      <c r="G44" s="118" t="s">
        <v>187</v>
      </c>
      <c r="H44" s="108">
        <v>10</v>
      </c>
      <c r="I44" s="108">
        <v>8</v>
      </c>
      <c r="J44" s="108" t="s">
        <v>27</v>
      </c>
      <c r="K44" s="108" t="s">
        <v>27</v>
      </c>
      <c r="L44" s="126"/>
      <c r="M44" s="126"/>
      <c r="N44" s="126"/>
      <c r="O44" s="126"/>
      <c r="P44" s="178">
        <v>4</v>
      </c>
      <c r="Q44" s="122">
        <f t="shared" si="0"/>
        <v>6.4</v>
      </c>
      <c r="R44" s="123" t="str">
        <f t="shared" si="3"/>
        <v>C</v>
      </c>
      <c r="S44" s="124" t="str">
        <f t="shared" si="1"/>
        <v>Trung bình</v>
      </c>
      <c r="T44" s="12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20.25" customHeight="1">
      <c r="B45" s="117">
        <v>35</v>
      </c>
      <c r="C45" s="118" t="s">
        <v>2598</v>
      </c>
      <c r="D45" s="119" t="s">
        <v>872</v>
      </c>
      <c r="E45" s="120" t="s">
        <v>208</v>
      </c>
      <c r="F45" s="118" t="s">
        <v>2599</v>
      </c>
      <c r="G45" s="118" t="s">
        <v>357</v>
      </c>
      <c r="H45" s="108">
        <v>10</v>
      </c>
      <c r="I45" s="108">
        <v>9</v>
      </c>
      <c r="J45" s="108" t="s">
        <v>27</v>
      </c>
      <c r="K45" s="108" t="s">
        <v>27</v>
      </c>
      <c r="L45" s="126"/>
      <c r="M45" s="126"/>
      <c r="N45" s="126"/>
      <c r="O45" s="126"/>
      <c r="P45" s="178">
        <v>6</v>
      </c>
      <c r="Q45" s="122">
        <f t="shared" si="0"/>
        <v>7.7</v>
      </c>
      <c r="R45" s="123" t="str">
        <f t="shared" si="3"/>
        <v>B</v>
      </c>
      <c r="S45" s="124" t="str">
        <f t="shared" si="1"/>
        <v>Khá</v>
      </c>
      <c r="T45" s="12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20.25" customHeight="1">
      <c r="B46" s="117">
        <v>36</v>
      </c>
      <c r="C46" s="118" t="s">
        <v>2600</v>
      </c>
      <c r="D46" s="119" t="s">
        <v>381</v>
      </c>
      <c r="E46" s="120" t="s">
        <v>2041</v>
      </c>
      <c r="F46" s="118" t="s">
        <v>153</v>
      </c>
      <c r="G46" s="118" t="s">
        <v>653</v>
      </c>
      <c r="H46" s="108">
        <v>10</v>
      </c>
      <c r="I46" s="108">
        <v>8</v>
      </c>
      <c r="J46" s="108" t="s">
        <v>27</v>
      </c>
      <c r="K46" s="108" t="s">
        <v>27</v>
      </c>
      <c r="L46" s="126"/>
      <c r="M46" s="126"/>
      <c r="N46" s="126"/>
      <c r="O46" s="126"/>
      <c r="P46" s="178">
        <v>1</v>
      </c>
      <c r="Q46" s="122">
        <f t="shared" si="0"/>
        <v>4.9000000000000004</v>
      </c>
      <c r="R46" s="123" t="str">
        <f t="shared" si="3"/>
        <v>D</v>
      </c>
      <c r="S46" s="124" t="str">
        <f t="shared" si="1"/>
        <v>Trung bình yếu</v>
      </c>
      <c r="T46" s="12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20.25" customHeight="1">
      <c r="B47" s="117">
        <v>37</v>
      </c>
      <c r="C47" s="118" t="s">
        <v>2601</v>
      </c>
      <c r="D47" s="119" t="s">
        <v>1218</v>
      </c>
      <c r="E47" s="120" t="s">
        <v>232</v>
      </c>
      <c r="F47" s="118" t="s">
        <v>576</v>
      </c>
      <c r="G47" s="118" t="s">
        <v>376</v>
      </c>
      <c r="H47" s="108">
        <v>10</v>
      </c>
      <c r="I47" s="108">
        <v>8</v>
      </c>
      <c r="J47" s="108" t="s">
        <v>27</v>
      </c>
      <c r="K47" s="108" t="s">
        <v>27</v>
      </c>
      <c r="L47" s="126"/>
      <c r="M47" s="126"/>
      <c r="N47" s="126"/>
      <c r="O47" s="126"/>
      <c r="P47" s="178">
        <v>2</v>
      </c>
      <c r="Q47" s="122">
        <f t="shared" si="0"/>
        <v>5.4</v>
      </c>
      <c r="R47" s="123" t="str">
        <f t="shared" si="3"/>
        <v>D+</v>
      </c>
      <c r="S47" s="124" t="str">
        <f t="shared" si="1"/>
        <v>Trung bình yếu</v>
      </c>
      <c r="T47" s="12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20.25" customHeight="1">
      <c r="B48" s="117">
        <v>38</v>
      </c>
      <c r="C48" s="118" t="s">
        <v>2602</v>
      </c>
      <c r="D48" s="119" t="s">
        <v>785</v>
      </c>
      <c r="E48" s="120" t="s">
        <v>232</v>
      </c>
      <c r="F48" s="118" t="s">
        <v>221</v>
      </c>
      <c r="G48" s="118" t="s">
        <v>350</v>
      </c>
      <c r="H48" s="108">
        <v>10</v>
      </c>
      <c r="I48" s="108">
        <v>10</v>
      </c>
      <c r="J48" s="108" t="s">
        <v>27</v>
      </c>
      <c r="K48" s="108" t="s">
        <v>27</v>
      </c>
      <c r="L48" s="126"/>
      <c r="M48" s="126"/>
      <c r="N48" s="126"/>
      <c r="O48" s="126"/>
      <c r="P48" s="178">
        <v>5</v>
      </c>
      <c r="Q48" s="122">
        <f t="shared" si="0"/>
        <v>7.5</v>
      </c>
      <c r="R48" s="123" t="str">
        <f t="shared" si="3"/>
        <v>B</v>
      </c>
      <c r="S48" s="124" t="str">
        <f t="shared" si="1"/>
        <v>Khá</v>
      </c>
      <c r="T48" s="12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20.25" customHeight="1">
      <c r="B49" s="117">
        <v>39</v>
      </c>
      <c r="C49" s="118" t="s">
        <v>2603</v>
      </c>
      <c r="D49" s="119" t="s">
        <v>77</v>
      </c>
      <c r="E49" s="120" t="s">
        <v>673</v>
      </c>
      <c r="F49" s="118" t="s">
        <v>846</v>
      </c>
      <c r="G49" s="118" t="s">
        <v>653</v>
      </c>
      <c r="H49" s="108">
        <v>9</v>
      </c>
      <c r="I49" s="108">
        <v>9</v>
      </c>
      <c r="J49" s="108" t="s">
        <v>27</v>
      </c>
      <c r="K49" s="108" t="s">
        <v>27</v>
      </c>
      <c r="L49" s="126"/>
      <c r="M49" s="126"/>
      <c r="N49" s="126"/>
      <c r="O49" s="126"/>
      <c r="P49" s="178">
        <v>4</v>
      </c>
      <c r="Q49" s="122">
        <f t="shared" si="0"/>
        <v>6.5</v>
      </c>
      <c r="R49" s="123" t="str">
        <f t="shared" si="3"/>
        <v>C+</v>
      </c>
      <c r="S49" s="124" t="str">
        <f t="shared" si="1"/>
        <v>Trung bình</v>
      </c>
      <c r="T49" s="12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20.25" customHeight="1">
      <c r="B50" s="117">
        <v>40</v>
      </c>
      <c r="C50" s="118" t="s">
        <v>2604</v>
      </c>
      <c r="D50" s="119" t="s">
        <v>2605</v>
      </c>
      <c r="E50" s="120" t="s">
        <v>251</v>
      </c>
      <c r="F50" s="118" t="s">
        <v>462</v>
      </c>
      <c r="G50" s="118" t="s">
        <v>191</v>
      </c>
      <c r="H50" s="108">
        <v>10</v>
      </c>
      <c r="I50" s="108">
        <v>9</v>
      </c>
      <c r="J50" s="108" t="s">
        <v>27</v>
      </c>
      <c r="K50" s="108" t="s">
        <v>27</v>
      </c>
      <c r="L50" s="126"/>
      <c r="M50" s="126"/>
      <c r="N50" s="126"/>
      <c r="O50" s="126"/>
      <c r="P50" s="178">
        <v>6</v>
      </c>
      <c r="Q50" s="122">
        <f t="shared" si="0"/>
        <v>7.7</v>
      </c>
      <c r="R50" s="123" t="str">
        <f t="shared" si="3"/>
        <v>B</v>
      </c>
      <c r="S50" s="124" t="str">
        <f t="shared" si="1"/>
        <v>Khá</v>
      </c>
      <c r="T50" s="12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20.25" customHeight="1">
      <c r="B51" s="117">
        <v>41</v>
      </c>
      <c r="C51" s="118" t="s">
        <v>2606</v>
      </c>
      <c r="D51" s="119" t="s">
        <v>1516</v>
      </c>
      <c r="E51" s="120" t="s">
        <v>251</v>
      </c>
      <c r="F51" s="118" t="s">
        <v>702</v>
      </c>
      <c r="G51" s="118" t="s">
        <v>930</v>
      </c>
      <c r="H51" s="108">
        <v>10</v>
      </c>
      <c r="I51" s="108">
        <v>9</v>
      </c>
      <c r="J51" s="108" t="s">
        <v>27</v>
      </c>
      <c r="K51" s="108" t="s">
        <v>27</v>
      </c>
      <c r="L51" s="126"/>
      <c r="M51" s="126"/>
      <c r="N51" s="126"/>
      <c r="O51" s="126"/>
      <c r="P51" s="178">
        <v>3</v>
      </c>
      <c r="Q51" s="122">
        <f t="shared" si="0"/>
        <v>6.2</v>
      </c>
      <c r="R51" s="123" t="str">
        <f t="shared" si="3"/>
        <v>C</v>
      </c>
      <c r="S51" s="124" t="str">
        <f t="shared" si="1"/>
        <v>Trung bình</v>
      </c>
      <c r="T51" s="12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20.25" customHeight="1">
      <c r="B52" s="117">
        <v>42</v>
      </c>
      <c r="C52" s="118" t="s">
        <v>2607</v>
      </c>
      <c r="D52" s="119" t="s">
        <v>1790</v>
      </c>
      <c r="E52" s="120" t="s">
        <v>251</v>
      </c>
      <c r="F52" s="118" t="s">
        <v>1998</v>
      </c>
      <c r="G52" s="118" t="s">
        <v>187</v>
      </c>
      <c r="H52" s="108">
        <v>10</v>
      </c>
      <c r="I52" s="108">
        <v>10</v>
      </c>
      <c r="J52" s="108" t="s">
        <v>27</v>
      </c>
      <c r="K52" s="108" t="s">
        <v>27</v>
      </c>
      <c r="L52" s="126"/>
      <c r="M52" s="126"/>
      <c r="N52" s="126"/>
      <c r="O52" s="126"/>
      <c r="P52" s="178">
        <v>7</v>
      </c>
      <c r="Q52" s="122">
        <f t="shared" si="0"/>
        <v>8.5</v>
      </c>
      <c r="R52" s="123" t="str">
        <f t="shared" si="3"/>
        <v>A</v>
      </c>
      <c r="S52" s="124" t="str">
        <f t="shared" si="1"/>
        <v>Giỏi</v>
      </c>
      <c r="T52" s="12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20.25" customHeight="1">
      <c r="B53" s="117">
        <v>43</v>
      </c>
      <c r="C53" s="118" t="s">
        <v>2608</v>
      </c>
      <c r="D53" s="119" t="s">
        <v>659</v>
      </c>
      <c r="E53" s="120" t="s">
        <v>683</v>
      </c>
      <c r="F53" s="118" t="s">
        <v>1132</v>
      </c>
      <c r="G53" s="118" t="s">
        <v>930</v>
      </c>
      <c r="H53" s="108">
        <v>10</v>
      </c>
      <c r="I53" s="108">
        <v>9</v>
      </c>
      <c r="J53" s="108" t="s">
        <v>27</v>
      </c>
      <c r="K53" s="108" t="s">
        <v>27</v>
      </c>
      <c r="L53" s="126"/>
      <c r="M53" s="126"/>
      <c r="N53" s="126"/>
      <c r="O53" s="126"/>
      <c r="P53" s="178">
        <v>3</v>
      </c>
      <c r="Q53" s="122">
        <f t="shared" si="0"/>
        <v>6.2</v>
      </c>
      <c r="R53" s="123" t="str">
        <f t="shared" si="3"/>
        <v>C</v>
      </c>
      <c r="S53" s="124" t="str">
        <f t="shared" si="1"/>
        <v>Trung bình</v>
      </c>
      <c r="T53" s="12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20.25" customHeight="1">
      <c r="B54" s="117">
        <v>44</v>
      </c>
      <c r="C54" s="118" t="s">
        <v>2609</v>
      </c>
      <c r="D54" s="119" t="s">
        <v>2610</v>
      </c>
      <c r="E54" s="120" t="s">
        <v>683</v>
      </c>
      <c r="F54" s="118" t="s">
        <v>123</v>
      </c>
      <c r="G54" s="118" t="s">
        <v>930</v>
      </c>
      <c r="H54" s="108">
        <v>10</v>
      </c>
      <c r="I54" s="108">
        <v>6</v>
      </c>
      <c r="J54" s="108" t="s">
        <v>27</v>
      </c>
      <c r="K54" s="108" t="s">
        <v>27</v>
      </c>
      <c r="L54" s="126"/>
      <c r="M54" s="126"/>
      <c r="N54" s="126"/>
      <c r="O54" s="126"/>
      <c r="P54" s="178">
        <v>1</v>
      </c>
      <c r="Q54" s="122">
        <f t="shared" si="0"/>
        <v>4.3</v>
      </c>
      <c r="R54" s="123" t="str">
        <f t="shared" si="3"/>
        <v>D</v>
      </c>
      <c r="S54" s="124" t="str">
        <f t="shared" si="1"/>
        <v>Trung bình yếu</v>
      </c>
      <c r="T54" s="12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20.25" customHeight="1">
      <c r="B55" s="117">
        <v>45</v>
      </c>
      <c r="C55" s="118" t="s">
        <v>2611</v>
      </c>
      <c r="D55" s="119" t="s">
        <v>1699</v>
      </c>
      <c r="E55" s="120" t="s">
        <v>683</v>
      </c>
      <c r="F55" s="118" t="s">
        <v>764</v>
      </c>
      <c r="G55" s="118" t="s">
        <v>966</v>
      </c>
      <c r="H55" s="108">
        <v>10</v>
      </c>
      <c r="I55" s="108">
        <v>8</v>
      </c>
      <c r="J55" s="108" t="s">
        <v>27</v>
      </c>
      <c r="K55" s="108" t="s">
        <v>27</v>
      </c>
      <c r="L55" s="126"/>
      <c r="M55" s="126"/>
      <c r="N55" s="126"/>
      <c r="O55" s="126"/>
      <c r="P55" s="178">
        <v>4</v>
      </c>
      <c r="Q55" s="122">
        <f t="shared" si="0"/>
        <v>6.4</v>
      </c>
      <c r="R55" s="123" t="str">
        <f t="shared" si="3"/>
        <v>C</v>
      </c>
      <c r="S55" s="124" t="str">
        <f t="shared" si="1"/>
        <v>Trung bình</v>
      </c>
      <c r="T55" s="12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20.25" customHeight="1">
      <c r="B56" s="117">
        <v>46</v>
      </c>
      <c r="C56" s="118" t="s">
        <v>2612</v>
      </c>
      <c r="D56" s="119" t="s">
        <v>1464</v>
      </c>
      <c r="E56" s="120" t="s">
        <v>683</v>
      </c>
      <c r="F56" s="118" t="s">
        <v>2192</v>
      </c>
      <c r="G56" s="118" t="s">
        <v>930</v>
      </c>
      <c r="H56" s="108">
        <v>10</v>
      </c>
      <c r="I56" s="108">
        <v>9</v>
      </c>
      <c r="J56" s="108" t="s">
        <v>27</v>
      </c>
      <c r="K56" s="108" t="s">
        <v>27</v>
      </c>
      <c r="L56" s="126"/>
      <c r="M56" s="126"/>
      <c r="N56" s="126"/>
      <c r="O56" s="126"/>
      <c r="P56" s="178">
        <v>3</v>
      </c>
      <c r="Q56" s="122">
        <f t="shared" si="0"/>
        <v>6.2</v>
      </c>
      <c r="R56" s="123" t="str">
        <f t="shared" si="3"/>
        <v>C</v>
      </c>
      <c r="S56" s="124" t="str">
        <f t="shared" si="1"/>
        <v>Trung bình</v>
      </c>
      <c r="T56" s="12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20.25" customHeight="1">
      <c r="B57" s="117">
        <v>47</v>
      </c>
      <c r="C57" s="118" t="s">
        <v>2613</v>
      </c>
      <c r="D57" s="119" t="s">
        <v>1319</v>
      </c>
      <c r="E57" s="120" t="s">
        <v>683</v>
      </c>
      <c r="F57" s="118" t="s">
        <v>356</v>
      </c>
      <c r="G57" s="118" t="s">
        <v>930</v>
      </c>
      <c r="H57" s="108">
        <v>10</v>
      </c>
      <c r="I57" s="108">
        <v>10</v>
      </c>
      <c r="J57" s="108" t="s">
        <v>27</v>
      </c>
      <c r="K57" s="108" t="s">
        <v>27</v>
      </c>
      <c r="L57" s="126"/>
      <c r="M57" s="126"/>
      <c r="N57" s="126"/>
      <c r="O57" s="126"/>
      <c r="P57" s="178">
        <v>2</v>
      </c>
      <c r="Q57" s="122">
        <f t="shared" si="0"/>
        <v>6</v>
      </c>
      <c r="R57" s="123" t="str">
        <f t="shared" si="3"/>
        <v>C</v>
      </c>
      <c r="S57" s="124" t="str">
        <f t="shared" si="1"/>
        <v>Trung bình</v>
      </c>
      <c r="T57" s="12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20.25" customHeight="1">
      <c r="B58" s="117">
        <v>48</v>
      </c>
      <c r="C58" s="118" t="s">
        <v>2614</v>
      </c>
      <c r="D58" s="119" t="s">
        <v>2615</v>
      </c>
      <c r="E58" s="120" t="s">
        <v>1324</v>
      </c>
      <c r="F58" s="118" t="s">
        <v>2189</v>
      </c>
      <c r="G58" s="118" t="s">
        <v>424</v>
      </c>
      <c r="H58" s="108">
        <v>10</v>
      </c>
      <c r="I58" s="108">
        <v>7</v>
      </c>
      <c r="J58" s="108" t="s">
        <v>27</v>
      </c>
      <c r="K58" s="108" t="s">
        <v>27</v>
      </c>
      <c r="L58" s="126"/>
      <c r="M58" s="126"/>
      <c r="N58" s="126"/>
      <c r="O58" s="126"/>
      <c r="P58" s="178">
        <v>1</v>
      </c>
      <c r="Q58" s="122">
        <f t="shared" si="0"/>
        <v>4.5999999999999996</v>
      </c>
      <c r="R58" s="123" t="str">
        <f t="shared" si="3"/>
        <v>D</v>
      </c>
      <c r="S58" s="124" t="str">
        <f t="shared" si="1"/>
        <v>Trung bình yếu</v>
      </c>
      <c r="T58" s="12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20.25" customHeight="1">
      <c r="B59" s="117">
        <v>49</v>
      </c>
      <c r="C59" s="118" t="s">
        <v>2616</v>
      </c>
      <c r="D59" s="119" t="s">
        <v>2617</v>
      </c>
      <c r="E59" s="120" t="s">
        <v>475</v>
      </c>
      <c r="F59" s="118" t="s">
        <v>431</v>
      </c>
      <c r="G59" s="118" t="s">
        <v>1047</v>
      </c>
      <c r="H59" s="108">
        <v>10</v>
      </c>
      <c r="I59" s="108">
        <v>8</v>
      </c>
      <c r="J59" s="108" t="s">
        <v>27</v>
      </c>
      <c r="K59" s="108" t="s">
        <v>27</v>
      </c>
      <c r="L59" s="126"/>
      <c r="M59" s="126"/>
      <c r="N59" s="126"/>
      <c r="O59" s="126"/>
      <c r="P59" s="178">
        <v>4</v>
      </c>
      <c r="Q59" s="122">
        <f t="shared" si="0"/>
        <v>6.4</v>
      </c>
      <c r="R59" s="123" t="str">
        <f t="shared" si="3"/>
        <v>C</v>
      </c>
      <c r="S59" s="124" t="str">
        <f t="shared" si="1"/>
        <v>Trung bình</v>
      </c>
      <c r="T59" s="12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20.25" customHeight="1">
      <c r="B60" s="117">
        <v>50</v>
      </c>
      <c r="C60" s="118" t="s">
        <v>2618</v>
      </c>
      <c r="D60" s="119" t="s">
        <v>1165</v>
      </c>
      <c r="E60" s="120" t="s">
        <v>272</v>
      </c>
      <c r="F60" s="118" t="s">
        <v>335</v>
      </c>
      <c r="G60" s="118" t="s">
        <v>138</v>
      </c>
      <c r="H60" s="108">
        <v>9</v>
      </c>
      <c r="I60" s="108">
        <v>8</v>
      </c>
      <c r="J60" s="108" t="s">
        <v>27</v>
      </c>
      <c r="K60" s="108" t="s">
        <v>27</v>
      </c>
      <c r="L60" s="126"/>
      <c r="M60" s="126"/>
      <c r="N60" s="126"/>
      <c r="O60" s="126"/>
      <c r="P60" s="178">
        <v>5</v>
      </c>
      <c r="Q60" s="122">
        <f t="shared" si="0"/>
        <v>6.7</v>
      </c>
      <c r="R60" s="123" t="str">
        <f t="shared" si="3"/>
        <v>C+</v>
      </c>
      <c r="S60" s="124" t="str">
        <f t="shared" si="1"/>
        <v>Trung bình</v>
      </c>
      <c r="T60" s="12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20.25" customHeight="1">
      <c r="B61" s="117">
        <v>51</v>
      </c>
      <c r="C61" s="118" t="s">
        <v>2619</v>
      </c>
      <c r="D61" s="119" t="s">
        <v>254</v>
      </c>
      <c r="E61" s="120" t="s">
        <v>272</v>
      </c>
      <c r="F61" s="118" t="s">
        <v>2620</v>
      </c>
      <c r="G61" s="118" t="s">
        <v>594</v>
      </c>
      <c r="H61" s="108">
        <v>10</v>
      </c>
      <c r="I61" s="108">
        <v>6</v>
      </c>
      <c r="J61" s="108" t="s">
        <v>27</v>
      </c>
      <c r="K61" s="108" t="s">
        <v>27</v>
      </c>
      <c r="L61" s="126"/>
      <c r="M61" s="126"/>
      <c r="N61" s="126"/>
      <c r="O61" s="126"/>
      <c r="P61" s="178">
        <v>6</v>
      </c>
      <c r="Q61" s="122">
        <f t="shared" si="0"/>
        <v>6.8</v>
      </c>
      <c r="R61" s="123" t="str">
        <f t="shared" si="3"/>
        <v>C+</v>
      </c>
      <c r="S61" s="124" t="str">
        <f t="shared" si="1"/>
        <v>Trung bình</v>
      </c>
      <c r="T61" s="12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20.25" customHeight="1">
      <c r="B62" s="117">
        <v>52</v>
      </c>
      <c r="C62" s="118" t="s">
        <v>2621</v>
      </c>
      <c r="D62" s="119" t="s">
        <v>410</v>
      </c>
      <c r="E62" s="120" t="s">
        <v>483</v>
      </c>
      <c r="F62" s="118" t="s">
        <v>1831</v>
      </c>
      <c r="G62" s="118" t="s">
        <v>930</v>
      </c>
      <c r="H62" s="108">
        <v>9</v>
      </c>
      <c r="I62" s="108">
        <v>7</v>
      </c>
      <c r="J62" s="108" t="s">
        <v>27</v>
      </c>
      <c r="K62" s="108" t="s">
        <v>27</v>
      </c>
      <c r="L62" s="126"/>
      <c r="M62" s="126"/>
      <c r="N62" s="126"/>
      <c r="O62" s="126"/>
      <c r="P62" s="178">
        <v>1</v>
      </c>
      <c r="Q62" s="122">
        <f t="shared" si="0"/>
        <v>4.4000000000000004</v>
      </c>
      <c r="R62" s="123" t="str">
        <f t="shared" si="3"/>
        <v>D</v>
      </c>
      <c r="S62" s="124" t="str">
        <f t="shared" si="1"/>
        <v>Trung bình yếu</v>
      </c>
      <c r="T62" s="12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20.25" customHeight="1">
      <c r="B63" s="117">
        <v>53</v>
      </c>
      <c r="C63" s="118" t="s">
        <v>2622</v>
      </c>
      <c r="D63" s="119" t="s">
        <v>254</v>
      </c>
      <c r="E63" s="120" t="s">
        <v>491</v>
      </c>
      <c r="F63" s="118" t="s">
        <v>732</v>
      </c>
      <c r="G63" s="118" t="s">
        <v>87</v>
      </c>
      <c r="H63" s="108">
        <v>10</v>
      </c>
      <c r="I63" s="108">
        <v>10</v>
      </c>
      <c r="J63" s="108" t="s">
        <v>27</v>
      </c>
      <c r="K63" s="108" t="s">
        <v>27</v>
      </c>
      <c r="L63" s="126"/>
      <c r="M63" s="126"/>
      <c r="N63" s="126"/>
      <c r="O63" s="126"/>
      <c r="P63" s="178">
        <v>5</v>
      </c>
      <c r="Q63" s="122">
        <f t="shared" si="0"/>
        <v>7.5</v>
      </c>
      <c r="R63" s="123" t="str">
        <f t="shared" si="3"/>
        <v>B</v>
      </c>
      <c r="S63" s="124" t="str">
        <f t="shared" si="1"/>
        <v>Khá</v>
      </c>
      <c r="T63" s="12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20.25" customHeight="1">
      <c r="B64" s="117">
        <v>54</v>
      </c>
      <c r="C64" s="118" t="s">
        <v>2623</v>
      </c>
      <c r="D64" s="119" t="s">
        <v>77</v>
      </c>
      <c r="E64" s="120" t="s">
        <v>2624</v>
      </c>
      <c r="F64" s="118" t="s">
        <v>296</v>
      </c>
      <c r="G64" s="118" t="s">
        <v>930</v>
      </c>
      <c r="H64" s="108">
        <v>10</v>
      </c>
      <c r="I64" s="108">
        <v>8</v>
      </c>
      <c r="J64" s="108" t="s">
        <v>27</v>
      </c>
      <c r="K64" s="108" t="s">
        <v>27</v>
      </c>
      <c r="L64" s="126"/>
      <c r="M64" s="126"/>
      <c r="N64" s="126"/>
      <c r="O64" s="126"/>
      <c r="P64" s="178">
        <v>2</v>
      </c>
      <c r="Q64" s="122">
        <f t="shared" si="0"/>
        <v>5.4</v>
      </c>
      <c r="R64" s="123" t="str">
        <f t="shared" si="3"/>
        <v>D+</v>
      </c>
      <c r="S64" s="124" t="str">
        <f t="shared" si="1"/>
        <v>Trung bình yếu</v>
      </c>
      <c r="T64" s="12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20.25" customHeight="1">
      <c r="B65" s="117">
        <v>55</v>
      </c>
      <c r="C65" s="118" t="s">
        <v>2625</v>
      </c>
      <c r="D65" s="119" t="s">
        <v>1255</v>
      </c>
      <c r="E65" s="120" t="s">
        <v>318</v>
      </c>
      <c r="F65" s="118" t="s">
        <v>90</v>
      </c>
      <c r="G65" s="118" t="s">
        <v>376</v>
      </c>
      <c r="H65" s="108">
        <v>9</v>
      </c>
      <c r="I65" s="108">
        <v>8</v>
      </c>
      <c r="J65" s="108" t="s">
        <v>27</v>
      </c>
      <c r="K65" s="108" t="s">
        <v>27</v>
      </c>
      <c r="L65" s="126"/>
      <c r="M65" s="126"/>
      <c r="N65" s="126"/>
      <c r="O65" s="126"/>
      <c r="P65" s="178">
        <v>4</v>
      </c>
      <c r="Q65" s="122">
        <f t="shared" si="0"/>
        <v>6.2</v>
      </c>
      <c r="R65" s="123" t="str">
        <f t="shared" si="3"/>
        <v>C</v>
      </c>
      <c r="S65" s="124" t="str">
        <f t="shared" si="1"/>
        <v>Trung bình</v>
      </c>
      <c r="T65" s="12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20.25" customHeight="1">
      <c r="B66" s="117">
        <v>56</v>
      </c>
      <c r="C66" s="118" t="s">
        <v>2626</v>
      </c>
      <c r="D66" s="119" t="s">
        <v>1336</v>
      </c>
      <c r="E66" s="120" t="s">
        <v>904</v>
      </c>
      <c r="F66" s="118" t="s">
        <v>1415</v>
      </c>
      <c r="G66" s="118" t="s">
        <v>653</v>
      </c>
      <c r="H66" s="108">
        <v>10</v>
      </c>
      <c r="I66" s="108">
        <v>7</v>
      </c>
      <c r="J66" s="108" t="s">
        <v>27</v>
      </c>
      <c r="K66" s="108" t="s">
        <v>27</v>
      </c>
      <c r="L66" s="126"/>
      <c r="M66" s="126"/>
      <c r="N66" s="126"/>
      <c r="O66" s="126"/>
      <c r="P66" s="178">
        <v>8</v>
      </c>
      <c r="Q66" s="122">
        <f t="shared" si="0"/>
        <v>8.1</v>
      </c>
      <c r="R66" s="123" t="str">
        <f t="shared" si="3"/>
        <v>B+</v>
      </c>
      <c r="S66" s="124" t="str">
        <f t="shared" si="1"/>
        <v>Khá</v>
      </c>
      <c r="T66" s="12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20.25" customHeight="1">
      <c r="B67" s="117">
        <v>57</v>
      </c>
      <c r="C67" s="118" t="s">
        <v>2627</v>
      </c>
      <c r="D67" s="119" t="s">
        <v>2628</v>
      </c>
      <c r="E67" s="120" t="s">
        <v>334</v>
      </c>
      <c r="F67" s="118" t="s">
        <v>1871</v>
      </c>
      <c r="G67" s="118" t="s">
        <v>191</v>
      </c>
      <c r="H67" s="108">
        <v>10</v>
      </c>
      <c r="I67" s="108">
        <v>8</v>
      </c>
      <c r="J67" s="108" t="s">
        <v>27</v>
      </c>
      <c r="K67" s="108" t="s">
        <v>27</v>
      </c>
      <c r="L67" s="126"/>
      <c r="M67" s="126"/>
      <c r="N67" s="126"/>
      <c r="O67" s="126"/>
      <c r="P67" s="178">
        <v>2</v>
      </c>
      <c r="Q67" s="122">
        <f t="shared" si="0"/>
        <v>5.4</v>
      </c>
      <c r="R67" s="123" t="str">
        <f t="shared" si="3"/>
        <v>D+</v>
      </c>
      <c r="S67" s="124" t="str">
        <f t="shared" si="1"/>
        <v>Trung bình yếu</v>
      </c>
      <c r="T67" s="12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20.25" customHeight="1">
      <c r="B68" s="117">
        <v>58</v>
      </c>
      <c r="C68" s="118" t="s">
        <v>2629</v>
      </c>
      <c r="D68" s="119" t="s">
        <v>2630</v>
      </c>
      <c r="E68" s="120" t="s">
        <v>529</v>
      </c>
      <c r="F68" s="118" t="s">
        <v>74</v>
      </c>
      <c r="G68" s="118" t="s">
        <v>653</v>
      </c>
      <c r="H68" s="108">
        <v>10</v>
      </c>
      <c r="I68" s="108">
        <v>5</v>
      </c>
      <c r="J68" s="108" t="s">
        <v>27</v>
      </c>
      <c r="K68" s="108" t="s">
        <v>27</v>
      </c>
      <c r="L68" s="126"/>
      <c r="M68" s="126"/>
      <c r="N68" s="126"/>
      <c r="O68" s="126"/>
      <c r="P68" s="178">
        <v>3</v>
      </c>
      <c r="Q68" s="122">
        <f t="shared" si="0"/>
        <v>5</v>
      </c>
      <c r="R68" s="123" t="str">
        <f t="shared" si="3"/>
        <v>D+</v>
      </c>
      <c r="S68" s="124" t="str">
        <f t="shared" si="1"/>
        <v>Trung bình yếu</v>
      </c>
      <c r="T68" s="12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20.25" customHeight="1">
      <c r="B69" s="117">
        <v>59</v>
      </c>
      <c r="C69" s="118" t="s">
        <v>2631</v>
      </c>
      <c r="D69" s="119" t="s">
        <v>2632</v>
      </c>
      <c r="E69" s="120" t="s">
        <v>2633</v>
      </c>
      <c r="F69" s="118" t="s">
        <v>1135</v>
      </c>
      <c r="G69" s="118" t="s">
        <v>158</v>
      </c>
      <c r="H69" s="108">
        <v>9</v>
      </c>
      <c r="I69" s="108">
        <v>10</v>
      </c>
      <c r="J69" s="108" t="s">
        <v>27</v>
      </c>
      <c r="K69" s="108" t="s">
        <v>27</v>
      </c>
      <c r="L69" s="126"/>
      <c r="M69" s="126"/>
      <c r="N69" s="126"/>
      <c r="O69" s="126"/>
      <c r="P69" s="178">
        <v>3</v>
      </c>
      <c r="Q69" s="122">
        <f t="shared" si="0"/>
        <v>6.3</v>
      </c>
      <c r="R69" s="123" t="str">
        <f t="shared" si="3"/>
        <v>C</v>
      </c>
      <c r="S69" s="124" t="str">
        <f t="shared" si="1"/>
        <v>Trung bình</v>
      </c>
      <c r="T69" s="12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20.25" customHeight="1">
      <c r="B70" s="127">
        <v>60</v>
      </c>
      <c r="C70" s="128" t="s">
        <v>2634</v>
      </c>
      <c r="D70" s="129" t="s">
        <v>2635</v>
      </c>
      <c r="E70" s="130" t="s">
        <v>1077</v>
      </c>
      <c r="F70" s="128" t="s">
        <v>170</v>
      </c>
      <c r="G70" s="128" t="s">
        <v>187</v>
      </c>
      <c r="H70" s="131">
        <v>10</v>
      </c>
      <c r="I70" s="131">
        <v>8</v>
      </c>
      <c r="J70" s="131" t="s">
        <v>27</v>
      </c>
      <c r="K70" s="131" t="s">
        <v>27</v>
      </c>
      <c r="L70" s="132"/>
      <c r="M70" s="132"/>
      <c r="N70" s="132"/>
      <c r="O70" s="132"/>
      <c r="P70" s="179">
        <v>5</v>
      </c>
      <c r="Q70" s="133">
        <f t="shared" si="0"/>
        <v>6.9</v>
      </c>
      <c r="R70" s="134" t="str">
        <f t="shared" si="3"/>
        <v>C+</v>
      </c>
      <c r="S70" s="135" t="str">
        <f t="shared" si="1"/>
        <v>Trung bình</v>
      </c>
      <c r="T70" s="136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150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59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1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885" priority="2" operator="greaterThan">
      <formula>10</formula>
    </cfRule>
  </conditionalFormatting>
  <conditionalFormatting sqref="C1:C1048576">
    <cfRule type="duplicateValues" dxfId="2884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74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0" width="7.125" style="1" hidden="1" customWidth="1"/>
    <col min="11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6.2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2437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43603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30.7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30.7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7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79</v>
      </c>
      <c r="AG9" s="81">
        <f>+$AF$9/$Y$9</f>
        <v>0.52666666666666662</v>
      </c>
      <c r="AH9" s="82">
        <f>COUNTIF($V$10:$V$219,"Học lại")</f>
        <v>3</v>
      </c>
      <c r="AI9" s="81">
        <f>+$AH$9/$Y$9</f>
        <v>0.02</v>
      </c>
      <c r="AJ9" s="73">
        <f>COUNTIF($V$11:$V$219,"Đạt")</f>
        <v>68</v>
      </c>
      <c r="AK9" s="80">
        <f>+$AJ$9/$Y$9</f>
        <v>0.45333333333333331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09">
        <v>1</v>
      </c>
      <c r="C11" s="110" t="s">
        <v>2636</v>
      </c>
      <c r="D11" s="111" t="s">
        <v>2549</v>
      </c>
      <c r="E11" s="112" t="s">
        <v>73</v>
      </c>
      <c r="F11" s="110" t="s">
        <v>233</v>
      </c>
      <c r="G11" s="110" t="s">
        <v>100</v>
      </c>
      <c r="H11" s="107">
        <v>4</v>
      </c>
      <c r="I11" s="107">
        <v>3</v>
      </c>
      <c r="J11" s="107" t="s">
        <v>27</v>
      </c>
      <c r="K11" s="107" t="s">
        <v>27</v>
      </c>
      <c r="L11" s="113"/>
      <c r="M11" s="113"/>
      <c r="N11" s="113"/>
      <c r="O11" s="113"/>
      <c r="P11" s="177">
        <v>1</v>
      </c>
      <c r="Q11" s="114">
        <f t="shared" ref="Q11:Q74" si="0">ROUND(SUMPRODUCT(H11:P11,$H$10:$P$10)/100,1)</f>
        <v>2.2000000000000002</v>
      </c>
      <c r="R11" s="115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F</v>
      </c>
      <c r="S11" s="115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Kém</v>
      </c>
      <c r="T11" s="116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Học lại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117">
        <v>2</v>
      </c>
      <c r="C12" s="118" t="s">
        <v>2637</v>
      </c>
      <c r="D12" s="119" t="s">
        <v>2153</v>
      </c>
      <c r="E12" s="120" t="s">
        <v>73</v>
      </c>
      <c r="F12" s="118" t="s">
        <v>1710</v>
      </c>
      <c r="G12" s="118" t="s">
        <v>585</v>
      </c>
      <c r="H12" s="108">
        <v>10</v>
      </c>
      <c r="I12" s="108">
        <v>4</v>
      </c>
      <c r="J12" s="108" t="s">
        <v>27</v>
      </c>
      <c r="K12" s="108" t="s">
        <v>27</v>
      </c>
      <c r="L12" s="121"/>
      <c r="M12" s="121"/>
      <c r="N12" s="121"/>
      <c r="O12" s="121"/>
      <c r="P12" s="178">
        <v>5</v>
      </c>
      <c r="Q12" s="122">
        <f t="shared" si="0"/>
        <v>5.7</v>
      </c>
      <c r="R12" s="12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124" t="str">
        <f t="shared" si="1"/>
        <v>Trung bình</v>
      </c>
      <c r="T12" s="12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117">
        <v>3</v>
      </c>
      <c r="C13" s="118" t="s">
        <v>2638</v>
      </c>
      <c r="D13" s="119" t="s">
        <v>306</v>
      </c>
      <c r="E13" s="120" t="s">
        <v>73</v>
      </c>
      <c r="F13" s="118" t="s">
        <v>82</v>
      </c>
      <c r="G13" s="118" t="s">
        <v>350</v>
      </c>
      <c r="H13" s="108">
        <v>5</v>
      </c>
      <c r="I13" s="108">
        <v>6</v>
      </c>
      <c r="J13" s="108" t="s">
        <v>27</v>
      </c>
      <c r="K13" s="108" t="s">
        <v>27</v>
      </c>
      <c r="L13" s="126"/>
      <c r="M13" s="126"/>
      <c r="N13" s="126"/>
      <c r="O13" s="126"/>
      <c r="P13" s="178">
        <v>3</v>
      </c>
      <c r="Q13" s="122">
        <f t="shared" si="0"/>
        <v>4.3</v>
      </c>
      <c r="R13" s="12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D</v>
      </c>
      <c r="S13" s="124" t="str">
        <f t="shared" si="1"/>
        <v>Trung bình yếu</v>
      </c>
      <c r="T13" s="12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117">
        <v>4</v>
      </c>
      <c r="C14" s="118" t="s">
        <v>2639</v>
      </c>
      <c r="D14" s="119" t="s">
        <v>1045</v>
      </c>
      <c r="E14" s="120" t="s">
        <v>73</v>
      </c>
      <c r="F14" s="118" t="s">
        <v>2189</v>
      </c>
      <c r="G14" s="118" t="s">
        <v>115</v>
      </c>
      <c r="H14" s="108">
        <v>10</v>
      </c>
      <c r="I14" s="108">
        <v>4</v>
      </c>
      <c r="J14" s="108" t="s">
        <v>27</v>
      </c>
      <c r="K14" s="108" t="s">
        <v>27</v>
      </c>
      <c r="L14" s="126"/>
      <c r="M14" s="126"/>
      <c r="N14" s="126"/>
      <c r="O14" s="126"/>
      <c r="P14" s="178">
        <v>1</v>
      </c>
      <c r="Q14" s="122">
        <f t="shared" si="0"/>
        <v>3.7</v>
      </c>
      <c r="R14" s="123" t="str">
        <f t="shared" si="3"/>
        <v>F</v>
      </c>
      <c r="S14" s="124" t="str">
        <f t="shared" si="1"/>
        <v>Kém</v>
      </c>
      <c r="T14" s="125" t="str">
        <f t="shared" si="4"/>
        <v/>
      </c>
      <c r="U14" s="3"/>
      <c r="V14" s="101" t="str">
        <f t="shared" si="2"/>
        <v>Học lại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117">
        <v>5</v>
      </c>
      <c r="C15" s="118" t="s">
        <v>2640</v>
      </c>
      <c r="D15" s="119" t="s">
        <v>545</v>
      </c>
      <c r="E15" s="120" t="s">
        <v>1365</v>
      </c>
      <c r="F15" s="118" t="s">
        <v>2641</v>
      </c>
      <c r="G15" s="118" t="s">
        <v>918</v>
      </c>
      <c r="H15" s="108">
        <v>8</v>
      </c>
      <c r="I15" s="108">
        <v>8</v>
      </c>
      <c r="J15" s="108" t="s">
        <v>27</v>
      </c>
      <c r="K15" s="108" t="s">
        <v>27</v>
      </c>
      <c r="L15" s="126"/>
      <c r="M15" s="126"/>
      <c r="N15" s="126"/>
      <c r="O15" s="126"/>
      <c r="P15" s="178">
        <v>2</v>
      </c>
      <c r="Q15" s="122">
        <f t="shared" si="0"/>
        <v>5</v>
      </c>
      <c r="R15" s="123" t="str">
        <f t="shared" si="3"/>
        <v>D+</v>
      </c>
      <c r="S15" s="124" t="str">
        <f t="shared" si="1"/>
        <v>Trung bình yếu</v>
      </c>
      <c r="T15" s="12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117">
        <v>6</v>
      </c>
      <c r="C16" s="118" t="s">
        <v>2642</v>
      </c>
      <c r="D16" s="119" t="s">
        <v>2114</v>
      </c>
      <c r="E16" s="120" t="s">
        <v>555</v>
      </c>
      <c r="F16" s="118" t="s">
        <v>2643</v>
      </c>
      <c r="G16" s="118" t="s">
        <v>234</v>
      </c>
      <c r="H16" s="108">
        <v>10</v>
      </c>
      <c r="I16" s="108">
        <v>7</v>
      </c>
      <c r="J16" s="108" t="s">
        <v>27</v>
      </c>
      <c r="K16" s="108" t="s">
        <v>27</v>
      </c>
      <c r="L16" s="126"/>
      <c r="M16" s="126"/>
      <c r="N16" s="126"/>
      <c r="O16" s="126"/>
      <c r="P16" s="178">
        <v>4</v>
      </c>
      <c r="Q16" s="122">
        <f t="shared" si="0"/>
        <v>6.1</v>
      </c>
      <c r="R16" s="123" t="str">
        <f t="shared" si="3"/>
        <v>C</v>
      </c>
      <c r="S16" s="124" t="str">
        <f t="shared" si="1"/>
        <v>Trung bình</v>
      </c>
      <c r="T16" s="12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117">
        <v>7</v>
      </c>
      <c r="C17" s="118" t="s">
        <v>2644</v>
      </c>
      <c r="D17" s="119" t="s">
        <v>112</v>
      </c>
      <c r="E17" s="120" t="s">
        <v>398</v>
      </c>
      <c r="F17" s="118" t="s">
        <v>1739</v>
      </c>
      <c r="G17" s="118" t="s">
        <v>585</v>
      </c>
      <c r="H17" s="108">
        <v>6</v>
      </c>
      <c r="I17" s="108">
        <v>8</v>
      </c>
      <c r="J17" s="108" t="s">
        <v>27</v>
      </c>
      <c r="K17" s="108" t="s">
        <v>27</v>
      </c>
      <c r="L17" s="126"/>
      <c r="M17" s="126"/>
      <c r="N17" s="126"/>
      <c r="O17" s="126"/>
      <c r="P17" s="178">
        <v>4</v>
      </c>
      <c r="Q17" s="122">
        <f t="shared" si="0"/>
        <v>5.6</v>
      </c>
      <c r="R17" s="123" t="str">
        <f t="shared" si="3"/>
        <v>C</v>
      </c>
      <c r="S17" s="124" t="str">
        <f t="shared" si="1"/>
        <v>Trung bình</v>
      </c>
      <c r="T17" s="12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117">
        <v>8</v>
      </c>
      <c r="C18" s="118" t="s">
        <v>2645</v>
      </c>
      <c r="D18" s="119" t="s">
        <v>2646</v>
      </c>
      <c r="E18" s="120" t="s">
        <v>118</v>
      </c>
      <c r="F18" s="118" t="s">
        <v>341</v>
      </c>
      <c r="G18" s="118" t="s">
        <v>75</v>
      </c>
      <c r="H18" s="108">
        <v>7</v>
      </c>
      <c r="I18" s="108">
        <v>7</v>
      </c>
      <c r="J18" s="108" t="s">
        <v>27</v>
      </c>
      <c r="K18" s="108" t="s">
        <v>27</v>
      </c>
      <c r="L18" s="126"/>
      <c r="M18" s="126"/>
      <c r="N18" s="126"/>
      <c r="O18" s="126"/>
      <c r="P18" s="178">
        <v>4</v>
      </c>
      <c r="Q18" s="122">
        <f t="shared" si="0"/>
        <v>5.5</v>
      </c>
      <c r="R18" s="123" t="str">
        <f t="shared" si="3"/>
        <v>C</v>
      </c>
      <c r="S18" s="124" t="str">
        <f t="shared" si="1"/>
        <v>Trung bình</v>
      </c>
      <c r="T18" s="12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117">
        <v>9</v>
      </c>
      <c r="C19" s="118" t="s">
        <v>2647</v>
      </c>
      <c r="D19" s="119" t="s">
        <v>275</v>
      </c>
      <c r="E19" s="120" t="s">
        <v>118</v>
      </c>
      <c r="F19" s="118" t="s">
        <v>484</v>
      </c>
      <c r="G19" s="118" t="s">
        <v>1047</v>
      </c>
      <c r="H19" s="108">
        <v>8</v>
      </c>
      <c r="I19" s="108">
        <v>6</v>
      </c>
      <c r="J19" s="108" t="s">
        <v>27</v>
      </c>
      <c r="K19" s="108" t="s">
        <v>27</v>
      </c>
      <c r="L19" s="126"/>
      <c r="M19" s="126"/>
      <c r="N19" s="126"/>
      <c r="O19" s="126"/>
      <c r="P19" s="178">
        <v>2</v>
      </c>
      <c r="Q19" s="122">
        <f t="shared" si="0"/>
        <v>4.4000000000000004</v>
      </c>
      <c r="R19" s="123" t="str">
        <f t="shared" si="3"/>
        <v>D</v>
      </c>
      <c r="S19" s="124" t="str">
        <f t="shared" si="1"/>
        <v>Trung bình yếu</v>
      </c>
      <c r="T19" s="12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117">
        <v>10</v>
      </c>
      <c r="C20" s="118" t="s">
        <v>2648</v>
      </c>
      <c r="D20" s="119" t="s">
        <v>412</v>
      </c>
      <c r="E20" s="120" t="s">
        <v>118</v>
      </c>
      <c r="F20" s="118" t="s">
        <v>2649</v>
      </c>
      <c r="G20" s="118" t="s">
        <v>115</v>
      </c>
      <c r="H20" s="108">
        <v>10</v>
      </c>
      <c r="I20" s="108">
        <v>8</v>
      </c>
      <c r="J20" s="108" t="s">
        <v>27</v>
      </c>
      <c r="K20" s="108" t="s">
        <v>27</v>
      </c>
      <c r="L20" s="126"/>
      <c r="M20" s="126"/>
      <c r="N20" s="126"/>
      <c r="O20" s="126"/>
      <c r="P20" s="178">
        <v>3</v>
      </c>
      <c r="Q20" s="122">
        <f t="shared" si="0"/>
        <v>5.9</v>
      </c>
      <c r="R20" s="123" t="str">
        <f t="shared" si="3"/>
        <v>C</v>
      </c>
      <c r="S20" s="124" t="str">
        <f t="shared" si="1"/>
        <v>Trung bình</v>
      </c>
      <c r="T20" s="12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117">
        <v>11</v>
      </c>
      <c r="C21" s="118" t="s">
        <v>2650</v>
      </c>
      <c r="D21" s="119" t="s">
        <v>2651</v>
      </c>
      <c r="E21" s="120" t="s">
        <v>406</v>
      </c>
      <c r="F21" s="118" t="s">
        <v>603</v>
      </c>
      <c r="G21" s="118" t="s">
        <v>585</v>
      </c>
      <c r="H21" s="108">
        <v>7</v>
      </c>
      <c r="I21" s="108">
        <v>6</v>
      </c>
      <c r="J21" s="108" t="s">
        <v>27</v>
      </c>
      <c r="K21" s="108" t="s">
        <v>27</v>
      </c>
      <c r="L21" s="126"/>
      <c r="M21" s="126"/>
      <c r="N21" s="126"/>
      <c r="O21" s="126"/>
      <c r="P21" s="178">
        <v>6</v>
      </c>
      <c r="Q21" s="122">
        <f t="shared" si="0"/>
        <v>6.2</v>
      </c>
      <c r="R21" s="123" t="str">
        <f t="shared" si="3"/>
        <v>C</v>
      </c>
      <c r="S21" s="124" t="str">
        <f t="shared" si="1"/>
        <v>Trung bình</v>
      </c>
      <c r="T21" s="12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117">
        <v>12</v>
      </c>
      <c r="C22" s="118" t="s">
        <v>2652</v>
      </c>
      <c r="D22" s="119" t="s">
        <v>1723</v>
      </c>
      <c r="E22" s="120" t="s">
        <v>413</v>
      </c>
      <c r="F22" s="118" t="s">
        <v>546</v>
      </c>
      <c r="G22" s="118" t="s">
        <v>653</v>
      </c>
      <c r="H22" s="108">
        <v>9</v>
      </c>
      <c r="I22" s="108">
        <v>9</v>
      </c>
      <c r="J22" s="108" t="s">
        <v>27</v>
      </c>
      <c r="K22" s="108" t="s">
        <v>27</v>
      </c>
      <c r="L22" s="126"/>
      <c r="M22" s="126"/>
      <c r="N22" s="126"/>
      <c r="O22" s="126"/>
      <c r="P22" s="178">
        <v>5</v>
      </c>
      <c r="Q22" s="122">
        <f t="shared" si="0"/>
        <v>7</v>
      </c>
      <c r="R22" s="123" t="str">
        <f t="shared" si="3"/>
        <v>B</v>
      </c>
      <c r="S22" s="124" t="str">
        <f t="shared" si="1"/>
        <v>Khá</v>
      </c>
      <c r="T22" s="12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117">
        <v>13</v>
      </c>
      <c r="C23" s="118" t="s">
        <v>2653</v>
      </c>
      <c r="D23" s="119" t="s">
        <v>1870</v>
      </c>
      <c r="E23" s="120" t="s">
        <v>149</v>
      </c>
      <c r="F23" s="118" t="s">
        <v>1629</v>
      </c>
      <c r="G23" s="118" t="s">
        <v>1047</v>
      </c>
      <c r="H23" s="108">
        <v>10</v>
      </c>
      <c r="I23" s="108">
        <v>7</v>
      </c>
      <c r="J23" s="108" t="s">
        <v>27</v>
      </c>
      <c r="K23" s="108" t="s">
        <v>27</v>
      </c>
      <c r="L23" s="126"/>
      <c r="M23" s="126"/>
      <c r="N23" s="126"/>
      <c r="O23" s="126"/>
      <c r="P23" s="178">
        <v>4</v>
      </c>
      <c r="Q23" s="122">
        <f t="shared" si="0"/>
        <v>6.1</v>
      </c>
      <c r="R23" s="123" t="str">
        <f t="shared" si="3"/>
        <v>C</v>
      </c>
      <c r="S23" s="124" t="str">
        <f t="shared" si="1"/>
        <v>Trung bình</v>
      </c>
      <c r="T23" s="12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117">
        <v>14</v>
      </c>
      <c r="C24" s="118" t="s">
        <v>2654</v>
      </c>
      <c r="D24" s="119" t="s">
        <v>1471</v>
      </c>
      <c r="E24" s="120" t="s">
        <v>189</v>
      </c>
      <c r="F24" s="118" t="s">
        <v>273</v>
      </c>
      <c r="G24" s="118" t="s">
        <v>350</v>
      </c>
      <c r="H24" s="108">
        <v>7</v>
      </c>
      <c r="I24" s="108">
        <v>7</v>
      </c>
      <c r="J24" s="108" t="s">
        <v>27</v>
      </c>
      <c r="K24" s="108" t="s">
        <v>27</v>
      </c>
      <c r="L24" s="126"/>
      <c r="M24" s="126"/>
      <c r="N24" s="126"/>
      <c r="O24" s="126"/>
      <c r="P24" s="178">
        <v>4</v>
      </c>
      <c r="Q24" s="122">
        <f t="shared" si="0"/>
        <v>5.5</v>
      </c>
      <c r="R24" s="123" t="str">
        <f t="shared" si="3"/>
        <v>C</v>
      </c>
      <c r="S24" s="124" t="str">
        <f t="shared" si="1"/>
        <v>Trung bình</v>
      </c>
      <c r="T24" s="12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117">
        <v>15</v>
      </c>
      <c r="C25" s="118" t="s">
        <v>2655</v>
      </c>
      <c r="D25" s="119" t="s">
        <v>596</v>
      </c>
      <c r="E25" s="120" t="s">
        <v>189</v>
      </c>
      <c r="F25" s="118" t="s">
        <v>551</v>
      </c>
      <c r="G25" s="118" t="s">
        <v>1047</v>
      </c>
      <c r="H25" s="108">
        <v>9</v>
      </c>
      <c r="I25" s="108">
        <v>7</v>
      </c>
      <c r="J25" s="108" t="s">
        <v>27</v>
      </c>
      <c r="K25" s="108" t="s">
        <v>27</v>
      </c>
      <c r="L25" s="126"/>
      <c r="M25" s="126"/>
      <c r="N25" s="126"/>
      <c r="O25" s="126"/>
      <c r="P25" s="178">
        <v>5</v>
      </c>
      <c r="Q25" s="122">
        <f t="shared" si="0"/>
        <v>6.4</v>
      </c>
      <c r="R25" s="123" t="str">
        <f t="shared" si="3"/>
        <v>C</v>
      </c>
      <c r="S25" s="124" t="str">
        <f t="shared" si="1"/>
        <v>Trung bình</v>
      </c>
      <c r="T25" s="12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117">
        <v>16</v>
      </c>
      <c r="C26" s="118" t="s">
        <v>2656</v>
      </c>
      <c r="D26" s="119" t="s">
        <v>303</v>
      </c>
      <c r="E26" s="120" t="s">
        <v>189</v>
      </c>
      <c r="F26" s="118" t="s">
        <v>2426</v>
      </c>
      <c r="G26" s="118" t="s">
        <v>115</v>
      </c>
      <c r="H26" s="108">
        <v>9</v>
      </c>
      <c r="I26" s="108">
        <v>6</v>
      </c>
      <c r="J26" s="108" t="s">
        <v>27</v>
      </c>
      <c r="K26" s="108" t="s">
        <v>27</v>
      </c>
      <c r="L26" s="126"/>
      <c r="M26" s="126"/>
      <c r="N26" s="126"/>
      <c r="O26" s="126"/>
      <c r="P26" s="178">
        <v>2</v>
      </c>
      <c r="Q26" s="122">
        <f t="shared" si="0"/>
        <v>4.5999999999999996</v>
      </c>
      <c r="R26" s="123" t="str">
        <f t="shared" si="3"/>
        <v>D</v>
      </c>
      <c r="S26" s="124" t="str">
        <f t="shared" si="1"/>
        <v>Trung bình yếu</v>
      </c>
      <c r="T26" s="12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117">
        <v>17</v>
      </c>
      <c r="C27" s="118" t="s">
        <v>2657</v>
      </c>
      <c r="D27" s="119" t="s">
        <v>2658</v>
      </c>
      <c r="E27" s="120" t="s">
        <v>1913</v>
      </c>
      <c r="F27" s="118" t="s">
        <v>894</v>
      </c>
      <c r="G27" s="118" t="s">
        <v>75</v>
      </c>
      <c r="H27" s="108">
        <v>9</v>
      </c>
      <c r="I27" s="108">
        <v>4</v>
      </c>
      <c r="J27" s="108" t="s">
        <v>27</v>
      </c>
      <c r="K27" s="108" t="s">
        <v>27</v>
      </c>
      <c r="L27" s="126"/>
      <c r="M27" s="126"/>
      <c r="N27" s="126"/>
      <c r="O27" s="126"/>
      <c r="P27" s="178">
        <v>4</v>
      </c>
      <c r="Q27" s="122">
        <f t="shared" si="0"/>
        <v>5</v>
      </c>
      <c r="R27" s="123" t="str">
        <f t="shared" si="3"/>
        <v>D+</v>
      </c>
      <c r="S27" s="124" t="str">
        <f t="shared" si="1"/>
        <v>Trung bình yếu</v>
      </c>
      <c r="T27" s="12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117">
        <v>18</v>
      </c>
      <c r="C28" s="118" t="s">
        <v>2659</v>
      </c>
      <c r="D28" s="119" t="s">
        <v>422</v>
      </c>
      <c r="E28" s="120" t="s">
        <v>1788</v>
      </c>
      <c r="F28" s="118" t="s">
        <v>1132</v>
      </c>
      <c r="G28" s="118" t="s">
        <v>930</v>
      </c>
      <c r="H28" s="108">
        <v>6</v>
      </c>
      <c r="I28" s="108">
        <v>4</v>
      </c>
      <c r="J28" s="108" t="s">
        <v>27</v>
      </c>
      <c r="K28" s="108" t="s">
        <v>27</v>
      </c>
      <c r="L28" s="126"/>
      <c r="M28" s="126"/>
      <c r="N28" s="126"/>
      <c r="O28" s="126"/>
      <c r="P28" s="178">
        <v>5</v>
      </c>
      <c r="Q28" s="122">
        <f t="shared" si="0"/>
        <v>4.9000000000000004</v>
      </c>
      <c r="R28" s="123" t="str">
        <f t="shared" si="3"/>
        <v>D</v>
      </c>
      <c r="S28" s="124" t="str">
        <f t="shared" si="1"/>
        <v>Trung bình yếu</v>
      </c>
      <c r="T28" s="12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117">
        <v>19</v>
      </c>
      <c r="C29" s="118" t="s">
        <v>2660</v>
      </c>
      <c r="D29" s="119" t="s">
        <v>2560</v>
      </c>
      <c r="E29" s="120" t="s">
        <v>443</v>
      </c>
      <c r="F29" s="118" t="s">
        <v>2661</v>
      </c>
      <c r="G29" s="118" t="s">
        <v>2662</v>
      </c>
      <c r="H29" s="108">
        <v>10</v>
      </c>
      <c r="I29" s="108">
        <v>4</v>
      </c>
      <c r="J29" s="108" t="s">
        <v>27</v>
      </c>
      <c r="K29" s="108" t="s">
        <v>27</v>
      </c>
      <c r="L29" s="126"/>
      <c r="M29" s="126"/>
      <c r="N29" s="126"/>
      <c r="O29" s="126"/>
      <c r="P29" s="178">
        <v>3</v>
      </c>
      <c r="Q29" s="122">
        <f t="shared" si="0"/>
        <v>4.7</v>
      </c>
      <c r="R29" s="123" t="str">
        <f t="shared" si="3"/>
        <v>D</v>
      </c>
      <c r="S29" s="124" t="str">
        <f t="shared" si="1"/>
        <v>Trung bình yếu</v>
      </c>
      <c r="T29" s="12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117">
        <v>20</v>
      </c>
      <c r="C30" s="118" t="s">
        <v>2663</v>
      </c>
      <c r="D30" s="119" t="s">
        <v>2664</v>
      </c>
      <c r="E30" s="120" t="s">
        <v>443</v>
      </c>
      <c r="F30" s="118" t="s">
        <v>1004</v>
      </c>
      <c r="G30" s="118" t="s">
        <v>115</v>
      </c>
      <c r="H30" s="108">
        <v>10</v>
      </c>
      <c r="I30" s="108">
        <v>6</v>
      </c>
      <c r="J30" s="108" t="s">
        <v>27</v>
      </c>
      <c r="K30" s="108" t="s">
        <v>27</v>
      </c>
      <c r="L30" s="126"/>
      <c r="M30" s="126"/>
      <c r="N30" s="126"/>
      <c r="O30" s="126"/>
      <c r="P30" s="178">
        <v>5</v>
      </c>
      <c r="Q30" s="122">
        <f t="shared" si="0"/>
        <v>6.3</v>
      </c>
      <c r="R30" s="123" t="str">
        <f t="shared" si="3"/>
        <v>C</v>
      </c>
      <c r="S30" s="124" t="str">
        <f t="shared" si="1"/>
        <v>Trung bình</v>
      </c>
      <c r="T30" s="12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117">
        <v>21</v>
      </c>
      <c r="C31" s="118" t="s">
        <v>2665</v>
      </c>
      <c r="D31" s="119" t="s">
        <v>2214</v>
      </c>
      <c r="E31" s="120" t="s">
        <v>443</v>
      </c>
      <c r="F31" s="118" t="s">
        <v>233</v>
      </c>
      <c r="G31" s="118" t="s">
        <v>234</v>
      </c>
      <c r="H31" s="108">
        <v>7</v>
      </c>
      <c r="I31" s="108">
        <v>5</v>
      </c>
      <c r="J31" s="108" t="s">
        <v>27</v>
      </c>
      <c r="K31" s="108" t="s">
        <v>27</v>
      </c>
      <c r="L31" s="126"/>
      <c r="M31" s="126"/>
      <c r="N31" s="126"/>
      <c r="O31" s="126"/>
      <c r="P31" s="178">
        <v>5</v>
      </c>
      <c r="Q31" s="122">
        <f t="shared" si="0"/>
        <v>5.4</v>
      </c>
      <c r="R31" s="123" t="str">
        <f t="shared" si="3"/>
        <v>D+</v>
      </c>
      <c r="S31" s="124" t="str">
        <f t="shared" si="1"/>
        <v>Trung bình yếu</v>
      </c>
      <c r="T31" s="12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117">
        <v>22</v>
      </c>
      <c r="C32" s="118" t="s">
        <v>2666</v>
      </c>
      <c r="D32" s="119" t="s">
        <v>2456</v>
      </c>
      <c r="E32" s="120" t="s">
        <v>443</v>
      </c>
      <c r="F32" s="118" t="s">
        <v>2667</v>
      </c>
      <c r="G32" s="118" t="s">
        <v>282</v>
      </c>
      <c r="H32" s="108">
        <v>10</v>
      </c>
      <c r="I32" s="108">
        <v>4</v>
      </c>
      <c r="J32" s="108" t="s">
        <v>27</v>
      </c>
      <c r="K32" s="108" t="s">
        <v>27</v>
      </c>
      <c r="L32" s="126"/>
      <c r="M32" s="126"/>
      <c r="N32" s="126"/>
      <c r="O32" s="126"/>
      <c r="P32" s="178">
        <v>6</v>
      </c>
      <c r="Q32" s="122">
        <f t="shared" si="0"/>
        <v>6.2</v>
      </c>
      <c r="R32" s="123" t="str">
        <f t="shared" si="3"/>
        <v>C</v>
      </c>
      <c r="S32" s="124" t="str">
        <f t="shared" si="1"/>
        <v>Trung bình</v>
      </c>
      <c r="T32" s="12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117">
        <v>23</v>
      </c>
      <c r="C33" s="118" t="s">
        <v>2668</v>
      </c>
      <c r="D33" s="119" t="s">
        <v>2669</v>
      </c>
      <c r="E33" s="120" t="s">
        <v>1296</v>
      </c>
      <c r="F33" s="118" t="s">
        <v>1576</v>
      </c>
      <c r="G33" s="118" t="s">
        <v>585</v>
      </c>
      <c r="H33" s="108">
        <v>8</v>
      </c>
      <c r="I33" s="108">
        <v>8</v>
      </c>
      <c r="J33" s="108" t="s">
        <v>27</v>
      </c>
      <c r="K33" s="108" t="s">
        <v>27</v>
      </c>
      <c r="L33" s="126"/>
      <c r="M33" s="126"/>
      <c r="N33" s="126"/>
      <c r="O33" s="126"/>
      <c r="P33" s="178">
        <v>3</v>
      </c>
      <c r="Q33" s="122">
        <f t="shared" si="0"/>
        <v>5.5</v>
      </c>
      <c r="R33" s="123" t="str">
        <f t="shared" si="3"/>
        <v>C</v>
      </c>
      <c r="S33" s="124" t="str">
        <f t="shared" si="1"/>
        <v>Trung bình</v>
      </c>
      <c r="T33" s="12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117">
        <v>24</v>
      </c>
      <c r="C34" s="118" t="s">
        <v>2670</v>
      </c>
      <c r="D34" s="119" t="s">
        <v>2671</v>
      </c>
      <c r="E34" s="120" t="s">
        <v>1296</v>
      </c>
      <c r="F34" s="118" t="s">
        <v>1561</v>
      </c>
      <c r="G34" s="118" t="s">
        <v>115</v>
      </c>
      <c r="H34" s="108">
        <v>10</v>
      </c>
      <c r="I34" s="108">
        <v>7</v>
      </c>
      <c r="J34" s="108" t="s">
        <v>27</v>
      </c>
      <c r="K34" s="108" t="s">
        <v>27</v>
      </c>
      <c r="L34" s="126"/>
      <c r="M34" s="126"/>
      <c r="N34" s="126"/>
      <c r="O34" s="126"/>
      <c r="P34" s="178">
        <v>4</v>
      </c>
      <c r="Q34" s="122">
        <f t="shared" si="0"/>
        <v>6.1</v>
      </c>
      <c r="R34" s="123" t="str">
        <f t="shared" si="3"/>
        <v>C</v>
      </c>
      <c r="S34" s="124" t="str">
        <f t="shared" si="1"/>
        <v>Trung bình</v>
      </c>
      <c r="T34" s="12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117">
        <v>25</v>
      </c>
      <c r="C35" s="118" t="s">
        <v>2672</v>
      </c>
      <c r="D35" s="119" t="s">
        <v>2673</v>
      </c>
      <c r="E35" s="120" t="s">
        <v>1296</v>
      </c>
      <c r="F35" s="118" t="s">
        <v>603</v>
      </c>
      <c r="G35" s="118" t="s">
        <v>115</v>
      </c>
      <c r="H35" s="108">
        <v>9</v>
      </c>
      <c r="I35" s="108">
        <v>9</v>
      </c>
      <c r="J35" s="108" t="s">
        <v>27</v>
      </c>
      <c r="K35" s="108" t="s">
        <v>27</v>
      </c>
      <c r="L35" s="126"/>
      <c r="M35" s="126"/>
      <c r="N35" s="126"/>
      <c r="O35" s="126"/>
      <c r="P35" s="178">
        <v>5</v>
      </c>
      <c r="Q35" s="122">
        <f t="shared" si="0"/>
        <v>7</v>
      </c>
      <c r="R35" s="123" t="str">
        <f t="shared" si="3"/>
        <v>B</v>
      </c>
      <c r="S35" s="124" t="str">
        <f t="shared" si="1"/>
        <v>Khá</v>
      </c>
      <c r="T35" s="12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117">
        <v>26</v>
      </c>
      <c r="C36" s="118" t="s">
        <v>2674</v>
      </c>
      <c r="D36" s="119" t="s">
        <v>193</v>
      </c>
      <c r="E36" s="120" t="s">
        <v>1296</v>
      </c>
      <c r="F36" s="118" t="s">
        <v>277</v>
      </c>
      <c r="G36" s="118" t="s">
        <v>1532</v>
      </c>
      <c r="H36" s="108">
        <v>8</v>
      </c>
      <c r="I36" s="108">
        <v>7</v>
      </c>
      <c r="J36" s="108" t="s">
        <v>27</v>
      </c>
      <c r="K36" s="108" t="s">
        <v>27</v>
      </c>
      <c r="L36" s="126"/>
      <c r="M36" s="126"/>
      <c r="N36" s="126"/>
      <c r="O36" s="126"/>
      <c r="P36" s="178">
        <v>7</v>
      </c>
      <c r="Q36" s="122">
        <f t="shared" si="0"/>
        <v>7.2</v>
      </c>
      <c r="R36" s="123" t="str">
        <f t="shared" si="3"/>
        <v>B</v>
      </c>
      <c r="S36" s="124" t="str">
        <f t="shared" si="1"/>
        <v>Khá</v>
      </c>
      <c r="T36" s="12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117">
        <v>27</v>
      </c>
      <c r="C37" s="118" t="s">
        <v>2675</v>
      </c>
      <c r="D37" s="119" t="s">
        <v>2676</v>
      </c>
      <c r="E37" s="120" t="s">
        <v>208</v>
      </c>
      <c r="F37" s="118" t="s">
        <v>630</v>
      </c>
      <c r="G37" s="118" t="s">
        <v>115</v>
      </c>
      <c r="H37" s="108">
        <v>10</v>
      </c>
      <c r="I37" s="108">
        <v>8</v>
      </c>
      <c r="J37" s="108" t="s">
        <v>27</v>
      </c>
      <c r="K37" s="108" t="s">
        <v>27</v>
      </c>
      <c r="L37" s="126"/>
      <c r="M37" s="126"/>
      <c r="N37" s="126"/>
      <c r="O37" s="126"/>
      <c r="P37" s="178">
        <v>8</v>
      </c>
      <c r="Q37" s="122">
        <f t="shared" si="0"/>
        <v>8.4</v>
      </c>
      <c r="R37" s="123" t="str">
        <f t="shared" si="3"/>
        <v>B+</v>
      </c>
      <c r="S37" s="124" t="str">
        <f t="shared" si="1"/>
        <v>Khá</v>
      </c>
      <c r="T37" s="12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117">
        <v>28</v>
      </c>
      <c r="C38" s="118" t="s">
        <v>2677</v>
      </c>
      <c r="D38" s="119" t="s">
        <v>731</v>
      </c>
      <c r="E38" s="120" t="s">
        <v>208</v>
      </c>
      <c r="F38" s="118" t="s">
        <v>2240</v>
      </c>
      <c r="G38" s="118" t="s">
        <v>1047</v>
      </c>
      <c r="H38" s="108">
        <v>9</v>
      </c>
      <c r="I38" s="108">
        <v>7</v>
      </c>
      <c r="J38" s="108" t="s">
        <v>27</v>
      </c>
      <c r="K38" s="108" t="s">
        <v>27</v>
      </c>
      <c r="L38" s="126"/>
      <c r="M38" s="126"/>
      <c r="N38" s="126"/>
      <c r="O38" s="126"/>
      <c r="P38" s="178">
        <v>5</v>
      </c>
      <c r="Q38" s="122">
        <f t="shared" si="0"/>
        <v>6.4</v>
      </c>
      <c r="R38" s="123" t="str">
        <f t="shared" si="3"/>
        <v>C</v>
      </c>
      <c r="S38" s="124" t="str">
        <f t="shared" si="1"/>
        <v>Trung bình</v>
      </c>
      <c r="T38" s="12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117">
        <v>29</v>
      </c>
      <c r="C39" s="118" t="s">
        <v>2678</v>
      </c>
      <c r="D39" s="119" t="s">
        <v>646</v>
      </c>
      <c r="E39" s="120" t="s">
        <v>208</v>
      </c>
      <c r="F39" s="118" t="s">
        <v>952</v>
      </c>
      <c r="G39" s="118" t="s">
        <v>115</v>
      </c>
      <c r="H39" s="108">
        <v>10</v>
      </c>
      <c r="I39" s="108">
        <v>6</v>
      </c>
      <c r="J39" s="108" t="s">
        <v>27</v>
      </c>
      <c r="K39" s="108" t="s">
        <v>27</v>
      </c>
      <c r="L39" s="126"/>
      <c r="M39" s="126"/>
      <c r="N39" s="126"/>
      <c r="O39" s="126"/>
      <c r="P39" s="178">
        <v>4</v>
      </c>
      <c r="Q39" s="122">
        <f t="shared" si="0"/>
        <v>5.8</v>
      </c>
      <c r="R39" s="123" t="str">
        <f t="shared" si="3"/>
        <v>C</v>
      </c>
      <c r="S39" s="124" t="str">
        <f t="shared" si="1"/>
        <v>Trung bình</v>
      </c>
      <c r="T39" s="12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117">
        <v>30</v>
      </c>
      <c r="C40" s="118" t="s">
        <v>2679</v>
      </c>
      <c r="D40" s="119" t="s">
        <v>2680</v>
      </c>
      <c r="E40" s="120" t="s">
        <v>211</v>
      </c>
      <c r="F40" s="118" t="s">
        <v>1429</v>
      </c>
      <c r="G40" s="118" t="s">
        <v>110</v>
      </c>
      <c r="H40" s="108">
        <v>10</v>
      </c>
      <c r="I40" s="108">
        <v>4</v>
      </c>
      <c r="J40" s="108" t="s">
        <v>27</v>
      </c>
      <c r="K40" s="108" t="s">
        <v>27</v>
      </c>
      <c r="L40" s="126"/>
      <c r="M40" s="126"/>
      <c r="N40" s="126"/>
      <c r="O40" s="126"/>
      <c r="P40" s="178">
        <v>4</v>
      </c>
      <c r="Q40" s="122">
        <f t="shared" si="0"/>
        <v>5.2</v>
      </c>
      <c r="R40" s="123" t="str">
        <f t="shared" si="3"/>
        <v>D+</v>
      </c>
      <c r="S40" s="124" t="str">
        <f t="shared" si="1"/>
        <v>Trung bình yếu</v>
      </c>
      <c r="T40" s="12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117">
        <v>31</v>
      </c>
      <c r="C41" s="118" t="s">
        <v>2681</v>
      </c>
      <c r="D41" s="119" t="s">
        <v>2272</v>
      </c>
      <c r="E41" s="120" t="s">
        <v>2682</v>
      </c>
      <c r="F41" s="118" t="s">
        <v>749</v>
      </c>
      <c r="G41" s="118" t="s">
        <v>828</v>
      </c>
      <c r="H41" s="108">
        <v>6</v>
      </c>
      <c r="I41" s="108">
        <v>6</v>
      </c>
      <c r="J41" s="108" t="s">
        <v>27</v>
      </c>
      <c r="K41" s="108" t="s">
        <v>27</v>
      </c>
      <c r="L41" s="126"/>
      <c r="M41" s="126"/>
      <c r="N41" s="126"/>
      <c r="O41" s="126"/>
      <c r="P41" s="178">
        <v>7</v>
      </c>
      <c r="Q41" s="122">
        <f t="shared" si="0"/>
        <v>6.5</v>
      </c>
      <c r="R41" s="123" t="str">
        <f t="shared" si="3"/>
        <v>C+</v>
      </c>
      <c r="S41" s="124" t="str">
        <f t="shared" si="1"/>
        <v>Trung bình</v>
      </c>
      <c r="T41" s="12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117">
        <v>32</v>
      </c>
      <c r="C42" s="118" t="s">
        <v>2683</v>
      </c>
      <c r="D42" s="119" t="s">
        <v>1339</v>
      </c>
      <c r="E42" s="120" t="s">
        <v>1555</v>
      </c>
      <c r="F42" s="118" t="s">
        <v>2684</v>
      </c>
      <c r="G42" s="118" t="s">
        <v>585</v>
      </c>
      <c r="H42" s="108">
        <v>4</v>
      </c>
      <c r="I42" s="108">
        <v>8</v>
      </c>
      <c r="J42" s="108" t="s">
        <v>27</v>
      </c>
      <c r="K42" s="108" t="s">
        <v>27</v>
      </c>
      <c r="L42" s="126"/>
      <c r="M42" s="126"/>
      <c r="N42" s="126"/>
      <c r="O42" s="126"/>
      <c r="P42" s="178">
        <v>3</v>
      </c>
      <c r="Q42" s="122">
        <f t="shared" si="0"/>
        <v>4.7</v>
      </c>
      <c r="R42" s="123" t="str">
        <f t="shared" si="3"/>
        <v>D</v>
      </c>
      <c r="S42" s="124" t="str">
        <f t="shared" si="1"/>
        <v>Trung bình yếu</v>
      </c>
      <c r="T42" s="12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117">
        <v>33</v>
      </c>
      <c r="C43" s="118" t="s">
        <v>2685</v>
      </c>
      <c r="D43" s="119" t="s">
        <v>1523</v>
      </c>
      <c r="E43" s="120" t="s">
        <v>621</v>
      </c>
      <c r="F43" s="118" t="s">
        <v>150</v>
      </c>
      <c r="G43" s="118" t="s">
        <v>158</v>
      </c>
      <c r="H43" s="108">
        <v>8</v>
      </c>
      <c r="I43" s="108">
        <v>8</v>
      </c>
      <c r="J43" s="108" t="s">
        <v>27</v>
      </c>
      <c r="K43" s="108" t="s">
        <v>27</v>
      </c>
      <c r="L43" s="126"/>
      <c r="M43" s="126"/>
      <c r="N43" s="126"/>
      <c r="O43" s="126"/>
      <c r="P43" s="178">
        <v>5</v>
      </c>
      <c r="Q43" s="122">
        <f t="shared" si="0"/>
        <v>6.5</v>
      </c>
      <c r="R43" s="123" t="str">
        <f t="shared" si="3"/>
        <v>C+</v>
      </c>
      <c r="S43" s="124" t="str">
        <f t="shared" si="1"/>
        <v>Trung bình</v>
      </c>
      <c r="T43" s="12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117">
        <v>34</v>
      </c>
      <c r="C44" s="118" t="s">
        <v>2686</v>
      </c>
      <c r="D44" s="119" t="s">
        <v>2095</v>
      </c>
      <c r="E44" s="120" t="s">
        <v>451</v>
      </c>
      <c r="F44" s="118" t="s">
        <v>1175</v>
      </c>
      <c r="G44" s="118" t="s">
        <v>585</v>
      </c>
      <c r="H44" s="108">
        <v>10</v>
      </c>
      <c r="I44" s="108">
        <v>8</v>
      </c>
      <c r="J44" s="108" t="s">
        <v>27</v>
      </c>
      <c r="K44" s="108" t="s">
        <v>27</v>
      </c>
      <c r="L44" s="126"/>
      <c r="M44" s="126"/>
      <c r="N44" s="126"/>
      <c r="O44" s="126"/>
      <c r="P44" s="178">
        <v>2</v>
      </c>
      <c r="Q44" s="122">
        <f t="shared" si="0"/>
        <v>5.4</v>
      </c>
      <c r="R44" s="123" t="str">
        <f t="shared" si="3"/>
        <v>D+</v>
      </c>
      <c r="S44" s="124" t="str">
        <f t="shared" si="1"/>
        <v>Trung bình yếu</v>
      </c>
      <c r="T44" s="12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117">
        <v>35</v>
      </c>
      <c r="C45" s="118" t="s">
        <v>2687</v>
      </c>
      <c r="D45" s="119" t="s">
        <v>2688</v>
      </c>
      <c r="E45" s="120" t="s">
        <v>1695</v>
      </c>
      <c r="F45" s="118" t="s">
        <v>606</v>
      </c>
      <c r="G45" s="118" t="s">
        <v>75</v>
      </c>
      <c r="H45" s="108">
        <v>10</v>
      </c>
      <c r="I45" s="108">
        <v>7</v>
      </c>
      <c r="J45" s="108" t="s">
        <v>27</v>
      </c>
      <c r="K45" s="108" t="s">
        <v>27</v>
      </c>
      <c r="L45" s="126"/>
      <c r="M45" s="126"/>
      <c r="N45" s="126"/>
      <c r="O45" s="126"/>
      <c r="P45" s="178">
        <v>2</v>
      </c>
      <c r="Q45" s="122">
        <f t="shared" si="0"/>
        <v>5.0999999999999996</v>
      </c>
      <c r="R45" s="123" t="str">
        <f t="shared" si="3"/>
        <v>D+</v>
      </c>
      <c r="S45" s="124" t="str">
        <f t="shared" si="1"/>
        <v>Trung bình yếu</v>
      </c>
      <c r="T45" s="12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117">
        <v>36</v>
      </c>
      <c r="C46" s="118" t="s">
        <v>2689</v>
      </c>
      <c r="D46" s="119" t="s">
        <v>2690</v>
      </c>
      <c r="E46" s="120" t="s">
        <v>228</v>
      </c>
      <c r="F46" s="118" t="s">
        <v>2501</v>
      </c>
      <c r="G46" s="118" t="s">
        <v>1047</v>
      </c>
      <c r="H46" s="108">
        <v>10</v>
      </c>
      <c r="I46" s="108">
        <v>5</v>
      </c>
      <c r="J46" s="108" t="s">
        <v>27</v>
      </c>
      <c r="K46" s="108" t="s">
        <v>27</v>
      </c>
      <c r="L46" s="126"/>
      <c r="M46" s="126"/>
      <c r="N46" s="126"/>
      <c r="O46" s="126"/>
      <c r="P46" s="178">
        <v>2</v>
      </c>
      <c r="Q46" s="122">
        <f t="shared" si="0"/>
        <v>4.5</v>
      </c>
      <c r="R46" s="123" t="str">
        <f t="shared" si="3"/>
        <v>D</v>
      </c>
      <c r="S46" s="124" t="str">
        <f t="shared" si="1"/>
        <v>Trung bình yếu</v>
      </c>
      <c r="T46" s="12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117">
        <v>37</v>
      </c>
      <c r="C47" s="118" t="s">
        <v>2691</v>
      </c>
      <c r="D47" s="119" t="s">
        <v>1319</v>
      </c>
      <c r="E47" s="120" t="s">
        <v>228</v>
      </c>
      <c r="F47" s="118" t="s">
        <v>797</v>
      </c>
      <c r="G47" s="118" t="s">
        <v>75</v>
      </c>
      <c r="H47" s="108">
        <v>8</v>
      </c>
      <c r="I47" s="108">
        <v>7</v>
      </c>
      <c r="J47" s="108" t="s">
        <v>27</v>
      </c>
      <c r="K47" s="108" t="s">
        <v>27</v>
      </c>
      <c r="L47" s="126"/>
      <c r="M47" s="126"/>
      <c r="N47" s="126"/>
      <c r="O47" s="126"/>
      <c r="P47" s="178">
        <v>4</v>
      </c>
      <c r="Q47" s="122">
        <f t="shared" si="0"/>
        <v>5.7</v>
      </c>
      <c r="R47" s="123" t="str">
        <f t="shared" si="3"/>
        <v>C</v>
      </c>
      <c r="S47" s="124" t="str">
        <f t="shared" si="1"/>
        <v>Trung bình</v>
      </c>
      <c r="T47" s="12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117">
        <v>38</v>
      </c>
      <c r="C48" s="118" t="s">
        <v>2692</v>
      </c>
      <c r="D48" s="119" t="s">
        <v>381</v>
      </c>
      <c r="E48" s="120" t="s">
        <v>656</v>
      </c>
      <c r="F48" s="118" t="s">
        <v>1096</v>
      </c>
      <c r="G48" s="118" t="s">
        <v>110</v>
      </c>
      <c r="H48" s="108">
        <v>9</v>
      </c>
      <c r="I48" s="108">
        <v>5</v>
      </c>
      <c r="J48" s="108" t="s">
        <v>27</v>
      </c>
      <c r="K48" s="108" t="s">
        <v>27</v>
      </c>
      <c r="L48" s="126"/>
      <c r="M48" s="126"/>
      <c r="N48" s="126"/>
      <c r="O48" s="126"/>
      <c r="P48" s="178">
        <v>3</v>
      </c>
      <c r="Q48" s="122">
        <f t="shared" si="0"/>
        <v>4.8</v>
      </c>
      <c r="R48" s="123" t="str">
        <f t="shared" si="3"/>
        <v>D</v>
      </c>
      <c r="S48" s="124" t="str">
        <f t="shared" si="1"/>
        <v>Trung bình yếu</v>
      </c>
      <c r="T48" s="12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117">
        <v>39</v>
      </c>
      <c r="C49" s="118" t="s">
        <v>2693</v>
      </c>
      <c r="D49" s="119" t="s">
        <v>655</v>
      </c>
      <c r="E49" s="120" t="s">
        <v>1432</v>
      </c>
      <c r="F49" s="118" t="s">
        <v>702</v>
      </c>
      <c r="G49" s="118" t="s">
        <v>182</v>
      </c>
      <c r="H49" s="108">
        <v>10</v>
      </c>
      <c r="I49" s="108">
        <v>4</v>
      </c>
      <c r="J49" s="108" t="s">
        <v>27</v>
      </c>
      <c r="K49" s="108" t="s">
        <v>27</v>
      </c>
      <c r="L49" s="126"/>
      <c r="M49" s="126"/>
      <c r="N49" s="126"/>
      <c r="O49" s="126"/>
      <c r="P49" s="178">
        <v>2</v>
      </c>
      <c r="Q49" s="122">
        <f t="shared" si="0"/>
        <v>4.2</v>
      </c>
      <c r="R49" s="123" t="str">
        <f t="shared" si="3"/>
        <v>D</v>
      </c>
      <c r="S49" s="124" t="str">
        <f t="shared" si="1"/>
        <v>Trung bình yếu</v>
      </c>
      <c r="T49" s="12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117">
        <v>40</v>
      </c>
      <c r="C50" s="118" t="s">
        <v>2694</v>
      </c>
      <c r="D50" s="119" t="s">
        <v>822</v>
      </c>
      <c r="E50" s="120" t="s">
        <v>1432</v>
      </c>
      <c r="F50" s="118" t="s">
        <v>830</v>
      </c>
      <c r="G50" s="118" t="s">
        <v>110</v>
      </c>
      <c r="H50" s="108">
        <v>7</v>
      </c>
      <c r="I50" s="108">
        <v>2</v>
      </c>
      <c r="J50" s="108" t="s">
        <v>27</v>
      </c>
      <c r="K50" s="108" t="s">
        <v>27</v>
      </c>
      <c r="L50" s="126"/>
      <c r="M50" s="126"/>
      <c r="N50" s="126"/>
      <c r="O50" s="126"/>
      <c r="P50" s="178">
        <v>4</v>
      </c>
      <c r="Q50" s="122">
        <f t="shared" si="0"/>
        <v>4</v>
      </c>
      <c r="R50" s="123" t="str">
        <f t="shared" si="3"/>
        <v>D</v>
      </c>
      <c r="S50" s="124" t="str">
        <f t="shared" si="1"/>
        <v>Trung bình yếu</v>
      </c>
      <c r="T50" s="12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117">
        <v>41</v>
      </c>
      <c r="C51" s="118" t="s">
        <v>2695</v>
      </c>
      <c r="D51" s="119" t="s">
        <v>1179</v>
      </c>
      <c r="E51" s="120" t="s">
        <v>251</v>
      </c>
      <c r="F51" s="118" t="s">
        <v>2056</v>
      </c>
      <c r="G51" s="118" t="s">
        <v>187</v>
      </c>
      <c r="H51" s="108">
        <v>5</v>
      </c>
      <c r="I51" s="108">
        <v>7</v>
      </c>
      <c r="J51" s="108" t="s">
        <v>27</v>
      </c>
      <c r="K51" s="108" t="s">
        <v>27</v>
      </c>
      <c r="L51" s="126"/>
      <c r="M51" s="126"/>
      <c r="N51" s="126"/>
      <c r="O51" s="126"/>
      <c r="P51" s="178">
        <v>4</v>
      </c>
      <c r="Q51" s="122">
        <f t="shared" si="0"/>
        <v>5.0999999999999996</v>
      </c>
      <c r="R51" s="123" t="str">
        <f t="shared" si="3"/>
        <v>D+</v>
      </c>
      <c r="S51" s="124" t="str">
        <f t="shared" si="1"/>
        <v>Trung bình yếu</v>
      </c>
      <c r="T51" s="12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117">
        <v>42</v>
      </c>
      <c r="C52" s="118" t="s">
        <v>2696</v>
      </c>
      <c r="D52" s="119" t="s">
        <v>1723</v>
      </c>
      <c r="E52" s="120" t="s">
        <v>677</v>
      </c>
      <c r="F52" s="118" t="s">
        <v>229</v>
      </c>
      <c r="G52" s="118" t="s">
        <v>75</v>
      </c>
      <c r="H52" s="108">
        <v>8</v>
      </c>
      <c r="I52" s="108">
        <v>5</v>
      </c>
      <c r="J52" s="108" t="s">
        <v>27</v>
      </c>
      <c r="K52" s="108" t="s">
        <v>27</v>
      </c>
      <c r="L52" s="126"/>
      <c r="M52" s="126"/>
      <c r="N52" s="126"/>
      <c r="O52" s="126"/>
      <c r="P52" s="178">
        <v>6</v>
      </c>
      <c r="Q52" s="122">
        <f t="shared" si="0"/>
        <v>6.1</v>
      </c>
      <c r="R52" s="123" t="str">
        <f t="shared" si="3"/>
        <v>C</v>
      </c>
      <c r="S52" s="124" t="str">
        <f t="shared" si="1"/>
        <v>Trung bình</v>
      </c>
      <c r="T52" s="12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117">
        <v>43</v>
      </c>
      <c r="C53" s="118" t="s">
        <v>2697</v>
      </c>
      <c r="D53" s="119" t="s">
        <v>1918</v>
      </c>
      <c r="E53" s="120" t="s">
        <v>683</v>
      </c>
      <c r="F53" s="118" t="s">
        <v>1742</v>
      </c>
      <c r="G53" s="118" t="s">
        <v>83</v>
      </c>
      <c r="H53" s="108">
        <v>10</v>
      </c>
      <c r="I53" s="108">
        <v>8</v>
      </c>
      <c r="J53" s="108" t="s">
        <v>27</v>
      </c>
      <c r="K53" s="108" t="s">
        <v>27</v>
      </c>
      <c r="L53" s="126"/>
      <c r="M53" s="126"/>
      <c r="N53" s="126"/>
      <c r="O53" s="126"/>
      <c r="P53" s="178">
        <v>4</v>
      </c>
      <c r="Q53" s="122">
        <f t="shared" si="0"/>
        <v>6.4</v>
      </c>
      <c r="R53" s="123" t="str">
        <f t="shared" si="3"/>
        <v>C</v>
      </c>
      <c r="S53" s="124" t="str">
        <f t="shared" si="1"/>
        <v>Trung bình</v>
      </c>
      <c r="T53" s="12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117">
        <v>44</v>
      </c>
      <c r="C54" s="118" t="s">
        <v>2698</v>
      </c>
      <c r="D54" s="119" t="s">
        <v>2699</v>
      </c>
      <c r="E54" s="120" t="s">
        <v>683</v>
      </c>
      <c r="F54" s="118" t="s">
        <v>1634</v>
      </c>
      <c r="G54" s="118" t="s">
        <v>115</v>
      </c>
      <c r="H54" s="108">
        <v>10</v>
      </c>
      <c r="I54" s="108">
        <v>7</v>
      </c>
      <c r="J54" s="108" t="s">
        <v>27</v>
      </c>
      <c r="K54" s="108" t="s">
        <v>27</v>
      </c>
      <c r="L54" s="126"/>
      <c r="M54" s="126"/>
      <c r="N54" s="126"/>
      <c r="O54" s="126"/>
      <c r="P54" s="178">
        <v>2</v>
      </c>
      <c r="Q54" s="122">
        <f t="shared" si="0"/>
        <v>5.0999999999999996</v>
      </c>
      <c r="R54" s="123" t="str">
        <f t="shared" si="3"/>
        <v>D+</v>
      </c>
      <c r="S54" s="124" t="str">
        <f t="shared" si="1"/>
        <v>Trung bình yếu</v>
      </c>
      <c r="T54" s="12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117">
        <v>45</v>
      </c>
      <c r="C55" s="118" t="s">
        <v>2700</v>
      </c>
      <c r="D55" s="119" t="s">
        <v>2615</v>
      </c>
      <c r="E55" s="120" t="s">
        <v>255</v>
      </c>
      <c r="F55" s="118" t="s">
        <v>2701</v>
      </c>
      <c r="G55" s="118" t="s">
        <v>100</v>
      </c>
      <c r="H55" s="108">
        <v>10</v>
      </c>
      <c r="I55" s="108">
        <v>2</v>
      </c>
      <c r="J55" s="108" t="s">
        <v>27</v>
      </c>
      <c r="K55" s="108" t="s">
        <v>27</v>
      </c>
      <c r="L55" s="126"/>
      <c r="M55" s="126"/>
      <c r="N55" s="126"/>
      <c r="O55" s="126"/>
      <c r="P55" s="178">
        <v>4</v>
      </c>
      <c r="Q55" s="122">
        <f t="shared" si="0"/>
        <v>4.5999999999999996</v>
      </c>
      <c r="R55" s="123" t="str">
        <f t="shared" si="3"/>
        <v>D</v>
      </c>
      <c r="S55" s="124" t="str">
        <f t="shared" si="1"/>
        <v>Trung bình yếu</v>
      </c>
      <c r="T55" s="12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117">
        <v>46</v>
      </c>
      <c r="C56" s="118" t="s">
        <v>2702</v>
      </c>
      <c r="D56" s="119" t="s">
        <v>2632</v>
      </c>
      <c r="E56" s="120" t="s">
        <v>1585</v>
      </c>
      <c r="F56" s="118" t="s">
        <v>933</v>
      </c>
      <c r="G56" s="118" t="s">
        <v>95</v>
      </c>
      <c r="H56" s="108">
        <v>9</v>
      </c>
      <c r="I56" s="108">
        <v>8</v>
      </c>
      <c r="J56" s="108" t="s">
        <v>27</v>
      </c>
      <c r="K56" s="108" t="s">
        <v>27</v>
      </c>
      <c r="L56" s="126"/>
      <c r="M56" s="126"/>
      <c r="N56" s="126"/>
      <c r="O56" s="126"/>
      <c r="P56" s="178">
        <v>6</v>
      </c>
      <c r="Q56" s="122">
        <f t="shared" si="0"/>
        <v>7.2</v>
      </c>
      <c r="R56" s="123" t="str">
        <f t="shared" si="3"/>
        <v>B</v>
      </c>
      <c r="S56" s="124" t="str">
        <f t="shared" si="1"/>
        <v>Khá</v>
      </c>
      <c r="T56" s="12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117">
        <v>47</v>
      </c>
      <c r="C57" s="118" t="s">
        <v>2703</v>
      </c>
      <c r="D57" s="119" t="s">
        <v>727</v>
      </c>
      <c r="E57" s="120" t="s">
        <v>2704</v>
      </c>
      <c r="F57" s="118" t="s">
        <v>1563</v>
      </c>
      <c r="G57" s="118" t="s">
        <v>512</v>
      </c>
      <c r="H57" s="108">
        <v>10</v>
      </c>
      <c r="I57" s="108">
        <v>9</v>
      </c>
      <c r="J57" s="108" t="s">
        <v>27</v>
      </c>
      <c r="K57" s="108" t="s">
        <v>27</v>
      </c>
      <c r="L57" s="126"/>
      <c r="M57" s="126"/>
      <c r="N57" s="126"/>
      <c r="O57" s="126"/>
      <c r="P57" s="178">
        <v>6</v>
      </c>
      <c r="Q57" s="122">
        <f t="shared" si="0"/>
        <v>7.7</v>
      </c>
      <c r="R57" s="123" t="str">
        <f t="shared" si="3"/>
        <v>B</v>
      </c>
      <c r="S57" s="124" t="str">
        <f t="shared" si="1"/>
        <v>Khá</v>
      </c>
      <c r="T57" s="12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117">
        <v>48</v>
      </c>
      <c r="C58" s="118" t="s">
        <v>2705</v>
      </c>
      <c r="D58" s="119" t="s">
        <v>2706</v>
      </c>
      <c r="E58" s="120" t="s">
        <v>491</v>
      </c>
      <c r="F58" s="118" t="s">
        <v>2553</v>
      </c>
      <c r="G58" s="118" t="s">
        <v>585</v>
      </c>
      <c r="H58" s="108">
        <v>10</v>
      </c>
      <c r="I58" s="108">
        <v>2</v>
      </c>
      <c r="J58" s="108" t="s">
        <v>27</v>
      </c>
      <c r="K58" s="108" t="s">
        <v>27</v>
      </c>
      <c r="L58" s="126"/>
      <c r="M58" s="126"/>
      <c r="N58" s="126"/>
      <c r="O58" s="126"/>
      <c r="P58" s="178">
        <v>3</v>
      </c>
      <c r="Q58" s="122">
        <f t="shared" si="0"/>
        <v>4.0999999999999996</v>
      </c>
      <c r="R58" s="123" t="str">
        <f t="shared" si="3"/>
        <v>D</v>
      </c>
      <c r="S58" s="124" t="str">
        <f t="shared" si="1"/>
        <v>Trung bình yếu</v>
      </c>
      <c r="T58" s="12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117">
        <v>49</v>
      </c>
      <c r="C59" s="118" t="s">
        <v>2707</v>
      </c>
      <c r="D59" s="119" t="s">
        <v>254</v>
      </c>
      <c r="E59" s="120" t="s">
        <v>491</v>
      </c>
      <c r="F59" s="118" t="s">
        <v>248</v>
      </c>
      <c r="G59" s="118" t="s">
        <v>75</v>
      </c>
      <c r="H59" s="108">
        <v>10</v>
      </c>
      <c r="I59" s="108">
        <v>4</v>
      </c>
      <c r="J59" s="108" t="s">
        <v>27</v>
      </c>
      <c r="K59" s="108" t="s">
        <v>27</v>
      </c>
      <c r="L59" s="126"/>
      <c r="M59" s="126"/>
      <c r="N59" s="126"/>
      <c r="O59" s="126"/>
      <c r="P59" s="178">
        <v>4</v>
      </c>
      <c r="Q59" s="122">
        <f t="shared" si="0"/>
        <v>5.2</v>
      </c>
      <c r="R59" s="123" t="str">
        <f t="shared" si="3"/>
        <v>D+</v>
      </c>
      <c r="S59" s="124" t="str">
        <f t="shared" si="1"/>
        <v>Trung bình yếu</v>
      </c>
      <c r="T59" s="12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117">
        <v>50</v>
      </c>
      <c r="C60" s="118" t="s">
        <v>2708</v>
      </c>
      <c r="D60" s="119" t="s">
        <v>288</v>
      </c>
      <c r="E60" s="120" t="s">
        <v>701</v>
      </c>
      <c r="F60" s="118" t="s">
        <v>1220</v>
      </c>
      <c r="G60" s="118" t="s">
        <v>350</v>
      </c>
      <c r="H60" s="108">
        <v>10</v>
      </c>
      <c r="I60" s="108">
        <v>7</v>
      </c>
      <c r="J60" s="108" t="s">
        <v>27</v>
      </c>
      <c r="K60" s="108" t="s">
        <v>27</v>
      </c>
      <c r="L60" s="126"/>
      <c r="M60" s="126"/>
      <c r="N60" s="126"/>
      <c r="O60" s="126"/>
      <c r="P60" s="178">
        <v>4</v>
      </c>
      <c r="Q60" s="122">
        <f t="shared" si="0"/>
        <v>6.1</v>
      </c>
      <c r="R60" s="123" t="str">
        <f t="shared" si="3"/>
        <v>C</v>
      </c>
      <c r="S60" s="124" t="str">
        <f t="shared" si="1"/>
        <v>Trung bình</v>
      </c>
      <c r="T60" s="12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117">
        <v>51</v>
      </c>
      <c r="C61" s="118" t="s">
        <v>2709</v>
      </c>
      <c r="D61" s="119" t="s">
        <v>385</v>
      </c>
      <c r="E61" s="120" t="s">
        <v>2710</v>
      </c>
      <c r="F61" s="118" t="s">
        <v>815</v>
      </c>
      <c r="G61" s="118" t="s">
        <v>187</v>
      </c>
      <c r="H61" s="108">
        <v>9</v>
      </c>
      <c r="I61" s="108">
        <v>1</v>
      </c>
      <c r="J61" s="108" t="s">
        <v>27</v>
      </c>
      <c r="K61" s="108" t="s">
        <v>27</v>
      </c>
      <c r="L61" s="126"/>
      <c r="M61" s="126"/>
      <c r="N61" s="126"/>
      <c r="O61" s="126"/>
      <c r="P61" s="178">
        <v>4</v>
      </c>
      <c r="Q61" s="122">
        <f t="shared" si="0"/>
        <v>4.0999999999999996</v>
      </c>
      <c r="R61" s="123" t="str">
        <f t="shared" si="3"/>
        <v>D</v>
      </c>
      <c r="S61" s="124" t="str">
        <f t="shared" si="1"/>
        <v>Trung bình yếu</v>
      </c>
      <c r="T61" s="12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117">
        <v>52</v>
      </c>
      <c r="C62" s="118" t="s">
        <v>2711</v>
      </c>
      <c r="D62" s="119" t="s">
        <v>179</v>
      </c>
      <c r="E62" s="120" t="s">
        <v>2712</v>
      </c>
      <c r="F62" s="118" t="s">
        <v>2713</v>
      </c>
      <c r="G62" s="118" t="s">
        <v>741</v>
      </c>
      <c r="H62" s="108">
        <v>5</v>
      </c>
      <c r="I62" s="108">
        <v>6</v>
      </c>
      <c r="J62" s="108" t="s">
        <v>27</v>
      </c>
      <c r="K62" s="108" t="s">
        <v>27</v>
      </c>
      <c r="L62" s="126"/>
      <c r="M62" s="126"/>
      <c r="N62" s="126"/>
      <c r="O62" s="126"/>
      <c r="P62" s="178">
        <v>6</v>
      </c>
      <c r="Q62" s="122">
        <f t="shared" si="0"/>
        <v>5.8</v>
      </c>
      <c r="R62" s="123" t="str">
        <f t="shared" si="3"/>
        <v>C</v>
      </c>
      <c r="S62" s="124" t="str">
        <f t="shared" si="1"/>
        <v>Trung bình</v>
      </c>
      <c r="T62" s="12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117">
        <v>53</v>
      </c>
      <c r="C63" s="118" t="s">
        <v>2714</v>
      </c>
      <c r="D63" s="119" t="s">
        <v>303</v>
      </c>
      <c r="E63" s="120" t="s">
        <v>2521</v>
      </c>
      <c r="F63" s="118" t="s">
        <v>989</v>
      </c>
      <c r="G63" s="118" t="s">
        <v>408</v>
      </c>
      <c r="H63" s="108">
        <v>10</v>
      </c>
      <c r="I63" s="108">
        <v>4</v>
      </c>
      <c r="J63" s="108" t="s">
        <v>27</v>
      </c>
      <c r="K63" s="108" t="s">
        <v>27</v>
      </c>
      <c r="L63" s="126"/>
      <c r="M63" s="126"/>
      <c r="N63" s="126"/>
      <c r="O63" s="126"/>
      <c r="P63" s="178">
        <v>3</v>
      </c>
      <c r="Q63" s="122">
        <f t="shared" si="0"/>
        <v>4.7</v>
      </c>
      <c r="R63" s="123" t="str">
        <f t="shared" si="3"/>
        <v>D</v>
      </c>
      <c r="S63" s="124" t="str">
        <f t="shared" si="1"/>
        <v>Trung bình yếu</v>
      </c>
      <c r="T63" s="12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117">
        <v>54</v>
      </c>
      <c r="C64" s="118" t="s">
        <v>2715</v>
      </c>
      <c r="D64" s="119" t="s">
        <v>131</v>
      </c>
      <c r="E64" s="120" t="s">
        <v>1724</v>
      </c>
      <c r="F64" s="118" t="s">
        <v>498</v>
      </c>
      <c r="G64" s="118" t="s">
        <v>158</v>
      </c>
      <c r="H64" s="108">
        <v>8</v>
      </c>
      <c r="I64" s="108">
        <v>7</v>
      </c>
      <c r="J64" s="108" t="s">
        <v>27</v>
      </c>
      <c r="K64" s="108" t="s">
        <v>27</v>
      </c>
      <c r="L64" s="126"/>
      <c r="M64" s="126"/>
      <c r="N64" s="126"/>
      <c r="O64" s="126"/>
      <c r="P64" s="178">
        <v>7</v>
      </c>
      <c r="Q64" s="122">
        <f t="shared" si="0"/>
        <v>7.2</v>
      </c>
      <c r="R64" s="123" t="str">
        <f t="shared" si="3"/>
        <v>B</v>
      </c>
      <c r="S64" s="124" t="str">
        <f t="shared" si="1"/>
        <v>Khá</v>
      </c>
      <c r="T64" s="12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117">
        <v>55</v>
      </c>
      <c r="C65" s="118" t="s">
        <v>2716</v>
      </c>
      <c r="D65" s="119" t="s">
        <v>410</v>
      </c>
      <c r="E65" s="120" t="s">
        <v>307</v>
      </c>
      <c r="F65" s="118" t="s">
        <v>2096</v>
      </c>
      <c r="G65" s="118" t="s">
        <v>187</v>
      </c>
      <c r="H65" s="108">
        <v>9</v>
      </c>
      <c r="I65" s="108">
        <v>6</v>
      </c>
      <c r="J65" s="108" t="s">
        <v>27</v>
      </c>
      <c r="K65" s="108" t="s">
        <v>27</v>
      </c>
      <c r="L65" s="126"/>
      <c r="M65" s="126"/>
      <c r="N65" s="126"/>
      <c r="O65" s="126"/>
      <c r="P65" s="178">
        <v>3</v>
      </c>
      <c r="Q65" s="122">
        <f t="shared" si="0"/>
        <v>5.0999999999999996</v>
      </c>
      <c r="R65" s="123" t="str">
        <f t="shared" si="3"/>
        <v>D+</v>
      </c>
      <c r="S65" s="124" t="str">
        <f t="shared" si="1"/>
        <v>Trung bình yếu</v>
      </c>
      <c r="T65" s="12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117">
        <v>56</v>
      </c>
      <c r="C66" s="118" t="s">
        <v>2717</v>
      </c>
      <c r="D66" s="119" t="s">
        <v>490</v>
      </c>
      <c r="E66" s="120" t="s">
        <v>2718</v>
      </c>
      <c r="F66" s="118" t="s">
        <v>902</v>
      </c>
      <c r="G66" s="118" t="s">
        <v>100</v>
      </c>
      <c r="H66" s="108">
        <v>8</v>
      </c>
      <c r="I66" s="108">
        <v>4</v>
      </c>
      <c r="J66" s="108" t="s">
        <v>27</v>
      </c>
      <c r="K66" s="108" t="s">
        <v>27</v>
      </c>
      <c r="L66" s="126"/>
      <c r="M66" s="126"/>
      <c r="N66" s="126"/>
      <c r="O66" s="126"/>
      <c r="P66" s="178">
        <v>3</v>
      </c>
      <c r="Q66" s="122">
        <f t="shared" si="0"/>
        <v>4.3</v>
      </c>
      <c r="R66" s="123" t="str">
        <f t="shared" si="3"/>
        <v>D</v>
      </c>
      <c r="S66" s="124" t="str">
        <f t="shared" si="1"/>
        <v>Trung bình yếu</v>
      </c>
      <c r="T66" s="12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117">
        <v>57</v>
      </c>
      <c r="C67" s="118" t="s">
        <v>2719</v>
      </c>
      <c r="D67" s="119" t="s">
        <v>553</v>
      </c>
      <c r="E67" s="120" t="s">
        <v>2720</v>
      </c>
      <c r="F67" s="118" t="s">
        <v>597</v>
      </c>
      <c r="G67" s="118" t="s">
        <v>930</v>
      </c>
      <c r="H67" s="108">
        <v>10</v>
      </c>
      <c r="I67" s="108">
        <v>5</v>
      </c>
      <c r="J67" s="108" t="s">
        <v>27</v>
      </c>
      <c r="K67" s="108" t="s">
        <v>27</v>
      </c>
      <c r="L67" s="126"/>
      <c r="M67" s="126"/>
      <c r="N67" s="126"/>
      <c r="O67" s="126"/>
      <c r="P67" s="178">
        <v>3</v>
      </c>
      <c r="Q67" s="122">
        <f t="shared" si="0"/>
        <v>5</v>
      </c>
      <c r="R67" s="123" t="str">
        <f t="shared" si="3"/>
        <v>D+</v>
      </c>
      <c r="S67" s="124" t="str">
        <f t="shared" si="1"/>
        <v>Trung bình yếu</v>
      </c>
      <c r="T67" s="12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117">
        <v>58</v>
      </c>
      <c r="C68" s="118" t="s">
        <v>2721</v>
      </c>
      <c r="D68" s="119" t="s">
        <v>1165</v>
      </c>
      <c r="E68" s="120" t="s">
        <v>728</v>
      </c>
      <c r="F68" s="118" t="s">
        <v>965</v>
      </c>
      <c r="G68" s="118" t="s">
        <v>282</v>
      </c>
      <c r="H68" s="108">
        <v>10</v>
      </c>
      <c r="I68" s="108">
        <v>8</v>
      </c>
      <c r="J68" s="108" t="s">
        <v>27</v>
      </c>
      <c r="K68" s="108" t="s">
        <v>27</v>
      </c>
      <c r="L68" s="126"/>
      <c r="M68" s="126"/>
      <c r="N68" s="126"/>
      <c r="O68" s="126"/>
      <c r="P68" s="178">
        <v>4</v>
      </c>
      <c r="Q68" s="122">
        <f t="shared" si="0"/>
        <v>6.4</v>
      </c>
      <c r="R68" s="123" t="str">
        <f t="shared" si="3"/>
        <v>C</v>
      </c>
      <c r="S68" s="124" t="str">
        <f t="shared" si="1"/>
        <v>Trung bình</v>
      </c>
      <c r="T68" s="12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117">
        <v>59</v>
      </c>
      <c r="C69" s="118" t="s">
        <v>2722</v>
      </c>
      <c r="D69" s="119" t="s">
        <v>2235</v>
      </c>
      <c r="E69" s="120" t="s">
        <v>321</v>
      </c>
      <c r="F69" s="118" t="s">
        <v>1220</v>
      </c>
      <c r="G69" s="118" t="s">
        <v>91</v>
      </c>
      <c r="H69" s="108">
        <v>10</v>
      </c>
      <c r="I69" s="108">
        <v>5</v>
      </c>
      <c r="J69" s="108" t="s">
        <v>27</v>
      </c>
      <c r="K69" s="108" t="s">
        <v>27</v>
      </c>
      <c r="L69" s="126"/>
      <c r="M69" s="126"/>
      <c r="N69" s="126"/>
      <c r="O69" s="126"/>
      <c r="P69" s="178">
        <v>6</v>
      </c>
      <c r="Q69" s="122">
        <f t="shared" si="0"/>
        <v>6.5</v>
      </c>
      <c r="R69" s="123" t="str">
        <f t="shared" si="3"/>
        <v>C+</v>
      </c>
      <c r="S69" s="124" t="str">
        <f t="shared" si="1"/>
        <v>Trung bình</v>
      </c>
      <c r="T69" s="12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117">
        <v>60</v>
      </c>
      <c r="C70" s="118" t="s">
        <v>2723</v>
      </c>
      <c r="D70" s="119" t="s">
        <v>2724</v>
      </c>
      <c r="E70" s="120" t="s">
        <v>885</v>
      </c>
      <c r="F70" s="118" t="s">
        <v>236</v>
      </c>
      <c r="G70" s="118" t="s">
        <v>557</v>
      </c>
      <c r="H70" s="108">
        <v>6</v>
      </c>
      <c r="I70" s="108">
        <v>5</v>
      </c>
      <c r="J70" s="108" t="s">
        <v>27</v>
      </c>
      <c r="K70" s="108" t="s">
        <v>27</v>
      </c>
      <c r="L70" s="126"/>
      <c r="M70" s="126"/>
      <c r="N70" s="126"/>
      <c r="O70" s="126"/>
      <c r="P70" s="178">
        <v>2</v>
      </c>
      <c r="Q70" s="122">
        <f t="shared" si="0"/>
        <v>3.7</v>
      </c>
      <c r="R70" s="123" t="str">
        <f t="shared" si="3"/>
        <v>F</v>
      </c>
      <c r="S70" s="124" t="str">
        <f t="shared" si="1"/>
        <v>Kém</v>
      </c>
      <c r="T70" s="125" t="str">
        <f t="shared" si="4"/>
        <v/>
      </c>
      <c r="U70" s="3"/>
      <c r="V70" s="101" t="str">
        <f t="shared" si="2"/>
        <v>Học lại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18.75" customHeight="1">
      <c r="B71" s="117">
        <v>61</v>
      </c>
      <c r="C71" s="118" t="s">
        <v>2725</v>
      </c>
      <c r="D71" s="119" t="s">
        <v>2726</v>
      </c>
      <c r="E71" s="120" t="s">
        <v>893</v>
      </c>
      <c r="F71" s="118" t="s">
        <v>2727</v>
      </c>
      <c r="G71" s="118" t="s">
        <v>350</v>
      </c>
      <c r="H71" s="108">
        <v>10</v>
      </c>
      <c r="I71" s="108">
        <v>7</v>
      </c>
      <c r="J71" s="108" t="s">
        <v>27</v>
      </c>
      <c r="K71" s="108" t="s">
        <v>27</v>
      </c>
      <c r="L71" s="126"/>
      <c r="M71" s="126"/>
      <c r="N71" s="126"/>
      <c r="O71" s="126"/>
      <c r="P71" s="178">
        <v>6</v>
      </c>
      <c r="Q71" s="122">
        <f t="shared" si="0"/>
        <v>7.1</v>
      </c>
      <c r="R71" s="123" t="str">
        <f t="shared" si="3"/>
        <v>B</v>
      </c>
      <c r="S71" s="124" t="str">
        <f t="shared" si="1"/>
        <v>Khá</v>
      </c>
      <c r="T71" s="12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18.75" customHeight="1">
      <c r="B72" s="117">
        <v>62</v>
      </c>
      <c r="C72" s="118" t="s">
        <v>2728</v>
      </c>
      <c r="D72" s="119" t="s">
        <v>2729</v>
      </c>
      <c r="E72" s="120" t="s">
        <v>515</v>
      </c>
      <c r="F72" s="118" t="s">
        <v>1004</v>
      </c>
      <c r="G72" s="118" t="s">
        <v>395</v>
      </c>
      <c r="H72" s="108">
        <v>9</v>
      </c>
      <c r="I72" s="108">
        <v>5</v>
      </c>
      <c r="J72" s="108" t="s">
        <v>27</v>
      </c>
      <c r="K72" s="108" t="s">
        <v>27</v>
      </c>
      <c r="L72" s="126"/>
      <c r="M72" s="126"/>
      <c r="N72" s="126"/>
      <c r="O72" s="126"/>
      <c r="P72" s="178">
        <v>6</v>
      </c>
      <c r="Q72" s="122">
        <f t="shared" si="0"/>
        <v>6.3</v>
      </c>
      <c r="R72" s="123" t="str">
        <f t="shared" si="3"/>
        <v>C</v>
      </c>
      <c r="S72" s="124" t="str">
        <f t="shared" si="1"/>
        <v>Trung bình</v>
      </c>
      <c r="T72" s="12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18.75" customHeight="1">
      <c r="B73" s="117">
        <v>63</v>
      </c>
      <c r="C73" s="118" t="s">
        <v>2730</v>
      </c>
      <c r="D73" s="119" t="s">
        <v>254</v>
      </c>
      <c r="E73" s="120" t="s">
        <v>515</v>
      </c>
      <c r="F73" s="118" t="s">
        <v>2731</v>
      </c>
      <c r="G73" s="118" t="s">
        <v>1434</v>
      </c>
      <c r="H73" s="108">
        <v>7</v>
      </c>
      <c r="I73" s="108">
        <v>4</v>
      </c>
      <c r="J73" s="108" t="s">
        <v>27</v>
      </c>
      <c r="K73" s="108" t="s">
        <v>27</v>
      </c>
      <c r="L73" s="126"/>
      <c r="M73" s="126"/>
      <c r="N73" s="126"/>
      <c r="O73" s="126"/>
      <c r="P73" s="178">
        <v>6</v>
      </c>
      <c r="Q73" s="122">
        <f t="shared" si="0"/>
        <v>5.6</v>
      </c>
      <c r="R73" s="123" t="str">
        <f t="shared" si="3"/>
        <v>C</v>
      </c>
      <c r="S73" s="124" t="str">
        <f t="shared" si="1"/>
        <v>Trung bình</v>
      </c>
      <c r="T73" s="12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18.75" customHeight="1">
      <c r="B74" s="117">
        <v>64</v>
      </c>
      <c r="C74" s="118" t="s">
        <v>2732</v>
      </c>
      <c r="D74" s="119" t="s">
        <v>2733</v>
      </c>
      <c r="E74" s="120" t="s">
        <v>1066</v>
      </c>
      <c r="F74" s="118" t="s">
        <v>746</v>
      </c>
      <c r="G74" s="118" t="s">
        <v>75</v>
      </c>
      <c r="H74" s="108">
        <v>10</v>
      </c>
      <c r="I74" s="108">
        <v>3</v>
      </c>
      <c r="J74" s="108" t="s">
        <v>27</v>
      </c>
      <c r="K74" s="108" t="s">
        <v>27</v>
      </c>
      <c r="L74" s="126"/>
      <c r="M74" s="126"/>
      <c r="N74" s="126"/>
      <c r="O74" s="126"/>
      <c r="P74" s="178">
        <v>5</v>
      </c>
      <c r="Q74" s="122">
        <f t="shared" si="0"/>
        <v>5.4</v>
      </c>
      <c r="R74" s="123" t="str">
        <f t="shared" si="3"/>
        <v>D+</v>
      </c>
      <c r="S74" s="124" t="str">
        <f t="shared" si="1"/>
        <v>Trung bình yếu</v>
      </c>
      <c r="T74" s="12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18.75" customHeight="1">
      <c r="B75" s="117">
        <v>65</v>
      </c>
      <c r="C75" s="118" t="s">
        <v>2734</v>
      </c>
      <c r="D75" s="119" t="s">
        <v>2735</v>
      </c>
      <c r="E75" s="120" t="s">
        <v>334</v>
      </c>
      <c r="F75" s="118" t="s">
        <v>2736</v>
      </c>
      <c r="G75" s="118" t="s">
        <v>2350</v>
      </c>
      <c r="H75" s="108">
        <v>10</v>
      </c>
      <c r="I75" s="108">
        <v>4</v>
      </c>
      <c r="J75" s="108" t="s">
        <v>27</v>
      </c>
      <c r="K75" s="108" t="s">
        <v>27</v>
      </c>
      <c r="L75" s="126"/>
      <c r="M75" s="126"/>
      <c r="N75" s="126"/>
      <c r="O75" s="126"/>
      <c r="P75" s="178">
        <v>5</v>
      </c>
      <c r="Q75" s="122">
        <f t="shared" ref="Q75:Q138" si="5">ROUND(SUMPRODUCT(H75:P75,$H$10:$P$10)/100,1)</f>
        <v>5.7</v>
      </c>
      <c r="R75" s="123" t="str">
        <f t="shared" si="3"/>
        <v>C</v>
      </c>
      <c r="S75" s="124" t="str">
        <f t="shared" si="1"/>
        <v>Trung bình</v>
      </c>
      <c r="T75" s="12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18.75" customHeight="1">
      <c r="B76" s="117">
        <v>66</v>
      </c>
      <c r="C76" s="118" t="s">
        <v>2737</v>
      </c>
      <c r="D76" s="119" t="s">
        <v>1750</v>
      </c>
      <c r="E76" s="120" t="s">
        <v>529</v>
      </c>
      <c r="F76" s="118" t="s">
        <v>1201</v>
      </c>
      <c r="G76" s="118" t="s">
        <v>594</v>
      </c>
      <c r="H76" s="108">
        <v>10</v>
      </c>
      <c r="I76" s="108">
        <v>6</v>
      </c>
      <c r="J76" s="108" t="s">
        <v>27</v>
      </c>
      <c r="K76" s="108" t="s">
        <v>27</v>
      </c>
      <c r="L76" s="126"/>
      <c r="M76" s="126"/>
      <c r="N76" s="126"/>
      <c r="O76" s="126"/>
      <c r="P76" s="178">
        <v>6</v>
      </c>
      <c r="Q76" s="122">
        <f t="shared" si="5"/>
        <v>6.8</v>
      </c>
      <c r="R76" s="123" t="str">
        <f t="shared" si="3"/>
        <v>C+</v>
      </c>
      <c r="S76" s="124" t="str">
        <f t="shared" si="1"/>
        <v>Trung bình</v>
      </c>
      <c r="T76" s="12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18.75" customHeight="1">
      <c r="B77" s="117">
        <v>67</v>
      </c>
      <c r="C77" s="118" t="s">
        <v>2738</v>
      </c>
      <c r="D77" s="119" t="s">
        <v>2739</v>
      </c>
      <c r="E77" s="120" t="s">
        <v>343</v>
      </c>
      <c r="F77" s="118" t="s">
        <v>356</v>
      </c>
      <c r="G77" s="118" t="s">
        <v>585</v>
      </c>
      <c r="H77" s="108">
        <v>8</v>
      </c>
      <c r="I77" s="108">
        <v>8</v>
      </c>
      <c r="J77" s="108" t="s">
        <v>27</v>
      </c>
      <c r="K77" s="108" t="s">
        <v>27</v>
      </c>
      <c r="L77" s="126"/>
      <c r="M77" s="126"/>
      <c r="N77" s="126"/>
      <c r="O77" s="126"/>
      <c r="P77" s="178">
        <v>2</v>
      </c>
      <c r="Q77" s="122">
        <f t="shared" si="5"/>
        <v>5</v>
      </c>
      <c r="R77" s="123" t="str">
        <f t="shared" si="3"/>
        <v>D+</v>
      </c>
      <c r="S77" s="124" t="str">
        <f t="shared" si="1"/>
        <v>Trung bình yếu</v>
      </c>
      <c r="T77" s="125" t="str">
        <f t="shared" si="4"/>
        <v/>
      </c>
      <c r="U77" s="3"/>
      <c r="V77" s="101" t="str">
        <f t="shared" si="6"/>
        <v>Đạt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t="18.75" customHeight="1">
      <c r="B78" s="117">
        <v>68</v>
      </c>
      <c r="C78" s="118" t="s">
        <v>2740</v>
      </c>
      <c r="D78" s="119" t="s">
        <v>2741</v>
      </c>
      <c r="E78" s="120" t="s">
        <v>755</v>
      </c>
      <c r="F78" s="118" t="s">
        <v>804</v>
      </c>
      <c r="G78" s="118" t="s">
        <v>376</v>
      </c>
      <c r="H78" s="108">
        <v>10</v>
      </c>
      <c r="I78" s="108">
        <v>4</v>
      </c>
      <c r="J78" s="108" t="s">
        <v>27</v>
      </c>
      <c r="K78" s="108" t="s">
        <v>27</v>
      </c>
      <c r="L78" s="126"/>
      <c r="M78" s="126"/>
      <c r="N78" s="126"/>
      <c r="O78" s="126"/>
      <c r="P78" s="178">
        <v>3</v>
      </c>
      <c r="Q78" s="122">
        <f t="shared" si="5"/>
        <v>4.7</v>
      </c>
      <c r="R78" s="123" t="str">
        <f t="shared" si="3"/>
        <v>D</v>
      </c>
      <c r="S78" s="124" t="str">
        <f t="shared" si="1"/>
        <v>Trung bình yếu</v>
      </c>
      <c r="T78" s="125" t="str">
        <f t="shared" si="4"/>
        <v/>
      </c>
      <c r="U78" s="3"/>
      <c r="V78" s="101" t="str">
        <f t="shared" si="6"/>
        <v>Đạt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t="18.75" customHeight="1">
      <c r="B79" s="117">
        <v>69</v>
      </c>
      <c r="C79" s="118" t="s">
        <v>2742</v>
      </c>
      <c r="D79" s="119" t="s">
        <v>443</v>
      </c>
      <c r="E79" s="120" t="s">
        <v>1497</v>
      </c>
      <c r="F79" s="118" t="s">
        <v>1687</v>
      </c>
      <c r="G79" s="118" t="s">
        <v>350</v>
      </c>
      <c r="H79" s="108">
        <v>10</v>
      </c>
      <c r="I79" s="108">
        <v>4</v>
      </c>
      <c r="J79" s="108" t="s">
        <v>27</v>
      </c>
      <c r="K79" s="108" t="s">
        <v>27</v>
      </c>
      <c r="L79" s="126"/>
      <c r="M79" s="126"/>
      <c r="N79" s="126"/>
      <c r="O79" s="126"/>
      <c r="P79" s="178">
        <v>2</v>
      </c>
      <c r="Q79" s="122">
        <f t="shared" si="5"/>
        <v>4.2</v>
      </c>
      <c r="R79" s="123" t="str">
        <f t="shared" si="3"/>
        <v>D</v>
      </c>
      <c r="S79" s="124" t="str">
        <f t="shared" si="1"/>
        <v>Trung bình yếu</v>
      </c>
      <c r="T79" s="125" t="str">
        <f t="shared" si="4"/>
        <v/>
      </c>
      <c r="U79" s="3"/>
      <c r="V79" s="101" t="str">
        <f t="shared" si="6"/>
        <v>Đạt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t="18.75" customHeight="1">
      <c r="B80" s="117">
        <v>70</v>
      </c>
      <c r="C80" s="118" t="s">
        <v>2743</v>
      </c>
      <c r="D80" s="119" t="s">
        <v>1870</v>
      </c>
      <c r="E80" s="120" t="s">
        <v>539</v>
      </c>
      <c r="F80" s="118" t="s">
        <v>572</v>
      </c>
      <c r="G80" s="118" t="s">
        <v>585</v>
      </c>
      <c r="H80" s="108">
        <v>10</v>
      </c>
      <c r="I80" s="108">
        <v>5</v>
      </c>
      <c r="J80" s="108" t="s">
        <v>27</v>
      </c>
      <c r="K80" s="108" t="s">
        <v>27</v>
      </c>
      <c r="L80" s="126"/>
      <c r="M80" s="126"/>
      <c r="N80" s="126"/>
      <c r="O80" s="126"/>
      <c r="P80" s="178">
        <v>4</v>
      </c>
      <c r="Q80" s="122">
        <f t="shared" si="5"/>
        <v>5.5</v>
      </c>
      <c r="R80" s="123" t="str">
        <f t="shared" si="3"/>
        <v>C</v>
      </c>
      <c r="S80" s="124" t="str">
        <f t="shared" si="1"/>
        <v>Trung bình</v>
      </c>
      <c r="T80" s="125" t="str">
        <f t="shared" si="4"/>
        <v/>
      </c>
      <c r="U80" s="3"/>
      <c r="V80" s="101" t="str">
        <f t="shared" si="6"/>
        <v>Đạt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t="18.75" customHeight="1">
      <c r="B81" s="127">
        <v>71</v>
      </c>
      <c r="C81" s="128" t="s">
        <v>2744</v>
      </c>
      <c r="D81" s="129" t="s">
        <v>2745</v>
      </c>
      <c r="E81" s="130" t="s">
        <v>539</v>
      </c>
      <c r="F81" s="128" t="s">
        <v>157</v>
      </c>
      <c r="G81" s="128" t="s">
        <v>408</v>
      </c>
      <c r="H81" s="131">
        <v>10</v>
      </c>
      <c r="I81" s="131">
        <v>9</v>
      </c>
      <c r="J81" s="131" t="s">
        <v>27</v>
      </c>
      <c r="K81" s="131" t="s">
        <v>27</v>
      </c>
      <c r="L81" s="132"/>
      <c r="M81" s="132"/>
      <c r="N81" s="132"/>
      <c r="O81" s="132"/>
      <c r="P81" s="179">
        <v>7</v>
      </c>
      <c r="Q81" s="133">
        <f t="shared" si="5"/>
        <v>8.1999999999999993</v>
      </c>
      <c r="R81" s="134" t="str">
        <f t="shared" si="3"/>
        <v>B+</v>
      </c>
      <c r="S81" s="135" t="str">
        <f t="shared" si="1"/>
        <v>Khá</v>
      </c>
      <c r="T81" s="136" t="str">
        <f t="shared" si="4"/>
        <v/>
      </c>
      <c r="U81" s="3"/>
      <c r="V81" s="101" t="str">
        <f t="shared" si="6"/>
        <v>Đạt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 hidden="1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150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68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3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79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883" priority="2" operator="greaterThan">
      <formula>10</formula>
    </cfRule>
  </conditionalFormatting>
  <conditionalFormatting sqref="C1:C1048576">
    <cfRule type="duplicateValues" dxfId="2882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56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12.37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2438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43603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8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90</v>
      </c>
      <c r="AG9" s="81">
        <f>+$AF$9/$Y$9</f>
        <v>0.6</v>
      </c>
      <c r="AH9" s="82">
        <f>COUNTIF($V$10:$V$219,"Học lại")</f>
        <v>9</v>
      </c>
      <c r="AI9" s="81">
        <f>+$AH$9/$Y$9</f>
        <v>0.06</v>
      </c>
      <c r="AJ9" s="73">
        <f>COUNTIF($V$11:$V$219,"Đạt")</f>
        <v>51</v>
      </c>
      <c r="AK9" s="80">
        <f>+$AJ$9/$Y$9</f>
        <v>0.34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2746</v>
      </c>
      <c r="D11" s="17" t="s">
        <v>2747</v>
      </c>
      <c r="E11" s="18" t="s">
        <v>73</v>
      </c>
      <c r="F11" s="16" t="s">
        <v>1289</v>
      </c>
      <c r="G11" s="16" t="s">
        <v>182</v>
      </c>
      <c r="H11" s="19">
        <v>10</v>
      </c>
      <c r="I11" s="19">
        <v>4</v>
      </c>
      <c r="J11" s="19" t="s">
        <v>27</v>
      </c>
      <c r="K11" s="19" t="s">
        <v>27</v>
      </c>
      <c r="L11" s="20"/>
      <c r="M11" s="20"/>
      <c r="N11" s="20"/>
      <c r="O11" s="20"/>
      <c r="P11" s="174">
        <v>4</v>
      </c>
      <c r="Q11" s="21">
        <f t="shared" ref="Q11:Q74" si="0">ROUND(SUMPRODUCT(H11:P11,$H$10:$P$10)/100,1)</f>
        <v>5.2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D+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Trung bình yếu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2748</v>
      </c>
      <c r="D12" s="26" t="s">
        <v>1059</v>
      </c>
      <c r="E12" s="27" t="s">
        <v>73</v>
      </c>
      <c r="F12" s="25" t="s">
        <v>989</v>
      </c>
      <c r="G12" s="25" t="s">
        <v>138</v>
      </c>
      <c r="H12" s="29">
        <v>7</v>
      </c>
      <c r="I12" s="29">
        <v>10</v>
      </c>
      <c r="J12" s="29" t="s">
        <v>27</v>
      </c>
      <c r="K12" s="29" t="s">
        <v>27</v>
      </c>
      <c r="L12" s="30"/>
      <c r="M12" s="30"/>
      <c r="N12" s="30"/>
      <c r="O12" s="30"/>
      <c r="P12" s="175">
        <v>4</v>
      </c>
      <c r="Q12" s="32">
        <f t="shared" si="0"/>
        <v>6.4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C</v>
      </c>
      <c r="S12" s="34" t="str">
        <f t="shared" si="1"/>
        <v>Trung bình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2749</v>
      </c>
      <c r="D13" s="26" t="s">
        <v>1728</v>
      </c>
      <c r="E13" s="27" t="s">
        <v>73</v>
      </c>
      <c r="F13" s="25" t="s">
        <v>414</v>
      </c>
      <c r="G13" s="25" t="s">
        <v>557</v>
      </c>
      <c r="H13" s="29">
        <v>8</v>
      </c>
      <c r="I13" s="29">
        <v>9</v>
      </c>
      <c r="J13" s="29" t="s">
        <v>27</v>
      </c>
      <c r="K13" s="29" t="s">
        <v>27</v>
      </c>
      <c r="L13" s="36"/>
      <c r="M13" s="36"/>
      <c r="N13" s="36"/>
      <c r="O13" s="36"/>
      <c r="P13" s="175">
        <v>7</v>
      </c>
      <c r="Q13" s="32">
        <f t="shared" si="0"/>
        <v>7.8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B</v>
      </c>
      <c r="S13" s="34" t="str">
        <f t="shared" si="1"/>
        <v>Khá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2750</v>
      </c>
      <c r="D14" s="26" t="s">
        <v>2478</v>
      </c>
      <c r="E14" s="27" t="s">
        <v>73</v>
      </c>
      <c r="F14" s="25" t="s">
        <v>459</v>
      </c>
      <c r="G14" s="25" t="s">
        <v>350</v>
      </c>
      <c r="H14" s="29">
        <v>10</v>
      </c>
      <c r="I14" s="29">
        <v>7</v>
      </c>
      <c r="J14" s="29" t="s">
        <v>27</v>
      </c>
      <c r="K14" s="29" t="s">
        <v>27</v>
      </c>
      <c r="L14" s="36"/>
      <c r="M14" s="36"/>
      <c r="N14" s="36"/>
      <c r="O14" s="36"/>
      <c r="P14" s="175">
        <v>3</v>
      </c>
      <c r="Q14" s="32">
        <f t="shared" si="0"/>
        <v>5.6</v>
      </c>
      <c r="R14" s="33" t="str">
        <f t="shared" si="3"/>
        <v>C</v>
      </c>
      <c r="S14" s="34" t="str">
        <f t="shared" si="1"/>
        <v>Trung bình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2751</v>
      </c>
      <c r="D15" s="26" t="s">
        <v>254</v>
      </c>
      <c r="E15" s="27" t="s">
        <v>98</v>
      </c>
      <c r="F15" s="25" t="s">
        <v>1155</v>
      </c>
      <c r="G15" s="25" t="s">
        <v>75</v>
      </c>
      <c r="H15" s="29">
        <v>10</v>
      </c>
      <c r="I15" s="29">
        <v>7</v>
      </c>
      <c r="J15" s="29" t="s">
        <v>27</v>
      </c>
      <c r="K15" s="29" t="s">
        <v>27</v>
      </c>
      <c r="L15" s="36"/>
      <c r="M15" s="36"/>
      <c r="N15" s="36"/>
      <c r="O15" s="36"/>
      <c r="P15" s="175">
        <v>2</v>
      </c>
      <c r="Q15" s="32">
        <f t="shared" si="0"/>
        <v>5.0999999999999996</v>
      </c>
      <c r="R15" s="33" t="str">
        <f t="shared" si="3"/>
        <v>D+</v>
      </c>
      <c r="S15" s="34" t="str">
        <f t="shared" si="1"/>
        <v>Trung bình yếu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2752</v>
      </c>
      <c r="D16" s="26" t="s">
        <v>2753</v>
      </c>
      <c r="E16" s="27" t="s">
        <v>103</v>
      </c>
      <c r="F16" s="25" t="s">
        <v>1268</v>
      </c>
      <c r="G16" s="25" t="s">
        <v>1047</v>
      </c>
      <c r="H16" s="29">
        <v>9</v>
      </c>
      <c r="I16" s="29">
        <v>9</v>
      </c>
      <c r="J16" s="29" t="s">
        <v>27</v>
      </c>
      <c r="K16" s="29" t="s">
        <v>27</v>
      </c>
      <c r="L16" s="36"/>
      <c r="M16" s="36"/>
      <c r="N16" s="36"/>
      <c r="O16" s="36"/>
      <c r="P16" s="175">
        <v>7</v>
      </c>
      <c r="Q16" s="32">
        <f t="shared" si="0"/>
        <v>8</v>
      </c>
      <c r="R16" s="33" t="str">
        <f t="shared" si="3"/>
        <v>B+</v>
      </c>
      <c r="S16" s="34" t="str">
        <f t="shared" si="1"/>
        <v>Khá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2754</v>
      </c>
      <c r="D17" s="26" t="s">
        <v>1261</v>
      </c>
      <c r="E17" s="27" t="s">
        <v>113</v>
      </c>
      <c r="F17" s="25" t="s">
        <v>1020</v>
      </c>
      <c r="G17" s="25" t="s">
        <v>124</v>
      </c>
      <c r="H17" s="29">
        <v>10</v>
      </c>
      <c r="I17" s="29">
        <v>10</v>
      </c>
      <c r="J17" s="29" t="s">
        <v>27</v>
      </c>
      <c r="K17" s="29" t="s">
        <v>27</v>
      </c>
      <c r="L17" s="36"/>
      <c r="M17" s="36"/>
      <c r="N17" s="36"/>
      <c r="O17" s="36"/>
      <c r="P17" s="175">
        <v>4</v>
      </c>
      <c r="Q17" s="32">
        <f t="shared" si="0"/>
        <v>7</v>
      </c>
      <c r="R17" s="33" t="str">
        <f t="shared" si="3"/>
        <v>B</v>
      </c>
      <c r="S17" s="34" t="str">
        <f t="shared" si="1"/>
        <v>Khá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2755</v>
      </c>
      <c r="D18" s="26" t="s">
        <v>1658</v>
      </c>
      <c r="E18" s="27" t="s">
        <v>398</v>
      </c>
      <c r="F18" s="25" t="s">
        <v>933</v>
      </c>
      <c r="G18" s="25" t="s">
        <v>653</v>
      </c>
      <c r="H18" s="29">
        <v>8</v>
      </c>
      <c r="I18" s="29">
        <v>10</v>
      </c>
      <c r="J18" s="29" t="s">
        <v>27</v>
      </c>
      <c r="K18" s="29" t="s">
        <v>27</v>
      </c>
      <c r="L18" s="36"/>
      <c r="M18" s="36"/>
      <c r="N18" s="36"/>
      <c r="O18" s="36"/>
      <c r="P18" s="175">
        <v>5</v>
      </c>
      <c r="Q18" s="32">
        <f t="shared" si="0"/>
        <v>7.1</v>
      </c>
      <c r="R18" s="33" t="str">
        <f t="shared" si="3"/>
        <v>B</v>
      </c>
      <c r="S18" s="34" t="str">
        <f t="shared" si="1"/>
        <v>Khá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2756</v>
      </c>
      <c r="D19" s="26" t="s">
        <v>1819</v>
      </c>
      <c r="E19" s="27" t="s">
        <v>1256</v>
      </c>
      <c r="F19" s="25" t="s">
        <v>2757</v>
      </c>
      <c r="G19" s="25" t="s">
        <v>357</v>
      </c>
      <c r="H19" s="29">
        <v>7</v>
      </c>
      <c r="I19" s="29">
        <v>8</v>
      </c>
      <c r="J19" s="29" t="s">
        <v>27</v>
      </c>
      <c r="K19" s="29" t="s">
        <v>27</v>
      </c>
      <c r="L19" s="36"/>
      <c r="M19" s="36"/>
      <c r="N19" s="36"/>
      <c r="O19" s="36"/>
      <c r="P19" s="175">
        <v>3</v>
      </c>
      <c r="Q19" s="32">
        <f t="shared" si="0"/>
        <v>5.3</v>
      </c>
      <c r="R19" s="33" t="str">
        <f t="shared" si="3"/>
        <v>D+</v>
      </c>
      <c r="S19" s="34" t="str">
        <f t="shared" si="1"/>
        <v>Trung bình yếu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2758</v>
      </c>
      <c r="D20" s="26" t="s">
        <v>664</v>
      </c>
      <c r="E20" s="27" t="s">
        <v>406</v>
      </c>
      <c r="F20" s="25" t="s">
        <v>1188</v>
      </c>
      <c r="G20" s="25" t="s">
        <v>350</v>
      </c>
      <c r="H20" s="29">
        <v>10</v>
      </c>
      <c r="I20" s="29">
        <v>6</v>
      </c>
      <c r="J20" s="29" t="s">
        <v>27</v>
      </c>
      <c r="K20" s="29" t="s">
        <v>27</v>
      </c>
      <c r="L20" s="36"/>
      <c r="M20" s="36"/>
      <c r="N20" s="36"/>
      <c r="O20" s="36"/>
      <c r="P20" s="175">
        <v>6</v>
      </c>
      <c r="Q20" s="32">
        <f t="shared" si="0"/>
        <v>6.8</v>
      </c>
      <c r="R20" s="33" t="str">
        <f t="shared" si="3"/>
        <v>C+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2759</v>
      </c>
      <c r="D21" s="26" t="s">
        <v>2760</v>
      </c>
      <c r="E21" s="27" t="s">
        <v>2761</v>
      </c>
      <c r="F21" s="25" t="s">
        <v>1148</v>
      </c>
      <c r="G21" s="25" t="s">
        <v>350</v>
      </c>
      <c r="H21" s="29">
        <v>8</v>
      </c>
      <c r="I21" s="29">
        <v>6</v>
      </c>
      <c r="J21" s="29" t="s">
        <v>27</v>
      </c>
      <c r="K21" s="29" t="s">
        <v>27</v>
      </c>
      <c r="L21" s="36"/>
      <c r="M21" s="36"/>
      <c r="N21" s="36"/>
      <c r="O21" s="36"/>
      <c r="P21" s="175">
        <v>4</v>
      </c>
      <c r="Q21" s="32">
        <f t="shared" si="0"/>
        <v>5.4</v>
      </c>
      <c r="R21" s="33" t="str">
        <f t="shared" si="3"/>
        <v>D+</v>
      </c>
      <c r="S21" s="34" t="str">
        <f t="shared" si="1"/>
        <v>Trung bình yếu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2762</v>
      </c>
      <c r="D22" s="26" t="s">
        <v>1518</v>
      </c>
      <c r="E22" s="27" t="s">
        <v>141</v>
      </c>
      <c r="F22" s="25" t="s">
        <v>1823</v>
      </c>
      <c r="G22" s="25" t="s">
        <v>350</v>
      </c>
      <c r="H22" s="29">
        <v>6</v>
      </c>
      <c r="I22" s="29">
        <v>2</v>
      </c>
      <c r="J22" s="29" t="s">
        <v>27</v>
      </c>
      <c r="K22" s="29" t="s">
        <v>27</v>
      </c>
      <c r="L22" s="36"/>
      <c r="M22" s="36"/>
      <c r="N22" s="36"/>
      <c r="O22" s="36"/>
      <c r="P22" s="175">
        <v>0</v>
      </c>
      <c r="Q22" s="32">
        <f t="shared" si="0"/>
        <v>1.8</v>
      </c>
      <c r="R22" s="33" t="str">
        <f t="shared" si="3"/>
        <v>F</v>
      </c>
      <c r="S22" s="34" t="str">
        <f t="shared" si="1"/>
        <v>Kém</v>
      </c>
      <c r="T22" s="35" t="str">
        <f t="shared" si="4"/>
        <v/>
      </c>
      <c r="U22" s="3"/>
      <c r="V22" s="101" t="str">
        <f t="shared" si="2"/>
        <v>Học lại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2763</v>
      </c>
      <c r="D23" s="26" t="s">
        <v>2764</v>
      </c>
      <c r="E23" s="27" t="s">
        <v>141</v>
      </c>
      <c r="F23" s="25" t="s">
        <v>2765</v>
      </c>
      <c r="G23" s="25" t="s">
        <v>357</v>
      </c>
      <c r="H23" s="29">
        <v>10</v>
      </c>
      <c r="I23" s="29">
        <v>4</v>
      </c>
      <c r="J23" s="29" t="s">
        <v>27</v>
      </c>
      <c r="K23" s="29" t="s">
        <v>27</v>
      </c>
      <c r="L23" s="36"/>
      <c r="M23" s="36"/>
      <c r="N23" s="36"/>
      <c r="O23" s="36"/>
      <c r="P23" s="175">
        <v>4</v>
      </c>
      <c r="Q23" s="32">
        <f t="shared" si="0"/>
        <v>5.2</v>
      </c>
      <c r="R23" s="33" t="str">
        <f t="shared" si="3"/>
        <v>D+</v>
      </c>
      <c r="S23" s="34" t="str">
        <f t="shared" si="1"/>
        <v>Trung bình yếu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2766</v>
      </c>
      <c r="D24" s="26" t="s">
        <v>659</v>
      </c>
      <c r="E24" s="27" t="s">
        <v>149</v>
      </c>
      <c r="F24" s="25" t="s">
        <v>1204</v>
      </c>
      <c r="G24" s="25" t="s">
        <v>205</v>
      </c>
      <c r="H24" s="29">
        <v>10</v>
      </c>
      <c r="I24" s="29">
        <v>4</v>
      </c>
      <c r="J24" s="29" t="s">
        <v>27</v>
      </c>
      <c r="K24" s="29" t="s">
        <v>27</v>
      </c>
      <c r="L24" s="36"/>
      <c r="M24" s="36"/>
      <c r="N24" s="36"/>
      <c r="O24" s="36"/>
      <c r="P24" s="175">
        <v>5</v>
      </c>
      <c r="Q24" s="32">
        <f t="shared" si="0"/>
        <v>5.7</v>
      </c>
      <c r="R24" s="33" t="str">
        <f t="shared" si="3"/>
        <v>C</v>
      </c>
      <c r="S24" s="34" t="str">
        <f t="shared" si="1"/>
        <v>Trung bình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2767</v>
      </c>
      <c r="D25" s="26" t="s">
        <v>2768</v>
      </c>
      <c r="E25" s="27" t="s">
        <v>149</v>
      </c>
      <c r="F25" s="25" t="s">
        <v>813</v>
      </c>
      <c r="G25" s="25" t="s">
        <v>75</v>
      </c>
      <c r="H25" s="29">
        <v>10</v>
      </c>
      <c r="I25" s="29">
        <v>10</v>
      </c>
      <c r="J25" s="29" t="s">
        <v>27</v>
      </c>
      <c r="K25" s="29" t="s">
        <v>27</v>
      </c>
      <c r="L25" s="36"/>
      <c r="M25" s="36"/>
      <c r="N25" s="36"/>
      <c r="O25" s="36"/>
      <c r="P25" s="175">
        <v>3</v>
      </c>
      <c r="Q25" s="32">
        <f t="shared" si="0"/>
        <v>6.5</v>
      </c>
      <c r="R25" s="33" t="str">
        <f t="shared" si="3"/>
        <v>C+</v>
      </c>
      <c r="S25" s="34" t="str">
        <f t="shared" si="1"/>
        <v>Trung bình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2769</v>
      </c>
      <c r="D26" s="26" t="s">
        <v>2770</v>
      </c>
      <c r="E26" s="27" t="s">
        <v>185</v>
      </c>
      <c r="F26" s="25" t="s">
        <v>1859</v>
      </c>
      <c r="G26" s="25" t="s">
        <v>237</v>
      </c>
      <c r="H26" s="29">
        <v>6</v>
      </c>
      <c r="I26" s="29">
        <v>6</v>
      </c>
      <c r="J26" s="29" t="s">
        <v>27</v>
      </c>
      <c r="K26" s="29" t="s">
        <v>27</v>
      </c>
      <c r="L26" s="36"/>
      <c r="M26" s="36"/>
      <c r="N26" s="36"/>
      <c r="O26" s="36"/>
      <c r="P26" s="175">
        <v>4</v>
      </c>
      <c r="Q26" s="32">
        <f t="shared" si="0"/>
        <v>5</v>
      </c>
      <c r="R26" s="33" t="str">
        <f t="shared" si="3"/>
        <v>D+</v>
      </c>
      <c r="S26" s="34" t="str">
        <f t="shared" si="1"/>
        <v>Trung bình yếu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2771</v>
      </c>
      <c r="D27" s="26" t="s">
        <v>2772</v>
      </c>
      <c r="E27" s="27" t="s">
        <v>189</v>
      </c>
      <c r="F27" s="25" t="s">
        <v>674</v>
      </c>
      <c r="G27" s="25" t="s">
        <v>383</v>
      </c>
      <c r="H27" s="29">
        <v>10</v>
      </c>
      <c r="I27" s="29">
        <v>10</v>
      </c>
      <c r="J27" s="29" t="s">
        <v>27</v>
      </c>
      <c r="K27" s="29" t="s">
        <v>27</v>
      </c>
      <c r="L27" s="36"/>
      <c r="M27" s="36"/>
      <c r="N27" s="36"/>
      <c r="O27" s="36"/>
      <c r="P27" s="175">
        <v>6</v>
      </c>
      <c r="Q27" s="32">
        <f t="shared" si="0"/>
        <v>8</v>
      </c>
      <c r="R27" s="33" t="str">
        <f t="shared" si="3"/>
        <v>B+</v>
      </c>
      <c r="S27" s="34" t="str">
        <f t="shared" si="1"/>
        <v>Khá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2773</v>
      </c>
      <c r="D28" s="26" t="s">
        <v>288</v>
      </c>
      <c r="E28" s="27" t="s">
        <v>439</v>
      </c>
      <c r="F28" s="25" t="s">
        <v>1791</v>
      </c>
      <c r="G28" s="25" t="s">
        <v>234</v>
      </c>
      <c r="H28" s="29">
        <v>9</v>
      </c>
      <c r="I28" s="29">
        <v>10</v>
      </c>
      <c r="J28" s="29" t="s">
        <v>27</v>
      </c>
      <c r="K28" s="29" t="s">
        <v>27</v>
      </c>
      <c r="L28" s="36"/>
      <c r="M28" s="36"/>
      <c r="N28" s="36"/>
      <c r="O28" s="36"/>
      <c r="P28" s="175">
        <v>5</v>
      </c>
      <c r="Q28" s="32">
        <f t="shared" si="0"/>
        <v>7.3</v>
      </c>
      <c r="R28" s="33" t="str">
        <f t="shared" si="3"/>
        <v>B</v>
      </c>
      <c r="S28" s="34" t="str">
        <f t="shared" si="1"/>
        <v>Khá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2774</v>
      </c>
      <c r="D29" s="26" t="s">
        <v>646</v>
      </c>
      <c r="E29" s="27" t="s">
        <v>1296</v>
      </c>
      <c r="F29" s="25" t="s">
        <v>301</v>
      </c>
      <c r="G29" s="25" t="s">
        <v>1047</v>
      </c>
      <c r="H29" s="29">
        <v>9</v>
      </c>
      <c r="I29" s="29">
        <v>7</v>
      </c>
      <c r="J29" s="29" t="s">
        <v>27</v>
      </c>
      <c r="K29" s="29" t="s">
        <v>27</v>
      </c>
      <c r="L29" s="36"/>
      <c r="M29" s="36"/>
      <c r="N29" s="36"/>
      <c r="O29" s="36"/>
      <c r="P29" s="175">
        <v>2</v>
      </c>
      <c r="Q29" s="32">
        <f t="shared" si="0"/>
        <v>4.9000000000000004</v>
      </c>
      <c r="R29" s="33" t="str">
        <f t="shared" si="3"/>
        <v>D</v>
      </c>
      <c r="S29" s="34" t="str">
        <f t="shared" si="1"/>
        <v>Trung bình yếu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2775</v>
      </c>
      <c r="D30" s="26" t="s">
        <v>2776</v>
      </c>
      <c r="E30" s="27" t="s">
        <v>203</v>
      </c>
      <c r="F30" s="25" t="s">
        <v>519</v>
      </c>
      <c r="G30" s="25" t="s">
        <v>966</v>
      </c>
      <c r="H30" s="29">
        <v>9</v>
      </c>
      <c r="I30" s="29">
        <v>4</v>
      </c>
      <c r="J30" s="29" t="s">
        <v>27</v>
      </c>
      <c r="K30" s="29" t="s">
        <v>27</v>
      </c>
      <c r="L30" s="36"/>
      <c r="M30" s="36"/>
      <c r="N30" s="36"/>
      <c r="O30" s="36"/>
      <c r="P30" s="175">
        <v>4</v>
      </c>
      <c r="Q30" s="32">
        <f t="shared" si="0"/>
        <v>5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2777</v>
      </c>
      <c r="D31" s="26" t="s">
        <v>1422</v>
      </c>
      <c r="E31" s="27" t="s">
        <v>208</v>
      </c>
      <c r="F31" s="25" t="s">
        <v>448</v>
      </c>
      <c r="G31" s="25" t="s">
        <v>95</v>
      </c>
      <c r="H31" s="29">
        <v>9</v>
      </c>
      <c r="I31" s="29">
        <v>2</v>
      </c>
      <c r="J31" s="29" t="s">
        <v>27</v>
      </c>
      <c r="K31" s="29" t="s">
        <v>27</v>
      </c>
      <c r="L31" s="36"/>
      <c r="M31" s="36"/>
      <c r="N31" s="36"/>
      <c r="O31" s="36"/>
      <c r="P31" s="175">
        <v>5</v>
      </c>
      <c r="Q31" s="32">
        <f t="shared" si="0"/>
        <v>4.9000000000000004</v>
      </c>
      <c r="R31" s="33" t="str">
        <f t="shared" si="3"/>
        <v>D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2778</v>
      </c>
      <c r="D32" s="26" t="s">
        <v>2779</v>
      </c>
      <c r="E32" s="27" t="s">
        <v>208</v>
      </c>
      <c r="F32" s="25" t="s">
        <v>109</v>
      </c>
      <c r="G32" s="25" t="s">
        <v>557</v>
      </c>
      <c r="H32" s="29">
        <v>9</v>
      </c>
      <c r="I32" s="29">
        <v>8</v>
      </c>
      <c r="J32" s="29" t="s">
        <v>27</v>
      </c>
      <c r="K32" s="29" t="s">
        <v>27</v>
      </c>
      <c r="L32" s="36"/>
      <c r="M32" s="36"/>
      <c r="N32" s="36"/>
      <c r="O32" s="36"/>
      <c r="P32" s="175">
        <v>4</v>
      </c>
      <c r="Q32" s="32">
        <f t="shared" si="0"/>
        <v>6.2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2780</v>
      </c>
      <c r="D33" s="26" t="s">
        <v>1413</v>
      </c>
      <c r="E33" s="27" t="s">
        <v>211</v>
      </c>
      <c r="F33" s="25" t="s">
        <v>2781</v>
      </c>
      <c r="G33" s="25" t="s">
        <v>282</v>
      </c>
      <c r="H33" s="29">
        <v>10</v>
      </c>
      <c r="I33" s="29">
        <v>3</v>
      </c>
      <c r="J33" s="29" t="s">
        <v>27</v>
      </c>
      <c r="K33" s="29" t="s">
        <v>27</v>
      </c>
      <c r="L33" s="36"/>
      <c r="M33" s="36"/>
      <c r="N33" s="36"/>
      <c r="O33" s="36"/>
      <c r="P33" s="175">
        <v>2</v>
      </c>
      <c r="Q33" s="32">
        <f t="shared" si="0"/>
        <v>3.9</v>
      </c>
      <c r="R33" s="33" t="str">
        <f t="shared" si="3"/>
        <v>F</v>
      </c>
      <c r="S33" s="34" t="str">
        <f t="shared" si="1"/>
        <v>Kém</v>
      </c>
      <c r="T33" s="35" t="str">
        <f t="shared" si="4"/>
        <v/>
      </c>
      <c r="U33" s="3"/>
      <c r="V33" s="101" t="str">
        <f t="shared" si="2"/>
        <v>Học lại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2782</v>
      </c>
      <c r="D34" s="26" t="s">
        <v>288</v>
      </c>
      <c r="E34" s="27" t="s">
        <v>621</v>
      </c>
      <c r="F34" s="25" t="s">
        <v>394</v>
      </c>
      <c r="G34" s="25" t="s">
        <v>594</v>
      </c>
      <c r="H34" s="29">
        <v>10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5</v>
      </c>
      <c r="Q34" s="32">
        <f t="shared" si="0"/>
        <v>6.6</v>
      </c>
      <c r="R34" s="33" t="str">
        <f t="shared" si="3"/>
        <v>C+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2783</v>
      </c>
      <c r="D35" s="26" t="s">
        <v>2673</v>
      </c>
      <c r="E35" s="27" t="s">
        <v>2034</v>
      </c>
      <c r="F35" s="25" t="s">
        <v>606</v>
      </c>
      <c r="G35" s="25" t="s">
        <v>143</v>
      </c>
      <c r="H35" s="29">
        <v>8</v>
      </c>
      <c r="I35" s="29">
        <v>6</v>
      </c>
      <c r="J35" s="29" t="s">
        <v>27</v>
      </c>
      <c r="K35" s="29" t="s">
        <v>27</v>
      </c>
      <c r="L35" s="36"/>
      <c r="M35" s="36"/>
      <c r="N35" s="36"/>
      <c r="O35" s="36"/>
      <c r="P35" s="175">
        <v>6</v>
      </c>
      <c r="Q35" s="32">
        <f t="shared" si="0"/>
        <v>6.4</v>
      </c>
      <c r="R35" s="33" t="str">
        <f t="shared" si="3"/>
        <v>C</v>
      </c>
      <c r="S35" s="34" t="str">
        <f t="shared" si="1"/>
        <v>Trung bình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2784</v>
      </c>
      <c r="D36" s="26" t="s">
        <v>77</v>
      </c>
      <c r="E36" s="27" t="s">
        <v>2785</v>
      </c>
      <c r="F36" s="25" t="s">
        <v>781</v>
      </c>
      <c r="G36" s="25" t="s">
        <v>357</v>
      </c>
      <c r="H36" s="29">
        <v>5</v>
      </c>
      <c r="I36" s="29">
        <v>2</v>
      </c>
      <c r="J36" s="29" t="s">
        <v>27</v>
      </c>
      <c r="K36" s="29" t="s">
        <v>27</v>
      </c>
      <c r="L36" s="36"/>
      <c r="M36" s="36"/>
      <c r="N36" s="36"/>
      <c r="O36" s="36"/>
      <c r="P36" s="175">
        <v>8</v>
      </c>
      <c r="Q36" s="32">
        <f t="shared" si="0"/>
        <v>5.6</v>
      </c>
      <c r="R36" s="33" t="str">
        <f t="shared" si="3"/>
        <v>C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2786</v>
      </c>
      <c r="D37" s="26" t="s">
        <v>1062</v>
      </c>
      <c r="E37" s="27" t="s">
        <v>639</v>
      </c>
      <c r="F37" s="25" t="s">
        <v>465</v>
      </c>
      <c r="G37" s="25" t="s">
        <v>966</v>
      </c>
      <c r="H37" s="29">
        <v>4</v>
      </c>
      <c r="I37" s="29">
        <v>2</v>
      </c>
      <c r="J37" s="29" t="s">
        <v>27</v>
      </c>
      <c r="K37" s="29" t="s">
        <v>27</v>
      </c>
      <c r="L37" s="36"/>
      <c r="M37" s="36"/>
      <c r="N37" s="36"/>
      <c r="O37" s="36"/>
      <c r="P37" s="175">
        <v>0</v>
      </c>
      <c r="Q37" s="32">
        <f t="shared" si="0"/>
        <v>1.4</v>
      </c>
      <c r="R37" s="33" t="str">
        <f t="shared" si="3"/>
        <v>F</v>
      </c>
      <c r="S37" s="34" t="str">
        <f t="shared" si="1"/>
        <v>Kém</v>
      </c>
      <c r="T37" s="35" t="str">
        <f t="shared" si="4"/>
        <v/>
      </c>
      <c r="U37" s="3"/>
      <c r="V37" s="101" t="str">
        <f t="shared" si="2"/>
        <v>Học lại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2787</v>
      </c>
      <c r="D38" s="26" t="s">
        <v>81</v>
      </c>
      <c r="E38" s="27" t="s">
        <v>232</v>
      </c>
      <c r="F38" s="25" t="s">
        <v>1262</v>
      </c>
      <c r="G38" s="25" t="s">
        <v>167</v>
      </c>
      <c r="H38" s="29">
        <v>8</v>
      </c>
      <c r="I38" s="29">
        <v>7</v>
      </c>
      <c r="J38" s="29" t="s">
        <v>27</v>
      </c>
      <c r="K38" s="29" t="s">
        <v>27</v>
      </c>
      <c r="L38" s="36"/>
      <c r="M38" s="36"/>
      <c r="N38" s="36"/>
      <c r="O38" s="36"/>
      <c r="P38" s="175">
        <v>2</v>
      </c>
      <c r="Q38" s="32">
        <f t="shared" si="0"/>
        <v>4.7</v>
      </c>
      <c r="R38" s="33" t="str">
        <f t="shared" si="3"/>
        <v>D</v>
      </c>
      <c r="S38" s="34" t="str">
        <f t="shared" si="1"/>
        <v>Trung bình yếu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2788</v>
      </c>
      <c r="D39" s="26" t="s">
        <v>288</v>
      </c>
      <c r="E39" s="27" t="s">
        <v>1428</v>
      </c>
      <c r="F39" s="25" t="s">
        <v>186</v>
      </c>
      <c r="G39" s="25" t="s">
        <v>383</v>
      </c>
      <c r="H39" s="29">
        <v>0</v>
      </c>
      <c r="I39" s="29">
        <v>0</v>
      </c>
      <c r="J39" s="29" t="s">
        <v>27</v>
      </c>
      <c r="K39" s="29" t="s">
        <v>27</v>
      </c>
      <c r="L39" s="36"/>
      <c r="M39" s="36"/>
      <c r="N39" s="36"/>
      <c r="O39" s="36"/>
      <c r="P39" s="175"/>
      <c r="Q39" s="32">
        <f t="shared" si="0"/>
        <v>0</v>
      </c>
      <c r="R39" s="33" t="str">
        <f t="shared" si="3"/>
        <v>F</v>
      </c>
      <c r="S39" s="34" t="str">
        <f t="shared" si="1"/>
        <v>Kém</v>
      </c>
      <c r="T39" s="35" t="str">
        <f t="shared" si="4"/>
        <v>Không đủ ĐKDT</v>
      </c>
      <c r="U39" s="3"/>
      <c r="V39" s="101" t="str">
        <f t="shared" si="2"/>
        <v>Học lại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2789</v>
      </c>
      <c r="D40" s="26" t="s">
        <v>780</v>
      </c>
      <c r="E40" s="27" t="s">
        <v>1428</v>
      </c>
      <c r="F40" s="25" t="s">
        <v>2765</v>
      </c>
      <c r="G40" s="25" t="s">
        <v>191</v>
      </c>
      <c r="H40" s="29">
        <v>7</v>
      </c>
      <c r="I40" s="29">
        <v>6</v>
      </c>
      <c r="J40" s="29" t="s">
        <v>27</v>
      </c>
      <c r="K40" s="29" t="s">
        <v>27</v>
      </c>
      <c r="L40" s="36"/>
      <c r="M40" s="36"/>
      <c r="N40" s="36"/>
      <c r="O40" s="36"/>
      <c r="P40" s="175">
        <v>5</v>
      </c>
      <c r="Q40" s="32">
        <f t="shared" si="0"/>
        <v>5.7</v>
      </c>
      <c r="R40" s="33" t="str">
        <f t="shared" si="3"/>
        <v>C</v>
      </c>
      <c r="S40" s="34" t="str">
        <f t="shared" si="1"/>
        <v>Trung bình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2790</v>
      </c>
      <c r="D41" s="26" t="s">
        <v>77</v>
      </c>
      <c r="E41" s="27" t="s">
        <v>673</v>
      </c>
      <c r="F41" s="25" t="s">
        <v>426</v>
      </c>
      <c r="G41" s="25" t="s">
        <v>383</v>
      </c>
      <c r="H41" s="29">
        <v>10</v>
      </c>
      <c r="I41" s="29">
        <v>10</v>
      </c>
      <c r="J41" s="29" t="s">
        <v>27</v>
      </c>
      <c r="K41" s="29" t="s">
        <v>27</v>
      </c>
      <c r="L41" s="36"/>
      <c r="M41" s="36"/>
      <c r="N41" s="36"/>
      <c r="O41" s="36"/>
      <c r="P41" s="175">
        <v>2</v>
      </c>
      <c r="Q41" s="32">
        <f t="shared" si="0"/>
        <v>6</v>
      </c>
      <c r="R41" s="33" t="str">
        <f t="shared" si="3"/>
        <v>C</v>
      </c>
      <c r="S41" s="34" t="str">
        <f t="shared" si="1"/>
        <v>Trung bình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2791</v>
      </c>
      <c r="D42" s="26" t="s">
        <v>1364</v>
      </c>
      <c r="E42" s="27" t="s">
        <v>673</v>
      </c>
      <c r="F42" s="25" t="s">
        <v>1553</v>
      </c>
      <c r="G42" s="25" t="s">
        <v>100</v>
      </c>
      <c r="H42" s="29">
        <v>6</v>
      </c>
      <c r="I42" s="29">
        <v>6</v>
      </c>
      <c r="J42" s="29" t="s">
        <v>27</v>
      </c>
      <c r="K42" s="29" t="s">
        <v>27</v>
      </c>
      <c r="L42" s="36"/>
      <c r="M42" s="36"/>
      <c r="N42" s="36"/>
      <c r="O42" s="36"/>
      <c r="P42" s="175">
        <v>0</v>
      </c>
      <c r="Q42" s="32">
        <f t="shared" si="0"/>
        <v>3</v>
      </c>
      <c r="R42" s="33" t="str">
        <f t="shared" si="3"/>
        <v>F</v>
      </c>
      <c r="S42" s="34" t="str">
        <f t="shared" si="1"/>
        <v>Kém</v>
      </c>
      <c r="T42" s="35" t="str">
        <f t="shared" si="4"/>
        <v/>
      </c>
      <c r="U42" s="3"/>
      <c r="V42" s="101" t="str">
        <f t="shared" si="2"/>
        <v>Học lại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2792</v>
      </c>
      <c r="D43" s="26" t="s">
        <v>2509</v>
      </c>
      <c r="E43" s="27" t="s">
        <v>251</v>
      </c>
      <c r="F43" s="25" t="s">
        <v>846</v>
      </c>
      <c r="G43" s="25" t="s">
        <v>217</v>
      </c>
      <c r="H43" s="29">
        <v>7</v>
      </c>
      <c r="I43" s="29">
        <v>5</v>
      </c>
      <c r="J43" s="29" t="s">
        <v>27</v>
      </c>
      <c r="K43" s="29" t="s">
        <v>27</v>
      </c>
      <c r="L43" s="36"/>
      <c r="M43" s="36"/>
      <c r="N43" s="36"/>
      <c r="O43" s="36"/>
      <c r="P43" s="175">
        <v>2</v>
      </c>
      <c r="Q43" s="32">
        <f t="shared" si="0"/>
        <v>3.9</v>
      </c>
      <c r="R43" s="33" t="str">
        <f t="shared" si="3"/>
        <v>F</v>
      </c>
      <c r="S43" s="34" t="str">
        <f t="shared" si="1"/>
        <v>Kém</v>
      </c>
      <c r="T43" s="35" t="str">
        <f t="shared" si="4"/>
        <v/>
      </c>
      <c r="U43" s="3"/>
      <c r="V43" s="101" t="str">
        <f t="shared" si="2"/>
        <v>Học lại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2793</v>
      </c>
      <c r="D44" s="26" t="s">
        <v>288</v>
      </c>
      <c r="E44" s="27" t="s">
        <v>251</v>
      </c>
      <c r="F44" s="25" t="s">
        <v>123</v>
      </c>
      <c r="G44" s="25" t="s">
        <v>350</v>
      </c>
      <c r="H44" s="29">
        <v>9</v>
      </c>
      <c r="I44" s="29">
        <v>9</v>
      </c>
      <c r="J44" s="29" t="s">
        <v>27</v>
      </c>
      <c r="K44" s="29" t="s">
        <v>27</v>
      </c>
      <c r="L44" s="36"/>
      <c r="M44" s="36"/>
      <c r="N44" s="36"/>
      <c r="O44" s="36"/>
      <c r="P44" s="175">
        <v>4</v>
      </c>
      <c r="Q44" s="32">
        <f t="shared" si="0"/>
        <v>6.5</v>
      </c>
      <c r="R44" s="33" t="str">
        <f t="shared" si="3"/>
        <v>C+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2794</v>
      </c>
      <c r="D45" s="26" t="s">
        <v>2795</v>
      </c>
      <c r="E45" s="27" t="s">
        <v>251</v>
      </c>
      <c r="F45" s="25" t="s">
        <v>1020</v>
      </c>
      <c r="G45" s="25" t="s">
        <v>585</v>
      </c>
      <c r="H45" s="29">
        <v>4</v>
      </c>
      <c r="I45" s="29">
        <v>5</v>
      </c>
      <c r="J45" s="29" t="s">
        <v>27</v>
      </c>
      <c r="K45" s="29" t="s">
        <v>27</v>
      </c>
      <c r="L45" s="36"/>
      <c r="M45" s="36"/>
      <c r="N45" s="36"/>
      <c r="O45" s="36"/>
      <c r="P45" s="175">
        <v>0</v>
      </c>
      <c r="Q45" s="32">
        <f t="shared" si="0"/>
        <v>2.2999999999999998</v>
      </c>
      <c r="R45" s="33" t="str">
        <f t="shared" si="3"/>
        <v>F</v>
      </c>
      <c r="S45" s="34" t="str">
        <f t="shared" si="1"/>
        <v>Kém</v>
      </c>
      <c r="T45" s="35" t="str">
        <f t="shared" si="4"/>
        <v/>
      </c>
      <c r="U45" s="3"/>
      <c r="V45" s="101" t="str">
        <f t="shared" si="2"/>
        <v>Học lại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2796</v>
      </c>
      <c r="D46" s="26" t="s">
        <v>1599</v>
      </c>
      <c r="E46" s="27" t="s">
        <v>683</v>
      </c>
      <c r="F46" s="25" t="s">
        <v>2797</v>
      </c>
      <c r="G46" s="25" t="s">
        <v>350</v>
      </c>
      <c r="H46" s="29">
        <v>5</v>
      </c>
      <c r="I46" s="29">
        <v>7</v>
      </c>
      <c r="J46" s="29" t="s">
        <v>27</v>
      </c>
      <c r="K46" s="29" t="s">
        <v>27</v>
      </c>
      <c r="L46" s="36"/>
      <c r="M46" s="36"/>
      <c r="N46" s="36"/>
      <c r="O46" s="36"/>
      <c r="P46" s="175">
        <v>3</v>
      </c>
      <c r="Q46" s="32">
        <f t="shared" si="0"/>
        <v>4.5999999999999996</v>
      </c>
      <c r="R46" s="33" t="str">
        <f t="shared" si="3"/>
        <v>D</v>
      </c>
      <c r="S46" s="34" t="str">
        <f t="shared" si="1"/>
        <v>Trung bình yếu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2798</v>
      </c>
      <c r="D47" s="26" t="s">
        <v>254</v>
      </c>
      <c r="E47" s="27" t="s">
        <v>255</v>
      </c>
      <c r="F47" s="25" t="s">
        <v>1623</v>
      </c>
      <c r="G47" s="25" t="s">
        <v>205</v>
      </c>
      <c r="H47" s="29">
        <v>10</v>
      </c>
      <c r="I47" s="29">
        <v>8</v>
      </c>
      <c r="J47" s="29" t="s">
        <v>27</v>
      </c>
      <c r="K47" s="29" t="s">
        <v>27</v>
      </c>
      <c r="L47" s="36"/>
      <c r="M47" s="36"/>
      <c r="N47" s="36"/>
      <c r="O47" s="36"/>
      <c r="P47" s="175">
        <v>2</v>
      </c>
      <c r="Q47" s="32">
        <f t="shared" si="0"/>
        <v>5.4</v>
      </c>
      <c r="R47" s="33" t="str">
        <f t="shared" si="3"/>
        <v>D+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2799</v>
      </c>
      <c r="D48" s="26" t="s">
        <v>2800</v>
      </c>
      <c r="E48" s="27" t="s">
        <v>255</v>
      </c>
      <c r="F48" s="25" t="s">
        <v>1110</v>
      </c>
      <c r="G48" s="25" t="s">
        <v>585</v>
      </c>
      <c r="H48" s="29">
        <v>7</v>
      </c>
      <c r="I48" s="29">
        <v>5</v>
      </c>
      <c r="J48" s="29" t="s">
        <v>27</v>
      </c>
      <c r="K48" s="29" t="s">
        <v>27</v>
      </c>
      <c r="L48" s="36"/>
      <c r="M48" s="36"/>
      <c r="N48" s="36"/>
      <c r="O48" s="36"/>
      <c r="P48" s="175">
        <v>8</v>
      </c>
      <c r="Q48" s="32">
        <f t="shared" si="0"/>
        <v>6.9</v>
      </c>
      <c r="R48" s="33" t="str">
        <f t="shared" si="3"/>
        <v>C+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2801</v>
      </c>
      <c r="D49" s="26" t="s">
        <v>2802</v>
      </c>
      <c r="E49" s="27" t="s">
        <v>693</v>
      </c>
      <c r="F49" s="25" t="s">
        <v>519</v>
      </c>
      <c r="G49" s="25" t="s">
        <v>383</v>
      </c>
      <c r="H49" s="29">
        <v>8</v>
      </c>
      <c r="I49" s="29">
        <v>9</v>
      </c>
      <c r="J49" s="29" t="s">
        <v>27</v>
      </c>
      <c r="K49" s="29" t="s">
        <v>27</v>
      </c>
      <c r="L49" s="36"/>
      <c r="M49" s="36"/>
      <c r="N49" s="36"/>
      <c r="O49" s="36"/>
      <c r="P49" s="175">
        <v>6</v>
      </c>
      <c r="Q49" s="32">
        <f t="shared" si="0"/>
        <v>7.3</v>
      </c>
      <c r="R49" s="33" t="str">
        <f t="shared" si="3"/>
        <v>B</v>
      </c>
      <c r="S49" s="34" t="str">
        <f t="shared" si="1"/>
        <v>Khá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2803</v>
      </c>
      <c r="D50" s="26" t="s">
        <v>2560</v>
      </c>
      <c r="E50" s="27" t="s">
        <v>487</v>
      </c>
      <c r="F50" s="25" t="s">
        <v>1270</v>
      </c>
      <c r="G50" s="25" t="s">
        <v>115</v>
      </c>
      <c r="H50" s="29">
        <v>10</v>
      </c>
      <c r="I50" s="29">
        <v>8</v>
      </c>
      <c r="J50" s="29" t="s">
        <v>27</v>
      </c>
      <c r="K50" s="29" t="s">
        <v>27</v>
      </c>
      <c r="L50" s="36"/>
      <c r="M50" s="36"/>
      <c r="N50" s="36"/>
      <c r="O50" s="36"/>
      <c r="P50" s="175">
        <v>2</v>
      </c>
      <c r="Q50" s="32">
        <f t="shared" si="0"/>
        <v>5.4</v>
      </c>
      <c r="R50" s="33" t="str">
        <f t="shared" si="3"/>
        <v>D+</v>
      </c>
      <c r="S50" s="34" t="str">
        <f t="shared" si="1"/>
        <v>Trung bình yếu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2804</v>
      </c>
      <c r="D51" s="26" t="s">
        <v>1218</v>
      </c>
      <c r="E51" s="27" t="s">
        <v>2805</v>
      </c>
      <c r="F51" s="25" t="s">
        <v>382</v>
      </c>
      <c r="G51" s="25" t="s">
        <v>350</v>
      </c>
      <c r="H51" s="29">
        <v>10</v>
      </c>
      <c r="I51" s="29">
        <v>9</v>
      </c>
      <c r="J51" s="29" t="s">
        <v>27</v>
      </c>
      <c r="K51" s="29" t="s">
        <v>27</v>
      </c>
      <c r="L51" s="36"/>
      <c r="M51" s="36"/>
      <c r="N51" s="36"/>
      <c r="O51" s="36"/>
      <c r="P51" s="175">
        <v>3</v>
      </c>
      <c r="Q51" s="32">
        <f t="shared" si="0"/>
        <v>6.2</v>
      </c>
      <c r="R51" s="33" t="str">
        <f t="shared" si="3"/>
        <v>C</v>
      </c>
      <c r="S51" s="34" t="str">
        <f t="shared" si="1"/>
        <v>Trung bình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2806</v>
      </c>
      <c r="D52" s="26" t="s">
        <v>497</v>
      </c>
      <c r="E52" s="27" t="s">
        <v>491</v>
      </c>
      <c r="F52" s="25" t="s">
        <v>94</v>
      </c>
      <c r="G52" s="25" t="s">
        <v>395</v>
      </c>
      <c r="H52" s="29">
        <v>10</v>
      </c>
      <c r="I52" s="29">
        <v>3</v>
      </c>
      <c r="J52" s="29" t="s">
        <v>27</v>
      </c>
      <c r="K52" s="29" t="s">
        <v>27</v>
      </c>
      <c r="L52" s="36"/>
      <c r="M52" s="36"/>
      <c r="N52" s="36"/>
      <c r="O52" s="36"/>
      <c r="P52" s="175">
        <v>2</v>
      </c>
      <c r="Q52" s="32">
        <f t="shared" si="0"/>
        <v>3.9</v>
      </c>
      <c r="R52" s="33" t="str">
        <f t="shared" si="3"/>
        <v>F</v>
      </c>
      <c r="S52" s="34" t="str">
        <f t="shared" si="1"/>
        <v>Kém</v>
      </c>
      <c r="T52" s="35" t="str">
        <f t="shared" si="4"/>
        <v/>
      </c>
      <c r="U52" s="3"/>
      <c r="V52" s="101" t="str">
        <f t="shared" si="2"/>
        <v>Học lại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2807</v>
      </c>
      <c r="D53" s="26" t="s">
        <v>2486</v>
      </c>
      <c r="E53" s="27" t="s">
        <v>491</v>
      </c>
      <c r="F53" s="25" t="s">
        <v>1381</v>
      </c>
      <c r="G53" s="25" t="s">
        <v>1047</v>
      </c>
      <c r="H53" s="29">
        <v>10</v>
      </c>
      <c r="I53" s="29">
        <v>10</v>
      </c>
      <c r="J53" s="29" t="s">
        <v>27</v>
      </c>
      <c r="K53" s="29" t="s">
        <v>27</v>
      </c>
      <c r="L53" s="36"/>
      <c r="M53" s="36"/>
      <c r="N53" s="36"/>
      <c r="O53" s="36"/>
      <c r="P53" s="175">
        <v>5</v>
      </c>
      <c r="Q53" s="32">
        <f t="shared" si="0"/>
        <v>7.5</v>
      </c>
      <c r="R53" s="33" t="str">
        <f t="shared" si="3"/>
        <v>B</v>
      </c>
      <c r="S53" s="34" t="str">
        <f t="shared" si="1"/>
        <v>Khá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2808</v>
      </c>
      <c r="D54" s="26" t="s">
        <v>664</v>
      </c>
      <c r="E54" s="27" t="s">
        <v>285</v>
      </c>
      <c r="F54" s="25" t="s">
        <v>1791</v>
      </c>
      <c r="G54" s="25" t="s">
        <v>237</v>
      </c>
      <c r="H54" s="29">
        <v>10</v>
      </c>
      <c r="I54" s="29">
        <v>5</v>
      </c>
      <c r="J54" s="29" t="s">
        <v>27</v>
      </c>
      <c r="K54" s="29" t="s">
        <v>27</v>
      </c>
      <c r="L54" s="36"/>
      <c r="M54" s="36"/>
      <c r="N54" s="36"/>
      <c r="O54" s="36"/>
      <c r="P54" s="175">
        <v>2</v>
      </c>
      <c r="Q54" s="32">
        <f t="shared" si="0"/>
        <v>4.5</v>
      </c>
      <c r="R54" s="33" t="str">
        <f t="shared" si="3"/>
        <v>D</v>
      </c>
      <c r="S54" s="34" t="str">
        <f t="shared" si="1"/>
        <v>Trung bình yếu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2809</v>
      </c>
      <c r="D55" s="26" t="s">
        <v>2810</v>
      </c>
      <c r="E55" s="27" t="s">
        <v>295</v>
      </c>
      <c r="F55" s="25" t="s">
        <v>252</v>
      </c>
      <c r="G55" s="25" t="s">
        <v>383</v>
      </c>
      <c r="H55" s="29">
        <v>10</v>
      </c>
      <c r="I55" s="29">
        <v>9</v>
      </c>
      <c r="J55" s="29" t="s">
        <v>27</v>
      </c>
      <c r="K55" s="29" t="s">
        <v>27</v>
      </c>
      <c r="L55" s="36"/>
      <c r="M55" s="36"/>
      <c r="N55" s="36"/>
      <c r="O55" s="36"/>
      <c r="P55" s="175">
        <v>3</v>
      </c>
      <c r="Q55" s="32">
        <f t="shared" si="0"/>
        <v>6.2</v>
      </c>
      <c r="R55" s="33" t="str">
        <f t="shared" si="3"/>
        <v>C</v>
      </c>
      <c r="S55" s="34" t="str">
        <f t="shared" si="1"/>
        <v>Trung bình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2811</v>
      </c>
      <c r="D56" s="26" t="s">
        <v>2364</v>
      </c>
      <c r="E56" s="27" t="s">
        <v>1843</v>
      </c>
      <c r="F56" s="25" t="s">
        <v>1844</v>
      </c>
      <c r="G56" s="25" t="s">
        <v>115</v>
      </c>
      <c r="H56" s="29">
        <v>8</v>
      </c>
      <c r="I56" s="29">
        <v>5</v>
      </c>
      <c r="J56" s="29" t="s">
        <v>27</v>
      </c>
      <c r="K56" s="29" t="s">
        <v>27</v>
      </c>
      <c r="L56" s="36"/>
      <c r="M56" s="36"/>
      <c r="N56" s="36"/>
      <c r="O56" s="36"/>
      <c r="P56" s="175">
        <v>1</v>
      </c>
      <c r="Q56" s="32">
        <f t="shared" si="0"/>
        <v>3.6</v>
      </c>
      <c r="R56" s="33" t="str">
        <f t="shared" si="3"/>
        <v>F</v>
      </c>
      <c r="S56" s="34" t="str">
        <f t="shared" si="1"/>
        <v>Kém</v>
      </c>
      <c r="T56" s="35" t="str">
        <f t="shared" si="4"/>
        <v/>
      </c>
      <c r="U56" s="3"/>
      <c r="V56" s="101" t="str">
        <f t="shared" si="2"/>
        <v>Học lại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2812</v>
      </c>
      <c r="D57" s="26" t="s">
        <v>2813</v>
      </c>
      <c r="E57" s="27" t="s">
        <v>1843</v>
      </c>
      <c r="F57" s="25" t="s">
        <v>786</v>
      </c>
      <c r="G57" s="25" t="s">
        <v>350</v>
      </c>
      <c r="H57" s="29">
        <v>8</v>
      </c>
      <c r="I57" s="29">
        <v>7</v>
      </c>
      <c r="J57" s="29" t="s">
        <v>27</v>
      </c>
      <c r="K57" s="29" t="s">
        <v>27</v>
      </c>
      <c r="L57" s="36"/>
      <c r="M57" s="36"/>
      <c r="N57" s="36"/>
      <c r="O57" s="36"/>
      <c r="P57" s="175">
        <v>5</v>
      </c>
      <c r="Q57" s="32">
        <f t="shared" si="0"/>
        <v>6.2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2814</v>
      </c>
      <c r="D58" s="26" t="s">
        <v>85</v>
      </c>
      <c r="E58" s="27" t="s">
        <v>304</v>
      </c>
      <c r="F58" s="25" t="s">
        <v>1249</v>
      </c>
      <c r="G58" s="25" t="s">
        <v>217</v>
      </c>
      <c r="H58" s="29">
        <v>8</v>
      </c>
      <c r="I58" s="29">
        <v>7</v>
      </c>
      <c r="J58" s="29" t="s">
        <v>27</v>
      </c>
      <c r="K58" s="29" t="s">
        <v>27</v>
      </c>
      <c r="L58" s="36"/>
      <c r="M58" s="36"/>
      <c r="N58" s="36"/>
      <c r="O58" s="36"/>
      <c r="P58" s="175">
        <v>3</v>
      </c>
      <c r="Q58" s="32">
        <f t="shared" si="0"/>
        <v>5.2</v>
      </c>
      <c r="R58" s="33" t="str">
        <f t="shared" si="3"/>
        <v>D+</v>
      </c>
      <c r="S58" s="34" t="str">
        <f t="shared" si="1"/>
        <v>Trung bình yếu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2815</v>
      </c>
      <c r="D59" s="26" t="s">
        <v>664</v>
      </c>
      <c r="E59" s="27" t="s">
        <v>1724</v>
      </c>
      <c r="F59" s="25" t="s">
        <v>853</v>
      </c>
      <c r="G59" s="25" t="s">
        <v>217</v>
      </c>
      <c r="H59" s="29">
        <v>10</v>
      </c>
      <c r="I59" s="29">
        <v>6</v>
      </c>
      <c r="J59" s="29" t="s">
        <v>27</v>
      </c>
      <c r="K59" s="29" t="s">
        <v>27</v>
      </c>
      <c r="L59" s="36"/>
      <c r="M59" s="36"/>
      <c r="N59" s="36"/>
      <c r="O59" s="36"/>
      <c r="P59" s="175">
        <v>2</v>
      </c>
      <c r="Q59" s="32">
        <f t="shared" si="0"/>
        <v>4.8</v>
      </c>
      <c r="R59" s="33" t="str">
        <f t="shared" si="3"/>
        <v>D</v>
      </c>
      <c r="S59" s="34" t="str">
        <f t="shared" si="1"/>
        <v>Trung bình yếu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18.75" customHeight="1">
      <c r="B60" s="24">
        <v>50</v>
      </c>
      <c r="C60" s="25" t="s">
        <v>2816</v>
      </c>
      <c r="D60" s="26" t="s">
        <v>2817</v>
      </c>
      <c r="E60" s="27" t="s">
        <v>307</v>
      </c>
      <c r="F60" s="25" t="s">
        <v>743</v>
      </c>
      <c r="G60" s="25" t="s">
        <v>191</v>
      </c>
      <c r="H60" s="29">
        <v>9</v>
      </c>
      <c r="I60" s="29">
        <v>5</v>
      </c>
      <c r="J60" s="29" t="s">
        <v>27</v>
      </c>
      <c r="K60" s="29" t="s">
        <v>27</v>
      </c>
      <c r="L60" s="36"/>
      <c r="M60" s="36"/>
      <c r="N60" s="36"/>
      <c r="O60" s="36"/>
      <c r="P60" s="175">
        <v>2</v>
      </c>
      <c r="Q60" s="32">
        <f t="shared" si="0"/>
        <v>4.3</v>
      </c>
      <c r="R60" s="33" t="str">
        <f t="shared" si="3"/>
        <v>D</v>
      </c>
      <c r="S60" s="34" t="str">
        <f t="shared" si="1"/>
        <v>Trung bình yếu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18.75" customHeight="1">
      <c r="B61" s="24">
        <v>51</v>
      </c>
      <c r="C61" s="25" t="s">
        <v>2818</v>
      </c>
      <c r="D61" s="26" t="s">
        <v>1621</v>
      </c>
      <c r="E61" s="27" t="s">
        <v>506</v>
      </c>
      <c r="F61" s="25" t="s">
        <v>1468</v>
      </c>
      <c r="G61" s="25" t="s">
        <v>557</v>
      </c>
      <c r="H61" s="29">
        <v>7</v>
      </c>
      <c r="I61" s="29">
        <v>5</v>
      </c>
      <c r="J61" s="29" t="s">
        <v>27</v>
      </c>
      <c r="K61" s="29" t="s">
        <v>27</v>
      </c>
      <c r="L61" s="36"/>
      <c r="M61" s="36"/>
      <c r="N61" s="36"/>
      <c r="O61" s="36"/>
      <c r="P61" s="175">
        <v>3</v>
      </c>
      <c r="Q61" s="32">
        <f t="shared" si="0"/>
        <v>4.4000000000000004</v>
      </c>
      <c r="R61" s="33" t="str">
        <f t="shared" si="3"/>
        <v>D</v>
      </c>
      <c r="S61" s="34" t="str">
        <f t="shared" si="1"/>
        <v>Trung bình yếu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18.75" customHeight="1">
      <c r="B62" s="24">
        <v>52</v>
      </c>
      <c r="C62" s="25" t="s">
        <v>2819</v>
      </c>
      <c r="D62" s="26" t="s">
        <v>254</v>
      </c>
      <c r="E62" s="27" t="s">
        <v>728</v>
      </c>
      <c r="F62" s="25" t="s">
        <v>1253</v>
      </c>
      <c r="G62" s="25" t="s">
        <v>87</v>
      </c>
      <c r="H62" s="29">
        <v>10</v>
      </c>
      <c r="I62" s="29">
        <v>5</v>
      </c>
      <c r="J62" s="29" t="s">
        <v>27</v>
      </c>
      <c r="K62" s="29" t="s">
        <v>27</v>
      </c>
      <c r="L62" s="36"/>
      <c r="M62" s="36"/>
      <c r="N62" s="36"/>
      <c r="O62" s="36"/>
      <c r="P62" s="175">
        <v>3</v>
      </c>
      <c r="Q62" s="32">
        <f t="shared" si="0"/>
        <v>5</v>
      </c>
      <c r="R62" s="33" t="str">
        <f t="shared" si="3"/>
        <v>D+</v>
      </c>
      <c r="S62" s="34" t="str">
        <f t="shared" si="1"/>
        <v>Trung bình yếu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18.75" customHeight="1">
      <c r="B63" s="24">
        <v>53</v>
      </c>
      <c r="C63" s="25" t="s">
        <v>2820</v>
      </c>
      <c r="D63" s="26" t="s">
        <v>303</v>
      </c>
      <c r="E63" s="27" t="s">
        <v>885</v>
      </c>
      <c r="F63" s="25" t="s">
        <v>670</v>
      </c>
      <c r="G63" s="25" t="s">
        <v>129</v>
      </c>
      <c r="H63" s="29">
        <v>9</v>
      </c>
      <c r="I63" s="29">
        <v>8</v>
      </c>
      <c r="J63" s="29" t="s">
        <v>27</v>
      </c>
      <c r="K63" s="29" t="s">
        <v>27</v>
      </c>
      <c r="L63" s="36"/>
      <c r="M63" s="36"/>
      <c r="N63" s="36"/>
      <c r="O63" s="36"/>
      <c r="P63" s="175">
        <v>2</v>
      </c>
      <c r="Q63" s="32">
        <f t="shared" si="0"/>
        <v>5.2</v>
      </c>
      <c r="R63" s="33" t="str">
        <f t="shared" si="3"/>
        <v>D+</v>
      </c>
      <c r="S63" s="34" t="str">
        <f t="shared" si="1"/>
        <v>Trung bình yếu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18.75" customHeight="1">
      <c r="B64" s="24">
        <v>54</v>
      </c>
      <c r="C64" s="25" t="s">
        <v>2821</v>
      </c>
      <c r="D64" s="26" t="s">
        <v>1203</v>
      </c>
      <c r="E64" s="27" t="s">
        <v>515</v>
      </c>
      <c r="F64" s="25" t="s">
        <v>678</v>
      </c>
      <c r="G64" s="25" t="s">
        <v>585</v>
      </c>
      <c r="H64" s="29">
        <v>9</v>
      </c>
      <c r="I64" s="29">
        <v>6</v>
      </c>
      <c r="J64" s="29" t="s">
        <v>27</v>
      </c>
      <c r="K64" s="29" t="s">
        <v>27</v>
      </c>
      <c r="L64" s="36"/>
      <c r="M64" s="36"/>
      <c r="N64" s="36"/>
      <c r="O64" s="36"/>
      <c r="P64" s="175">
        <v>4</v>
      </c>
      <c r="Q64" s="32">
        <f t="shared" si="0"/>
        <v>5.6</v>
      </c>
      <c r="R64" s="33" t="str">
        <f t="shared" si="3"/>
        <v>C</v>
      </c>
      <c r="S64" s="34" t="str">
        <f t="shared" si="1"/>
        <v>Trung bình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18.75" customHeight="1">
      <c r="B65" s="24">
        <v>55</v>
      </c>
      <c r="C65" s="25" t="s">
        <v>2822</v>
      </c>
      <c r="D65" s="26" t="s">
        <v>428</v>
      </c>
      <c r="E65" s="27" t="s">
        <v>515</v>
      </c>
      <c r="F65" s="25" t="s">
        <v>1769</v>
      </c>
      <c r="G65" s="25" t="s">
        <v>138</v>
      </c>
      <c r="H65" s="29">
        <v>8</v>
      </c>
      <c r="I65" s="29">
        <v>8</v>
      </c>
      <c r="J65" s="29" t="s">
        <v>27</v>
      </c>
      <c r="K65" s="29" t="s">
        <v>27</v>
      </c>
      <c r="L65" s="36"/>
      <c r="M65" s="36"/>
      <c r="N65" s="36"/>
      <c r="O65" s="36"/>
      <c r="P65" s="175">
        <v>2</v>
      </c>
      <c r="Q65" s="32">
        <f t="shared" si="0"/>
        <v>5</v>
      </c>
      <c r="R65" s="33" t="str">
        <f t="shared" si="3"/>
        <v>D+</v>
      </c>
      <c r="S65" s="34" t="str">
        <f t="shared" si="1"/>
        <v>Trung bình yếu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18.75" customHeight="1">
      <c r="B66" s="24">
        <v>56</v>
      </c>
      <c r="C66" s="25" t="s">
        <v>2823</v>
      </c>
      <c r="D66" s="26" t="s">
        <v>1780</v>
      </c>
      <c r="E66" s="27" t="s">
        <v>2824</v>
      </c>
      <c r="F66" s="25" t="s">
        <v>1987</v>
      </c>
      <c r="G66" s="25" t="s">
        <v>79</v>
      </c>
      <c r="H66" s="29">
        <v>6</v>
      </c>
      <c r="I66" s="29">
        <v>6</v>
      </c>
      <c r="J66" s="29" t="s">
        <v>27</v>
      </c>
      <c r="K66" s="29" t="s">
        <v>27</v>
      </c>
      <c r="L66" s="36"/>
      <c r="M66" s="36"/>
      <c r="N66" s="36"/>
      <c r="O66" s="36"/>
      <c r="P66" s="175">
        <v>3</v>
      </c>
      <c r="Q66" s="32">
        <f t="shared" si="0"/>
        <v>4.5</v>
      </c>
      <c r="R66" s="33" t="str">
        <f t="shared" si="3"/>
        <v>D</v>
      </c>
      <c r="S66" s="34" t="str">
        <f t="shared" si="1"/>
        <v>Trung bình yếu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18.75" customHeight="1">
      <c r="B67" s="24">
        <v>57</v>
      </c>
      <c r="C67" s="25" t="s">
        <v>2825</v>
      </c>
      <c r="D67" s="26" t="s">
        <v>2826</v>
      </c>
      <c r="E67" s="27" t="s">
        <v>331</v>
      </c>
      <c r="F67" s="25" t="s">
        <v>301</v>
      </c>
      <c r="G67" s="25" t="s">
        <v>357</v>
      </c>
      <c r="H67" s="29">
        <v>9</v>
      </c>
      <c r="I67" s="29">
        <v>5</v>
      </c>
      <c r="J67" s="29" t="s">
        <v>27</v>
      </c>
      <c r="K67" s="29" t="s">
        <v>27</v>
      </c>
      <c r="L67" s="36"/>
      <c r="M67" s="36"/>
      <c r="N67" s="36"/>
      <c r="O67" s="36"/>
      <c r="P67" s="175">
        <v>3</v>
      </c>
      <c r="Q67" s="32">
        <f t="shared" si="0"/>
        <v>4.8</v>
      </c>
      <c r="R67" s="33" t="str">
        <f t="shared" si="3"/>
        <v>D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18.75" customHeight="1">
      <c r="B68" s="24">
        <v>58</v>
      </c>
      <c r="C68" s="25" t="s">
        <v>2827</v>
      </c>
      <c r="D68" s="26" t="s">
        <v>2828</v>
      </c>
      <c r="E68" s="27" t="s">
        <v>529</v>
      </c>
      <c r="F68" s="25" t="s">
        <v>992</v>
      </c>
      <c r="G68" s="25" t="s">
        <v>105</v>
      </c>
      <c r="H68" s="29">
        <v>5</v>
      </c>
      <c r="I68" s="29">
        <v>9</v>
      </c>
      <c r="J68" s="29" t="s">
        <v>27</v>
      </c>
      <c r="K68" s="29" t="s">
        <v>27</v>
      </c>
      <c r="L68" s="36"/>
      <c r="M68" s="36"/>
      <c r="N68" s="36"/>
      <c r="O68" s="36"/>
      <c r="P68" s="175">
        <v>6</v>
      </c>
      <c r="Q68" s="32">
        <f t="shared" si="0"/>
        <v>6.7</v>
      </c>
      <c r="R68" s="33" t="str">
        <f t="shared" si="3"/>
        <v>C+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18.75" customHeight="1">
      <c r="B69" s="24">
        <v>59</v>
      </c>
      <c r="C69" s="25" t="s">
        <v>2829</v>
      </c>
      <c r="D69" s="26" t="s">
        <v>254</v>
      </c>
      <c r="E69" s="27" t="s">
        <v>755</v>
      </c>
      <c r="F69" s="25" t="s">
        <v>2251</v>
      </c>
      <c r="G69" s="25" t="s">
        <v>205</v>
      </c>
      <c r="H69" s="29">
        <v>8</v>
      </c>
      <c r="I69" s="29">
        <v>8</v>
      </c>
      <c r="J69" s="29" t="s">
        <v>27</v>
      </c>
      <c r="K69" s="29" t="s">
        <v>27</v>
      </c>
      <c r="L69" s="36"/>
      <c r="M69" s="36"/>
      <c r="N69" s="36"/>
      <c r="O69" s="36"/>
      <c r="P69" s="175">
        <v>4</v>
      </c>
      <c r="Q69" s="32">
        <f t="shared" si="0"/>
        <v>6</v>
      </c>
      <c r="R69" s="33" t="str">
        <f t="shared" si="3"/>
        <v>C</v>
      </c>
      <c r="S69" s="34" t="str">
        <f t="shared" si="1"/>
        <v>Trung bình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18.75" customHeight="1">
      <c r="B70" s="24">
        <v>60</v>
      </c>
      <c r="C70" s="25" t="s">
        <v>2830</v>
      </c>
      <c r="D70" s="26" t="s">
        <v>2831</v>
      </c>
      <c r="E70" s="27" t="s">
        <v>1349</v>
      </c>
      <c r="F70" s="25" t="s">
        <v>1017</v>
      </c>
      <c r="G70" s="25" t="s">
        <v>187</v>
      </c>
      <c r="H70" s="29">
        <v>8</v>
      </c>
      <c r="I70" s="29">
        <v>9</v>
      </c>
      <c r="J70" s="29" t="s">
        <v>27</v>
      </c>
      <c r="K70" s="29" t="s">
        <v>27</v>
      </c>
      <c r="L70" s="36"/>
      <c r="M70" s="36"/>
      <c r="N70" s="36"/>
      <c r="O70" s="36"/>
      <c r="P70" s="175">
        <v>5</v>
      </c>
      <c r="Q70" s="32">
        <f t="shared" si="0"/>
        <v>6.8</v>
      </c>
      <c r="R70" s="33" t="str">
        <f t="shared" si="3"/>
        <v>C+</v>
      </c>
      <c r="S70" s="34" t="str">
        <f t="shared" si="1"/>
        <v>Trung bình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idden="1">
      <c r="B71" s="24">
        <v>61</v>
      </c>
      <c r="C71" s="25"/>
      <c r="D71" s="26"/>
      <c r="E71" s="27"/>
      <c r="F71" s="28"/>
      <c r="G71" s="25"/>
      <c r="H71" s="29" t="s">
        <v>27</v>
      </c>
      <c r="I71" s="29" t="s">
        <v>27</v>
      </c>
      <c r="J71" s="29" t="s">
        <v>27</v>
      </c>
      <c r="K71" s="29" t="s">
        <v>27</v>
      </c>
      <c r="L71" s="36"/>
      <c r="M71" s="36"/>
      <c r="N71" s="36"/>
      <c r="O71" s="36"/>
      <c r="P71" s="31"/>
      <c r="Q71" s="32">
        <f t="shared" si="0"/>
        <v>0</v>
      </c>
      <c r="R71" s="33" t="str">
        <f t="shared" si="3"/>
        <v>F</v>
      </c>
      <c r="S71" s="34" t="str">
        <f t="shared" si="1"/>
        <v>Kém</v>
      </c>
      <c r="T71" s="35" t="str">
        <f t="shared" si="4"/>
        <v/>
      </c>
      <c r="U71" s="3"/>
      <c r="V71" s="101" t="str">
        <f t="shared" si="2"/>
        <v>Thi lại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idden="1">
      <c r="B72" s="24">
        <v>62</v>
      </c>
      <c r="C72" s="25"/>
      <c r="D72" s="26"/>
      <c r="E72" s="27"/>
      <c r="F72" s="28"/>
      <c r="G72" s="25"/>
      <c r="H72" s="29" t="s">
        <v>27</v>
      </c>
      <c r="I72" s="29" t="s">
        <v>27</v>
      </c>
      <c r="J72" s="29" t="s">
        <v>27</v>
      </c>
      <c r="K72" s="29" t="s">
        <v>27</v>
      </c>
      <c r="L72" s="36"/>
      <c r="M72" s="36"/>
      <c r="N72" s="36"/>
      <c r="O72" s="36"/>
      <c r="P72" s="31"/>
      <c r="Q72" s="32">
        <f t="shared" si="0"/>
        <v>0</v>
      </c>
      <c r="R72" s="33" t="str">
        <f t="shared" si="3"/>
        <v>F</v>
      </c>
      <c r="S72" s="34" t="str">
        <f t="shared" si="1"/>
        <v>Kém</v>
      </c>
      <c r="T72" s="35" t="str">
        <f t="shared" si="4"/>
        <v/>
      </c>
      <c r="U72" s="3"/>
      <c r="V72" s="101" t="str">
        <f t="shared" si="2"/>
        <v>Thi lại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idden="1">
      <c r="B73" s="24">
        <v>63</v>
      </c>
      <c r="C73" s="25"/>
      <c r="D73" s="26"/>
      <c r="E73" s="27"/>
      <c r="F73" s="28"/>
      <c r="G73" s="25"/>
      <c r="H73" s="29" t="s">
        <v>27</v>
      </c>
      <c r="I73" s="29" t="s">
        <v>27</v>
      </c>
      <c r="J73" s="29" t="s">
        <v>27</v>
      </c>
      <c r="K73" s="29" t="s">
        <v>27</v>
      </c>
      <c r="L73" s="36"/>
      <c r="M73" s="36"/>
      <c r="N73" s="36"/>
      <c r="O73" s="36"/>
      <c r="P73" s="31"/>
      <c r="Q73" s="32">
        <f t="shared" si="0"/>
        <v>0</v>
      </c>
      <c r="R73" s="33" t="str">
        <f t="shared" si="3"/>
        <v>F</v>
      </c>
      <c r="S73" s="34" t="str">
        <f t="shared" si="1"/>
        <v>Kém</v>
      </c>
      <c r="T73" s="35" t="str">
        <f t="shared" si="4"/>
        <v/>
      </c>
      <c r="U73" s="3"/>
      <c r="V73" s="101" t="str">
        <f t="shared" si="2"/>
        <v>Thi lại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idden="1">
      <c r="B74" s="24">
        <v>64</v>
      </c>
      <c r="C74" s="25"/>
      <c r="D74" s="26"/>
      <c r="E74" s="27"/>
      <c r="F74" s="28"/>
      <c r="G74" s="25"/>
      <c r="H74" s="29" t="s">
        <v>27</v>
      </c>
      <c r="I74" s="29" t="s">
        <v>27</v>
      </c>
      <c r="J74" s="29" t="s">
        <v>27</v>
      </c>
      <c r="K74" s="29" t="s">
        <v>27</v>
      </c>
      <c r="L74" s="36"/>
      <c r="M74" s="36"/>
      <c r="N74" s="36"/>
      <c r="O74" s="36"/>
      <c r="P74" s="31"/>
      <c r="Q74" s="32">
        <f t="shared" si="0"/>
        <v>0</v>
      </c>
      <c r="R74" s="33" t="str">
        <f t="shared" si="3"/>
        <v>F</v>
      </c>
      <c r="S74" s="34" t="str">
        <f t="shared" si="1"/>
        <v>Kém</v>
      </c>
      <c r="T74" s="35" t="str">
        <f t="shared" si="4"/>
        <v/>
      </c>
      <c r="U74" s="3"/>
      <c r="V74" s="101" t="str">
        <f t="shared" si="2"/>
        <v>Thi lại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idden="1">
      <c r="B75" s="24">
        <v>65</v>
      </c>
      <c r="C75" s="25"/>
      <c r="D75" s="26"/>
      <c r="E75" s="27"/>
      <c r="F75" s="28"/>
      <c r="G75" s="25"/>
      <c r="H75" s="29" t="s">
        <v>27</v>
      </c>
      <c r="I75" s="29" t="s">
        <v>27</v>
      </c>
      <c r="J75" s="29" t="s">
        <v>27</v>
      </c>
      <c r="K75" s="29" t="s">
        <v>27</v>
      </c>
      <c r="L75" s="36"/>
      <c r="M75" s="36"/>
      <c r="N75" s="36"/>
      <c r="O75" s="36"/>
      <c r="P75" s="31"/>
      <c r="Q75" s="32">
        <f t="shared" ref="Q75:Q138" si="5">ROUND(SUMPRODUCT(H75:P75,$H$10:$P$10)/100,1)</f>
        <v>0</v>
      </c>
      <c r="R75" s="33" t="str">
        <f t="shared" si="3"/>
        <v>F</v>
      </c>
      <c r="S75" s="34" t="str">
        <f t="shared" si="1"/>
        <v>Kém</v>
      </c>
      <c r="T75" s="35" t="str">
        <f t="shared" si="4"/>
        <v/>
      </c>
      <c r="U75" s="3"/>
      <c r="V75" s="101" t="str">
        <f t="shared" si="2"/>
        <v>Thi lại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idden="1">
      <c r="B76" s="24">
        <v>66</v>
      </c>
      <c r="C76" s="25"/>
      <c r="D76" s="26"/>
      <c r="E76" s="27"/>
      <c r="F76" s="28"/>
      <c r="G76" s="25"/>
      <c r="H76" s="29" t="s">
        <v>27</v>
      </c>
      <c r="I76" s="29" t="s">
        <v>27</v>
      </c>
      <c r="J76" s="29" t="s">
        <v>27</v>
      </c>
      <c r="K76" s="29" t="s">
        <v>27</v>
      </c>
      <c r="L76" s="36"/>
      <c r="M76" s="36"/>
      <c r="N76" s="36"/>
      <c r="O76" s="36"/>
      <c r="P76" s="31"/>
      <c r="Q76" s="32">
        <f t="shared" si="5"/>
        <v>0</v>
      </c>
      <c r="R76" s="33" t="str">
        <f t="shared" si="3"/>
        <v>F</v>
      </c>
      <c r="S76" s="34" t="str">
        <f t="shared" si="1"/>
        <v>Kém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Thi lại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idden="1">
      <c r="B77" s="24">
        <v>67</v>
      </c>
      <c r="C77" s="25"/>
      <c r="D77" s="26"/>
      <c r="E77" s="27"/>
      <c r="F77" s="28"/>
      <c r="G77" s="25"/>
      <c r="H77" s="29" t="s">
        <v>27</v>
      </c>
      <c r="I77" s="29" t="s">
        <v>27</v>
      </c>
      <c r="J77" s="29" t="s">
        <v>27</v>
      </c>
      <c r="K77" s="29" t="s">
        <v>27</v>
      </c>
      <c r="L77" s="36"/>
      <c r="M77" s="36"/>
      <c r="N77" s="36"/>
      <c r="O77" s="36"/>
      <c r="P77" s="31"/>
      <c r="Q77" s="32">
        <f t="shared" si="5"/>
        <v>0</v>
      </c>
      <c r="R77" s="33" t="str">
        <f t="shared" si="3"/>
        <v>F</v>
      </c>
      <c r="S77" s="34" t="str">
        <f t="shared" si="1"/>
        <v>Kém</v>
      </c>
      <c r="T77" s="35" t="str">
        <f t="shared" si="4"/>
        <v/>
      </c>
      <c r="U77" s="3"/>
      <c r="V77" s="101" t="str">
        <f t="shared" si="6"/>
        <v>Thi lại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149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51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9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90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881" priority="2" operator="greaterThan">
      <formula>10</formula>
    </cfRule>
  </conditionalFormatting>
  <conditionalFormatting sqref="C1:C1048576">
    <cfRule type="duplicateValues" dxfId="2880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AL188"/>
  <sheetViews>
    <sheetView workbookViewId="0">
      <pane ySplit="4" topLeftCell="A71" activePane="bottomLeft" state="frozen"/>
      <selection activeCell="Q196" sqref="Q196"/>
      <selection pane="bottomLeft" activeCell="Q196" sqref="Q196"/>
    </sheetView>
  </sheetViews>
  <sheetFormatPr defaultRowHeight="15.75"/>
  <cols>
    <col min="1" max="1" width="1.25" style="1" customWidth="1"/>
    <col min="2" max="2" width="4" style="1" customWidth="1"/>
    <col min="3" max="3" width="10.625" style="1" customWidth="1"/>
    <col min="4" max="4" width="14.125" style="1" bestFit="1" customWidth="1"/>
    <col min="5" max="5" width="8.5" style="1" customWidth="1"/>
    <col min="6" max="6" width="9.375" style="1" hidden="1" customWidth="1"/>
    <col min="7" max="7" width="12.25" style="1" customWidth="1"/>
    <col min="8" max="8" width="6.125" style="1" customWidth="1"/>
    <col min="9" max="9" width="5" style="1" bestFit="1" customWidth="1"/>
    <col min="10" max="11" width="5" style="1" hidden="1" customWidth="1"/>
    <col min="12" max="12" width="3" style="1" hidden="1" customWidth="1"/>
    <col min="13" max="13" width="8.5" style="1" hidden="1" customWidth="1"/>
    <col min="14" max="14" width="7.25" style="1" hidden="1" customWidth="1"/>
    <col min="15" max="15" width="5.25" style="1" hidden="1" customWidth="1"/>
    <col min="16" max="16" width="5.625" style="1" customWidth="1"/>
    <col min="17" max="17" width="7" style="1" customWidth="1"/>
    <col min="18" max="18" width="6.5" style="1" hidden="1" customWidth="1"/>
    <col min="19" max="19" width="11.25" style="1" hidden="1" customWidth="1"/>
    <col min="20" max="20" width="6.25" style="1" bestFit="1" customWidth="1"/>
    <col min="21" max="21" width="6.5" style="1" customWidth="1"/>
    <col min="22" max="22" width="6.5" style="72" customWidth="1"/>
    <col min="23" max="38" width="9" style="71"/>
    <col min="39" max="16384" width="9" style="1"/>
  </cols>
  <sheetData>
    <row r="1" spans="2:38" ht="26.25">
      <c r="H1" s="139" t="s">
        <v>0</v>
      </c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8" ht="27.75" customHeight="1">
      <c r="B2" s="140" t="s">
        <v>1</v>
      </c>
      <c r="C2" s="140"/>
      <c r="D2" s="140"/>
      <c r="E2" s="140"/>
      <c r="F2" s="140"/>
      <c r="G2" s="140"/>
      <c r="H2" s="176" t="s">
        <v>5124</v>
      </c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3"/>
    </row>
    <row r="3" spans="2:38" ht="25.5" customHeight="1">
      <c r="B3" s="141" t="s">
        <v>2</v>
      </c>
      <c r="C3" s="141"/>
      <c r="D3" s="141"/>
      <c r="E3" s="141"/>
      <c r="F3" s="141"/>
      <c r="G3" s="141"/>
      <c r="H3" s="142" t="s">
        <v>59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4"/>
      <c r="V3" s="99"/>
      <c r="AD3" s="72"/>
      <c r="AE3" s="73"/>
      <c r="AF3" s="72"/>
      <c r="AG3" s="72"/>
      <c r="AH3" s="72"/>
      <c r="AI3" s="73"/>
      <c r="AJ3" s="72"/>
    </row>
    <row r="4" spans="2:38" ht="4.5" customHeight="1">
      <c r="B4" s="5"/>
      <c r="C4" s="5"/>
      <c r="D4" s="5"/>
      <c r="E4" s="5"/>
      <c r="F4" s="5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  <c r="V4" s="99"/>
      <c r="AE4" s="74"/>
      <c r="AI4" s="74"/>
    </row>
    <row r="5" spans="2:38" ht="23.25" customHeight="1">
      <c r="B5" s="155" t="s">
        <v>3</v>
      </c>
      <c r="C5" s="155"/>
      <c r="D5" s="156" t="s">
        <v>62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 t="s">
        <v>2439</v>
      </c>
      <c r="Q5" s="157"/>
      <c r="R5" s="157"/>
      <c r="S5" s="157"/>
      <c r="T5" s="157"/>
      <c r="W5" s="143" t="s">
        <v>48</v>
      </c>
      <c r="X5" s="143" t="s">
        <v>9</v>
      </c>
      <c r="Y5" s="143" t="s">
        <v>47</v>
      </c>
      <c r="Z5" s="143" t="s">
        <v>46</v>
      </c>
      <c r="AA5" s="143"/>
      <c r="AB5" s="143"/>
      <c r="AC5" s="143"/>
      <c r="AD5" s="143" t="s">
        <v>45</v>
      </c>
      <c r="AE5" s="143"/>
      <c r="AF5" s="143" t="s">
        <v>43</v>
      </c>
      <c r="AG5" s="143"/>
      <c r="AH5" s="143" t="s">
        <v>44</v>
      </c>
      <c r="AI5" s="143"/>
      <c r="AJ5" s="143" t="s">
        <v>42</v>
      </c>
      <c r="AK5" s="143"/>
      <c r="AL5" s="93"/>
    </row>
    <row r="6" spans="2:38" ht="17.25" customHeight="1">
      <c r="B6" s="152" t="s">
        <v>4</v>
      </c>
      <c r="C6" s="152"/>
      <c r="D6" s="8"/>
      <c r="G6" s="104" t="s">
        <v>56</v>
      </c>
      <c r="H6" s="153">
        <v>43603</v>
      </c>
      <c r="I6" s="154"/>
      <c r="J6" s="154"/>
      <c r="K6" s="154"/>
      <c r="L6" s="154"/>
      <c r="M6" s="154"/>
      <c r="N6" s="154"/>
      <c r="O6" s="154" t="s">
        <v>41</v>
      </c>
      <c r="P6" s="154"/>
      <c r="Q6" s="154"/>
      <c r="R6" s="154"/>
      <c r="S6" s="154"/>
      <c r="T6" s="154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93"/>
    </row>
    <row r="7" spans="2:38" ht="5.2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9"/>
      <c r="Q7" s="3"/>
      <c r="R7" s="3"/>
      <c r="S7" s="3"/>
      <c r="T7" s="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93"/>
    </row>
    <row r="8" spans="2:38" ht="44.25" customHeight="1">
      <c r="B8" s="144" t="s">
        <v>5</v>
      </c>
      <c r="C8" s="146" t="s">
        <v>6</v>
      </c>
      <c r="D8" s="148" t="s">
        <v>7</v>
      </c>
      <c r="E8" s="149"/>
      <c r="F8" s="144" t="s">
        <v>8</v>
      </c>
      <c r="G8" s="144" t="s">
        <v>9</v>
      </c>
      <c r="H8" s="163" t="s">
        <v>10</v>
      </c>
      <c r="I8" s="163" t="s">
        <v>11</v>
      </c>
      <c r="J8" s="163" t="s">
        <v>12</v>
      </c>
      <c r="K8" s="163" t="s">
        <v>13</v>
      </c>
      <c r="L8" s="161" t="s">
        <v>14</v>
      </c>
      <c r="M8" s="159" t="s">
        <v>49</v>
      </c>
      <c r="N8" s="160"/>
      <c r="O8" s="161" t="s">
        <v>15</v>
      </c>
      <c r="P8" s="161" t="s">
        <v>16</v>
      </c>
      <c r="Q8" s="144" t="s">
        <v>17</v>
      </c>
      <c r="R8" s="161" t="s">
        <v>18</v>
      </c>
      <c r="S8" s="144" t="s">
        <v>19</v>
      </c>
      <c r="T8" s="144" t="s">
        <v>20</v>
      </c>
      <c r="W8" s="143"/>
      <c r="X8" s="143"/>
      <c r="Y8" s="143"/>
      <c r="Z8" s="75" t="s">
        <v>21</v>
      </c>
      <c r="AA8" s="75" t="s">
        <v>22</v>
      </c>
      <c r="AB8" s="75" t="s">
        <v>23</v>
      </c>
      <c r="AC8" s="75" t="s">
        <v>24</v>
      </c>
      <c r="AD8" s="75" t="s">
        <v>25</v>
      </c>
      <c r="AE8" s="75" t="s">
        <v>24</v>
      </c>
      <c r="AF8" s="75" t="s">
        <v>25</v>
      </c>
      <c r="AG8" s="75" t="s">
        <v>24</v>
      </c>
      <c r="AH8" s="75" t="s">
        <v>25</v>
      </c>
      <c r="AI8" s="75" t="s">
        <v>24</v>
      </c>
      <c r="AJ8" s="75" t="s">
        <v>25</v>
      </c>
      <c r="AK8" s="76" t="s">
        <v>24</v>
      </c>
      <c r="AL8" s="91"/>
    </row>
    <row r="9" spans="2:38" ht="44.25" customHeight="1">
      <c r="B9" s="145"/>
      <c r="C9" s="147"/>
      <c r="D9" s="150"/>
      <c r="E9" s="151"/>
      <c r="F9" s="145"/>
      <c r="G9" s="145"/>
      <c r="H9" s="163"/>
      <c r="I9" s="163"/>
      <c r="J9" s="163"/>
      <c r="K9" s="163"/>
      <c r="L9" s="161"/>
      <c r="M9" s="106" t="s">
        <v>50</v>
      </c>
      <c r="N9" s="106" t="s">
        <v>51</v>
      </c>
      <c r="O9" s="161"/>
      <c r="P9" s="161"/>
      <c r="Q9" s="162"/>
      <c r="R9" s="161"/>
      <c r="S9" s="145"/>
      <c r="T9" s="162"/>
      <c r="V9" s="100"/>
      <c r="W9" s="77" t="str">
        <f>+D5</f>
        <v>GIÁO DỤC THỂ CHẤT 2</v>
      </c>
      <c r="X9" s="78" t="str">
        <f>+P5</f>
        <v>Nhóm: 9</v>
      </c>
      <c r="Y9" s="79">
        <f>+$AH$9+$AJ$9+$AF$9</f>
        <v>150</v>
      </c>
      <c r="Z9" s="73">
        <f>COUNTIF($S$10:$S$220,"Khiển trách")</f>
        <v>0</v>
      </c>
      <c r="AA9" s="73">
        <f>COUNTIF($S$10:$S$220,"Cảnh cáo")</f>
        <v>0</v>
      </c>
      <c r="AB9" s="73">
        <f>COUNTIF($S$10:$S$220,"Đình chỉ thi")</f>
        <v>0</v>
      </c>
      <c r="AC9" s="80">
        <f>+($Z$9+$AA$9+$AB$9)/$Y$9*100%</f>
        <v>0</v>
      </c>
      <c r="AD9" s="73">
        <f>SUM(COUNTIF($S$10:$S$218,"Vắng"),COUNTIF($S$10:$S$218,"Vắng có phép"))</f>
        <v>0</v>
      </c>
      <c r="AE9" s="81">
        <f>+$AD$9/$Y$9</f>
        <v>0</v>
      </c>
      <c r="AF9" s="82">
        <f>COUNTIF($V$10:$V$218,"Thi lại")</f>
        <v>83</v>
      </c>
      <c r="AG9" s="81">
        <f>+$AF$9/$Y$9</f>
        <v>0.55333333333333334</v>
      </c>
      <c r="AH9" s="82">
        <f>COUNTIF($V$10:$V$219,"Học lại")</f>
        <v>0</v>
      </c>
      <c r="AI9" s="81">
        <f>+$AH$9/$Y$9</f>
        <v>0</v>
      </c>
      <c r="AJ9" s="73">
        <f>COUNTIF($V$11:$V$219,"Đạt")</f>
        <v>67</v>
      </c>
      <c r="AK9" s="80">
        <f>+$AJ$9/$Y$9</f>
        <v>0.44666666666666666</v>
      </c>
      <c r="AL9" s="92"/>
    </row>
    <row r="10" spans="2:38" ht="14.25" customHeight="1">
      <c r="B10" s="159" t="s">
        <v>26</v>
      </c>
      <c r="C10" s="164"/>
      <c r="D10" s="164"/>
      <c r="E10" s="164"/>
      <c r="F10" s="164"/>
      <c r="G10" s="160"/>
      <c r="H10" s="10">
        <v>20</v>
      </c>
      <c r="I10" s="10">
        <v>30</v>
      </c>
      <c r="J10" s="11"/>
      <c r="K10" s="10"/>
      <c r="L10" s="12"/>
      <c r="M10" s="13"/>
      <c r="N10" s="13"/>
      <c r="O10" s="13"/>
      <c r="P10" s="70">
        <f>100-(H10+I10+J10+K10)</f>
        <v>50</v>
      </c>
      <c r="Q10" s="145"/>
      <c r="R10" s="14"/>
      <c r="S10" s="14"/>
      <c r="T10" s="145"/>
      <c r="W10" s="72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93"/>
    </row>
    <row r="11" spans="2:38" ht="18.75" customHeight="1">
      <c r="B11" s="15">
        <v>1</v>
      </c>
      <c r="C11" s="16" t="s">
        <v>2832</v>
      </c>
      <c r="D11" s="17" t="s">
        <v>2833</v>
      </c>
      <c r="E11" s="18" t="s">
        <v>1219</v>
      </c>
      <c r="F11" s="16" t="s">
        <v>468</v>
      </c>
      <c r="G11" s="16" t="s">
        <v>115</v>
      </c>
      <c r="H11" s="19">
        <v>10</v>
      </c>
      <c r="I11" s="19">
        <v>8</v>
      </c>
      <c r="J11" s="19" t="s">
        <v>27</v>
      </c>
      <c r="K11" s="19" t="s">
        <v>27</v>
      </c>
      <c r="L11" s="20"/>
      <c r="M11" s="20"/>
      <c r="N11" s="20"/>
      <c r="O11" s="20"/>
      <c r="P11" s="174">
        <v>8</v>
      </c>
      <c r="Q11" s="21">
        <f t="shared" ref="Q11:Q74" si="0">ROUND(SUMPRODUCT(H11:P11,$H$10:$P$10)/100,1)</f>
        <v>8.4</v>
      </c>
      <c r="R11" s="22" t="str">
        <f>IF(AND($Q11&gt;=9,$Q11&lt;=10),"A+","")&amp;IF(AND($Q11&gt;=8.5,$Q11&lt;=8.9),"A","")&amp;IF(AND($Q11&gt;=8,$Q11&lt;=8.4),"B+","")&amp;IF(AND($Q11&gt;=7,$Q11&lt;=7.9),"B","")&amp;IF(AND($Q11&gt;=6.5,$Q11&lt;=6.9),"C+","")&amp;IF(AND($Q11&gt;=5.5,$Q11&lt;=6.4),"C","")&amp;IF(AND($Q11&gt;=5,$Q11&lt;=5.4),"D+","")&amp;IF(AND($Q11&gt;=4,$Q11&lt;=4.9),"D","")&amp;IF(AND($Q11&lt;4),"F","")</f>
        <v>B+</v>
      </c>
      <c r="S11" s="22" t="str">
        <f t="shared" ref="S11:S160" si="1">IF($Q11&lt;4,"Kém",IF(AND($Q11&gt;=4,$Q11&lt;=5.4),"Trung bình yếu",IF(AND($Q11&gt;=5.5,$Q11&lt;=6.9),"Trung bình",IF(AND($Q11&gt;=7,$Q11&lt;=8.4),"Khá",IF(AND($Q11&gt;=8.5,$Q11&lt;=10),"Giỏi","")))))</f>
        <v>Khá</v>
      </c>
      <c r="T11" s="23" t="str">
        <f>+IF(OR($H11=0,$I11=0,$J11=0,$K11=0),"Không đủ ĐKDT","")</f>
        <v/>
      </c>
      <c r="U11" s="3"/>
      <c r="V11" s="101" t="str">
        <f>IF(T11="Không đủ ĐKDT","Học lại",IF(T11="Đình chỉ thi","Học lại",IF(AND(MID(G11,2,2)&gt;="12",T11="Vắng"),"Học lại",IF(T11="Vắng có phép", "Thi lại",IF(T11="Nợ học phí", "Thi lại",IF(AND((MID(G11,2,2)&lt;"12"),Q11&lt;4.5),"Thi lại",IF(Q11&lt;4,"Học lại","Đạt")))))))</f>
        <v>Đạt</v>
      </c>
      <c r="W11" s="8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93"/>
    </row>
    <row r="12" spans="2:38" ht="18.75" customHeight="1">
      <c r="B12" s="24">
        <v>2</v>
      </c>
      <c r="C12" s="25" t="s">
        <v>2834</v>
      </c>
      <c r="D12" s="26" t="s">
        <v>2835</v>
      </c>
      <c r="E12" s="27" t="s">
        <v>73</v>
      </c>
      <c r="F12" s="25" t="s">
        <v>615</v>
      </c>
      <c r="G12" s="25" t="s">
        <v>966</v>
      </c>
      <c r="H12" s="29">
        <v>10</v>
      </c>
      <c r="I12" s="29">
        <v>7</v>
      </c>
      <c r="J12" s="29" t="s">
        <v>27</v>
      </c>
      <c r="K12" s="29" t="s">
        <v>27</v>
      </c>
      <c r="L12" s="30"/>
      <c r="M12" s="30"/>
      <c r="N12" s="30"/>
      <c r="O12" s="30"/>
      <c r="P12" s="175">
        <v>2</v>
      </c>
      <c r="Q12" s="32">
        <f t="shared" si="0"/>
        <v>5.0999999999999996</v>
      </c>
      <c r="R12" s="33" t="str">
        <f>IF(AND($Q12&gt;=9,$Q12&lt;=10),"A+","")&amp;IF(AND($Q12&gt;=8.5,$Q12&lt;=8.9),"A","")&amp;IF(AND($Q12&gt;=8,$Q12&lt;=8.4),"B+","")&amp;IF(AND($Q12&gt;=7,$Q12&lt;=7.9),"B","")&amp;IF(AND($Q12&gt;=6.5,$Q12&lt;=6.9),"C+","")&amp;IF(AND($Q12&gt;=5.5,$Q12&lt;=6.4),"C","")&amp;IF(AND($Q12&gt;=5,$Q12&lt;=5.4),"D+","")&amp;IF(AND($Q12&gt;=4,$Q12&lt;=4.9),"D","")&amp;IF(AND($Q12&lt;4),"F","")</f>
        <v>D+</v>
      </c>
      <c r="S12" s="34" t="str">
        <f t="shared" si="1"/>
        <v>Trung bình yếu</v>
      </c>
      <c r="T12" s="35" t="str">
        <f>+IF(OR($H12=0,$I12=0,$J12=0,$K12=0),"Không đủ ĐKDT","")</f>
        <v/>
      </c>
      <c r="U12" s="3"/>
      <c r="V12" s="101" t="str">
        <f t="shared" ref="V12:V75" si="2">IF(T12="Không đủ ĐKDT","Học lại",IF(T12="Đình chỉ thi","Học lại",IF(AND(MID(G12,2,2)&gt;="12",T12="Vắng"),"Học lại",IF(T12="Vắng có phép", "Thi lại",IF(T12="Nợ học phí", "Thi lại",IF(AND((MID(G12,2,2)&lt;"12"),Q12&lt;4.5),"Thi lại",IF(Q12&lt;4,"Học lại","Đạt")))))))</f>
        <v>Đạt</v>
      </c>
      <c r="W12" s="84"/>
      <c r="X12" s="83"/>
      <c r="Y12" s="83"/>
      <c r="Z12" s="83"/>
      <c r="AA12" s="75"/>
      <c r="AB12" s="75"/>
      <c r="AC12" s="75"/>
      <c r="AD12" s="75"/>
      <c r="AE12" s="74"/>
      <c r="AF12" s="75"/>
      <c r="AG12" s="75"/>
      <c r="AH12" s="75"/>
      <c r="AI12" s="75"/>
      <c r="AJ12" s="75"/>
      <c r="AK12" s="75"/>
      <c r="AL12" s="91"/>
    </row>
    <row r="13" spans="2:38" ht="18.75" customHeight="1">
      <c r="B13" s="24">
        <v>3</v>
      </c>
      <c r="C13" s="25" t="s">
        <v>2836</v>
      </c>
      <c r="D13" s="26" t="s">
        <v>822</v>
      </c>
      <c r="E13" s="27" t="s">
        <v>73</v>
      </c>
      <c r="F13" s="25" t="s">
        <v>1634</v>
      </c>
      <c r="G13" s="25" t="s">
        <v>966</v>
      </c>
      <c r="H13" s="29">
        <v>10</v>
      </c>
      <c r="I13" s="29">
        <v>10</v>
      </c>
      <c r="J13" s="29" t="s">
        <v>27</v>
      </c>
      <c r="K13" s="29" t="s">
        <v>27</v>
      </c>
      <c r="L13" s="36"/>
      <c r="M13" s="36"/>
      <c r="N13" s="36"/>
      <c r="O13" s="36"/>
      <c r="P13" s="175">
        <v>4</v>
      </c>
      <c r="Q13" s="32">
        <f t="shared" si="0"/>
        <v>7</v>
      </c>
      <c r="R13" s="33" t="str">
        <f t="shared" ref="R13:R160" si="3">IF(AND($Q13&gt;=9,$Q13&lt;=10),"A+","")&amp;IF(AND($Q13&gt;=8.5,$Q13&lt;=8.9),"A","")&amp;IF(AND($Q13&gt;=8,$Q13&lt;=8.4),"B+","")&amp;IF(AND($Q13&gt;=7,$Q13&lt;=7.9),"B","")&amp;IF(AND($Q13&gt;=6.5,$Q13&lt;=6.9),"C+","")&amp;IF(AND($Q13&gt;=5.5,$Q13&lt;=6.4),"C","")&amp;IF(AND($Q13&gt;=5,$Q13&lt;=5.4),"D+","")&amp;IF(AND($Q13&gt;=4,$Q13&lt;=4.9),"D","")&amp;IF(AND($Q13&lt;4),"F","")</f>
        <v>B</v>
      </c>
      <c r="S13" s="34" t="str">
        <f t="shared" si="1"/>
        <v>Khá</v>
      </c>
      <c r="T13" s="35" t="str">
        <f t="shared" ref="T13:T155" si="4">+IF(OR($H13=0,$I13=0,$J13=0,$K13=0),"Không đủ ĐKDT","")</f>
        <v/>
      </c>
      <c r="U13" s="3"/>
      <c r="V13" s="101" t="str">
        <f t="shared" si="2"/>
        <v>Đạt</v>
      </c>
      <c r="W13" s="84"/>
      <c r="X13" s="85"/>
      <c r="Y13" s="85"/>
      <c r="Z13" s="105"/>
      <c r="AA13" s="74"/>
      <c r="AB13" s="74"/>
      <c r="AC13" s="74"/>
      <c r="AD13" s="86"/>
      <c r="AE13" s="74"/>
      <c r="AF13" s="87"/>
      <c r="AG13" s="88"/>
      <c r="AH13" s="87"/>
      <c r="AI13" s="88"/>
      <c r="AJ13" s="87"/>
      <c r="AK13" s="74"/>
      <c r="AL13" s="94"/>
    </row>
    <row r="14" spans="2:38" ht="18.75" customHeight="1">
      <c r="B14" s="24">
        <v>4</v>
      </c>
      <c r="C14" s="25" t="s">
        <v>2837</v>
      </c>
      <c r="D14" s="26" t="s">
        <v>2838</v>
      </c>
      <c r="E14" s="27" t="s">
        <v>73</v>
      </c>
      <c r="F14" s="25" t="s">
        <v>902</v>
      </c>
      <c r="G14" s="25" t="s">
        <v>966</v>
      </c>
      <c r="H14" s="29">
        <v>10</v>
      </c>
      <c r="I14" s="29">
        <v>7</v>
      </c>
      <c r="J14" s="29" t="s">
        <v>27</v>
      </c>
      <c r="K14" s="29" t="s">
        <v>27</v>
      </c>
      <c r="L14" s="36"/>
      <c r="M14" s="36"/>
      <c r="N14" s="36"/>
      <c r="O14" s="36"/>
      <c r="P14" s="175">
        <v>2</v>
      </c>
      <c r="Q14" s="32">
        <f t="shared" si="0"/>
        <v>5.0999999999999996</v>
      </c>
      <c r="R14" s="33" t="str">
        <f t="shared" si="3"/>
        <v>D+</v>
      </c>
      <c r="S14" s="34" t="str">
        <f t="shared" si="1"/>
        <v>Trung bình yếu</v>
      </c>
      <c r="T14" s="35" t="str">
        <f t="shared" si="4"/>
        <v/>
      </c>
      <c r="U14" s="3"/>
      <c r="V14" s="101" t="str">
        <f t="shared" si="2"/>
        <v>Đạt</v>
      </c>
      <c r="W14" s="84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2"/>
    </row>
    <row r="15" spans="2:38" ht="18.75" customHeight="1">
      <c r="B15" s="24">
        <v>5</v>
      </c>
      <c r="C15" s="25" t="s">
        <v>2839</v>
      </c>
      <c r="D15" s="26" t="s">
        <v>2840</v>
      </c>
      <c r="E15" s="27" t="s">
        <v>73</v>
      </c>
      <c r="F15" s="25" t="s">
        <v>597</v>
      </c>
      <c r="G15" s="25" t="s">
        <v>966</v>
      </c>
      <c r="H15" s="29">
        <v>10</v>
      </c>
      <c r="I15" s="29">
        <v>7</v>
      </c>
      <c r="J15" s="29" t="s">
        <v>27</v>
      </c>
      <c r="K15" s="29" t="s">
        <v>27</v>
      </c>
      <c r="L15" s="36"/>
      <c r="M15" s="36"/>
      <c r="N15" s="36"/>
      <c r="O15" s="36"/>
      <c r="P15" s="175">
        <v>7</v>
      </c>
      <c r="Q15" s="32">
        <f t="shared" si="0"/>
        <v>7.6</v>
      </c>
      <c r="R15" s="33" t="str">
        <f t="shared" si="3"/>
        <v>B</v>
      </c>
      <c r="S15" s="34" t="str">
        <f t="shared" si="1"/>
        <v>Khá</v>
      </c>
      <c r="T15" s="35" t="str">
        <f t="shared" si="4"/>
        <v/>
      </c>
      <c r="U15" s="3"/>
      <c r="V15" s="101" t="str">
        <f t="shared" si="2"/>
        <v>Đạt</v>
      </c>
      <c r="W15" s="84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2"/>
    </row>
    <row r="16" spans="2:38" ht="18.75" customHeight="1">
      <c r="B16" s="24">
        <v>6</v>
      </c>
      <c r="C16" s="25" t="s">
        <v>2841</v>
      </c>
      <c r="D16" s="26" t="s">
        <v>1680</v>
      </c>
      <c r="E16" s="27" t="s">
        <v>98</v>
      </c>
      <c r="F16" s="25" t="s">
        <v>1684</v>
      </c>
      <c r="G16" s="25" t="s">
        <v>930</v>
      </c>
      <c r="H16" s="29">
        <v>10</v>
      </c>
      <c r="I16" s="29">
        <v>5</v>
      </c>
      <c r="J16" s="29" t="s">
        <v>27</v>
      </c>
      <c r="K16" s="29" t="s">
        <v>27</v>
      </c>
      <c r="L16" s="36"/>
      <c r="M16" s="36"/>
      <c r="N16" s="36"/>
      <c r="O16" s="36"/>
      <c r="P16" s="175">
        <v>4</v>
      </c>
      <c r="Q16" s="32">
        <f t="shared" si="0"/>
        <v>5.5</v>
      </c>
      <c r="R16" s="33" t="str">
        <f t="shared" si="3"/>
        <v>C</v>
      </c>
      <c r="S16" s="34" t="str">
        <f t="shared" si="1"/>
        <v>Trung bình</v>
      </c>
      <c r="T16" s="35" t="str">
        <f t="shared" si="4"/>
        <v/>
      </c>
      <c r="U16" s="3"/>
      <c r="V16" s="101" t="str">
        <f t="shared" si="2"/>
        <v>Đạt</v>
      </c>
      <c r="W16" s="84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2"/>
    </row>
    <row r="17" spans="2:38" ht="18.75" customHeight="1">
      <c r="B17" s="24">
        <v>7</v>
      </c>
      <c r="C17" s="25" t="s">
        <v>2842</v>
      </c>
      <c r="D17" s="26" t="s">
        <v>473</v>
      </c>
      <c r="E17" s="27" t="s">
        <v>2843</v>
      </c>
      <c r="F17" s="25" t="s">
        <v>2844</v>
      </c>
      <c r="G17" s="25" t="s">
        <v>512</v>
      </c>
      <c r="H17" s="29">
        <v>10</v>
      </c>
      <c r="I17" s="29">
        <v>6</v>
      </c>
      <c r="J17" s="29" t="s">
        <v>27</v>
      </c>
      <c r="K17" s="29" t="s">
        <v>27</v>
      </c>
      <c r="L17" s="36"/>
      <c r="M17" s="36"/>
      <c r="N17" s="36"/>
      <c r="O17" s="36"/>
      <c r="P17" s="175">
        <v>6</v>
      </c>
      <c r="Q17" s="32">
        <f t="shared" si="0"/>
        <v>6.8</v>
      </c>
      <c r="R17" s="33" t="str">
        <f t="shared" si="3"/>
        <v>C+</v>
      </c>
      <c r="S17" s="34" t="str">
        <f t="shared" si="1"/>
        <v>Trung bình</v>
      </c>
      <c r="T17" s="35" t="str">
        <f t="shared" si="4"/>
        <v/>
      </c>
      <c r="U17" s="3"/>
      <c r="V17" s="101" t="str">
        <f t="shared" si="2"/>
        <v>Đạt</v>
      </c>
      <c r="W17" s="84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2"/>
    </row>
    <row r="18" spans="2:38" ht="18.75" customHeight="1">
      <c r="B18" s="24">
        <v>8</v>
      </c>
      <c r="C18" s="25" t="s">
        <v>2845</v>
      </c>
      <c r="D18" s="26" t="s">
        <v>855</v>
      </c>
      <c r="E18" s="27" t="s">
        <v>108</v>
      </c>
      <c r="F18" s="25" t="s">
        <v>2846</v>
      </c>
      <c r="G18" s="25" t="s">
        <v>75</v>
      </c>
      <c r="H18" s="29">
        <v>7</v>
      </c>
      <c r="I18" s="29">
        <v>5</v>
      </c>
      <c r="J18" s="29" t="s">
        <v>27</v>
      </c>
      <c r="K18" s="29" t="s">
        <v>27</v>
      </c>
      <c r="L18" s="36"/>
      <c r="M18" s="36"/>
      <c r="N18" s="36"/>
      <c r="O18" s="36"/>
      <c r="P18" s="175">
        <v>4</v>
      </c>
      <c r="Q18" s="32">
        <f t="shared" si="0"/>
        <v>4.9000000000000004</v>
      </c>
      <c r="R18" s="33" t="str">
        <f t="shared" si="3"/>
        <v>D</v>
      </c>
      <c r="S18" s="34" t="str">
        <f t="shared" si="1"/>
        <v>Trung bình yếu</v>
      </c>
      <c r="T18" s="35" t="str">
        <f t="shared" si="4"/>
        <v/>
      </c>
      <c r="U18" s="3"/>
      <c r="V18" s="101" t="str">
        <f t="shared" si="2"/>
        <v>Đạt</v>
      </c>
      <c r="W18" s="84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2"/>
    </row>
    <row r="19" spans="2:38" ht="18.75" customHeight="1">
      <c r="B19" s="24">
        <v>9</v>
      </c>
      <c r="C19" s="25" t="s">
        <v>2847</v>
      </c>
      <c r="D19" s="26" t="s">
        <v>2848</v>
      </c>
      <c r="E19" s="27" t="s">
        <v>1239</v>
      </c>
      <c r="F19" s="25" t="s">
        <v>423</v>
      </c>
      <c r="G19" s="25" t="s">
        <v>124</v>
      </c>
      <c r="H19" s="29">
        <v>10</v>
      </c>
      <c r="I19" s="29">
        <v>5</v>
      </c>
      <c r="J19" s="29" t="s">
        <v>27</v>
      </c>
      <c r="K19" s="29" t="s">
        <v>27</v>
      </c>
      <c r="L19" s="36"/>
      <c r="M19" s="36"/>
      <c r="N19" s="36"/>
      <c r="O19" s="36"/>
      <c r="P19" s="175">
        <v>5</v>
      </c>
      <c r="Q19" s="32">
        <f t="shared" si="0"/>
        <v>6</v>
      </c>
      <c r="R19" s="33" t="str">
        <f t="shared" si="3"/>
        <v>C</v>
      </c>
      <c r="S19" s="34" t="str">
        <f t="shared" si="1"/>
        <v>Trung bình</v>
      </c>
      <c r="T19" s="35" t="str">
        <f t="shared" si="4"/>
        <v/>
      </c>
      <c r="U19" s="3"/>
      <c r="V19" s="101" t="str">
        <f t="shared" si="2"/>
        <v>Đạt</v>
      </c>
      <c r="W19" s="84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2"/>
    </row>
    <row r="20" spans="2:38" ht="18.75" customHeight="1">
      <c r="B20" s="24">
        <v>10</v>
      </c>
      <c r="C20" s="25" t="s">
        <v>2849</v>
      </c>
      <c r="D20" s="26" t="s">
        <v>77</v>
      </c>
      <c r="E20" s="27" t="s">
        <v>398</v>
      </c>
      <c r="F20" s="25" t="s">
        <v>1209</v>
      </c>
      <c r="G20" s="25" t="s">
        <v>424</v>
      </c>
      <c r="H20" s="29">
        <v>10</v>
      </c>
      <c r="I20" s="29">
        <v>6</v>
      </c>
      <c r="J20" s="29" t="s">
        <v>27</v>
      </c>
      <c r="K20" s="29" t="s">
        <v>27</v>
      </c>
      <c r="L20" s="36"/>
      <c r="M20" s="36"/>
      <c r="N20" s="36"/>
      <c r="O20" s="36"/>
      <c r="P20" s="175">
        <v>4</v>
      </c>
      <c r="Q20" s="32">
        <f t="shared" si="0"/>
        <v>5.8</v>
      </c>
      <c r="R20" s="33" t="str">
        <f t="shared" si="3"/>
        <v>C</v>
      </c>
      <c r="S20" s="34" t="str">
        <f t="shared" si="1"/>
        <v>Trung bình</v>
      </c>
      <c r="T20" s="35" t="str">
        <f t="shared" si="4"/>
        <v/>
      </c>
      <c r="U20" s="3"/>
      <c r="V20" s="101" t="str">
        <f t="shared" si="2"/>
        <v>Đạt</v>
      </c>
      <c r="W20" s="84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2"/>
    </row>
    <row r="21" spans="2:38" ht="18.75" customHeight="1">
      <c r="B21" s="24">
        <v>11</v>
      </c>
      <c r="C21" s="25" t="s">
        <v>2850</v>
      </c>
      <c r="D21" s="26" t="s">
        <v>2851</v>
      </c>
      <c r="E21" s="27" t="s">
        <v>948</v>
      </c>
      <c r="F21" s="25" t="s">
        <v>2553</v>
      </c>
      <c r="G21" s="25" t="s">
        <v>424</v>
      </c>
      <c r="H21" s="29">
        <v>10</v>
      </c>
      <c r="I21" s="29">
        <v>6</v>
      </c>
      <c r="J21" s="29" t="s">
        <v>27</v>
      </c>
      <c r="K21" s="29" t="s">
        <v>27</v>
      </c>
      <c r="L21" s="36"/>
      <c r="M21" s="36"/>
      <c r="N21" s="36"/>
      <c r="O21" s="36"/>
      <c r="P21" s="175">
        <v>4</v>
      </c>
      <c r="Q21" s="32">
        <f t="shared" si="0"/>
        <v>5.8</v>
      </c>
      <c r="R21" s="33" t="str">
        <f t="shared" si="3"/>
        <v>C</v>
      </c>
      <c r="S21" s="34" t="str">
        <f t="shared" si="1"/>
        <v>Trung bình</v>
      </c>
      <c r="T21" s="35" t="str">
        <f t="shared" si="4"/>
        <v/>
      </c>
      <c r="U21" s="3"/>
      <c r="V21" s="101" t="str">
        <f t="shared" si="2"/>
        <v>Đạt</v>
      </c>
      <c r="W21" s="84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2"/>
    </row>
    <row r="22" spans="2:38" ht="18.75" customHeight="1">
      <c r="B22" s="24">
        <v>12</v>
      </c>
      <c r="C22" s="25" t="s">
        <v>2852</v>
      </c>
      <c r="D22" s="26" t="s">
        <v>81</v>
      </c>
      <c r="E22" s="27" t="s">
        <v>565</v>
      </c>
      <c r="F22" s="25" t="s">
        <v>1130</v>
      </c>
      <c r="G22" s="25" t="s">
        <v>930</v>
      </c>
      <c r="H22" s="29">
        <v>10</v>
      </c>
      <c r="I22" s="29">
        <v>9</v>
      </c>
      <c r="J22" s="29" t="s">
        <v>27</v>
      </c>
      <c r="K22" s="29" t="s">
        <v>27</v>
      </c>
      <c r="L22" s="36"/>
      <c r="M22" s="36"/>
      <c r="N22" s="36"/>
      <c r="O22" s="36"/>
      <c r="P22" s="175">
        <v>4</v>
      </c>
      <c r="Q22" s="32">
        <f t="shared" si="0"/>
        <v>6.7</v>
      </c>
      <c r="R22" s="33" t="str">
        <f t="shared" si="3"/>
        <v>C+</v>
      </c>
      <c r="S22" s="34" t="str">
        <f t="shared" si="1"/>
        <v>Trung bình</v>
      </c>
      <c r="T22" s="35" t="str">
        <f t="shared" si="4"/>
        <v/>
      </c>
      <c r="U22" s="3"/>
      <c r="V22" s="101" t="str">
        <f t="shared" si="2"/>
        <v>Đạt</v>
      </c>
      <c r="W22" s="84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2"/>
    </row>
    <row r="23" spans="2:38" ht="18.75" customHeight="1">
      <c r="B23" s="24">
        <v>13</v>
      </c>
      <c r="C23" s="25" t="s">
        <v>2853</v>
      </c>
      <c r="D23" s="26" t="s">
        <v>2854</v>
      </c>
      <c r="E23" s="27" t="s">
        <v>149</v>
      </c>
      <c r="F23" s="25" t="s">
        <v>2855</v>
      </c>
      <c r="G23" s="25" t="s">
        <v>323</v>
      </c>
      <c r="H23" s="29">
        <v>7</v>
      </c>
      <c r="I23" s="29">
        <v>9</v>
      </c>
      <c r="J23" s="29" t="s">
        <v>27</v>
      </c>
      <c r="K23" s="29" t="s">
        <v>27</v>
      </c>
      <c r="L23" s="36"/>
      <c r="M23" s="36"/>
      <c r="N23" s="36"/>
      <c r="O23" s="36"/>
      <c r="P23" s="175">
        <v>2</v>
      </c>
      <c r="Q23" s="32">
        <f t="shared" si="0"/>
        <v>5.0999999999999996</v>
      </c>
      <c r="R23" s="33" t="str">
        <f t="shared" si="3"/>
        <v>D+</v>
      </c>
      <c r="S23" s="34" t="str">
        <f t="shared" si="1"/>
        <v>Trung bình yếu</v>
      </c>
      <c r="T23" s="35" t="str">
        <f t="shared" si="4"/>
        <v/>
      </c>
      <c r="U23" s="3"/>
      <c r="V23" s="101" t="str">
        <f t="shared" si="2"/>
        <v>Đạt</v>
      </c>
      <c r="W23" s="84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2"/>
    </row>
    <row r="24" spans="2:38" ht="18.75" customHeight="1">
      <c r="B24" s="24">
        <v>14</v>
      </c>
      <c r="C24" s="25" t="s">
        <v>2856</v>
      </c>
      <c r="D24" s="26" t="s">
        <v>428</v>
      </c>
      <c r="E24" s="27" t="s">
        <v>149</v>
      </c>
      <c r="F24" s="25" t="s">
        <v>1128</v>
      </c>
      <c r="G24" s="25" t="s">
        <v>512</v>
      </c>
      <c r="H24" s="29">
        <v>10</v>
      </c>
      <c r="I24" s="29">
        <v>10</v>
      </c>
      <c r="J24" s="29" t="s">
        <v>27</v>
      </c>
      <c r="K24" s="29" t="s">
        <v>27</v>
      </c>
      <c r="L24" s="36"/>
      <c r="M24" s="36"/>
      <c r="N24" s="36"/>
      <c r="O24" s="36"/>
      <c r="P24" s="175">
        <v>4</v>
      </c>
      <c r="Q24" s="32">
        <f t="shared" si="0"/>
        <v>7</v>
      </c>
      <c r="R24" s="33" t="str">
        <f t="shared" si="3"/>
        <v>B</v>
      </c>
      <c r="S24" s="34" t="str">
        <f t="shared" si="1"/>
        <v>Khá</v>
      </c>
      <c r="T24" s="35" t="str">
        <f t="shared" si="4"/>
        <v/>
      </c>
      <c r="U24" s="3"/>
      <c r="V24" s="101" t="str">
        <f t="shared" si="2"/>
        <v>Đạt</v>
      </c>
      <c r="W24" s="84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2"/>
    </row>
    <row r="25" spans="2:38" ht="18.75" customHeight="1">
      <c r="B25" s="24">
        <v>15</v>
      </c>
      <c r="C25" s="25" t="s">
        <v>2857</v>
      </c>
      <c r="D25" s="26" t="s">
        <v>1735</v>
      </c>
      <c r="E25" s="27" t="s">
        <v>149</v>
      </c>
      <c r="F25" s="25" t="s">
        <v>1229</v>
      </c>
      <c r="G25" s="25" t="s">
        <v>966</v>
      </c>
      <c r="H25" s="29">
        <v>10</v>
      </c>
      <c r="I25" s="29">
        <v>10</v>
      </c>
      <c r="J25" s="29" t="s">
        <v>27</v>
      </c>
      <c r="K25" s="29" t="s">
        <v>27</v>
      </c>
      <c r="L25" s="36"/>
      <c r="M25" s="36"/>
      <c r="N25" s="36"/>
      <c r="O25" s="36"/>
      <c r="P25" s="175">
        <v>4</v>
      </c>
      <c r="Q25" s="32">
        <f t="shared" si="0"/>
        <v>7</v>
      </c>
      <c r="R25" s="33" t="str">
        <f t="shared" si="3"/>
        <v>B</v>
      </c>
      <c r="S25" s="34" t="str">
        <f t="shared" si="1"/>
        <v>Khá</v>
      </c>
      <c r="T25" s="35" t="str">
        <f t="shared" si="4"/>
        <v/>
      </c>
      <c r="U25" s="3"/>
      <c r="V25" s="101" t="str">
        <f t="shared" si="2"/>
        <v>Đạt</v>
      </c>
      <c r="W25" s="84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2"/>
    </row>
    <row r="26" spans="2:38" ht="18.75" customHeight="1">
      <c r="B26" s="24">
        <v>16</v>
      </c>
      <c r="C26" s="25" t="s">
        <v>2858</v>
      </c>
      <c r="D26" s="26" t="s">
        <v>2859</v>
      </c>
      <c r="E26" s="27" t="s">
        <v>161</v>
      </c>
      <c r="F26" s="25" t="s">
        <v>894</v>
      </c>
      <c r="G26" s="25" t="s">
        <v>297</v>
      </c>
      <c r="H26" s="29">
        <v>10</v>
      </c>
      <c r="I26" s="29">
        <v>6</v>
      </c>
      <c r="J26" s="29" t="s">
        <v>27</v>
      </c>
      <c r="K26" s="29" t="s">
        <v>27</v>
      </c>
      <c r="L26" s="36"/>
      <c r="M26" s="36"/>
      <c r="N26" s="36"/>
      <c r="O26" s="36"/>
      <c r="P26" s="175">
        <v>5</v>
      </c>
      <c r="Q26" s="32">
        <f t="shared" si="0"/>
        <v>6.3</v>
      </c>
      <c r="R26" s="33" t="str">
        <f t="shared" si="3"/>
        <v>C</v>
      </c>
      <c r="S26" s="34" t="str">
        <f t="shared" si="1"/>
        <v>Trung bình</v>
      </c>
      <c r="T26" s="35" t="str">
        <f t="shared" si="4"/>
        <v/>
      </c>
      <c r="U26" s="3"/>
      <c r="V26" s="101" t="str">
        <f t="shared" si="2"/>
        <v>Đạt</v>
      </c>
      <c r="W26" s="84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2"/>
    </row>
    <row r="27" spans="2:38" ht="18.75" customHeight="1">
      <c r="B27" s="24">
        <v>17</v>
      </c>
      <c r="C27" s="25" t="s">
        <v>2860</v>
      </c>
      <c r="D27" s="26" t="s">
        <v>2861</v>
      </c>
      <c r="E27" s="27" t="s">
        <v>161</v>
      </c>
      <c r="F27" s="25" t="s">
        <v>989</v>
      </c>
      <c r="G27" s="25" t="s">
        <v>966</v>
      </c>
      <c r="H27" s="29">
        <v>9</v>
      </c>
      <c r="I27" s="29">
        <v>7</v>
      </c>
      <c r="J27" s="29" t="s">
        <v>27</v>
      </c>
      <c r="K27" s="29" t="s">
        <v>27</v>
      </c>
      <c r="L27" s="36"/>
      <c r="M27" s="36"/>
      <c r="N27" s="36"/>
      <c r="O27" s="36"/>
      <c r="P27" s="175">
        <v>7</v>
      </c>
      <c r="Q27" s="32">
        <f t="shared" si="0"/>
        <v>7.4</v>
      </c>
      <c r="R27" s="33" t="str">
        <f t="shared" si="3"/>
        <v>B</v>
      </c>
      <c r="S27" s="34" t="str">
        <f t="shared" si="1"/>
        <v>Khá</v>
      </c>
      <c r="T27" s="35" t="str">
        <f t="shared" si="4"/>
        <v/>
      </c>
      <c r="U27" s="3"/>
      <c r="V27" s="101" t="str">
        <f t="shared" si="2"/>
        <v>Đạt</v>
      </c>
      <c r="W27" s="84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2"/>
    </row>
    <row r="28" spans="2:38" ht="18.75" customHeight="1">
      <c r="B28" s="24">
        <v>18</v>
      </c>
      <c r="C28" s="25" t="s">
        <v>2862</v>
      </c>
      <c r="D28" s="26" t="s">
        <v>774</v>
      </c>
      <c r="E28" s="27" t="s">
        <v>173</v>
      </c>
      <c r="F28" s="25" t="s">
        <v>1429</v>
      </c>
      <c r="G28" s="25" t="s">
        <v>376</v>
      </c>
      <c r="H28" s="29">
        <v>10</v>
      </c>
      <c r="I28" s="29">
        <v>9</v>
      </c>
      <c r="J28" s="29" t="s">
        <v>27</v>
      </c>
      <c r="K28" s="29" t="s">
        <v>27</v>
      </c>
      <c r="L28" s="36"/>
      <c r="M28" s="36"/>
      <c r="N28" s="36"/>
      <c r="O28" s="36"/>
      <c r="P28" s="175">
        <v>9</v>
      </c>
      <c r="Q28" s="32">
        <f t="shared" si="0"/>
        <v>9.1999999999999993</v>
      </c>
      <c r="R28" s="33" t="str">
        <f t="shared" si="3"/>
        <v>A+</v>
      </c>
      <c r="S28" s="34" t="str">
        <f t="shared" si="1"/>
        <v>Giỏi</v>
      </c>
      <c r="T28" s="35" t="str">
        <f t="shared" si="4"/>
        <v/>
      </c>
      <c r="U28" s="3"/>
      <c r="V28" s="101" t="str">
        <f t="shared" si="2"/>
        <v>Đạt</v>
      </c>
      <c r="W28" s="84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2"/>
    </row>
    <row r="29" spans="2:38" ht="18.75" customHeight="1">
      <c r="B29" s="24">
        <v>19</v>
      </c>
      <c r="C29" s="25" t="s">
        <v>2863</v>
      </c>
      <c r="D29" s="26" t="s">
        <v>490</v>
      </c>
      <c r="E29" s="27" t="s">
        <v>180</v>
      </c>
      <c r="F29" s="25" t="s">
        <v>606</v>
      </c>
      <c r="G29" s="25" t="s">
        <v>323</v>
      </c>
      <c r="H29" s="29">
        <v>10</v>
      </c>
      <c r="I29" s="29">
        <v>5</v>
      </c>
      <c r="J29" s="29" t="s">
        <v>27</v>
      </c>
      <c r="K29" s="29" t="s">
        <v>27</v>
      </c>
      <c r="L29" s="36"/>
      <c r="M29" s="36"/>
      <c r="N29" s="36"/>
      <c r="O29" s="36"/>
      <c r="P29" s="175">
        <v>8</v>
      </c>
      <c r="Q29" s="32">
        <f t="shared" si="0"/>
        <v>7.5</v>
      </c>
      <c r="R29" s="33" t="str">
        <f t="shared" si="3"/>
        <v>B</v>
      </c>
      <c r="S29" s="34" t="str">
        <f t="shared" si="1"/>
        <v>Khá</v>
      </c>
      <c r="T29" s="35" t="str">
        <f t="shared" si="4"/>
        <v/>
      </c>
      <c r="U29" s="3"/>
      <c r="V29" s="101" t="str">
        <f t="shared" si="2"/>
        <v>Đạt</v>
      </c>
      <c r="W29" s="84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2"/>
    </row>
    <row r="30" spans="2:38" ht="18.75" customHeight="1">
      <c r="B30" s="24">
        <v>20</v>
      </c>
      <c r="C30" s="25" t="s">
        <v>2864</v>
      </c>
      <c r="D30" s="26" t="s">
        <v>2352</v>
      </c>
      <c r="E30" s="27" t="s">
        <v>189</v>
      </c>
      <c r="F30" s="25" t="s">
        <v>1328</v>
      </c>
      <c r="G30" s="25" t="s">
        <v>372</v>
      </c>
      <c r="H30" s="29">
        <v>10</v>
      </c>
      <c r="I30" s="29">
        <v>7</v>
      </c>
      <c r="J30" s="29" t="s">
        <v>27</v>
      </c>
      <c r="K30" s="29" t="s">
        <v>27</v>
      </c>
      <c r="L30" s="36"/>
      <c r="M30" s="36"/>
      <c r="N30" s="36"/>
      <c r="O30" s="36"/>
      <c r="P30" s="175">
        <v>2</v>
      </c>
      <c r="Q30" s="32">
        <f t="shared" si="0"/>
        <v>5.0999999999999996</v>
      </c>
      <c r="R30" s="33" t="str">
        <f t="shared" si="3"/>
        <v>D+</v>
      </c>
      <c r="S30" s="34" t="str">
        <f t="shared" si="1"/>
        <v>Trung bình yếu</v>
      </c>
      <c r="T30" s="35" t="str">
        <f t="shared" si="4"/>
        <v/>
      </c>
      <c r="U30" s="3"/>
      <c r="V30" s="101" t="str">
        <f t="shared" si="2"/>
        <v>Đạt</v>
      </c>
      <c r="W30" s="84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2"/>
    </row>
    <row r="31" spans="2:38" ht="18.75" customHeight="1">
      <c r="B31" s="24">
        <v>21</v>
      </c>
      <c r="C31" s="25" t="s">
        <v>2865</v>
      </c>
      <c r="D31" s="26" t="s">
        <v>1918</v>
      </c>
      <c r="E31" s="27" t="s">
        <v>443</v>
      </c>
      <c r="F31" s="25" t="s">
        <v>1155</v>
      </c>
      <c r="G31" s="25" t="s">
        <v>424</v>
      </c>
      <c r="H31" s="29">
        <v>10</v>
      </c>
      <c r="I31" s="29">
        <v>5</v>
      </c>
      <c r="J31" s="29" t="s">
        <v>27</v>
      </c>
      <c r="K31" s="29" t="s">
        <v>27</v>
      </c>
      <c r="L31" s="36"/>
      <c r="M31" s="36"/>
      <c r="N31" s="36"/>
      <c r="O31" s="36"/>
      <c r="P31" s="175">
        <v>3</v>
      </c>
      <c r="Q31" s="32">
        <f t="shared" si="0"/>
        <v>5</v>
      </c>
      <c r="R31" s="33" t="str">
        <f t="shared" si="3"/>
        <v>D+</v>
      </c>
      <c r="S31" s="34" t="str">
        <f t="shared" si="1"/>
        <v>Trung bình yếu</v>
      </c>
      <c r="T31" s="35" t="str">
        <f t="shared" si="4"/>
        <v/>
      </c>
      <c r="U31" s="3"/>
      <c r="V31" s="101" t="str">
        <f t="shared" si="2"/>
        <v>Đạt</v>
      </c>
      <c r="W31" s="84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2"/>
    </row>
    <row r="32" spans="2:38" ht="18.75" customHeight="1">
      <c r="B32" s="24">
        <v>22</v>
      </c>
      <c r="C32" s="25" t="s">
        <v>2866</v>
      </c>
      <c r="D32" s="26" t="s">
        <v>2867</v>
      </c>
      <c r="E32" s="27" t="s">
        <v>443</v>
      </c>
      <c r="F32" s="25" t="s">
        <v>263</v>
      </c>
      <c r="G32" s="25" t="s">
        <v>83</v>
      </c>
      <c r="H32" s="29">
        <v>10</v>
      </c>
      <c r="I32" s="29">
        <v>6</v>
      </c>
      <c r="J32" s="29" t="s">
        <v>27</v>
      </c>
      <c r="K32" s="29" t="s">
        <v>27</v>
      </c>
      <c r="L32" s="36"/>
      <c r="M32" s="36"/>
      <c r="N32" s="36"/>
      <c r="O32" s="36"/>
      <c r="P32" s="175">
        <v>5</v>
      </c>
      <c r="Q32" s="32">
        <f t="shared" si="0"/>
        <v>6.3</v>
      </c>
      <c r="R32" s="33" t="str">
        <f t="shared" si="3"/>
        <v>C</v>
      </c>
      <c r="S32" s="34" t="str">
        <f t="shared" si="1"/>
        <v>Trung bình</v>
      </c>
      <c r="T32" s="35" t="str">
        <f t="shared" si="4"/>
        <v/>
      </c>
      <c r="U32" s="3"/>
      <c r="V32" s="101" t="str">
        <f t="shared" si="2"/>
        <v>Đạt</v>
      </c>
      <c r="W32" s="84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2"/>
    </row>
    <row r="33" spans="2:38" ht="18.75" customHeight="1">
      <c r="B33" s="24">
        <v>23</v>
      </c>
      <c r="C33" s="25" t="s">
        <v>2868</v>
      </c>
      <c r="D33" s="26" t="s">
        <v>2869</v>
      </c>
      <c r="E33" s="27" t="s">
        <v>971</v>
      </c>
      <c r="F33" s="25" t="s">
        <v>229</v>
      </c>
      <c r="G33" s="25" t="s">
        <v>167</v>
      </c>
      <c r="H33" s="29">
        <v>10</v>
      </c>
      <c r="I33" s="29">
        <v>7</v>
      </c>
      <c r="J33" s="29" t="s">
        <v>27</v>
      </c>
      <c r="K33" s="29" t="s">
        <v>27</v>
      </c>
      <c r="L33" s="36"/>
      <c r="M33" s="36"/>
      <c r="N33" s="36"/>
      <c r="O33" s="36"/>
      <c r="P33" s="175">
        <v>1</v>
      </c>
      <c r="Q33" s="32">
        <f t="shared" si="0"/>
        <v>4.5999999999999996</v>
      </c>
      <c r="R33" s="33" t="str">
        <f t="shared" si="3"/>
        <v>D</v>
      </c>
      <c r="S33" s="34" t="str">
        <f t="shared" si="1"/>
        <v>Trung bình yếu</v>
      </c>
      <c r="T33" s="35" t="str">
        <f t="shared" si="4"/>
        <v/>
      </c>
      <c r="U33" s="3"/>
      <c r="V33" s="101" t="str">
        <f t="shared" si="2"/>
        <v>Đạt</v>
      </c>
      <c r="W33" s="84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2"/>
    </row>
    <row r="34" spans="2:38" ht="18.75" customHeight="1">
      <c r="B34" s="24">
        <v>24</v>
      </c>
      <c r="C34" s="25" t="s">
        <v>2870</v>
      </c>
      <c r="D34" s="26" t="s">
        <v>994</v>
      </c>
      <c r="E34" s="27" t="s">
        <v>1296</v>
      </c>
      <c r="F34" s="25" t="s">
        <v>1923</v>
      </c>
      <c r="G34" s="25" t="s">
        <v>424</v>
      </c>
      <c r="H34" s="29">
        <v>10</v>
      </c>
      <c r="I34" s="29">
        <v>7</v>
      </c>
      <c r="J34" s="29" t="s">
        <v>27</v>
      </c>
      <c r="K34" s="29" t="s">
        <v>27</v>
      </c>
      <c r="L34" s="36"/>
      <c r="M34" s="36"/>
      <c r="N34" s="36"/>
      <c r="O34" s="36"/>
      <c r="P34" s="175">
        <v>4</v>
      </c>
      <c r="Q34" s="32">
        <f t="shared" si="0"/>
        <v>6.1</v>
      </c>
      <c r="R34" s="33" t="str">
        <f t="shared" si="3"/>
        <v>C</v>
      </c>
      <c r="S34" s="34" t="str">
        <f t="shared" si="1"/>
        <v>Trung bình</v>
      </c>
      <c r="T34" s="35" t="str">
        <f t="shared" si="4"/>
        <v/>
      </c>
      <c r="U34" s="3"/>
      <c r="V34" s="101" t="str">
        <f t="shared" si="2"/>
        <v>Đạt</v>
      </c>
      <c r="W34" s="84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2"/>
    </row>
    <row r="35" spans="2:38" ht="18.75" customHeight="1">
      <c r="B35" s="24">
        <v>25</v>
      </c>
      <c r="C35" s="25" t="s">
        <v>2871</v>
      </c>
      <c r="D35" s="26" t="s">
        <v>2872</v>
      </c>
      <c r="E35" s="27" t="s">
        <v>203</v>
      </c>
      <c r="F35" s="25" t="s">
        <v>301</v>
      </c>
      <c r="G35" s="25" t="s">
        <v>424</v>
      </c>
      <c r="H35" s="29">
        <v>10</v>
      </c>
      <c r="I35" s="29">
        <v>5</v>
      </c>
      <c r="J35" s="29" t="s">
        <v>27</v>
      </c>
      <c r="K35" s="29" t="s">
        <v>27</v>
      </c>
      <c r="L35" s="36"/>
      <c r="M35" s="36"/>
      <c r="N35" s="36"/>
      <c r="O35" s="36"/>
      <c r="P35" s="175">
        <v>3</v>
      </c>
      <c r="Q35" s="32">
        <f t="shared" si="0"/>
        <v>5</v>
      </c>
      <c r="R35" s="33" t="str">
        <f t="shared" si="3"/>
        <v>D+</v>
      </c>
      <c r="S35" s="34" t="str">
        <f t="shared" si="1"/>
        <v>Trung bình yếu</v>
      </c>
      <c r="T35" s="35" t="str">
        <f t="shared" si="4"/>
        <v/>
      </c>
      <c r="U35" s="3"/>
      <c r="V35" s="101" t="str">
        <f t="shared" si="2"/>
        <v>Đạt</v>
      </c>
      <c r="W35" s="84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2"/>
    </row>
    <row r="36" spans="2:38" ht="18.75" customHeight="1">
      <c r="B36" s="24">
        <v>26</v>
      </c>
      <c r="C36" s="25" t="s">
        <v>2873</v>
      </c>
      <c r="D36" s="26" t="s">
        <v>254</v>
      </c>
      <c r="E36" s="27" t="s">
        <v>211</v>
      </c>
      <c r="F36" s="25" t="s">
        <v>1576</v>
      </c>
      <c r="G36" s="25" t="s">
        <v>182</v>
      </c>
      <c r="H36" s="29">
        <v>10</v>
      </c>
      <c r="I36" s="29">
        <v>8</v>
      </c>
      <c r="J36" s="29" t="s">
        <v>27</v>
      </c>
      <c r="K36" s="29" t="s">
        <v>27</v>
      </c>
      <c r="L36" s="36"/>
      <c r="M36" s="36"/>
      <c r="N36" s="36"/>
      <c r="O36" s="36"/>
      <c r="P36" s="175">
        <v>4</v>
      </c>
      <c r="Q36" s="32">
        <f t="shared" si="0"/>
        <v>6.4</v>
      </c>
      <c r="R36" s="33" t="str">
        <f t="shared" si="3"/>
        <v>C</v>
      </c>
      <c r="S36" s="34" t="str">
        <f t="shared" si="1"/>
        <v>Trung bình</v>
      </c>
      <c r="T36" s="35" t="str">
        <f t="shared" si="4"/>
        <v/>
      </c>
      <c r="U36" s="3"/>
      <c r="V36" s="101" t="str">
        <f t="shared" si="2"/>
        <v>Đạt</v>
      </c>
      <c r="W36" s="84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2"/>
    </row>
    <row r="37" spans="2:38" ht="18.75" customHeight="1">
      <c r="B37" s="24">
        <v>27</v>
      </c>
      <c r="C37" s="25" t="s">
        <v>2874</v>
      </c>
      <c r="D37" s="26" t="s">
        <v>2875</v>
      </c>
      <c r="E37" s="27" t="s">
        <v>621</v>
      </c>
      <c r="F37" s="25" t="s">
        <v>488</v>
      </c>
      <c r="G37" s="25" t="s">
        <v>424</v>
      </c>
      <c r="H37" s="29">
        <v>10</v>
      </c>
      <c r="I37" s="29">
        <v>8</v>
      </c>
      <c r="J37" s="29" t="s">
        <v>27</v>
      </c>
      <c r="K37" s="29" t="s">
        <v>27</v>
      </c>
      <c r="L37" s="36"/>
      <c r="M37" s="36"/>
      <c r="N37" s="36"/>
      <c r="O37" s="36"/>
      <c r="P37" s="175">
        <v>6</v>
      </c>
      <c r="Q37" s="32">
        <f t="shared" si="0"/>
        <v>7.4</v>
      </c>
      <c r="R37" s="33" t="str">
        <f t="shared" si="3"/>
        <v>B</v>
      </c>
      <c r="S37" s="34" t="str">
        <f t="shared" si="1"/>
        <v>Khá</v>
      </c>
      <c r="T37" s="35" t="str">
        <f t="shared" si="4"/>
        <v/>
      </c>
      <c r="U37" s="3"/>
      <c r="V37" s="101" t="str">
        <f t="shared" si="2"/>
        <v>Đạt</v>
      </c>
      <c r="W37" s="84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2"/>
    </row>
    <row r="38" spans="2:38" ht="18.75" customHeight="1">
      <c r="B38" s="24">
        <v>28</v>
      </c>
      <c r="C38" s="25" t="s">
        <v>2876</v>
      </c>
      <c r="D38" s="26" t="s">
        <v>822</v>
      </c>
      <c r="E38" s="27" t="s">
        <v>621</v>
      </c>
      <c r="F38" s="25" t="s">
        <v>603</v>
      </c>
      <c r="G38" s="25" t="s">
        <v>124</v>
      </c>
      <c r="H38" s="29">
        <v>9</v>
      </c>
      <c r="I38" s="29">
        <v>8</v>
      </c>
      <c r="J38" s="29" t="s">
        <v>27</v>
      </c>
      <c r="K38" s="29" t="s">
        <v>27</v>
      </c>
      <c r="L38" s="36"/>
      <c r="M38" s="36"/>
      <c r="N38" s="36"/>
      <c r="O38" s="36"/>
      <c r="P38" s="175">
        <v>5</v>
      </c>
      <c r="Q38" s="32">
        <f t="shared" si="0"/>
        <v>6.7</v>
      </c>
      <c r="R38" s="33" t="str">
        <f t="shared" si="3"/>
        <v>C+</v>
      </c>
      <c r="S38" s="34" t="str">
        <f t="shared" si="1"/>
        <v>Trung bình</v>
      </c>
      <c r="T38" s="35" t="str">
        <f t="shared" si="4"/>
        <v/>
      </c>
      <c r="U38" s="3"/>
      <c r="V38" s="101" t="str">
        <f t="shared" si="2"/>
        <v>Đạt</v>
      </c>
      <c r="W38" s="84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2"/>
    </row>
    <row r="39" spans="2:38" ht="18.75" customHeight="1">
      <c r="B39" s="24">
        <v>29</v>
      </c>
      <c r="C39" s="25" t="s">
        <v>2877</v>
      </c>
      <c r="D39" s="26" t="s">
        <v>1255</v>
      </c>
      <c r="E39" s="27" t="s">
        <v>451</v>
      </c>
      <c r="F39" s="25" t="s">
        <v>1687</v>
      </c>
      <c r="G39" s="25" t="s">
        <v>234</v>
      </c>
      <c r="H39" s="29">
        <v>10</v>
      </c>
      <c r="I39" s="29">
        <v>9</v>
      </c>
      <c r="J39" s="29" t="s">
        <v>27</v>
      </c>
      <c r="K39" s="29" t="s">
        <v>27</v>
      </c>
      <c r="L39" s="36"/>
      <c r="M39" s="36"/>
      <c r="N39" s="36"/>
      <c r="O39" s="36"/>
      <c r="P39" s="175">
        <v>4</v>
      </c>
      <c r="Q39" s="32">
        <f t="shared" si="0"/>
        <v>6.7</v>
      </c>
      <c r="R39" s="33" t="str">
        <f t="shared" si="3"/>
        <v>C+</v>
      </c>
      <c r="S39" s="34" t="str">
        <f t="shared" si="1"/>
        <v>Trung bình</v>
      </c>
      <c r="T39" s="35" t="str">
        <f t="shared" si="4"/>
        <v/>
      </c>
      <c r="U39" s="3"/>
      <c r="V39" s="101" t="str">
        <f t="shared" si="2"/>
        <v>Đạt</v>
      </c>
      <c r="W39" s="84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2"/>
    </row>
    <row r="40" spans="2:38" ht="18.75" customHeight="1">
      <c r="B40" s="24">
        <v>30</v>
      </c>
      <c r="C40" s="25" t="s">
        <v>2878</v>
      </c>
      <c r="D40" s="26" t="s">
        <v>1083</v>
      </c>
      <c r="E40" s="27" t="s">
        <v>232</v>
      </c>
      <c r="F40" s="25" t="s">
        <v>1270</v>
      </c>
      <c r="G40" s="25" t="s">
        <v>653</v>
      </c>
      <c r="H40" s="29">
        <v>8</v>
      </c>
      <c r="I40" s="29">
        <v>7</v>
      </c>
      <c r="J40" s="29" t="s">
        <v>27</v>
      </c>
      <c r="K40" s="29" t="s">
        <v>27</v>
      </c>
      <c r="L40" s="36"/>
      <c r="M40" s="36"/>
      <c r="N40" s="36"/>
      <c r="O40" s="36"/>
      <c r="P40" s="175">
        <v>6</v>
      </c>
      <c r="Q40" s="32">
        <f t="shared" si="0"/>
        <v>6.7</v>
      </c>
      <c r="R40" s="33" t="str">
        <f t="shared" si="3"/>
        <v>C+</v>
      </c>
      <c r="S40" s="34" t="str">
        <f t="shared" si="1"/>
        <v>Trung bình</v>
      </c>
      <c r="T40" s="35" t="str">
        <f t="shared" si="4"/>
        <v/>
      </c>
      <c r="U40" s="3"/>
      <c r="V40" s="101" t="str">
        <f t="shared" si="2"/>
        <v>Đạt</v>
      </c>
      <c r="W40" s="84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2"/>
    </row>
    <row r="41" spans="2:38" ht="18.75" customHeight="1">
      <c r="B41" s="24">
        <v>31</v>
      </c>
      <c r="C41" s="25" t="s">
        <v>2879</v>
      </c>
      <c r="D41" s="26" t="s">
        <v>2880</v>
      </c>
      <c r="E41" s="27" t="s">
        <v>243</v>
      </c>
      <c r="F41" s="25" t="s">
        <v>1553</v>
      </c>
      <c r="G41" s="25" t="s">
        <v>966</v>
      </c>
      <c r="H41" s="29">
        <v>10</v>
      </c>
      <c r="I41" s="29">
        <v>5</v>
      </c>
      <c r="J41" s="29" t="s">
        <v>27</v>
      </c>
      <c r="K41" s="29" t="s">
        <v>27</v>
      </c>
      <c r="L41" s="36"/>
      <c r="M41" s="36"/>
      <c r="N41" s="36"/>
      <c r="O41" s="36"/>
      <c r="P41" s="175">
        <v>2</v>
      </c>
      <c r="Q41" s="32">
        <f t="shared" si="0"/>
        <v>4.5</v>
      </c>
      <c r="R41" s="33" t="str">
        <f t="shared" si="3"/>
        <v>D</v>
      </c>
      <c r="S41" s="34" t="str">
        <f t="shared" si="1"/>
        <v>Trung bình yếu</v>
      </c>
      <c r="T41" s="35" t="str">
        <f t="shared" si="4"/>
        <v/>
      </c>
      <c r="U41" s="3"/>
      <c r="V41" s="101" t="str">
        <f t="shared" si="2"/>
        <v>Đạt</v>
      </c>
      <c r="W41" s="84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2"/>
    </row>
    <row r="42" spans="2:38" ht="18.75" customHeight="1">
      <c r="B42" s="24">
        <v>32</v>
      </c>
      <c r="C42" s="25" t="s">
        <v>2881</v>
      </c>
      <c r="D42" s="26" t="s">
        <v>2605</v>
      </c>
      <c r="E42" s="27" t="s">
        <v>673</v>
      </c>
      <c r="F42" s="25" t="s">
        <v>1914</v>
      </c>
      <c r="G42" s="25" t="s">
        <v>158</v>
      </c>
      <c r="H42" s="29">
        <v>10</v>
      </c>
      <c r="I42" s="29">
        <v>9</v>
      </c>
      <c r="J42" s="29" t="s">
        <v>27</v>
      </c>
      <c r="K42" s="29" t="s">
        <v>27</v>
      </c>
      <c r="L42" s="36"/>
      <c r="M42" s="36"/>
      <c r="N42" s="36"/>
      <c r="O42" s="36"/>
      <c r="P42" s="175">
        <v>3</v>
      </c>
      <c r="Q42" s="32">
        <f t="shared" si="0"/>
        <v>6.2</v>
      </c>
      <c r="R42" s="33" t="str">
        <f t="shared" si="3"/>
        <v>C</v>
      </c>
      <c r="S42" s="34" t="str">
        <f t="shared" si="1"/>
        <v>Trung bình</v>
      </c>
      <c r="T42" s="35" t="str">
        <f t="shared" si="4"/>
        <v/>
      </c>
      <c r="U42" s="3"/>
      <c r="V42" s="101" t="str">
        <f t="shared" si="2"/>
        <v>Đạt</v>
      </c>
      <c r="W42" s="84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2"/>
    </row>
    <row r="43" spans="2:38" ht="18.75" customHeight="1">
      <c r="B43" s="24">
        <v>33</v>
      </c>
      <c r="C43" s="25" t="s">
        <v>2882</v>
      </c>
      <c r="D43" s="26" t="s">
        <v>2883</v>
      </c>
      <c r="E43" s="27" t="s">
        <v>673</v>
      </c>
      <c r="F43" s="25" t="s">
        <v>818</v>
      </c>
      <c r="G43" s="25" t="s">
        <v>966</v>
      </c>
      <c r="H43" s="29">
        <v>10</v>
      </c>
      <c r="I43" s="29">
        <v>8</v>
      </c>
      <c r="J43" s="29" t="s">
        <v>27</v>
      </c>
      <c r="K43" s="29" t="s">
        <v>27</v>
      </c>
      <c r="L43" s="36"/>
      <c r="M43" s="36"/>
      <c r="N43" s="36"/>
      <c r="O43" s="36"/>
      <c r="P43" s="175">
        <v>5</v>
      </c>
      <c r="Q43" s="32">
        <f t="shared" si="0"/>
        <v>6.9</v>
      </c>
      <c r="R43" s="33" t="str">
        <f t="shared" si="3"/>
        <v>C+</v>
      </c>
      <c r="S43" s="34" t="str">
        <f t="shared" si="1"/>
        <v>Trung bình</v>
      </c>
      <c r="T43" s="35" t="str">
        <f t="shared" si="4"/>
        <v/>
      </c>
      <c r="U43" s="3"/>
      <c r="V43" s="101" t="str">
        <f t="shared" si="2"/>
        <v>Đạt</v>
      </c>
      <c r="W43" s="84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2"/>
    </row>
    <row r="44" spans="2:38" ht="18.75" customHeight="1">
      <c r="B44" s="24">
        <v>34</v>
      </c>
      <c r="C44" s="25" t="s">
        <v>2884</v>
      </c>
      <c r="D44" s="26" t="s">
        <v>93</v>
      </c>
      <c r="E44" s="27" t="s">
        <v>673</v>
      </c>
      <c r="F44" s="25" t="s">
        <v>912</v>
      </c>
      <c r="G44" s="25" t="s">
        <v>424</v>
      </c>
      <c r="H44" s="29">
        <v>10</v>
      </c>
      <c r="I44" s="29">
        <v>6</v>
      </c>
      <c r="J44" s="29" t="s">
        <v>27</v>
      </c>
      <c r="K44" s="29" t="s">
        <v>27</v>
      </c>
      <c r="L44" s="36"/>
      <c r="M44" s="36"/>
      <c r="N44" s="36"/>
      <c r="O44" s="36"/>
      <c r="P44" s="175">
        <v>5</v>
      </c>
      <c r="Q44" s="32">
        <f t="shared" si="0"/>
        <v>6.3</v>
      </c>
      <c r="R44" s="33" t="str">
        <f t="shared" si="3"/>
        <v>C</v>
      </c>
      <c r="S44" s="34" t="str">
        <f t="shared" si="1"/>
        <v>Trung bình</v>
      </c>
      <c r="T44" s="35" t="str">
        <f t="shared" si="4"/>
        <v/>
      </c>
      <c r="U44" s="3"/>
      <c r="V44" s="101" t="str">
        <f t="shared" si="2"/>
        <v>Đạt</v>
      </c>
      <c r="W44" s="84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2"/>
    </row>
    <row r="45" spans="2:38" ht="18.75" customHeight="1">
      <c r="B45" s="24">
        <v>35</v>
      </c>
      <c r="C45" s="25" t="s">
        <v>2885</v>
      </c>
      <c r="D45" s="26" t="s">
        <v>624</v>
      </c>
      <c r="E45" s="27" t="s">
        <v>251</v>
      </c>
      <c r="F45" s="25" t="s">
        <v>590</v>
      </c>
      <c r="G45" s="25" t="s">
        <v>182</v>
      </c>
      <c r="H45" s="29">
        <v>10</v>
      </c>
      <c r="I45" s="29">
        <v>6</v>
      </c>
      <c r="J45" s="29" t="s">
        <v>27</v>
      </c>
      <c r="K45" s="29" t="s">
        <v>27</v>
      </c>
      <c r="L45" s="36"/>
      <c r="M45" s="36"/>
      <c r="N45" s="36"/>
      <c r="O45" s="36"/>
      <c r="P45" s="175">
        <v>6</v>
      </c>
      <c r="Q45" s="32">
        <f t="shared" si="0"/>
        <v>6.8</v>
      </c>
      <c r="R45" s="33" t="str">
        <f t="shared" si="3"/>
        <v>C+</v>
      </c>
      <c r="S45" s="34" t="str">
        <f t="shared" si="1"/>
        <v>Trung bình</v>
      </c>
      <c r="T45" s="35" t="str">
        <f t="shared" si="4"/>
        <v/>
      </c>
      <c r="U45" s="3"/>
      <c r="V45" s="101" t="str">
        <f t="shared" si="2"/>
        <v>Đạt</v>
      </c>
      <c r="W45" s="84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2"/>
    </row>
    <row r="46" spans="2:38" ht="18.75" customHeight="1">
      <c r="B46" s="24">
        <v>36</v>
      </c>
      <c r="C46" s="25" t="s">
        <v>2886</v>
      </c>
      <c r="D46" s="26" t="s">
        <v>2108</v>
      </c>
      <c r="E46" s="27" t="s">
        <v>251</v>
      </c>
      <c r="F46" s="25" t="s">
        <v>212</v>
      </c>
      <c r="G46" s="25" t="s">
        <v>966</v>
      </c>
      <c r="H46" s="29">
        <v>10</v>
      </c>
      <c r="I46" s="29">
        <v>8</v>
      </c>
      <c r="J46" s="29" t="s">
        <v>27</v>
      </c>
      <c r="K46" s="29" t="s">
        <v>27</v>
      </c>
      <c r="L46" s="36"/>
      <c r="M46" s="36"/>
      <c r="N46" s="36"/>
      <c r="O46" s="36"/>
      <c r="P46" s="175">
        <v>3</v>
      </c>
      <c r="Q46" s="32">
        <f t="shared" si="0"/>
        <v>5.9</v>
      </c>
      <c r="R46" s="33" t="str">
        <f t="shared" si="3"/>
        <v>C</v>
      </c>
      <c r="S46" s="34" t="str">
        <f t="shared" si="1"/>
        <v>Trung bình</v>
      </c>
      <c r="T46" s="35" t="str">
        <f t="shared" si="4"/>
        <v/>
      </c>
      <c r="U46" s="3"/>
      <c r="V46" s="101" t="str">
        <f t="shared" si="2"/>
        <v>Đạt</v>
      </c>
      <c r="W46" s="84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2"/>
    </row>
    <row r="47" spans="2:38" ht="18.75" customHeight="1">
      <c r="B47" s="24">
        <v>37</v>
      </c>
      <c r="C47" s="25" t="s">
        <v>2887</v>
      </c>
      <c r="D47" s="26" t="s">
        <v>1092</v>
      </c>
      <c r="E47" s="27" t="s">
        <v>826</v>
      </c>
      <c r="F47" s="25" t="s">
        <v>229</v>
      </c>
      <c r="G47" s="25" t="s">
        <v>110</v>
      </c>
      <c r="H47" s="29">
        <v>10</v>
      </c>
      <c r="I47" s="29">
        <v>8</v>
      </c>
      <c r="J47" s="29" t="s">
        <v>27</v>
      </c>
      <c r="K47" s="29" t="s">
        <v>27</v>
      </c>
      <c r="L47" s="36"/>
      <c r="M47" s="36"/>
      <c r="N47" s="36"/>
      <c r="O47" s="36"/>
      <c r="P47" s="175">
        <v>2</v>
      </c>
      <c r="Q47" s="32">
        <f t="shared" si="0"/>
        <v>5.4</v>
      </c>
      <c r="R47" s="33" t="str">
        <f t="shared" si="3"/>
        <v>D+</v>
      </c>
      <c r="S47" s="34" t="str">
        <f t="shared" si="1"/>
        <v>Trung bình yếu</v>
      </c>
      <c r="T47" s="35" t="str">
        <f t="shared" si="4"/>
        <v/>
      </c>
      <c r="U47" s="3"/>
      <c r="V47" s="101" t="str">
        <f t="shared" si="2"/>
        <v>Đạt</v>
      </c>
      <c r="W47" s="84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2"/>
    </row>
    <row r="48" spans="2:38" ht="18.75" customHeight="1">
      <c r="B48" s="24">
        <v>38</v>
      </c>
      <c r="C48" s="25" t="s">
        <v>2888</v>
      </c>
      <c r="D48" s="26" t="s">
        <v>1114</v>
      </c>
      <c r="E48" s="27" t="s">
        <v>683</v>
      </c>
      <c r="F48" s="25" t="s">
        <v>1270</v>
      </c>
      <c r="G48" s="25" t="s">
        <v>653</v>
      </c>
      <c r="H48" s="29">
        <v>9</v>
      </c>
      <c r="I48" s="29">
        <v>9</v>
      </c>
      <c r="J48" s="29" t="s">
        <v>27</v>
      </c>
      <c r="K48" s="29" t="s">
        <v>27</v>
      </c>
      <c r="L48" s="36"/>
      <c r="M48" s="36"/>
      <c r="N48" s="36"/>
      <c r="O48" s="36"/>
      <c r="P48" s="175">
        <v>4</v>
      </c>
      <c r="Q48" s="32">
        <f t="shared" si="0"/>
        <v>6.5</v>
      </c>
      <c r="R48" s="33" t="str">
        <f t="shared" si="3"/>
        <v>C+</v>
      </c>
      <c r="S48" s="34" t="str">
        <f t="shared" si="1"/>
        <v>Trung bình</v>
      </c>
      <c r="T48" s="35" t="str">
        <f t="shared" si="4"/>
        <v/>
      </c>
      <c r="U48" s="3"/>
      <c r="V48" s="101" t="str">
        <f t="shared" si="2"/>
        <v>Đạt</v>
      </c>
      <c r="W48" s="84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2"/>
    </row>
    <row r="49" spans="2:38" ht="18.75" customHeight="1">
      <c r="B49" s="24">
        <v>39</v>
      </c>
      <c r="C49" s="25" t="s">
        <v>2889</v>
      </c>
      <c r="D49" s="26" t="s">
        <v>535</v>
      </c>
      <c r="E49" s="27" t="s">
        <v>259</v>
      </c>
      <c r="F49" s="25" t="s">
        <v>1871</v>
      </c>
      <c r="G49" s="25" t="s">
        <v>945</v>
      </c>
      <c r="H49" s="29">
        <v>10</v>
      </c>
      <c r="I49" s="29">
        <v>5</v>
      </c>
      <c r="J49" s="29" t="s">
        <v>27</v>
      </c>
      <c r="K49" s="29" t="s">
        <v>27</v>
      </c>
      <c r="L49" s="36"/>
      <c r="M49" s="36"/>
      <c r="N49" s="36"/>
      <c r="O49" s="36"/>
      <c r="P49" s="175">
        <v>4</v>
      </c>
      <c r="Q49" s="32">
        <f t="shared" si="0"/>
        <v>5.5</v>
      </c>
      <c r="R49" s="33" t="str">
        <f t="shared" si="3"/>
        <v>C</v>
      </c>
      <c r="S49" s="34" t="str">
        <f t="shared" si="1"/>
        <v>Trung bình</v>
      </c>
      <c r="T49" s="35" t="str">
        <f t="shared" si="4"/>
        <v/>
      </c>
      <c r="U49" s="3"/>
      <c r="V49" s="101" t="str">
        <f t="shared" si="2"/>
        <v>Đạt</v>
      </c>
      <c r="W49" s="84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2"/>
    </row>
    <row r="50" spans="2:38" ht="18.75" customHeight="1">
      <c r="B50" s="24">
        <v>40</v>
      </c>
      <c r="C50" s="25" t="s">
        <v>2890</v>
      </c>
      <c r="D50" s="26" t="s">
        <v>2138</v>
      </c>
      <c r="E50" s="27" t="s">
        <v>2289</v>
      </c>
      <c r="F50" s="25" t="s">
        <v>2643</v>
      </c>
      <c r="G50" s="25" t="s">
        <v>124</v>
      </c>
      <c r="H50" s="29">
        <v>10</v>
      </c>
      <c r="I50" s="29">
        <v>7</v>
      </c>
      <c r="J50" s="29" t="s">
        <v>27</v>
      </c>
      <c r="K50" s="29" t="s">
        <v>27</v>
      </c>
      <c r="L50" s="36"/>
      <c r="M50" s="36"/>
      <c r="N50" s="36"/>
      <c r="O50" s="36"/>
      <c r="P50" s="175">
        <v>4</v>
      </c>
      <c r="Q50" s="32">
        <f t="shared" si="0"/>
        <v>6.1</v>
      </c>
      <c r="R50" s="33" t="str">
        <f t="shared" si="3"/>
        <v>C</v>
      </c>
      <c r="S50" s="34" t="str">
        <f t="shared" si="1"/>
        <v>Trung bình</v>
      </c>
      <c r="T50" s="35" t="str">
        <f t="shared" si="4"/>
        <v/>
      </c>
      <c r="U50" s="3"/>
      <c r="V50" s="101" t="str">
        <f t="shared" si="2"/>
        <v>Đạt</v>
      </c>
      <c r="W50" s="84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2"/>
    </row>
    <row r="51" spans="2:38" ht="18.75" customHeight="1">
      <c r="B51" s="24">
        <v>41</v>
      </c>
      <c r="C51" s="25" t="s">
        <v>2891</v>
      </c>
      <c r="D51" s="26" t="s">
        <v>81</v>
      </c>
      <c r="E51" s="27" t="s">
        <v>693</v>
      </c>
      <c r="F51" s="25" t="s">
        <v>190</v>
      </c>
      <c r="G51" s="25" t="s">
        <v>182</v>
      </c>
      <c r="H51" s="29">
        <v>10</v>
      </c>
      <c r="I51" s="29">
        <v>7</v>
      </c>
      <c r="J51" s="29" t="s">
        <v>27</v>
      </c>
      <c r="K51" s="29" t="s">
        <v>27</v>
      </c>
      <c r="L51" s="36"/>
      <c r="M51" s="36"/>
      <c r="N51" s="36"/>
      <c r="O51" s="36"/>
      <c r="P51" s="175">
        <v>2</v>
      </c>
      <c r="Q51" s="32">
        <f t="shared" si="0"/>
        <v>5.0999999999999996</v>
      </c>
      <c r="R51" s="33" t="str">
        <f t="shared" si="3"/>
        <v>D+</v>
      </c>
      <c r="S51" s="34" t="str">
        <f t="shared" si="1"/>
        <v>Trung bình yếu</v>
      </c>
      <c r="T51" s="35" t="str">
        <f t="shared" si="4"/>
        <v/>
      </c>
      <c r="U51" s="3"/>
      <c r="V51" s="101" t="str">
        <f t="shared" si="2"/>
        <v>Đạt</v>
      </c>
      <c r="W51" s="84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2"/>
    </row>
    <row r="52" spans="2:38" ht="18.75" customHeight="1">
      <c r="B52" s="24">
        <v>42</v>
      </c>
      <c r="C52" s="25" t="s">
        <v>2892</v>
      </c>
      <c r="D52" s="26" t="s">
        <v>497</v>
      </c>
      <c r="E52" s="27" t="s">
        <v>843</v>
      </c>
      <c r="F52" s="25" t="s">
        <v>527</v>
      </c>
      <c r="G52" s="25" t="s">
        <v>297</v>
      </c>
      <c r="H52" s="29">
        <v>10</v>
      </c>
      <c r="I52" s="29">
        <v>9</v>
      </c>
      <c r="J52" s="29" t="s">
        <v>27</v>
      </c>
      <c r="K52" s="29" t="s">
        <v>27</v>
      </c>
      <c r="L52" s="36"/>
      <c r="M52" s="36"/>
      <c r="N52" s="36"/>
      <c r="O52" s="36"/>
      <c r="P52" s="175">
        <v>8</v>
      </c>
      <c r="Q52" s="32">
        <f t="shared" si="0"/>
        <v>8.6999999999999993</v>
      </c>
      <c r="R52" s="33" t="str">
        <f t="shared" si="3"/>
        <v>A</v>
      </c>
      <c r="S52" s="34" t="str">
        <f t="shared" si="1"/>
        <v>Giỏi</v>
      </c>
      <c r="T52" s="35" t="str">
        <f t="shared" si="4"/>
        <v/>
      </c>
      <c r="U52" s="3"/>
      <c r="V52" s="101" t="str">
        <f t="shared" si="2"/>
        <v>Đạt</v>
      </c>
      <c r="W52" s="84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2"/>
    </row>
    <row r="53" spans="2:38" ht="18.75" customHeight="1">
      <c r="B53" s="24">
        <v>43</v>
      </c>
      <c r="C53" s="25" t="s">
        <v>2893</v>
      </c>
      <c r="D53" s="26" t="s">
        <v>2135</v>
      </c>
      <c r="E53" s="27" t="s">
        <v>2894</v>
      </c>
      <c r="F53" s="25" t="s">
        <v>236</v>
      </c>
      <c r="G53" s="25" t="s">
        <v>1047</v>
      </c>
      <c r="H53" s="29">
        <v>10</v>
      </c>
      <c r="I53" s="29">
        <v>6</v>
      </c>
      <c r="J53" s="29" t="s">
        <v>27</v>
      </c>
      <c r="K53" s="29" t="s">
        <v>27</v>
      </c>
      <c r="L53" s="36"/>
      <c r="M53" s="36"/>
      <c r="N53" s="36"/>
      <c r="O53" s="36"/>
      <c r="P53" s="175">
        <v>4</v>
      </c>
      <c r="Q53" s="32">
        <f t="shared" si="0"/>
        <v>5.8</v>
      </c>
      <c r="R53" s="33" t="str">
        <f t="shared" si="3"/>
        <v>C</v>
      </c>
      <c r="S53" s="34" t="str">
        <f t="shared" si="1"/>
        <v>Trung bình</v>
      </c>
      <c r="T53" s="35" t="str">
        <f t="shared" si="4"/>
        <v/>
      </c>
      <c r="U53" s="3"/>
      <c r="V53" s="101" t="str">
        <f t="shared" si="2"/>
        <v>Đạt</v>
      </c>
      <c r="W53" s="84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2"/>
    </row>
    <row r="54" spans="2:38" ht="18.75" customHeight="1">
      <c r="B54" s="24">
        <v>44</v>
      </c>
      <c r="C54" s="25" t="s">
        <v>2895</v>
      </c>
      <c r="D54" s="26" t="s">
        <v>1165</v>
      </c>
      <c r="E54" s="27" t="s">
        <v>272</v>
      </c>
      <c r="F54" s="25" t="s">
        <v>840</v>
      </c>
      <c r="G54" s="25" t="s">
        <v>966</v>
      </c>
      <c r="H54" s="29">
        <v>10</v>
      </c>
      <c r="I54" s="29">
        <v>6</v>
      </c>
      <c r="J54" s="29" t="s">
        <v>27</v>
      </c>
      <c r="K54" s="29" t="s">
        <v>27</v>
      </c>
      <c r="L54" s="36"/>
      <c r="M54" s="36"/>
      <c r="N54" s="36"/>
      <c r="O54" s="36"/>
      <c r="P54" s="175">
        <v>7</v>
      </c>
      <c r="Q54" s="32">
        <f t="shared" si="0"/>
        <v>7.3</v>
      </c>
      <c r="R54" s="33" t="str">
        <f t="shared" si="3"/>
        <v>B</v>
      </c>
      <c r="S54" s="34" t="str">
        <f t="shared" si="1"/>
        <v>Khá</v>
      </c>
      <c r="T54" s="35" t="str">
        <f t="shared" si="4"/>
        <v/>
      </c>
      <c r="U54" s="3"/>
      <c r="V54" s="101" t="str">
        <f t="shared" si="2"/>
        <v>Đạt</v>
      </c>
      <c r="W54" s="84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2"/>
    </row>
    <row r="55" spans="2:38" ht="18.75" customHeight="1">
      <c r="B55" s="24">
        <v>45</v>
      </c>
      <c r="C55" s="25" t="s">
        <v>2896</v>
      </c>
      <c r="D55" s="26" t="s">
        <v>169</v>
      </c>
      <c r="E55" s="27" t="s">
        <v>2510</v>
      </c>
      <c r="F55" s="25" t="s">
        <v>270</v>
      </c>
      <c r="G55" s="25" t="s">
        <v>75</v>
      </c>
      <c r="H55" s="29">
        <v>10</v>
      </c>
      <c r="I55" s="29">
        <v>6</v>
      </c>
      <c r="J55" s="29" t="s">
        <v>27</v>
      </c>
      <c r="K55" s="29" t="s">
        <v>27</v>
      </c>
      <c r="L55" s="36"/>
      <c r="M55" s="36"/>
      <c r="N55" s="36"/>
      <c r="O55" s="36"/>
      <c r="P55" s="175">
        <v>3</v>
      </c>
      <c r="Q55" s="32">
        <f t="shared" si="0"/>
        <v>5.3</v>
      </c>
      <c r="R55" s="33" t="str">
        <f t="shared" si="3"/>
        <v>D+</v>
      </c>
      <c r="S55" s="34" t="str">
        <f t="shared" si="1"/>
        <v>Trung bình yếu</v>
      </c>
      <c r="T55" s="35" t="str">
        <f t="shared" si="4"/>
        <v/>
      </c>
      <c r="U55" s="3"/>
      <c r="V55" s="101" t="str">
        <f t="shared" si="2"/>
        <v>Đạt</v>
      </c>
      <c r="W55" s="84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2"/>
    </row>
    <row r="56" spans="2:38" ht="18.75" customHeight="1">
      <c r="B56" s="24">
        <v>46</v>
      </c>
      <c r="C56" s="25" t="s">
        <v>2897</v>
      </c>
      <c r="D56" s="26" t="s">
        <v>1870</v>
      </c>
      <c r="E56" s="27" t="s">
        <v>483</v>
      </c>
      <c r="F56" s="25" t="s">
        <v>2855</v>
      </c>
      <c r="G56" s="25" t="s">
        <v>95</v>
      </c>
      <c r="H56" s="29">
        <v>10</v>
      </c>
      <c r="I56" s="29">
        <v>6</v>
      </c>
      <c r="J56" s="29" t="s">
        <v>27</v>
      </c>
      <c r="K56" s="29" t="s">
        <v>27</v>
      </c>
      <c r="L56" s="36"/>
      <c r="M56" s="36"/>
      <c r="N56" s="36"/>
      <c r="O56" s="36"/>
      <c r="P56" s="175">
        <v>2</v>
      </c>
      <c r="Q56" s="32">
        <f t="shared" si="0"/>
        <v>4.8</v>
      </c>
      <c r="R56" s="33" t="str">
        <f t="shared" si="3"/>
        <v>D</v>
      </c>
      <c r="S56" s="34" t="str">
        <f t="shared" si="1"/>
        <v>Trung bình yếu</v>
      </c>
      <c r="T56" s="35" t="str">
        <f t="shared" si="4"/>
        <v/>
      </c>
      <c r="U56" s="3"/>
      <c r="V56" s="101" t="str">
        <f t="shared" si="2"/>
        <v>Đạt</v>
      </c>
      <c r="W56" s="84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2"/>
    </row>
    <row r="57" spans="2:38" ht="18.75" customHeight="1">
      <c r="B57" s="24">
        <v>47</v>
      </c>
      <c r="C57" s="25" t="s">
        <v>2898</v>
      </c>
      <c r="D57" s="26" t="s">
        <v>2584</v>
      </c>
      <c r="E57" s="27" t="s">
        <v>2624</v>
      </c>
      <c r="F57" s="25" t="s">
        <v>2899</v>
      </c>
      <c r="G57" s="25" t="s">
        <v>350</v>
      </c>
      <c r="H57" s="29">
        <v>10</v>
      </c>
      <c r="I57" s="29">
        <v>5</v>
      </c>
      <c r="J57" s="29" t="s">
        <v>27</v>
      </c>
      <c r="K57" s="29" t="s">
        <v>27</v>
      </c>
      <c r="L57" s="36"/>
      <c r="M57" s="36"/>
      <c r="N57" s="36"/>
      <c r="O57" s="36"/>
      <c r="P57" s="175">
        <v>4</v>
      </c>
      <c r="Q57" s="32">
        <f t="shared" si="0"/>
        <v>5.5</v>
      </c>
      <c r="R57" s="33" t="str">
        <f t="shared" si="3"/>
        <v>C</v>
      </c>
      <c r="S57" s="34" t="str">
        <f t="shared" si="1"/>
        <v>Trung bình</v>
      </c>
      <c r="T57" s="35" t="str">
        <f t="shared" si="4"/>
        <v/>
      </c>
      <c r="U57" s="3"/>
      <c r="V57" s="101" t="str">
        <f t="shared" si="2"/>
        <v>Đạt</v>
      </c>
      <c r="W57" s="84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2"/>
    </row>
    <row r="58" spans="2:38" ht="18.75" customHeight="1">
      <c r="B58" s="24">
        <v>48</v>
      </c>
      <c r="C58" s="25" t="s">
        <v>2900</v>
      </c>
      <c r="D58" s="26" t="s">
        <v>288</v>
      </c>
      <c r="E58" s="27" t="s">
        <v>295</v>
      </c>
      <c r="F58" s="25" t="s">
        <v>1563</v>
      </c>
      <c r="G58" s="25" t="s">
        <v>372</v>
      </c>
      <c r="H58" s="29">
        <v>10</v>
      </c>
      <c r="I58" s="29">
        <v>9</v>
      </c>
      <c r="J58" s="29" t="s">
        <v>27</v>
      </c>
      <c r="K58" s="29" t="s">
        <v>27</v>
      </c>
      <c r="L58" s="36"/>
      <c r="M58" s="36"/>
      <c r="N58" s="36"/>
      <c r="O58" s="36"/>
      <c r="P58" s="175">
        <v>5</v>
      </c>
      <c r="Q58" s="32">
        <f t="shared" si="0"/>
        <v>7.2</v>
      </c>
      <c r="R58" s="33" t="str">
        <f t="shared" si="3"/>
        <v>B</v>
      </c>
      <c r="S58" s="34" t="str">
        <f t="shared" si="1"/>
        <v>Khá</v>
      </c>
      <c r="T58" s="35" t="str">
        <f t="shared" si="4"/>
        <v/>
      </c>
      <c r="U58" s="3"/>
      <c r="V58" s="101" t="str">
        <f t="shared" si="2"/>
        <v>Đạt</v>
      </c>
      <c r="W58" s="84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2"/>
    </row>
    <row r="59" spans="2:38" ht="18.75" customHeight="1">
      <c r="B59" s="24">
        <v>49</v>
      </c>
      <c r="C59" s="25" t="s">
        <v>2901</v>
      </c>
      <c r="D59" s="26" t="s">
        <v>2902</v>
      </c>
      <c r="E59" s="27" t="s">
        <v>304</v>
      </c>
      <c r="F59" s="25" t="s">
        <v>353</v>
      </c>
      <c r="G59" s="25" t="s">
        <v>282</v>
      </c>
      <c r="H59" s="29">
        <v>10</v>
      </c>
      <c r="I59" s="29">
        <v>10</v>
      </c>
      <c r="J59" s="29" t="s">
        <v>27</v>
      </c>
      <c r="K59" s="29" t="s">
        <v>27</v>
      </c>
      <c r="L59" s="36"/>
      <c r="M59" s="36"/>
      <c r="N59" s="36"/>
      <c r="O59" s="36"/>
      <c r="P59" s="175">
        <v>3</v>
      </c>
      <c r="Q59" s="32">
        <f t="shared" si="0"/>
        <v>6.5</v>
      </c>
      <c r="R59" s="33" t="str">
        <f t="shared" si="3"/>
        <v>C+</v>
      </c>
      <c r="S59" s="34" t="str">
        <f t="shared" si="1"/>
        <v>Trung bình</v>
      </c>
      <c r="T59" s="35" t="str">
        <f t="shared" si="4"/>
        <v/>
      </c>
      <c r="U59" s="3"/>
      <c r="V59" s="101" t="str">
        <f t="shared" si="2"/>
        <v>Đạt</v>
      </c>
      <c r="W59" s="84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2"/>
    </row>
    <row r="60" spans="2:38" ht="20.25" customHeight="1">
      <c r="B60" s="24">
        <v>50</v>
      </c>
      <c r="C60" s="25" t="s">
        <v>2903</v>
      </c>
      <c r="D60" s="26" t="s">
        <v>655</v>
      </c>
      <c r="E60" s="27" t="s">
        <v>1724</v>
      </c>
      <c r="F60" s="25" t="s">
        <v>622</v>
      </c>
      <c r="G60" s="25" t="s">
        <v>115</v>
      </c>
      <c r="H60" s="29">
        <v>10</v>
      </c>
      <c r="I60" s="29">
        <v>9</v>
      </c>
      <c r="J60" s="29" t="s">
        <v>27</v>
      </c>
      <c r="K60" s="29" t="s">
        <v>27</v>
      </c>
      <c r="L60" s="36"/>
      <c r="M60" s="36"/>
      <c r="N60" s="36"/>
      <c r="O60" s="36"/>
      <c r="P60" s="175">
        <v>5</v>
      </c>
      <c r="Q60" s="32">
        <f t="shared" si="0"/>
        <v>7.2</v>
      </c>
      <c r="R60" s="33" t="str">
        <f t="shared" si="3"/>
        <v>B</v>
      </c>
      <c r="S60" s="34" t="str">
        <f t="shared" si="1"/>
        <v>Khá</v>
      </c>
      <c r="T60" s="35" t="str">
        <f t="shared" si="4"/>
        <v/>
      </c>
      <c r="U60" s="3"/>
      <c r="V60" s="101" t="str">
        <f t="shared" si="2"/>
        <v>Đạt</v>
      </c>
      <c r="W60" s="84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2"/>
    </row>
    <row r="61" spans="2:38" ht="20.25" customHeight="1">
      <c r="B61" s="24">
        <v>51</v>
      </c>
      <c r="C61" s="25" t="s">
        <v>2904</v>
      </c>
      <c r="D61" s="26" t="s">
        <v>288</v>
      </c>
      <c r="E61" s="27" t="s">
        <v>1602</v>
      </c>
      <c r="F61" s="25" t="s">
        <v>426</v>
      </c>
      <c r="G61" s="25" t="s">
        <v>512</v>
      </c>
      <c r="H61" s="29">
        <v>10</v>
      </c>
      <c r="I61" s="29">
        <v>8</v>
      </c>
      <c r="J61" s="29" t="s">
        <v>27</v>
      </c>
      <c r="K61" s="29" t="s">
        <v>27</v>
      </c>
      <c r="L61" s="36"/>
      <c r="M61" s="36"/>
      <c r="N61" s="36"/>
      <c r="O61" s="36"/>
      <c r="P61" s="175">
        <v>5</v>
      </c>
      <c r="Q61" s="32">
        <f t="shared" si="0"/>
        <v>6.9</v>
      </c>
      <c r="R61" s="33" t="str">
        <f t="shared" si="3"/>
        <v>C+</v>
      </c>
      <c r="S61" s="34" t="str">
        <f t="shared" si="1"/>
        <v>Trung bình</v>
      </c>
      <c r="T61" s="35" t="str">
        <f t="shared" si="4"/>
        <v/>
      </c>
      <c r="U61" s="3"/>
      <c r="V61" s="101" t="str">
        <f t="shared" si="2"/>
        <v>Đạt</v>
      </c>
      <c r="W61" s="84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2"/>
    </row>
    <row r="62" spans="2:38" ht="20.25" customHeight="1">
      <c r="B62" s="24">
        <v>52</v>
      </c>
      <c r="C62" s="25" t="s">
        <v>2905</v>
      </c>
      <c r="D62" s="26" t="s">
        <v>2906</v>
      </c>
      <c r="E62" s="27" t="s">
        <v>311</v>
      </c>
      <c r="F62" s="25" t="s">
        <v>611</v>
      </c>
      <c r="G62" s="25" t="s">
        <v>966</v>
      </c>
      <c r="H62" s="29">
        <v>10</v>
      </c>
      <c r="I62" s="29">
        <v>6</v>
      </c>
      <c r="J62" s="29" t="s">
        <v>27</v>
      </c>
      <c r="K62" s="29" t="s">
        <v>27</v>
      </c>
      <c r="L62" s="36"/>
      <c r="M62" s="36"/>
      <c r="N62" s="36"/>
      <c r="O62" s="36"/>
      <c r="P62" s="175">
        <v>4</v>
      </c>
      <c r="Q62" s="32">
        <f t="shared" si="0"/>
        <v>5.8</v>
      </c>
      <c r="R62" s="33" t="str">
        <f t="shared" si="3"/>
        <v>C</v>
      </c>
      <c r="S62" s="34" t="str">
        <f t="shared" si="1"/>
        <v>Trung bình</v>
      </c>
      <c r="T62" s="35" t="str">
        <f t="shared" si="4"/>
        <v/>
      </c>
      <c r="U62" s="3"/>
      <c r="V62" s="101" t="str">
        <f t="shared" si="2"/>
        <v>Đạt</v>
      </c>
      <c r="W62" s="84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2"/>
    </row>
    <row r="63" spans="2:38" ht="20.25" customHeight="1">
      <c r="B63" s="24">
        <v>53</v>
      </c>
      <c r="C63" s="25" t="s">
        <v>2907</v>
      </c>
      <c r="D63" s="26" t="s">
        <v>2605</v>
      </c>
      <c r="E63" s="27" t="s">
        <v>506</v>
      </c>
      <c r="F63" s="25" t="s">
        <v>1213</v>
      </c>
      <c r="G63" s="25" t="s">
        <v>828</v>
      </c>
      <c r="H63" s="29">
        <v>10</v>
      </c>
      <c r="I63" s="29">
        <v>6</v>
      </c>
      <c r="J63" s="29" t="s">
        <v>27</v>
      </c>
      <c r="K63" s="29" t="s">
        <v>27</v>
      </c>
      <c r="L63" s="36"/>
      <c r="M63" s="36"/>
      <c r="N63" s="36"/>
      <c r="O63" s="36"/>
      <c r="P63" s="175">
        <v>6</v>
      </c>
      <c r="Q63" s="32">
        <f t="shared" si="0"/>
        <v>6.8</v>
      </c>
      <c r="R63" s="33" t="str">
        <f t="shared" si="3"/>
        <v>C+</v>
      </c>
      <c r="S63" s="34" t="str">
        <f t="shared" si="1"/>
        <v>Trung bình</v>
      </c>
      <c r="T63" s="35" t="str">
        <f t="shared" si="4"/>
        <v/>
      </c>
      <c r="U63" s="3"/>
      <c r="V63" s="101" t="str">
        <f t="shared" si="2"/>
        <v>Đạt</v>
      </c>
      <c r="W63" s="84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2"/>
    </row>
    <row r="64" spans="2:38" ht="20.25" customHeight="1">
      <c r="B64" s="24">
        <v>54</v>
      </c>
      <c r="C64" s="25" t="s">
        <v>2908</v>
      </c>
      <c r="D64" s="26" t="s">
        <v>822</v>
      </c>
      <c r="E64" s="27" t="s">
        <v>2909</v>
      </c>
      <c r="F64" s="25" t="s">
        <v>877</v>
      </c>
      <c r="G64" s="25" t="s">
        <v>115</v>
      </c>
      <c r="H64" s="29">
        <v>10</v>
      </c>
      <c r="I64" s="29">
        <v>8</v>
      </c>
      <c r="J64" s="29" t="s">
        <v>27</v>
      </c>
      <c r="K64" s="29" t="s">
        <v>27</v>
      </c>
      <c r="L64" s="36"/>
      <c r="M64" s="36"/>
      <c r="N64" s="36"/>
      <c r="O64" s="36"/>
      <c r="P64" s="175">
        <v>2</v>
      </c>
      <c r="Q64" s="32">
        <f t="shared" si="0"/>
        <v>5.4</v>
      </c>
      <c r="R64" s="33" t="str">
        <f t="shared" si="3"/>
        <v>D+</v>
      </c>
      <c r="S64" s="34" t="str">
        <f t="shared" si="1"/>
        <v>Trung bình yếu</v>
      </c>
      <c r="T64" s="35" t="str">
        <f t="shared" si="4"/>
        <v/>
      </c>
      <c r="U64" s="3"/>
      <c r="V64" s="101" t="str">
        <f t="shared" si="2"/>
        <v>Đạt</v>
      </c>
      <c r="W64" s="84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2"/>
    </row>
    <row r="65" spans="2:38" ht="20.25" customHeight="1">
      <c r="B65" s="24">
        <v>55</v>
      </c>
      <c r="C65" s="25" t="s">
        <v>2910</v>
      </c>
      <c r="D65" s="26" t="s">
        <v>1364</v>
      </c>
      <c r="E65" s="27" t="s">
        <v>1195</v>
      </c>
      <c r="F65" s="25" t="s">
        <v>2106</v>
      </c>
      <c r="G65" s="25" t="s">
        <v>297</v>
      </c>
      <c r="H65" s="29">
        <v>10</v>
      </c>
      <c r="I65" s="29">
        <v>7</v>
      </c>
      <c r="J65" s="29" t="s">
        <v>27</v>
      </c>
      <c r="K65" s="29" t="s">
        <v>27</v>
      </c>
      <c r="L65" s="36"/>
      <c r="M65" s="36"/>
      <c r="N65" s="36"/>
      <c r="O65" s="36"/>
      <c r="P65" s="175">
        <v>8</v>
      </c>
      <c r="Q65" s="32">
        <f t="shared" si="0"/>
        <v>8.1</v>
      </c>
      <c r="R65" s="33" t="str">
        <f t="shared" si="3"/>
        <v>B+</v>
      </c>
      <c r="S65" s="34" t="str">
        <f t="shared" si="1"/>
        <v>Khá</v>
      </c>
      <c r="T65" s="35" t="str">
        <f t="shared" si="4"/>
        <v/>
      </c>
      <c r="U65" s="3"/>
      <c r="V65" s="101" t="str">
        <f t="shared" si="2"/>
        <v>Đạt</v>
      </c>
      <c r="W65" s="84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2"/>
    </row>
    <row r="66" spans="2:38" ht="20.25" customHeight="1">
      <c r="B66" s="24">
        <v>56</v>
      </c>
      <c r="C66" s="25" t="s">
        <v>2911</v>
      </c>
      <c r="D66" s="26" t="s">
        <v>288</v>
      </c>
      <c r="E66" s="27" t="s">
        <v>893</v>
      </c>
      <c r="F66" s="25" t="s">
        <v>452</v>
      </c>
      <c r="G66" s="25" t="s">
        <v>124</v>
      </c>
      <c r="H66" s="29">
        <v>10</v>
      </c>
      <c r="I66" s="29">
        <v>9</v>
      </c>
      <c r="J66" s="29" t="s">
        <v>27</v>
      </c>
      <c r="K66" s="29" t="s">
        <v>27</v>
      </c>
      <c r="L66" s="36"/>
      <c r="M66" s="36"/>
      <c r="N66" s="36"/>
      <c r="O66" s="36"/>
      <c r="P66" s="175">
        <v>8</v>
      </c>
      <c r="Q66" s="32">
        <f t="shared" si="0"/>
        <v>8.6999999999999993</v>
      </c>
      <c r="R66" s="33" t="str">
        <f t="shared" si="3"/>
        <v>A</v>
      </c>
      <c r="S66" s="34" t="str">
        <f t="shared" si="1"/>
        <v>Giỏi</v>
      </c>
      <c r="T66" s="35" t="str">
        <f t="shared" si="4"/>
        <v/>
      </c>
      <c r="U66" s="3"/>
      <c r="V66" s="101" t="str">
        <f t="shared" si="2"/>
        <v>Đạt</v>
      </c>
      <c r="W66" s="84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2"/>
    </row>
    <row r="67" spans="2:38" ht="20.25" customHeight="1">
      <c r="B67" s="24">
        <v>57</v>
      </c>
      <c r="C67" s="25" t="s">
        <v>2912</v>
      </c>
      <c r="D67" s="26" t="s">
        <v>2913</v>
      </c>
      <c r="E67" s="27" t="s">
        <v>515</v>
      </c>
      <c r="F67" s="25" t="s">
        <v>2914</v>
      </c>
      <c r="G67" s="25" t="s">
        <v>2915</v>
      </c>
      <c r="H67" s="29">
        <v>9</v>
      </c>
      <c r="I67" s="29">
        <v>5</v>
      </c>
      <c r="J67" s="29" t="s">
        <v>27</v>
      </c>
      <c r="K67" s="29" t="s">
        <v>27</v>
      </c>
      <c r="L67" s="36"/>
      <c r="M67" s="36"/>
      <c r="N67" s="36"/>
      <c r="O67" s="36"/>
      <c r="P67" s="175">
        <v>4</v>
      </c>
      <c r="Q67" s="32">
        <f t="shared" si="0"/>
        <v>5.3</v>
      </c>
      <c r="R67" s="33" t="str">
        <f t="shared" si="3"/>
        <v>D+</v>
      </c>
      <c r="S67" s="34" t="str">
        <f t="shared" si="1"/>
        <v>Trung bình yếu</v>
      </c>
      <c r="T67" s="35" t="str">
        <f t="shared" si="4"/>
        <v/>
      </c>
      <c r="U67" s="3"/>
      <c r="V67" s="101" t="str">
        <f t="shared" si="2"/>
        <v>Đạt</v>
      </c>
      <c r="W67" s="84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2"/>
    </row>
    <row r="68" spans="2:38" ht="20.25" customHeight="1">
      <c r="B68" s="24">
        <v>58</v>
      </c>
      <c r="C68" s="25" t="s">
        <v>2916</v>
      </c>
      <c r="D68" s="26" t="s">
        <v>806</v>
      </c>
      <c r="E68" s="27" t="s">
        <v>515</v>
      </c>
      <c r="F68" s="25" t="s">
        <v>2844</v>
      </c>
      <c r="G68" s="25" t="s">
        <v>110</v>
      </c>
      <c r="H68" s="29">
        <v>10</v>
      </c>
      <c r="I68" s="29">
        <v>7</v>
      </c>
      <c r="J68" s="29" t="s">
        <v>27</v>
      </c>
      <c r="K68" s="29" t="s">
        <v>27</v>
      </c>
      <c r="L68" s="36"/>
      <c r="M68" s="36"/>
      <c r="N68" s="36"/>
      <c r="O68" s="36"/>
      <c r="P68" s="175">
        <v>3</v>
      </c>
      <c r="Q68" s="32">
        <f t="shared" si="0"/>
        <v>5.6</v>
      </c>
      <c r="R68" s="33" t="str">
        <f t="shared" si="3"/>
        <v>C</v>
      </c>
      <c r="S68" s="34" t="str">
        <f t="shared" si="1"/>
        <v>Trung bình</v>
      </c>
      <c r="T68" s="35" t="str">
        <f t="shared" si="4"/>
        <v/>
      </c>
      <c r="U68" s="3"/>
      <c r="V68" s="101" t="str">
        <f t="shared" si="2"/>
        <v>Đạt</v>
      </c>
      <c r="W68" s="84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2"/>
    </row>
    <row r="69" spans="2:38" ht="20.25" customHeight="1">
      <c r="B69" s="24">
        <v>59</v>
      </c>
      <c r="C69" s="25" t="s">
        <v>2917</v>
      </c>
      <c r="D69" s="26" t="s">
        <v>2239</v>
      </c>
      <c r="E69" s="27" t="s">
        <v>515</v>
      </c>
      <c r="F69" s="25" t="s">
        <v>2918</v>
      </c>
      <c r="G69" s="25" t="s">
        <v>110</v>
      </c>
      <c r="H69" s="29">
        <v>10</v>
      </c>
      <c r="I69" s="29">
        <v>9</v>
      </c>
      <c r="J69" s="29" t="s">
        <v>27</v>
      </c>
      <c r="K69" s="29" t="s">
        <v>27</v>
      </c>
      <c r="L69" s="36"/>
      <c r="M69" s="36"/>
      <c r="N69" s="36"/>
      <c r="O69" s="36"/>
      <c r="P69" s="175">
        <v>6</v>
      </c>
      <c r="Q69" s="32">
        <f t="shared" si="0"/>
        <v>7.7</v>
      </c>
      <c r="R69" s="33" t="str">
        <f t="shared" si="3"/>
        <v>B</v>
      </c>
      <c r="S69" s="34" t="str">
        <f t="shared" si="1"/>
        <v>Khá</v>
      </c>
      <c r="T69" s="35" t="str">
        <f t="shared" si="4"/>
        <v/>
      </c>
      <c r="U69" s="3"/>
      <c r="V69" s="101" t="str">
        <f t="shared" si="2"/>
        <v>Đạt</v>
      </c>
      <c r="W69" s="84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2"/>
    </row>
    <row r="70" spans="2:38" ht="20.25" customHeight="1">
      <c r="B70" s="24">
        <v>60</v>
      </c>
      <c r="C70" s="25" t="s">
        <v>2919</v>
      </c>
      <c r="D70" s="26" t="s">
        <v>2920</v>
      </c>
      <c r="E70" s="27" t="s">
        <v>522</v>
      </c>
      <c r="F70" s="25" t="s">
        <v>813</v>
      </c>
      <c r="G70" s="25" t="s">
        <v>115</v>
      </c>
      <c r="H70" s="29">
        <v>10</v>
      </c>
      <c r="I70" s="29">
        <v>8</v>
      </c>
      <c r="J70" s="29" t="s">
        <v>27</v>
      </c>
      <c r="K70" s="29" t="s">
        <v>27</v>
      </c>
      <c r="L70" s="36"/>
      <c r="M70" s="36"/>
      <c r="N70" s="36"/>
      <c r="O70" s="36"/>
      <c r="P70" s="175">
        <v>2</v>
      </c>
      <c r="Q70" s="32">
        <f t="shared" si="0"/>
        <v>5.4</v>
      </c>
      <c r="R70" s="33" t="str">
        <f t="shared" si="3"/>
        <v>D+</v>
      </c>
      <c r="S70" s="34" t="str">
        <f t="shared" si="1"/>
        <v>Trung bình yếu</v>
      </c>
      <c r="T70" s="35" t="str">
        <f t="shared" si="4"/>
        <v/>
      </c>
      <c r="U70" s="3"/>
      <c r="V70" s="101" t="str">
        <f t="shared" si="2"/>
        <v>Đạt</v>
      </c>
      <c r="W70" s="84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2"/>
    </row>
    <row r="71" spans="2:38" ht="20.25" customHeight="1">
      <c r="B71" s="24">
        <v>61</v>
      </c>
      <c r="C71" s="25" t="s">
        <v>2921</v>
      </c>
      <c r="D71" s="26" t="s">
        <v>1179</v>
      </c>
      <c r="E71" s="27" t="s">
        <v>331</v>
      </c>
      <c r="F71" s="25" t="s">
        <v>2259</v>
      </c>
      <c r="G71" s="25" t="s">
        <v>626</v>
      </c>
      <c r="H71" s="29">
        <v>10</v>
      </c>
      <c r="I71" s="29">
        <v>5</v>
      </c>
      <c r="J71" s="29" t="s">
        <v>27</v>
      </c>
      <c r="K71" s="29" t="s">
        <v>27</v>
      </c>
      <c r="L71" s="36"/>
      <c r="M71" s="36"/>
      <c r="N71" s="36"/>
      <c r="O71" s="36"/>
      <c r="P71" s="175">
        <v>3</v>
      </c>
      <c r="Q71" s="32">
        <f t="shared" si="0"/>
        <v>5</v>
      </c>
      <c r="R71" s="33" t="str">
        <f t="shared" si="3"/>
        <v>D+</v>
      </c>
      <c r="S71" s="34" t="str">
        <f t="shared" si="1"/>
        <v>Trung bình yếu</v>
      </c>
      <c r="T71" s="35" t="str">
        <f t="shared" si="4"/>
        <v/>
      </c>
      <c r="U71" s="3"/>
      <c r="V71" s="101" t="str">
        <f t="shared" si="2"/>
        <v>Đạt</v>
      </c>
      <c r="W71" s="84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2"/>
    </row>
    <row r="72" spans="2:38" ht="20.25" customHeight="1">
      <c r="B72" s="24">
        <v>62</v>
      </c>
      <c r="C72" s="25" t="s">
        <v>2922</v>
      </c>
      <c r="D72" s="26" t="s">
        <v>303</v>
      </c>
      <c r="E72" s="27" t="s">
        <v>331</v>
      </c>
      <c r="F72" s="25" t="s">
        <v>326</v>
      </c>
      <c r="G72" s="25" t="s">
        <v>653</v>
      </c>
      <c r="H72" s="29">
        <v>10</v>
      </c>
      <c r="I72" s="29">
        <v>6</v>
      </c>
      <c r="J72" s="29" t="s">
        <v>27</v>
      </c>
      <c r="K72" s="29" t="s">
        <v>27</v>
      </c>
      <c r="L72" s="36"/>
      <c r="M72" s="36"/>
      <c r="N72" s="36"/>
      <c r="O72" s="36"/>
      <c r="P72" s="175">
        <v>4</v>
      </c>
      <c r="Q72" s="32">
        <f t="shared" si="0"/>
        <v>5.8</v>
      </c>
      <c r="R72" s="33" t="str">
        <f t="shared" si="3"/>
        <v>C</v>
      </c>
      <c r="S72" s="34" t="str">
        <f t="shared" si="1"/>
        <v>Trung bình</v>
      </c>
      <c r="T72" s="35" t="str">
        <f t="shared" si="4"/>
        <v/>
      </c>
      <c r="U72" s="3"/>
      <c r="V72" s="101" t="str">
        <f t="shared" si="2"/>
        <v>Đạt</v>
      </c>
      <c r="W72" s="84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2"/>
    </row>
    <row r="73" spans="2:38" ht="20.25" customHeight="1">
      <c r="B73" s="24">
        <v>63</v>
      </c>
      <c r="C73" s="25" t="s">
        <v>2923</v>
      </c>
      <c r="D73" s="26" t="s">
        <v>712</v>
      </c>
      <c r="E73" s="27" t="s">
        <v>343</v>
      </c>
      <c r="F73" s="25" t="s">
        <v>1651</v>
      </c>
      <c r="G73" s="25" t="s">
        <v>83</v>
      </c>
      <c r="H73" s="29">
        <v>10</v>
      </c>
      <c r="I73" s="29">
        <v>4</v>
      </c>
      <c r="J73" s="29" t="s">
        <v>27</v>
      </c>
      <c r="K73" s="29" t="s">
        <v>27</v>
      </c>
      <c r="L73" s="36"/>
      <c r="M73" s="36"/>
      <c r="N73" s="36"/>
      <c r="O73" s="36"/>
      <c r="P73" s="175">
        <v>3</v>
      </c>
      <c r="Q73" s="32">
        <f t="shared" si="0"/>
        <v>4.7</v>
      </c>
      <c r="R73" s="33" t="str">
        <f t="shared" si="3"/>
        <v>D</v>
      </c>
      <c r="S73" s="34" t="str">
        <f t="shared" si="1"/>
        <v>Trung bình yếu</v>
      </c>
      <c r="T73" s="35" t="str">
        <f t="shared" si="4"/>
        <v/>
      </c>
      <c r="U73" s="3"/>
      <c r="V73" s="101" t="str">
        <f t="shared" si="2"/>
        <v>Đạt</v>
      </c>
      <c r="W73" s="84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2"/>
    </row>
    <row r="74" spans="2:38" ht="20.25" customHeight="1">
      <c r="B74" s="24">
        <v>64</v>
      </c>
      <c r="C74" s="25" t="s">
        <v>2924</v>
      </c>
      <c r="D74" s="26" t="s">
        <v>2925</v>
      </c>
      <c r="E74" s="27" t="s">
        <v>1077</v>
      </c>
      <c r="F74" s="25" t="s">
        <v>543</v>
      </c>
      <c r="G74" s="25" t="s">
        <v>91</v>
      </c>
      <c r="H74" s="29">
        <v>10</v>
      </c>
      <c r="I74" s="29">
        <v>5</v>
      </c>
      <c r="J74" s="29" t="s">
        <v>27</v>
      </c>
      <c r="K74" s="29" t="s">
        <v>27</v>
      </c>
      <c r="L74" s="36"/>
      <c r="M74" s="36"/>
      <c r="N74" s="36"/>
      <c r="O74" s="36"/>
      <c r="P74" s="175">
        <v>2</v>
      </c>
      <c r="Q74" s="32">
        <f t="shared" si="0"/>
        <v>4.5</v>
      </c>
      <c r="R74" s="33" t="str">
        <f t="shared" si="3"/>
        <v>D</v>
      </c>
      <c r="S74" s="34" t="str">
        <f t="shared" si="1"/>
        <v>Trung bình yếu</v>
      </c>
      <c r="T74" s="35" t="str">
        <f t="shared" si="4"/>
        <v/>
      </c>
      <c r="U74" s="3"/>
      <c r="V74" s="101" t="str">
        <f t="shared" si="2"/>
        <v>Đạt</v>
      </c>
      <c r="W74" s="84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2"/>
    </row>
    <row r="75" spans="2:38" ht="20.25" customHeight="1">
      <c r="B75" s="24">
        <v>65</v>
      </c>
      <c r="C75" s="25" t="s">
        <v>2926</v>
      </c>
      <c r="D75" s="26" t="s">
        <v>2927</v>
      </c>
      <c r="E75" s="27" t="s">
        <v>1497</v>
      </c>
      <c r="F75" s="25" t="s">
        <v>2928</v>
      </c>
      <c r="G75" s="25" t="s">
        <v>91</v>
      </c>
      <c r="H75" s="29">
        <v>10</v>
      </c>
      <c r="I75" s="29">
        <v>6</v>
      </c>
      <c r="J75" s="29" t="s">
        <v>27</v>
      </c>
      <c r="K75" s="29" t="s">
        <v>27</v>
      </c>
      <c r="L75" s="36"/>
      <c r="M75" s="36"/>
      <c r="N75" s="36"/>
      <c r="O75" s="36"/>
      <c r="P75" s="175">
        <v>2</v>
      </c>
      <c r="Q75" s="32">
        <f t="shared" ref="Q75:Q138" si="5">ROUND(SUMPRODUCT(H75:P75,$H$10:$P$10)/100,1)</f>
        <v>4.8</v>
      </c>
      <c r="R75" s="33" t="str">
        <f t="shared" si="3"/>
        <v>D</v>
      </c>
      <c r="S75" s="34" t="str">
        <f t="shared" si="1"/>
        <v>Trung bình yếu</v>
      </c>
      <c r="T75" s="35" t="str">
        <f t="shared" si="4"/>
        <v/>
      </c>
      <c r="U75" s="3"/>
      <c r="V75" s="101" t="str">
        <f t="shared" si="2"/>
        <v>Đạt</v>
      </c>
      <c r="W75" s="84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2"/>
    </row>
    <row r="76" spans="2:38" ht="20.25" customHeight="1">
      <c r="B76" s="24">
        <v>66</v>
      </c>
      <c r="C76" s="25" t="s">
        <v>2929</v>
      </c>
      <c r="D76" s="26" t="s">
        <v>1103</v>
      </c>
      <c r="E76" s="27" t="s">
        <v>2930</v>
      </c>
      <c r="F76" s="25" t="s">
        <v>2931</v>
      </c>
      <c r="G76" s="25" t="s">
        <v>424</v>
      </c>
      <c r="H76" s="29">
        <v>10</v>
      </c>
      <c r="I76" s="29">
        <v>9</v>
      </c>
      <c r="J76" s="29" t="s">
        <v>27</v>
      </c>
      <c r="K76" s="29" t="s">
        <v>27</v>
      </c>
      <c r="L76" s="36"/>
      <c r="M76" s="36"/>
      <c r="N76" s="36"/>
      <c r="O76" s="36"/>
      <c r="P76" s="175">
        <v>3</v>
      </c>
      <c r="Q76" s="32">
        <f t="shared" si="5"/>
        <v>6.2</v>
      </c>
      <c r="R76" s="33" t="str">
        <f t="shared" si="3"/>
        <v>C</v>
      </c>
      <c r="S76" s="34" t="str">
        <f t="shared" si="1"/>
        <v>Trung bình</v>
      </c>
      <c r="T76" s="35" t="str">
        <f t="shared" si="4"/>
        <v/>
      </c>
      <c r="U76" s="3"/>
      <c r="V76" s="101" t="str">
        <f t="shared" ref="V76:V139" si="6">IF(T76="Không đủ ĐKDT","Học lại",IF(T76="Đình chỉ thi","Học lại",IF(AND(MID(G76,2,2)&gt;="12",T76="Vắng"),"Học lại",IF(T76="Vắng có phép", "Thi lại",IF(T76="Nợ học phí", "Thi lại",IF(AND((MID(G76,2,2)&lt;"12"),Q76&lt;4.5),"Thi lại",IF(Q76&lt;4,"Học lại","Đạt")))))))</f>
        <v>Đạt</v>
      </c>
      <c r="W76" s="84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2"/>
    </row>
    <row r="77" spans="2:38" ht="20.25" customHeight="1">
      <c r="B77" s="24">
        <v>67</v>
      </c>
      <c r="C77" s="25" t="s">
        <v>2932</v>
      </c>
      <c r="D77" s="26" t="s">
        <v>152</v>
      </c>
      <c r="E77" s="27" t="s">
        <v>348</v>
      </c>
      <c r="F77" s="25" t="s">
        <v>74</v>
      </c>
      <c r="G77" s="25" t="s">
        <v>138</v>
      </c>
      <c r="H77" s="29">
        <v>10</v>
      </c>
      <c r="I77" s="29">
        <v>6</v>
      </c>
      <c r="J77" s="29" t="s">
        <v>27</v>
      </c>
      <c r="K77" s="29" t="s">
        <v>27</v>
      </c>
      <c r="L77" s="36"/>
      <c r="M77" s="36"/>
      <c r="N77" s="36"/>
      <c r="O77" s="36"/>
      <c r="P77" s="175">
        <v>2</v>
      </c>
      <c r="Q77" s="32">
        <f t="shared" si="5"/>
        <v>4.8</v>
      </c>
      <c r="R77" s="33" t="str">
        <f t="shared" si="3"/>
        <v>D</v>
      </c>
      <c r="S77" s="34" t="str">
        <f t="shared" si="1"/>
        <v>Trung bình yếu</v>
      </c>
      <c r="T77" s="35" t="str">
        <f t="shared" si="4"/>
        <v/>
      </c>
      <c r="U77" s="3"/>
      <c r="V77" s="101" t="str">
        <f t="shared" si="6"/>
        <v>Đạt</v>
      </c>
      <c r="W77" s="84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2"/>
    </row>
    <row r="78" spans="2:38" hidden="1">
      <c r="B78" s="24">
        <v>68</v>
      </c>
      <c r="C78" s="25"/>
      <c r="D78" s="26"/>
      <c r="E78" s="27"/>
      <c r="F78" s="28"/>
      <c r="G78" s="25"/>
      <c r="H78" s="29" t="s">
        <v>27</v>
      </c>
      <c r="I78" s="29" t="s">
        <v>27</v>
      </c>
      <c r="J78" s="29" t="s">
        <v>27</v>
      </c>
      <c r="K78" s="29" t="s">
        <v>27</v>
      </c>
      <c r="L78" s="36"/>
      <c r="M78" s="36"/>
      <c r="N78" s="36"/>
      <c r="O78" s="36"/>
      <c r="P78" s="31"/>
      <c r="Q78" s="32">
        <f t="shared" si="5"/>
        <v>0</v>
      </c>
      <c r="R78" s="33" t="str">
        <f t="shared" si="3"/>
        <v>F</v>
      </c>
      <c r="S78" s="34" t="str">
        <f t="shared" si="1"/>
        <v>Kém</v>
      </c>
      <c r="T78" s="35" t="str">
        <f t="shared" si="4"/>
        <v/>
      </c>
      <c r="U78" s="3"/>
      <c r="V78" s="101" t="str">
        <f t="shared" si="6"/>
        <v>Thi lại</v>
      </c>
      <c r="W78" s="84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2"/>
    </row>
    <row r="79" spans="2:38" hidden="1">
      <c r="B79" s="24">
        <v>69</v>
      </c>
      <c r="C79" s="25"/>
      <c r="D79" s="26"/>
      <c r="E79" s="27"/>
      <c r="F79" s="28"/>
      <c r="G79" s="25"/>
      <c r="H79" s="29" t="s">
        <v>27</v>
      </c>
      <c r="I79" s="29" t="s">
        <v>27</v>
      </c>
      <c r="J79" s="29" t="s">
        <v>27</v>
      </c>
      <c r="K79" s="29" t="s">
        <v>27</v>
      </c>
      <c r="L79" s="36"/>
      <c r="M79" s="36"/>
      <c r="N79" s="36"/>
      <c r="O79" s="36"/>
      <c r="P79" s="31"/>
      <c r="Q79" s="32">
        <f t="shared" si="5"/>
        <v>0</v>
      </c>
      <c r="R79" s="33" t="str">
        <f t="shared" si="3"/>
        <v>F</v>
      </c>
      <c r="S79" s="34" t="str">
        <f t="shared" si="1"/>
        <v>Kém</v>
      </c>
      <c r="T79" s="35" t="str">
        <f t="shared" si="4"/>
        <v/>
      </c>
      <c r="U79" s="3"/>
      <c r="V79" s="101" t="str">
        <f t="shared" si="6"/>
        <v>Thi lại</v>
      </c>
      <c r="W79" s="84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2"/>
    </row>
    <row r="80" spans="2:38" hidden="1">
      <c r="B80" s="24">
        <v>70</v>
      </c>
      <c r="C80" s="25"/>
      <c r="D80" s="26"/>
      <c r="E80" s="27"/>
      <c r="F80" s="28"/>
      <c r="G80" s="25"/>
      <c r="H80" s="29" t="s">
        <v>27</v>
      </c>
      <c r="I80" s="29" t="s">
        <v>27</v>
      </c>
      <c r="J80" s="29" t="s">
        <v>27</v>
      </c>
      <c r="K80" s="29" t="s">
        <v>27</v>
      </c>
      <c r="L80" s="36"/>
      <c r="M80" s="36"/>
      <c r="N80" s="36"/>
      <c r="O80" s="36"/>
      <c r="P80" s="31"/>
      <c r="Q80" s="32">
        <f t="shared" si="5"/>
        <v>0</v>
      </c>
      <c r="R80" s="33" t="str">
        <f t="shared" si="3"/>
        <v>F</v>
      </c>
      <c r="S80" s="34" t="str">
        <f t="shared" si="1"/>
        <v>Kém</v>
      </c>
      <c r="T80" s="35" t="str">
        <f t="shared" si="4"/>
        <v/>
      </c>
      <c r="U80" s="3"/>
      <c r="V80" s="101" t="str">
        <f t="shared" si="6"/>
        <v>Thi lại</v>
      </c>
      <c r="W80" s="84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2"/>
    </row>
    <row r="81" spans="2:38" hidden="1">
      <c r="B81" s="24">
        <v>71</v>
      </c>
      <c r="C81" s="25"/>
      <c r="D81" s="26"/>
      <c r="E81" s="27"/>
      <c r="F81" s="28"/>
      <c r="G81" s="25"/>
      <c r="H81" s="29" t="s">
        <v>27</v>
      </c>
      <c r="I81" s="29" t="s">
        <v>27</v>
      </c>
      <c r="J81" s="29" t="s">
        <v>27</v>
      </c>
      <c r="K81" s="29" t="s">
        <v>27</v>
      </c>
      <c r="L81" s="36"/>
      <c r="M81" s="36"/>
      <c r="N81" s="36"/>
      <c r="O81" s="36"/>
      <c r="P81" s="31"/>
      <c r="Q81" s="32">
        <f t="shared" si="5"/>
        <v>0</v>
      </c>
      <c r="R81" s="33" t="str">
        <f t="shared" si="3"/>
        <v>F</v>
      </c>
      <c r="S81" s="34" t="str">
        <f t="shared" si="1"/>
        <v>Kém</v>
      </c>
      <c r="T81" s="35" t="str">
        <f t="shared" si="4"/>
        <v/>
      </c>
      <c r="U81" s="3"/>
      <c r="V81" s="101" t="str">
        <f t="shared" si="6"/>
        <v>Thi lại</v>
      </c>
      <c r="W81" s="84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2"/>
    </row>
    <row r="82" spans="2:38" hidden="1">
      <c r="B82" s="24">
        <v>72</v>
      </c>
      <c r="C82" s="25"/>
      <c r="D82" s="26"/>
      <c r="E82" s="27"/>
      <c r="F82" s="28"/>
      <c r="G82" s="25"/>
      <c r="H82" s="29" t="s">
        <v>27</v>
      </c>
      <c r="I82" s="29" t="s">
        <v>27</v>
      </c>
      <c r="J82" s="29" t="s">
        <v>27</v>
      </c>
      <c r="K82" s="29" t="s">
        <v>27</v>
      </c>
      <c r="L82" s="36"/>
      <c r="M82" s="36"/>
      <c r="N82" s="36"/>
      <c r="O82" s="36"/>
      <c r="P82" s="31"/>
      <c r="Q82" s="32">
        <f t="shared" si="5"/>
        <v>0</v>
      </c>
      <c r="R82" s="33" t="str">
        <f t="shared" si="3"/>
        <v>F</v>
      </c>
      <c r="S82" s="34" t="str">
        <f t="shared" si="1"/>
        <v>Kém</v>
      </c>
      <c r="T82" s="35" t="str">
        <f t="shared" si="4"/>
        <v/>
      </c>
      <c r="U82" s="3"/>
      <c r="V82" s="101" t="str">
        <f t="shared" si="6"/>
        <v>Thi lại</v>
      </c>
      <c r="W82" s="84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2"/>
    </row>
    <row r="83" spans="2:38" hidden="1">
      <c r="B83" s="24">
        <v>73</v>
      </c>
      <c r="C83" s="25"/>
      <c r="D83" s="26"/>
      <c r="E83" s="27"/>
      <c r="F83" s="28"/>
      <c r="G83" s="25"/>
      <c r="H83" s="29" t="s">
        <v>27</v>
      </c>
      <c r="I83" s="29" t="s">
        <v>27</v>
      </c>
      <c r="J83" s="29" t="s">
        <v>27</v>
      </c>
      <c r="K83" s="29" t="s">
        <v>27</v>
      </c>
      <c r="L83" s="36"/>
      <c r="M83" s="36"/>
      <c r="N83" s="36"/>
      <c r="O83" s="36"/>
      <c r="P83" s="31"/>
      <c r="Q83" s="32">
        <f t="shared" si="5"/>
        <v>0</v>
      </c>
      <c r="R83" s="33" t="str">
        <f t="shared" si="3"/>
        <v>F</v>
      </c>
      <c r="S83" s="34" t="str">
        <f t="shared" si="1"/>
        <v>Kém</v>
      </c>
      <c r="T83" s="35" t="str">
        <f t="shared" si="4"/>
        <v/>
      </c>
      <c r="U83" s="3"/>
      <c r="V83" s="101" t="str">
        <f t="shared" si="6"/>
        <v>Thi lại</v>
      </c>
      <c r="W83" s="84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2"/>
    </row>
    <row r="84" spans="2:38" hidden="1">
      <c r="B84" s="24">
        <v>74</v>
      </c>
      <c r="C84" s="25"/>
      <c r="D84" s="26"/>
      <c r="E84" s="27"/>
      <c r="F84" s="28"/>
      <c r="G84" s="25"/>
      <c r="H84" s="29" t="s">
        <v>27</v>
      </c>
      <c r="I84" s="29" t="s">
        <v>27</v>
      </c>
      <c r="J84" s="29" t="s">
        <v>27</v>
      </c>
      <c r="K84" s="29" t="s">
        <v>27</v>
      </c>
      <c r="L84" s="36"/>
      <c r="M84" s="36"/>
      <c r="N84" s="36"/>
      <c r="O84" s="36"/>
      <c r="P84" s="31"/>
      <c r="Q84" s="32">
        <f t="shared" si="5"/>
        <v>0</v>
      </c>
      <c r="R84" s="33" t="str">
        <f t="shared" si="3"/>
        <v>F</v>
      </c>
      <c r="S84" s="34" t="str">
        <f t="shared" si="1"/>
        <v>Kém</v>
      </c>
      <c r="T84" s="35" t="str">
        <f t="shared" si="4"/>
        <v/>
      </c>
      <c r="U84" s="3"/>
      <c r="V84" s="101" t="str">
        <f t="shared" si="6"/>
        <v>Thi lại</v>
      </c>
      <c r="W84" s="84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2"/>
    </row>
    <row r="85" spans="2:38" hidden="1">
      <c r="B85" s="24">
        <v>75</v>
      </c>
      <c r="C85" s="25"/>
      <c r="D85" s="26"/>
      <c r="E85" s="27"/>
      <c r="F85" s="28"/>
      <c r="G85" s="25"/>
      <c r="H85" s="29" t="s">
        <v>27</v>
      </c>
      <c r="I85" s="29" t="s">
        <v>27</v>
      </c>
      <c r="J85" s="29" t="s">
        <v>27</v>
      </c>
      <c r="K85" s="29" t="s">
        <v>27</v>
      </c>
      <c r="L85" s="36"/>
      <c r="M85" s="36"/>
      <c r="N85" s="36"/>
      <c r="O85" s="36"/>
      <c r="P85" s="31"/>
      <c r="Q85" s="32">
        <f t="shared" si="5"/>
        <v>0</v>
      </c>
      <c r="R85" s="33" t="str">
        <f t="shared" si="3"/>
        <v>F</v>
      </c>
      <c r="S85" s="34" t="str">
        <f t="shared" si="1"/>
        <v>Kém</v>
      </c>
      <c r="T85" s="35" t="str">
        <f t="shared" si="4"/>
        <v/>
      </c>
      <c r="U85" s="3"/>
      <c r="V85" s="101" t="str">
        <f t="shared" si="6"/>
        <v>Thi lại</v>
      </c>
      <c r="W85" s="84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2"/>
    </row>
    <row r="86" spans="2:38" hidden="1">
      <c r="B86" s="24">
        <v>76</v>
      </c>
      <c r="C86" s="25"/>
      <c r="D86" s="26"/>
      <c r="E86" s="27"/>
      <c r="F86" s="28"/>
      <c r="G86" s="25"/>
      <c r="H86" s="29" t="s">
        <v>27</v>
      </c>
      <c r="I86" s="29" t="s">
        <v>27</v>
      </c>
      <c r="J86" s="29" t="s">
        <v>27</v>
      </c>
      <c r="K86" s="29" t="s">
        <v>27</v>
      </c>
      <c r="L86" s="36"/>
      <c r="M86" s="36"/>
      <c r="N86" s="36"/>
      <c r="O86" s="36"/>
      <c r="P86" s="31"/>
      <c r="Q86" s="32">
        <f t="shared" si="5"/>
        <v>0</v>
      </c>
      <c r="R86" s="33" t="str">
        <f t="shared" si="3"/>
        <v>F</v>
      </c>
      <c r="S86" s="34" t="str">
        <f t="shared" si="1"/>
        <v>Kém</v>
      </c>
      <c r="T86" s="35" t="str">
        <f t="shared" si="4"/>
        <v/>
      </c>
      <c r="U86" s="3"/>
      <c r="V86" s="101" t="str">
        <f t="shared" si="6"/>
        <v>Thi lại</v>
      </c>
      <c r="W86" s="84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2"/>
    </row>
    <row r="87" spans="2:38" hidden="1">
      <c r="B87" s="24">
        <v>77</v>
      </c>
      <c r="C87" s="25"/>
      <c r="D87" s="26"/>
      <c r="E87" s="27"/>
      <c r="F87" s="28"/>
      <c r="G87" s="25"/>
      <c r="H87" s="29" t="s">
        <v>27</v>
      </c>
      <c r="I87" s="29" t="s">
        <v>27</v>
      </c>
      <c r="J87" s="29" t="s">
        <v>27</v>
      </c>
      <c r="K87" s="29" t="s">
        <v>27</v>
      </c>
      <c r="L87" s="36"/>
      <c r="M87" s="36"/>
      <c r="N87" s="36"/>
      <c r="O87" s="36"/>
      <c r="P87" s="31"/>
      <c r="Q87" s="32">
        <f t="shared" si="5"/>
        <v>0</v>
      </c>
      <c r="R87" s="33" t="str">
        <f t="shared" si="3"/>
        <v>F</v>
      </c>
      <c r="S87" s="34" t="str">
        <f t="shared" si="1"/>
        <v>Kém</v>
      </c>
      <c r="T87" s="35" t="str">
        <f t="shared" si="4"/>
        <v/>
      </c>
      <c r="U87" s="3"/>
      <c r="V87" s="101" t="str">
        <f t="shared" si="6"/>
        <v>Thi lại</v>
      </c>
      <c r="W87" s="84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2"/>
    </row>
    <row r="88" spans="2:38" hidden="1">
      <c r="B88" s="24">
        <v>78</v>
      </c>
      <c r="C88" s="25"/>
      <c r="D88" s="26"/>
      <c r="E88" s="27"/>
      <c r="F88" s="28"/>
      <c r="G88" s="25"/>
      <c r="H88" s="29" t="s">
        <v>27</v>
      </c>
      <c r="I88" s="29" t="s">
        <v>27</v>
      </c>
      <c r="J88" s="29" t="s">
        <v>27</v>
      </c>
      <c r="K88" s="29" t="s">
        <v>27</v>
      </c>
      <c r="L88" s="36"/>
      <c r="M88" s="36"/>
      <c r="N88" s="36"/>
      <c r="O88" s="36"/>
      <c r="P88" s="31"/>
      <c r="Q88" s="32">
        <f t="shared" si="5"/>
        <v>0</v>
      </c>
      <c r="R88" s="33" t="str">
        <f t="shared" si="3"/>
        <v>F</v>
      </c>
      <c r="S88" s="34" t="str">
        <f t="shared" si="1"/>
        <v>Kém</v>
      </c>
      <c r="T88" s="35" t="str">
        <f t="shared" si="4"/>
        <v/>
      </c>
      <c r="U88" s="3"/>
      <c r="V88" s="101" t="str">
        <f t="shared" si="6"/>
        <v>Thi lại</v>
      </c>
      <c r="W88" s="84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2"/>
    </row>
    <row r="89" spans="2:38" hidden="1">
      <c r="B89" s="24">
        <v>79</v>
      </c>
      <c r="C89" s="25"/>
      <c r="D89" s="26"/>
      <c r="E89" s="27"/>
      <c r="F89" s="28"/>
      <c r="G89" s="25"/>
      <c r="H89" s="29" t="s">
        <v>27</v>
      </c>
      <c r="I89" s="29" t="s">
        <v>27</v>
      </c>
      <c r="J89" s="29" t="s">
        <v>27</v>
      </c>
      <c r="K89" s="29" t="s">
        <v>27</v>
      </c>
      <c r="L89" s="36"/>
      <c r="M89" s="36"/>
      <c r="N89" s="36"/>
      <c r="O89" s="36"/>
      <c r="P89" s="31"/>
      <c r="Q89" s="32">
        <f t="shared" si="5"/>
        <v>0</v>
      </c>
      <c r="R89" s="33" t="str">
        <f t="shared" si="3"/>
        <v>F</v>
      </c>
      <c r="S89" s="34" t="str">
        <f t="shared" si="1"/>
        <v>Kém</v>
      </c>
      <c r="T89" s="35" t="str">
        <f t="shared" si="4"/>
        <v/>
      </c>
      <c r="U89" s="3"/>
      <c r="V89" s="101" t="str">
        <f t="shared" si="6"/>
        <v>Thi lại</v>
      </c>
      <c r="W89" s="84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2"/>
    </row>
    <row r="90" spans="2:38" hidden="1">
      <c r="B90" s="24">
        <v>80</v>
      </c>
      <c r="C90" s="25"/>
      <c r="D90" s="26"/>
      <c r="E90" s="27"/>
      <c r="F90" s="28"/>
      <c r="G90" s="25"/>
      <c r="H90" s="29" t="s">
        <v>27</v>
      </c>
      <c r="I90" s="29" t="s">
        <v>27</v>
      </c>
      <c r="J90" s="29" t="s">
        <v>27</v>
      </c>
      <c r="K90" s="29" t="s">
        <v>27</v>
      </c>
      <c r="L90" s="36"/>
      <c r="M90" s="36"/>
      <c r="N90" s="36"/>
      <c r="O90" s="36"/>
      <c r="P90" s="31"/>
      <c r="Q90" s="32">
        <f t="shared" si="5"/>
        <v>0</v>
      </c>
      <c r="R90" s="33" t="str">
        <f t="shared" si="3"/>
        <v>F</v>
      </c>
      <c r="S90" s="34" t="str">
        <f t="shared" si="1"/>
        <v>Kém</v>
      </c>
      <c r="T90" s="35" t="str">
        <f t="shared" si="4"/>
        <v/>
      </c>
      <c r="U90" s="3"/>
      <c r="V90" s="101" t="str">
        <f t="shared" si="6"/>
        <v>Thi lại</v>
      </c>
      <c r="W90" s="84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2"/>
    </row>
    <row r="91" spans="2:38" hidden="1">
      <c r="B91" s="24">
        <v>81</v>
      </c>
      <c r="C91" s="25"/>
      <c r="D91" s="26"/>
      <c r="E91" s="27"/>
      <c r="F91" s="28"/>
      <c r="G91" s="25"/>
      <c r="H91" s="29" t="s">
        <v>27</v>
      </c>
      <c r="I91" s="29" t="s">
        <v>27</v>
      </c>
      <c r="J91" s="29" t="s">
        <v>27</v>
      </c>
      <c r="K91" s="29" t="s">
        <v>27</v>
      </c>
      <c r="L91" s="36"/>
      <c r="M91" s="36"/>
      <c r="N91" s="36"/>
      <c r="O91" s="36"/>
      <c r="P91" s="31"/>
      <c r="Q91" s="32">
        <f t="shared" si="5"/>
        <v>0</v>
      </c>
      <c r="R91" s="33" t="str">
        <f t="shared" si="3"/>
        <v>F</v>
      </c>
      <c r="S91" s="34" t="str">
        <f t="shared" si="1"/>
        <v>Kém</v>
      </c>
      <c r="T91" s="35" t="str">
        <f t="shared" si="4"/>
        <v/>
      </c>
      <c r="U91" s="3"/>
      <c r="V91" s="101" t="str">
        <f t="shared" si="6"/>
        <v>Thi lại</v>
      </c>
      <c r="W91" s="84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2"/>
    </row>
    <row r="92" spans="2:38" hidden="1">
      <c r="B92" s="24">
        <v>82</v>
      </c>
      <c r="C92" s="25"/>
      <c r="D92" s="26"/>
      <c r="E92" s="27"/>
      <c r="F92" s="28"/>
      <c r="G92" s="25"/>
      <c r="H92" s="29" t="s">
        <v>27</v>
      </c>
      <c r="I92" s="29" t="s">
        <v>27</v>
      </c>
      <c r="J92" s="29" t="s">
        <v>27</v>
      </c>
      <c r="K92" s="29" t="s">
        <v>27</v>
      </c>
      <c r="L92" s="36"/>
      <c r="M92" s="36"/>
      <c r="N92" s="36"/>
      <c r="O92" s="36"/>
      <c r="P92" s="31"/>
      <c r="Q92" s="32">
        <f t="shared" si="5"/>
        <v>0</v>
      </c>
      <c r="R92" s="33" t="str">
        <f t="shared" si="3"/>
        <v>F</v>
      </c>
      <c r="S92" s="34" t="str">
        <f t="shared" si="1"/>
        <v>Kém</v>
      </c>
      <c r="T92" s="35" t="str">
        <f t="shared" si="4"/>
        <v/>
      </c>
      <c r="U92" s="3"/>
      <c r="V92" s="101" t="str">
        <f t="shared" si="6"/>
        <v>Thi lại</v>
      </c>
      <c r="W92" s="84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2"/>
    </row>
    <row r="93" spans="2:38" hidden="1">
      <c r="B93" s="24">
        <v>83</v>
      </c>
      <c r="C93" s="25"/>
      <c r="D93" s="26"/>
      <c r="E93" s="27"/>
      <c r="F93" s="28"/>
      <c r="G93" s="25"/>
      <c r="H93" s="29" t="s">
        <v>27</v>
      </c>
      <c r="I93" s="29" t="s">
        <v>27</v>
      </c>
      <c r="J93" s="29" t="s">
        <v>27</v>
      </c>
      <c r="K93" s="29" t="s">
        <v>27</v>
      </c>
      <c r="L93" s="36"/>
      <c r="M93" s="36"/>
      <c r="N93" s="36"/>
      <c r="O93" s="36"/>
      <c r="P93" s="31"/>
      <c r="Q93" s="32">
        <f t="shared" si="5"/>
        <v>0</v>
      </c>
      <c r="R93" s="33" t="str">
        <f t="shared" si="3"/>
        <v>F</v>
      </c>
      <c r="S93" s="34" t="str">
        <f t="shared" si="1"/>
        <v>Kém</v>
      </c>
      <c r="T93" s="35" t="str">
        <f t="shared" si="4"/>
        <v/>
      </c>
      <c r="U93" s="3"/>
      <c r="V93" s="101" t="str">
        <f t="shared" si="6"/>
        <v>Thi lại</v>
      </c>
      <c r="W93" s="84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2"/>
    </row>
    <row r="94" spans="2:38" hidden="1">
      <c r="B94" s="24">
        <v>84</v>
      </c>
      <c r="C94" s="25"/>
      <c r="D94" s="26"/>
      <c r="E94" s="27"/>
      <c r="F94" s="28"/>
      <c r="G94" s="25"/>
      <c r="H94" s="29" t="s">
        <v>27</v>
      </c>
      <c r="I94" s="29" t="s">
        <v>27</v>
      </c>
      <c r="J94" s="29" t="s">
        <v>27</v>
      </c>
      <c r="K94" s="29" t="s">
        <v>27</v>
      </c>
      <c r="L94" s="36"/>
      <c r="M94" s="36"/>
      <c r="N94" s="36"/>
      <c r="O94" s="36"/>
      <c r="P94" s="31"/>
      <c r="Q94" s="32">
        <f t="shared" si="5"/>
        <v>0</v>
      </c>
      <c r="R94" s="33" t="str">
        <f t="shared" si="3"/>
        <v>F</v>
      </c>
      <c r="S94" s="34" t="str">
        <f t="shared" si="1"/>
        <v>Kém</v>
      </c>
      <c r="T94" s="35" t="str">
        <f t="shared" si="4"/>
        <v/>
      </c>
      <c r="U94" s="3"/>
      <c r="V94" s="101" t="str">
        <f t="shared" si="6"/>
        <v>Thi lại</v>
      </c>
      <c r="W94" s="84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2"/>
    </row>
    <row r="95" spans="2:38" hidden="1">
      <c r="B95" s="24">
        <v>85</v>
      </c>
      <c r="C95" s="25"/>
      <c r="D95" s="26"/>
      <c r="E95" s="27"/>
      <c r="F95" s="28"/>
      <c r="G95" s="25"/>
      <c r="H95" s="29" t="s">
        <v>27</v>
      </c>
      <c r="I95" s="29" t="s">
        <v>27</v>
      </c>
      <c r="J95" s="29" t="s">
        <v>27</v>
      </c>
      <c r="K95" s="29" t="s">
        <v>27</v>
      </c>
      <c r="L95" s="36"/>
      <c r="M95" s="36"/>
      <c r="N95" s="36"/>
      <c r="O95" s="36"/>
      <c r="P95" s="31"/>
      <c r="Q95" s="32">
        <f t="shared" si="5"/>
        <v>0</v>
      </c>
      <c r="R95" s="33" t="str">
        <f t="shared" si="3"/>
        <v>F</v>
      </c>
      <c r="S95" s="34" t="str">
        <f t="shared" si="1"/>
        <v>Kém</v>
      </c>
      <c r="T95" s="35" t="str">
        <f t="shared" si="4"/>
        <v/>
      </c>
      <c r="U95" s="3"/>
      <c r="V95" s="101" t="str">
        <f t="shared" si="6"/>
        <v>Thi lại</v>
      </c>
      <c r="W95" s="84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2"/>
    </row>
    <row r="96" spans="2:38" hidden="1">
      <c r="B96" s="24">
        <v>86</v>
      </c>
      <c r="C96" s="25"/>
      <c r="D96" s="26"/>
      <c r="E96" s="27"/>
      <c r="F96" s="28"/>
      <c r="G96" s="25"/>
      <c r="H96" s="29" t="s">
        <v>27</v>
      </c>
      <c r="I96" s="29" t="s">
        <v>27</v>
      </c>
      <c r="J96" s="29" t="s">
        <v>27</v>
      </c>
      <c r="K96" s="29" t="s">
        <v>27</v>
      </c>
      <c r="L96" s="36"/>
      <c r="M96" s="36"/>
      <c r="N96" s="36"/>
      <c r="O96" s="36"/>
      <c r="P96" s="31"/>
      <c r="Q96" s="32">
        <f t="shared" si="5"/>
        <v>0</v>
      </c>
      <c r="R96" s="33" t="str">
        <f t="shared" si="3"/>
        <v>F</v>
      </c>
      <c r="S96" s="34" t="str">
        <f t="shared" si="1"/>
        <v>Kém</v>
      </c>
      <c r="T96" s="35" t="str">
        <f t="shared" si="4"/>
        <v/>
      </c>
      <c r="U96" s="3"/>
      <c r="V96" s="101" t="str">
        <f t="shared" si="6"/>
        <v>Thi lại</v>
      </c>
      <c r="W96" s="84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2"/>
    </row>
    <row r="97" spans="2:38" hidden="1">
      <c r="B97" s="24">
        <v>87</v>
      </c>
      <c r="C97" s="25"/>
      <c r="D97" s="26"/>
      <c r="E97" s="27"/>
      <c r="F97" s="28"/>
      <c r="G97" s="25"/>
      <c r="H97" s="29" t="s">
        <v>27</v>
      </c>
      <c r="I97" s="29" t="s">
        <v>27</v>
      </c>
      <c r="J97" s="29" t="s">
        <v>27</v>
      </c>
      <c r="K97" s="29" t="s">
        <v>27</v>
      </c>
      <c r="L97" s="36"/>
      <c r="M97" s="36"/>
      <c r="N97" s="36"/>
      <c r="O97" s="36"/>
      <c r="P97" s="31"/>
      <c r="Q97" s="32">
        <f t="shared" si="5"/>
        <v>0</v>
      </c>
      <c r="R97" s="33" t="str">
        <f t="shared" si="3"/>
        <v>F</v>
      </c>
      <c r="S97" s="34" t="str">
        <f t="shared" si="1"/>
        <v>Kém</v>
      </c>
      <c r="T97" s="35" t="str">
        <f t="shared" si="4"/>
        <v/>
      </c>
      <c r="U97" s="3"/>
      <c r="V97" s="101" t="str">
        <f t="shared" si="6"/>
        <v>Thi lại</v>
      </c>
      <c r="W97" s="84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2"/>
    </row>
    <row r="98" spans="2:38" hidden="1">
      <c r="B98" s="24">
        <v>88</v>
      </c>
      <c r="C98" s="25"/>
      <c r="D98" s="26"/>
      <c r="E98" s="27"/>
      <c r="F98" s="28"/>
      <c r="G98" s="25"/>
      <c r="H98" s="29" t="s">
        <v>27</v>
      </c>
      <c r="I98" s="29" t="s">
        <v>27</v>
      </c>
      <c r="J98" s="29" t="s">
        <v>27</v>
      </c>
      <c r="K98" s="29" t="s">
        <v>27</v>
      </c>
      <c r="L98" s="36"/>
      <c r="M98" s="36"/>
      <c r="N98" s="36"/>
      <c r="O98" s="36"/>
      <c r="P98" s="31"/>
      <c r="Q98" s="32">
        <f t="shared" si="5"/>
        <v>0</v>
      </c>
      <c r="R98" s="33" t="str">
        <f t="shared" si="3"/>
        <v>F</v>
      </c>
      <c r="S98" s="34" t="str">
        <f t="shared" si="1"/>
        <v>Kém</v>
      </c>
      <c r="T98" s="35" t="str">
        <f t="shared" si="4"/>
        <v/>
      </c>
      <c r="U98" s="3"/>
      <c r="V98" s="101" t="str">
        <f t="shared" si="6"/>
        <v>Thi lại</v>
      </c>
      <c r="W98" s="84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2"/>
    </row>
    <row r="99" spans="2:38" hidden="1">
      <c r="B99" s="24">
        <v>89</v>
      </c>
      <c r="C99" s="25"/>
      <c r="D99" s="26"/>
      <c r="E99" s="27"/>
      <c r="F99" s="28"/>
      <c r="G99" s="25"/>
      <c r="H99" s="29" t="s">
        <v>27</v>
      </c>
      <c r="I99" s="29" t="s">
        <v>27</v>
      </c>
      <c r="J99" s="29" t="s">
        <v>27</v>
      </c>
      <c r="K99" s="29" t="s">
        <v>27</v>
      </c>
      <c r="L99" s="36"/>
      <c r="M99" s="36"/>
      <c r="N99" s="36"/>
      <c r="O99" s="36"/>
      <c r="P99" s="31"/>
      <c r="Q99" s="32">
        <f t="shared" si="5"/>
        <v>0</v>
      </c>
      <c r="R99" s="33" t="str">
        <f t="shared" si="3"/>
        <v>F</v>
      </c>
      <c r="S99" s="34" t="str">
        <f t="shared" si="1"/>
        <v>Kém</v>
      </c>
      <c r="T99" s="35" t="str">
        <f t="shared" si="4"/>
        <v/>
      </c>
      <c r="U99" s="3"/>
      <c r="V99" s="101" t="str">
        <f t="shared" si="6"/>
        <v>Thi lại</v>
      </c>
      <c r="W99" s="84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2"/>
    </row>
    <row r="100" spans="2:38" hidden="1">
      <c r="B100" s="24">
        <v>90</v>
      </c>
      <c r="C100" s="25"/>
      <c r="D100" s="26"/>
      <c r="E100" s="27"/>
      <c r="F100" s="28"/>
      <c r="G100" s="25"/>
      <c r="H100" s="29" t="s">
        <v>27</v>
      </c>
      <c r="I100" s="29" t="s">
        <v>27</v>
      </c>
      <c r="J100" s="29" t="s">
        <v>27</v>
      </c>
      <c r="K100" s="29" t="s">
        <v>27</v>
      </c>
      <c r="L100" s="36"/>
      <c r="M100" s="36"/>
      <c r="N100" s="36"/>
      <c r="O100" s="36"/>
      <c r="P100" s="31"/>
      <c r="Q100" s="32">
        <f t="shared" si="5"/>
        <v>0</v>
      </c>
      <c r="R100" s="33" t="str">
        <f t="shared" si="3"/>
        <v>F</v>
      </c>
      <c r="S100" s="34" t="str">
        <f t="shared" si="1"/>
        <v>Kém</v>
      </c>
      <c r="T100" s="35" t="str">
        <f t="shared" si="4"/>
        <v/>
      </c>
      <c r="U100" s="3"/>
      <c r="V100" s="101" t="str">
        <f t="shared" si="6"/>
        <v>Thi lại</v>
      </c>
      <c r="W100" s="84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2"/>
    </row>
    <row r="101" spans="2:38" hidden="1">
      <c r="B101" s="24">
        <v>91</v>
      </c>
      <c r="C101" s="25"/>
      <c r="D101" s="26"/>
      <c r="E101" s="27"/>
      <c r="F101" s="28"/>
      <c r="G101" s="25"/>
      <c r="H101" s="29" t="s">
        <v>27</v>
      </c>
      <c r="I101" s="29" t="s">
        <v>27</v>
      </c>
      <c r="J101" s="29" t="s">
        <v>27</v>
      </c>
      <c r="K101" s="29" t="s">
        <v>27</v>
      </c>
      <c r="L101" s="36"/>
      <c r="M101" s="36"/>
      <c r="N101" s="36"/>
      <c r="O101" s="36"/>
      <c r="P101" s="31"/>
      <c r="Q101" s="32">
        <f t="shared" si="5"/>
        <v>0</v>
      </c>
      <c r="R101" s="33" t="str">
        <f t="shared" si="3"/>
        <v>F</v>
      </c>
      <c r="S101" s="34" t="str">
        <f t="shared" si="1"/>
        <v>Kém</v>
      </c>
      <c r="T101" s="35" t="str">
        <f t="shared" si="4"/>
        <v/>
      </c>
      <c r="U101" s="3"/>
      <c r="V101" s="101" t="str">
        <f t="shared" si="6"/>
        <v>Thi lại</v>
      </c>
      <c r="W101" s="84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2"/>
    </row>
    <row r="102" spans="2:38" hidden="1">
      <c r="B102" s="24">
        <v>92</v>
      </c>
      <c r="C102" s="25"/>
      <c r="D102" s="26"/>
      <c r="E102" s="27"/>
      <c r="F102" s="28"/>
      <c r="G102" s="25"/>
      <c r="H102" s="29" t="s">
        <v>27</v>
      </c>
      <c r="I102" s="29" t="s">
        <v>27</v>
      </c>
      <c r="J102" s="29" t="s">
        <v>27</v>
      </c>
      <c r="K102" s="29" t="s">
        <v>27</v>
      </c>
      <c r="L102" s="36"/>
      <c r="M102" s="36"/>
      <c r="N102" s="36"/>
      <c r="O102" s="36"/>
      <c r="P102" s="31"/>
      <c r="Q102" s="32">
        <f t="shared" si="5"/>
        <v>0</v>
      </c>
      <c r="R102" s="33" t="str">
        <f t="shared" si="3"/>
        <v>F</v>
      </c>
      <c r="S102" s="34" t="str">
        <f t="shared" si="1"/>
        <v>Kém</v>
      </c>
      <c r="T102" s="35" t="str">
        <f t="shared" si="4"/>
        <v/>
      </c>
      <c r="U102" s="3"/>
      <c r="V102" s="101" t="str">
        <f t="shared" si="6"/>
        <v>Thi lại</v>
      </c>
      <c r="W102" s="84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2"/>
    </row>
    <row r="103" spans="2:38" hidden="1">
      <c r="B103" s="24">
        <v>93</v>
      </c>
      <c r="C103" s="25"/>
      <c r="D103" s="26"/>
      <c r="E103" s="27"/>
      <c r="F103" s="28"/>
      <c r="G103" s="25"/>
      <c r="H103" s="29" t="s">
        <v>27</v>
      </c>
      <c r="I103" s="29" t="s">
        <v>27</v>
      </c>
      <c r="J103" s="29" t="s">
        <v>27</v>
      </c>
      <c r="K103" s="29" t="s">
        <v>27</v>
      </c>
      <c r="L103" s="36"/>
      <c r="M103" s="36"/>
      <c r="N103" s="36"/>
      <c r="O103" s="36"/>
      <c r="P103" s="31"/>
      <c r="Q103" s="32">
        <f t="shared" si="5"/>
        <v>0</v>
      </c>
      <c r="R103" s="33" t="str">
        <f t="shared" si="3"/>
        <v>F</v>
      </c>
      <c r="S103" s="34" t="str">
        <f t="shared" si="1"/>
        <v>Kém</v>
      </c>
      <c r="T103" s="35" t="str">
        <f t="shared" si="4"/>
        <v/>
      </c>
      <c r="U103" s="3"/>
      <c r="V103" s="101" t="str">
        <f t="shared" si="6"/>
        <v>Thi lại</v>
      </c>
      <c r="W103" s="84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2"/>
    </row>
    <row r="104" spans="2:38" hidden="1">
      <c r="B104" s="24">
        <v>94</v>
      </c>
      <c r="C104" s="25"/>
      <c r="D104" s="26"/>
      <c r="E104" s="27"/>
      <c r="F104" s="28"/>
      <c r="G104" s="25"/>
      <c r="H104" s="29" t="s">
        <v>27</v>
      </c>
      <c r="I104" s="29" t="s">
        <v>27</v>
      </c>
      <c r="J104" s="29" t="s">
        <v>27</v>
      </c>
      <c r="K104" s="29" t="s">
        <v>27</v>
      </c>
      <c r="L104" s="36"/>
      <c r="M104" s="36"/>
      <c r="N104" s="36"/>
      <c r="O104" s="36"/>
      <c r="P104" s="31"/>
      <c r="Q104" s="32">
        <f t="shared" si="5"/>
        <v>0</v>
      </c>
      <c r="R104" s="33" t="str">
        <f t="shared" si="3"/>
        <v>F</v>
      </c>
      <c r="S104" s="34" t="str">
        <f t="shared" si="1"/>
        <v>Kém</v>
      </c>
      <c r="T104" s="35" t="str">
        <f t="shared" si="4"/>
        <v/>
      </c>
      <c r="U104" s="3"/>
      <c r="V104" s="101" t="str">
        <f t="shared" si="6"/>
        <v>Thi lại</v>
      </c>
      <c r="W104" s="84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2"/>
    </row>
    <row r="105" spans="2:38" hidden="1">
      <c r="B105" s="24">
        <v>95</v>
      </c>
      <c r="C105" s="25"/>
      <c r="D105" s="26"/>
      <c r="E105" s="27"/>
      <c r="F105" s="28"/>
      <c r="G105" s="25"/>
      <c r="H105" s="29" t="s">
        <v>27</v>
      </c>
      <c r="I105" s="29" t="s">
        <v>27</v>
      </c>
      <c r="J105" s="29" t="s">
        <v>27</v>
      </c>
      <c r="K105" s="29" t="s">
        <v>27</v>
      </c>
      <c r="L105" s="36"/>
      <c r="M105" s="36"/>
      <c r="N105" s="36"/>
      <c r="O105" s="36"/>
      <c r="P105" s="31"/>
      <c r="Q105" s="32">
        <f t="shared" si="5"/>
        <v>0</v>
      </c>
      <c r="R105" s="33" t="str">
        <f t="shared" si="3"/>
        <v>F</v>
      </c>
      <c r="S105" s="34" t="str">
        <f t="shared" si="1"/>
        <v>Kém</v>
      </c>
      <c r="T105" s="35" t="str">
        <f t="shared" si="4"/>
        <v/>
      </c>
      <c r="U105" s="3"/>
      <c r="V105" s="101" t="str">
        <f t="shared" si="6"/>
        <v>Thi lại</v>
      </c>
      <c r="W105" s="84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2"/>
    </row>
    <row r="106" spans="2:38" hidden="1">
      <c r="B106" s="24">
        <v>96</v>
      </c>
      <c r="C106" s="25"/>
      <c r="D106" s="26"/>
      <c r="E106" s="27"/>
      <c r="F106" s="28"/>
      <c r="G106" s="25"/>
      <c r="H106" s="29" t="s">
        <v>27</v>
      </c>
      <c r="I106" s="29" t="s">
        <v>27</v>
      </c>
      <c r="J106" s="29" t="s">
        <v>27</v>
      </c>
      <c r="K106" s="29" t="s">
        <v>27</v>
      </c>
      <c r="L106" s="36"/>
      <c r="M106" s="36"/>
      <c r="N106" s="36"/>
      <c r="O106" s="36"/>
      <c r="P106" s="31"/>
      <c r="Q106" s="32">
        <f t="shared" si="5"/>
        <v>0</v>
      </c>
      <c r="R106" s="33" t="str">
        <f t="shared" si="3"/>
        <v>F</v>
      </c>
      <c r="S106" s="34" t="str">
        <f t="shared" si="1"/>
        <v>Kém</v>
      </c>
      <c r="T106" s="35" t="str">
        <f t="shared" si="4"/>
        <v/>
      </c>
      <c r="U106" s="3"/>
      <c r="V106" s="101" t="str">
        <f t="shared" si="6"/>
        <v>Thi lại</v>
      </c>
      <c r="W106" s="84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2"/>
    </row>
    <row r="107" spans="2:38" hidden="1">
      <c r="B107" s="24">
        <v>97</v>
      </c>
      <c r="C107" s="25"/>
      <c r="D107" s="26"/>
      <c r="E107" s="27"/>
      <c r="F107" s="28"/>
      <c r="G107" s="25"/>
      <c r="H107" s="29" t="s">
        <v>27</v>
      </c>
      <c r="I107" s="29" t="s">
        <v>27</v>
      </c>
      <c r="J107" s="29" t="s">
        <v>27</v>
      </c>
      <c r="K107" s="29" t="s">
        <v>27</v>
      </c>
      <c r="L107" s="36"/>
      <c r="M107" s="36"/>
      <c r="N107" s="36"/>
      <c r="O107" s="36"/>
      <c r="P107" s="31"/>
      <c r="Q107" s="32">
        <f t="shared" si="5"/>
        <v>0</v>
      </c>
      <c r="R107" s="33" t="str">
        <f t="shared" si="3"/>
        <v>F</v>
      </c>
      <c r="S107" s="34" t="str">
        <f t="shared" si="1"/>
        <v>Kém</v>
      </c>
      <c r="T107" s="35" t="str">
        <f t="shared" si="4"/>
        <v/>
      </c>
      <c r="U107" s="3"/>
      <c r="V107" s="101" t="str">
        <f t="shared" si="6"/>
        <v>Thi lại</v>
      </c>
      <c r="W107" s="84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2"/>
    </row>
    <row r="108" spans="2:38" hidden="1">
      <c r="B108" s="24">
        <v>98</v>
      </c>
      <c r="C108" s="25"/>
      <c r="D108" s="26"/>
      <c r="E108" s="27"/>
      <c r="F108" s="28"/>
      <c r="G108" s="25"/>
      <c r="H108" s="29" t="s">
        <v>27</v>
      </c>
      <c r="I108" s="29" t="s">
        <v>27</v>
      </c>
      <c r="J108" s="29" t="s">
        <v>27</v>
      </c>
      <c r="K108" s="29" t="s">
        <v>27</v>
      </c>
      <c r="L108" s="36"/>
      <c r="M108" s="36"/>
      <c r="N108" s="36"/>
      <c r="O108" s="36"/>
      <c r="P108" s="31"/>
      <c r="Q108" s="32">
        <f t="shared" si="5"/>
        <v>0</v>
      </c>
      <c r="R108" s="33" t="str">
        <f t="shared" si="3"/>
        <v>F</v>
      </c>
      <c r="S108" s="34" t="str">
        <f t="shared" si="1"/>
        <v>Kém</v>
      </c>
      <c r="T108" s="35" t="str">
        <f t="shared" si="4"/>
        <v/>
      </c>
      <c r="U108" s="3"/>
      <c r="V108" s="101" t="str">
        <f t="shared" si="6"/>
        <v>Thi lại</v>
      </c>
      <c r="W108" s="84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2"/>
    </row>
    <row r="109" spans="2:38" hidden="1">
      <c r="B109" s="24">
        <v>99</v>
      </c>
      <c r="C109" s="25"/>
      <c r="D109" s="26"/>
      <c r="E109" s="27"/>
      <c r="F109" s="28"/>
      <c r="G109" s="25"/>
      <c r="H109" s="29" t="s">
        <v>27</v>
      </c>
      <c r="I109" s="29" t="s">
        <v>27</v>
      </c>
      <c r="J109" s="29" t="s">
        <v>27</v>
      </c>
      <c r="K109" s="29" t="s">
        <v>27</v>
      </c>
      <c r="L109" s="36"/>
      <c r="M109" s="36"/>
      <c r="N109" s="36"/>
      <c r="O109" s="36"/>
      <c r="P109" s="31"/>
      <c r="Q109" s="32">
        <f t="shared" si="5"/>
        <v>0</v>
      </c>
      <c r="R109" s="33" t="str">
        <f t="shared" si="3"/>
        <v>F</v>
      </c>
      <c r="S109" s="34" t="str">
        <f t="shared" si="1"/>
        <v>Kém</v>
      </c>
      <c r="T109" s="35" t="str">
        <f t="shared" si="4"/>
        <v/>
      </c>
      <c r="U109" s="3"/>
      <c r="V109" s="101" t="str">
        <f t="shared" si="6"/>
        <v>Thi lại</v>
      </c>
      <c r="W109" s="84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2"/>
    </row>
    <row r="110" spans="2:38" hidden="1">
      <c r="B110" s="24">
        <v>100</v>
      </c>
      <c r="C110" s="25"/>
      <c r="D110" s="26"/>
      <c r="E110" s="27"/>
      <c r="F110" s="28"/>
      <c r="G110" s="25"/>
      <c r="H110" s="29" t="s">
        <v>27</v>
      </c>
      <c r="I110" s="29" t="s">
        <v>27</v>
      </c>
      <c r="J110" s="29" t="s">
        <v>27</v>
      </c>
      <c r="K110" s="29" t="s">
        <v>27</v>
      </c>
      <c r="L110" s="36"/>
      <c r="M110" s="36"/>
      <c r="N110" s="36"/>
      <c r="O110" s="36"/>
      <c r="P110" s="31"/>
      <c r="Q110" s="32">
        <f t="shared" si="5"/>
        <v>0</v>
      </c>
      <c r="R110" s="33" t="str">
        <f t="shared" si="3"/>
        <v>F</v>
      </c>
      <c r="S110" s="34" t="str">
        <f t="shared" si="1"/>
        <v>Kém</v>
      </c>
      <c r="T110" s="35" t="str">
        <f t="shared" si="4"/>
        <v/>
      </c>
      <c r="U110" s="3"/>
      <c r="V110" s="101" t="str">
        <f t="shared" si="6"/>
        <v>Thi lại</v>
      </c>
      <c r="W110" s="84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2"/>
    </row>
    <row r="111" spans="2:38" hidden="1">
      <c r="B111" s="24">
        <v>101</v>
      </c>
      <c r="C111" s="25"/>
      <c r="D111" s="26"/>
      <c r="E111" s="27"/>
      <c r="F111" s="28"/>
      <c r="G111" s="25"/>
      <c r="H111" s="29" t="s">
        <v>27</v>
      </c>
      <c r="I111" s="29" t="s">
        <v>27</v>
      </c>
      <c r="J111" s="29" t="s">
        <v>27</v>
      </c>
      <c r="K111" s="29" t="s">
        <v>27</v>
      </c>
      <c r="L111" s="36"/>
      <c r="M111" s="36"/>
      <c r="N111" s="36"/>
      <c r="O111" s="36"/>
      <c r="P111" s="31"/>
      <c r="Q111" s="32">
        <f t="shared" si="5"/>
        <v>0</v>
      </c>
      <c r="R111" s="33" t="str">
        <f t="shared" si="3"/>
        <v>F</v>
      </c>
      <c r="S111" s="34" t="str">
        <f t="shared" si="1"/>
        <v>Kém</v>
      </c>
      <c r="T111" s="35" t="str">
        <f t="shared" si="4"/>
        <v/>
      </c>
      <c r="U111" s="3"/>
      <c r="V111" s="101" t="str">
        <f t="shared" si="6"/>
        <v>Thi lại</v>
      </c>
      <c r="W111" s="84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2"/>
    </row>
    <row r="112" spans="2:38" hidden="1">
      <c r="B112" s="24">
        <v>102</v>
      </c>
      <c r="C112" s="25"/>
      <c r="D112" s="26"/>
      <c r="E112" s="27"/>
      <c r="F112" s="28"/>
      <c r="G112" s="25"/>
      <c r="H112" s="29" t="s">
        <v>27</v>
      </c>
      <c r="I112" s="29" t="s">
        <v>27</v>
      </c>
      <c r="J112" s="29" t="s">
        <v>27</v>
      </c>
      <c r="K112" s="29" t="s">
        <v>27</v>
      </c>
      <c r="L112" s="36"/>
      <c r="M112" s="36"/>
      <c r="N112" s="36"/>
      <c r="O112" s="36"/>
      <c r="P112" s="31"/>
      <c r="Q112" s="32">
        <f t="shared" si="5"/>
        <v>0</v>
      </c>
      <c r="R112" s="33" t="str">
        <f t="shared" si="3"/>
        <v>F</v>
      </c>
      <c r="S112" s="34" t="str">
        <f t="shared" si="1"/>
        <v>Kém</v>
      </c>
      <c r="T112" s="35" t="str">
        <f t="shared" si="4"/>
        <v/>
      </c>
      <c r="U112" s="3"/>
      <c r="V112" s="101" t="str">
        <f t="shared" si="6"/>
        <v>Thi lại</v>
      </c>
      <c r="W112" s="84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2"/>
    </row>
    <row r="113" spans="2:38" hidden="1">
      <c r="B113" s="24">
        <v>103</v>
      </c>
      <c r="C113" s="25"/>
      <c r="D113" s="26"/>
      <c r="E113" s="27"/>
      <c r="F113" s="28"/>
      <c r="G113" s="25"/>
      <c r="H113" s="29" t="s">
        <v>27</v>
      </c>
      <c r="I113" s="29" t="s">
        <v>27</v>
      </c>
      <c r="J113" s="29" t="s">
        <v>27</v>
      </c>
      <c r="K113" s="29" t="s">
        <v>27</v>
      </c>
      <c r="L113" s="36"/>
      <c r="M113" s="36"/>
      <c r="N113" s="36"/>
      <c r="O113" s="36"/>
      <c r="P113" s="31"/>
      <c r="Q113" s="32">
        <f t="shared" si="5"/>
        <v>0</v>
      </c>
      <c r="R113" s="33" t="str">
        <f t="shared" si="3"/>
        <v>F</v>
      </c>
      <c r="S113" s="34" t="str">
        <f t="shared" si="1"/>
        <v>Kém</v>
      </c>
      <c r="T113" s="35" t="str">
        <f t="shared" si="4"/>
        <v/>
      </c>
      <c r="U113" s="3"/>
      <c r="V113" s="101" t="str">
        <f t="shared" si="6"/>
        <v>Thi lại</v>
      </c>
      <c r="W113" s="84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2"/>
    </row>
    <row r="114" spans="2:38" hidden="1">
      <c r="B114" s="24">
        <v>104</v>
      </c>
      <c r="C114" s="25"/>
      <c r="D114" s="26"/>
      <c r="E114" s="27"/>
      <c r="F114" s="28"/>
      <c r="G114" s="25"/>
      <c r="H114" s="29" t="s">
        <v>27</v>
      </c>
      <c r="I114" s="29" t="s">
        <v>27</v>
      </c>
      <c r="J114" s="29" t="s">
        <v>27</v>
      </c>
      <c r="K114" s="29" t="s">
        <v>27</v>
      </c>
      <c r="L114" s="36"/>
      <c r="M114" s="36"/>
      <c r="N114" s="36"/>
      <c r="O114" s="36"/>
      <c r="P114" s="31"/>
      <c r="Q114" s="32">
        <f t="shared" si="5"/>
        <v>0</v>
      </c>
      <c r="R114" s="33" t="str">
        <f t="shared" si="3"/>
        <v>F</v>
      </c>
      <c r="S114" s="34" t="str">
        <f t="shared" si="1"/>
        <v>Kém</v>
      </c>
      <c r="T114" s="35" t="str">
        <f t="shared" si="4"/>
        <v/>
      </c>
      <c r="U114" s="3"/>
      <c r="V114" s="101" t="str">
        <f t="shared" si="6"/>
        <v>Thi lại</v>
      </c>
      <c r="W114" s="84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2"/>
    </row>
    <row r="115" spans="2:38" hidden="1">
      <c r="B115" s="24">
        <v>105</v>
      </c>
      <c r="C115" s="25"/>
      <c r="D115" s="26"/>
      <c r="E115" s="27"/>
      <c r="F115" s="28"/>
      <c r="G115" s="25"/>
      <c r="H115" s="29" t="s">
        <v>27</v>
      </c>
      <c r="I115" s="29" t="s">
        <v>27</v>
      </c>
      <c r="J115" s="29" t="s">
        <v>27</v>
      </c>
      <c r="K115" s="29" t="s">
        <v>27</v>
      </c>
      <c r="L115" s="36"/>
      <c r="M115" s="36"/>
      <c r="N115" s="36"/>
      <c r="O115" s="36"/>
      <c r="P115" s="31"/>
      <c r="Q115" s="32">
        <f t="shared" si="5"/>
        <v>0</v>
      </c>
      <c r="R115" s="33" t="str">
        <f t="shared" si="3"/>
        <v>F</v>
      </c>
      <c r="S115" s="34" t="str">
        <f t="shared" si="1"/>
        <v>Kém</v>
      </c>
      <c r="T115" s="35" t="str">
        <f t="shared" si="4"/>
        <v/>
      </c>
      <c r="U115" s="3"/>
      <c r="V115" s="101" t="str">
        <f t="shared" si="6"/>
        <v>Thi lại</v>
      </c>
      <c r="W115" s="84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2"/>
    </row>
    <row r="116" spans="2:38" hidden="1">
      <c r="B116" s="24">
        <v>106</v>
      </c>
      <c r="C116" s="25"/>
      <c r="D116" s="26"/>
      <c r="E116" s="27"/>
      <c r="F116" s="28"/>
      <c r="G116" s="25"/>
      <c r="H116" s="29" t="s">
        <v>27</v>
      </c>
      <c r="I116" s="29" t="s">
        <v>27</v>
      </c>
      <c r="J116" s="29" t="s">
        <v>27</v>
      </c>
      <c r="K116" s="29" t="s">
        <v>27</v>
      </c>
      <c r="L116" s="36"/>
      <c r="M116" s="36"/>
      <c r="N116" s="36"/>
      <c r="O116" s="36"/>
      <c r="P116" s="31"/>
      <c r="Q116" s="32">
        <f t="shared" si="5"/>
        <v>0</v>
      </c>
      <c r="R116" s="33" t="str">
        <f t="shared" si="3"/>
        <v>F</v>
      </c>
      <c r="S116" s="34" t="str">
        <f t="shared" si="1"/>
        <v>Kém</v>
      </c>
      <c r="T116" s="35" t="str">
        <f t="shared" si="4"/>
        <v/>
      </c>
      <c r="U116" s="3"/>
      <c r="V116" s="101" t="str">
        <f t="shared" si="6"/>
        <v>Thi lại</v>
      </c>
      <c r="W116" s="84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2"/>
    </row>
    <row r="117" spans="2:38" hidden="1">
      <c r="B117" s="24">
        <v>107</v>
      </c>
      <c r="C117" s="25"/>
      <c r="D117" s="26"/>
      <c r="E117" s="27"/>
      <c r="F117" s="28"/>
      <c r="G117" s="25"/>
      <c r="H117" s="29" t="s">
        <v>27</v>
      </c>
      <c r="I117" s="29" t="s">
        <v>27</v>
      </c>
      <c r="J117" s="29" t="s">
        <v>27</v>
      </c>
      <c r="K117" s="29" t="s">
        <v>27</v>
      </c>
      <c r="L117" s="36"/>
      <c r="M117" s="36"/>
      <c r="N117" s="36"/>
      <c r="O117" s="36"/>
      <c r="P117" s="31"/>
      <c r="Q117" s="32">
        <f t="shared" si="5"/>
        <v>0</v>
      </c>
      <c r="R117" s="33" t="str">
        <f t="shared" si="3"/>
        <v>F</v>
      </c>
      <c r="S117" s="34" t="str">
        <f t="shared" si="1"/>
        <v>Kém</v>
      </c>
      <c r="T117" s="35" t="str">
        <f t="shared" si="4"/>
        <v/>
      </c>
      <c r="U117" s="3"/>
      <c r="V117" s="101" t="str">
        <f t="shared" si="6"/>
        <v>Thi lại</v>
      </c>
      <c r="W117" s="84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2"/>
    </row>
    <row r="118" spans="2:38" hidden="1">
      <c r="B118" s="24">
        <v>108</v>
      </c>
      <c r="C118" s="25"/>
      <c r="D118" s="26"/>
      <c r="E118" s="27"/>
      <c r="F118" s="28"/>
      <c r="G118" s="25"/>
      <c r="H118" s="29" t="s">
        <v>27</v>
      </c>
      <c r="I118" s="29" t="s">
        <v>27</v>
      </c>
      <c r="J118" s="29" t="s">
        <v>27</v>
      </c>
      <c r="K118" s="29" t="s">
        <v>27</v>
      </c>
      <c r="L118" s="36"/>
      <c r="M118" s="36"/>
      <c r="N118" s="36"/>
      <c r="O118" s="36"/>
      <c r="P118" s="31"/>
      <c r="Q118" s="32">
        <f t="shared" si="5"/>
        <v>0</v>
      </c>
      <c r="R118" s="33" t="str">
        <f t="shared" si="3"/>
        <v>F</v>
      </c>
      <c r="S118" s="34" t="str">
        <f t="shared" si="1"/>
        <v>Kém</v>
      </c>
      <c r="T118" s="35" t="str">
        <f t="shared" si="4"/>
        <v/>
      </c>
      <c r="U118" s="3"/>
      <c r="V118" s="101" t="str">
        <f t="shared" si="6"/>
        <v>Thi lại</v>
      </c>
      <c r="W118" s="84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2"/>
    </row>
    <row r="119" spans="2:38" hidden="1">
      <c r="B119" s="24">
        <v>109</v>
      </c>
      <c r="C119" s="25"/>
      <c r="D119" s="26"/>
      <c r="E119" s="27"/>
      <c r="F119" s="28"/>
      <c r="G119" s="25"/>
      <c r="H119" s="29" t="s">
        <v>27</v>
      </c>
      <c r="I119" s="29" t="s">
        <v>27</v>
      </c>
      <c r="J119" s="29" t="s">
        <v>27</v>
      </c>
      <c r="K119" s="29" t="s">
        <v>27</v>
      </c>
      <c r="L119" s="36"/>
      <c r="M119" s="36"/>
      <c r="N119" s="36"/>
      <c r="O119" s="36"/>
      <c r="P119" s="31"/>
      <c r="Q119" s="32">
        <f t="shared" si="5"/>
        <v>0</v>
      </c>
      <c r="R119" s="33" t="str">
        <f t="shared" si="3"/>
        <v>F</v>
      </c>
      <c r="S119" s="34" t="str">
        <f t="shared" si="1"/>
        <v>Kém</v>
      </c>
      <c r="T119" s="35" t="str">
        <f t="shared" si="4"/>
        <v/>
      </c>
      <c r="U119" s="3"/>
      <c r="V119" s="101" t="str">
        <f t="shared" si="6"/>
        <v>Thi lại</v>
      </c>
      <c r="W119" s="84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2"/>
    </row>
    <row r="120" spans="2:38" hidden="1">
      <c r="B120" s="24">
        <v>110</v>
      </c>
      <c r="C120" s="25"/>
      <c r="D120" s="26"/>
      <c r="E120" s="27"/>
      <c r="F120" s="28"/>
      <c r="G120" s="25"/>
      <c r="H120" s="29" t="s">
        <v>27</v>
      </c>
      <c r="I120" s="29" t="s">
        <v>27</v>
      </c>
      <c r="J120" s="29" t="s">
        <v>27</v>
      </c>
      <c r="K120" s="29" t="s">
        <v>27</v>
      </c>
      <c r="L120" s="36"/>
      <c r="M120" s="36"/>
      <c r="N120" s="36"/>
      <c r="O120" s="36"/>
      <c r="P120" s="31"/>
      <c r="Q120" s="32">
        <f t="shared" si="5"/>
        <v>0</v>
      </c>
      <c r="R120" s="33" t="str">
        <f t="shared" si="3"/>
        <v>F</v>
      </c>
      <c r="S120" s="34" t="str">
        <f t="shared" si="1"/>
        <v>Kém</v>
      </c>
      <c r="T120" s="35" t="str">
        <f t="shared" si="4"/>
        <v/>
      </c>
      <c r="U120" s="3"/>
      <c r="V120" s="101" t="str">
        <f t="shared" si="6"/>
        <v>Thi lại</v>
      </c>
      <c r="W120" s="84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2"/>
    </row>
    <row r="121" spans="2:38" hidden="1">
      <c r="B121" s="24">
        <v>111</v>
      </c>
      <c r="C121" s="25"/>
      <c r="D121" s="26"/>
      <c r="E121" s="27"/>
      <c r="F121" s="28"/>
      <c r="G121" s="25"/>
      <c r="H121" s="29" t="s">
        <v>27</v>
      </c>
      <c r="I121" s="29" t="s">
        <v>27</v>
      </c>
      <c r="J121" s="29" t="s">
        <v>27</v>
      </c>
      <c r="K121" s="29" t="s">
        <v>27</v>
      </c>
      <c r="L121" s="36"/>
      <c r="M121" s="36"/>
      <c r="N121" s="36"/>
      <c r="O121" s="36"/>
      <c r="P121" s="31"/>
      <c r="Q121" s="32">
        <f t="shared" si="5"/>
        <v>0</v>
      </c>
      <c r="R121" s="33" t="str">
        <f t="shared" si="3"/>
        <v>F</v>
      </c>
      <c r="S121" s="34" t="str">
        <f t="shared" si="1"/>
        <v>Kém</v>
      </c>
      <c r="T121" s="35" t="str">
        <f t="shared" si="4"/>
        <v/>
      </c>
      <c r="U121" s="3"/>
      <c r="V121" s="101" t="str">
        <f t="shared" si="6"/>
        <v>Thi lại</v>
      </c>
      <c r="W121" s="84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2"/>
    </row>
    <row r="122" spans="2:38" hidden="1">
      <c r="B122" s="24">
        <v>112</v>
      </c>
      <c r="C122" s="25"/>
      <c r="D122" s="26"/>
      <c r="E122" s="27"/>
      <c r="F122" s="28"/>
      <c r="G122" s="25"/>
      <c r="H122" s="29" t="s">
        <v>27</v>
      </c>
      <c r="I122" s="29" t="s">
        <v>27</v>
      </c>
      <c r="J122" s="29" t="s">
        <v>27</v>
      </c>
      <c r="K122" s="29" t="s">
        <v>27</v>
      </c>
      <c r="L122" s="36"/>
      <c r="M122" s="36"/>
      <c r="N122" s="36"/>
      <c r="O122" s="36"/>
      <c r="P122" s="31"/>
      <c r="Q122" s="32">
        <f t="shared" si="5"/>
        <v>0</v>
      </c>
      <c r="R122" s="33" t="str">
        <f t="shared" si="3"/>
        <v>F</v>
      </c>
      <c r="S122" s="34" t="str">
        <f t="shared" si="1"/>
        <v>Kém</v>
      </c>
      <c r="T122" s="35" t="str">
        <f t="shared" si="4"/>
        <v/>
      </c>
      <c r="U122" s="3"/>
      <c r="V122" s="101" t="str">
        <f t="shared" si="6"/>
        <v>Thi lại</v>
      </c>
      <c r="W122" s="8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2"/>
    </row>
    <row r="123" spans="2:38" hidden="1">
      <c r="B123" s="24">
        <v>113</v>
      </c>
      <c r="C123" s="25"/>
      <c r="D123" s="26"/>
      <c r="E123" s="27"/>
      <c r="F123" s="28"/>
      <c r="G123" s="25"/>
      <c r="H123" s="29" t="s">
        <v>27</v>
      </c>
      <c r="I123" s="29" t="s">
        <v>27</v>
      </c>
      <c r="J123" s="29" t="s">
        <v>27</v>
      </c>
      <c r="K123" s="29" t="s">
        <v>27</v>
      </c>
      <c r="L123" s="36"/>
      <c r="M123" s="36"/>
      <c r="N123" s="36"/>
      <c r="O123" s="36"/>
      <c r="P123" s="31"/>
      <c r="Q123" s="32">
        <f t="shared" si="5"/>
        <v>0</v>
      </c>
      <c r="R123" s="33" t="str">
        <f t="shared" si="3"/>
        <v>F</v>
      </c>
      <c r="S123" s="34" t="str">
        <f t="shared" si="1"/>
        <v>Kém</v>
      </c>
      <c r="T123" s="35" t="str">
        <f t="shared" si="4"/>
        <v/>
      </c>
      <c r="U123" s="3"/>
      <c r="V123" s="101" t="str">
        <f t="shared" si="6"/>
        <v>Thi lại</v>
      </c>
      <c r="W123" s="84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2"/>
    </row>
    <row r="124" spans="2:38" hidden="1">
      <c r="B124" s="24">
        <v>114</v>
      </c>
      <c r="C124" s="25"/>
      <c r="D124" s="26"/>
      <c r="E124" s="27"/>
      <c r="F124" s="28"/>
      <c r="G124" s="25"/>
      <c r="H124" s="29" t="s">
        <v>27</v>
      </c>
      <c r="I124" s="29" t="s">
        <v>27</v>
      </c>
      <c r="J124" s="29" t="s">
        <v>27</v>
      </c>
      <c r="K124" s="29" t="s">
        <v>27</v>
      </c>
      <c r="L124" s="36"/>
      <c r="M124" s="36"/>
      <c r="N124" s="36"/>
      <c r="O124" s="36"/>
      <c r="P124" s="31"/>
      <c r="Q124" s="32">
        <f t="shared" si="5"/>
        <v>0</v>
      </c>
      <c r="R124" s="33" t="str">
        <f t="shared" si="3"/>
        <v>F</v>
      </c>
      <c r="S124" s="34" t="str">
        <f t="shared" si="1"/>
        <v>Kém</v>
      </c>
      <c r="T124" s="35" t="str">
        <f t="shared" si="4"/>
        <v/>
      </c>
      <c r="U124" s="3"/>
      <c r="V124" s="101" t="str">
        <f t="shared" si="6"/>
        <v>Thi lại</v>
      </c>
      <c r="W124" s="84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2"/>
    </row>
    <row r="125" spans="2:38" hidden="1">
      <c r="B125" s="24">
        <v>115</v>
      </c>
      <c r="C125" s="25"/>
      <c r="D125" s="26"/>
      <c r="E125" s="27"/>
      <c r="F125" s="28"/>
      <c r="G125" s="25"/>
      <c r="H125" s="29" t="s">
        <v>27</v>
      </c>
      <c r="I125" s="29" t="s">
        <v>27</v>
      </c>
      <c r="J125" s="29" t="s">
        <v>27</v>
      </c>
      <c r="K125" s="29" t="s">
        <v>27</v>
      </c>
      <c r="L125" s="36"/>
      <c r="M125" s="36"/>
      <c r="N125" s="36"/>
      <c r="O125" s="36"/>
      <c r="P125" s="31"/>
      <c r="Q125" s="32">
        <f t="shared" si="5"/>
        <v>0</v>
      </c>
      <c r="R125" s="33" t="str">
        <f t="shared" si="3"/>
        <v>F</v>
      </c>
      <c r="S125" s="34" t="str">
        <f t="shared" si="1"/>
        <v>Kém</v>
      </c>
      <c r="T125" s="35" t="str">
        <f t="shared" si="4"/>
        <v/>
      </c>
      <c r="U125" s="3"/>
      <c r="V125" s="101" t="str">
        <f t="shared" si="6"/>
        <v>Thi lại</v>
      </c>
      <c r="W125" s="84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2"/>
    </row>
    <row r="126" spans="2:38" hidden="1">
      <c r="B126" s="24">
        <v>116</v>
      </c>
      <c r="C126" s="25"/>
      <c r="D126" s="26"/>
      <c r="E126" s="27"/>
      <c r="F126" s="28"/>
      <c r="G126" s="25"/>
      <c r="H126" s="29" t="s">
        <v>27</v>
      </c>
      <c r="I126" s="29" t="s">
        <v>27</v>
      </c>
      <c r="J126" s="29" t="s">
        <v>27</v>
      </c>
      <c r="K126" s="29" t="s">
        <v>27</v>
      </c>
      <c r="L126" s="36"/>
      <c r="M126" s="36"/>
      <c r="N126" s="36"/>
      <c r="O126" s="36"/>
      <c r="P126" s="31"/>
      <c r="Q126" s="32">
        <f t="shared" si="5"/>
        <v>0</v>
      </c>
      <c r="R126" s="33" t="str">
        <f t="shared" si="3"/>
        <v>F</v>
      </c>
      <c r="S126" s="34" t="str">
        <f t="shared" si="1"/>
        <v>Kém</v>
      </c>
      <c r="T126" s="35" t="str">
        <f t="shared" si="4"/>
        <v/>
      </c>
      <c r="U126" s="3"/>
      <c r="V126" s="101" t="str">
        <f t="shared" si="6"/>
        <v>Thi lại</v>
      </c>
      <c r="W126" s="84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2"/>
    </row>
    <row r="127" spans="2:38" hidden="1">
      <c r="B127" s="24">
        <v>117</v>
      </c>
      <c r="C127" s="25"/>
      <c r="D127" s="26"/>
      <c r="E127" s="27"/>
      <c r="F127" s="28"/>
      <c r="G127" s="25"/>
      <c r="H127" s="29" t="s">
        <v>27</v>
      </c>
      <c r="I127" s="29" t="s">
        <v>27</v>
      </c>
      <c r="J127" s="29" t="s">
        <v>27</v>
      </c>
      <c r="K127" s="29" t="s">
        <v>27</v>
      </c>
      <c r="L127" s="36"/>
      <c r="M127" s="36"/>
      <c r="N127" s="36"/>
      <c r="O127" s="36"/>
      <c r="P127" s="31"/>
      <c r="Q127" s="32">
        <f t="shared" si="5"/>
        <v>0</v>
      </c>
      <c r="R127" s="33" t="str">
        <f t="shared" si="3"/>
        <v>F</v>
      </c>
      <c r="S127" s="34" t="str">
        <f t="shared" si="1"/>
        <v>Kém</v>
      </c>
      <c r="T127" s="35" t="str">
        <f t="shared" si="4"/>
        <v/>
      </c>
      <c r="U127" s="3"/>
      <c r="V127" s="101" t="str">
        <f t="shared" si="6"/>
        <v>Thi lại</v>
      </c>
      <c r="W127" s="84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2"/>
    </row>
    <row r="128" spans="2:38" hidden="1">
      <c r="B128" s="24">
        <v>118</v>
      </c>
      <c r="C128" s="25"/>
      <c r="D128" s="26"/>
      <c r="E128" s="27"/>
      <c r="F128" s="28"/>
      <c r="G128" s="25"/>
      <c r="H128" s="29" t="s">
        <v>27</v>
      </c>
      <c r="I128" s="29" t="s">
        <v>27</v>
      </c>
      <c r="J128" s="29" t="s">
        <v>27</v>
      </c>
      <c r="K128" s="29" t="s">
        <v>27</v>
      </c>
      <c r="L128" s="36"/>
      <c r="M128" s="36"/>
      <c r="N128" s="36"/>
      <c r="O128" s="36"/>
      <c r="P128" s="31"/>
      <c r="Q128" s="32">
        <f t="shared" si="5"/>
        <v>0</v>
      </c>
      <c r="R128" s="33" t="str">
        <f t="shared" si="3"/>
        <v>F</v>
      </c>
      <c r="S128" s="34" t="str">
        <f t="shared" si="1"/>
        <v>Kém</v>
      </c>
      <c r="T128" s="35" t="str">
        <f t="shared" si="4"/>
        <v/>
      </c>
      <c r="U128" s="3"/>
      <c r="V128" s="101" t="str">
        <f t="shared" si="6"/>
        <v>Thi lại</v>
      </c>
      <c r="W128" s="84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2"/>
    </row>
    <row r="129" spans="2:38" hidden="1">
      <c r="B129" s="24">
        <v>119</v>
      </c>
      <c r="C129" s="25"/>
      <c r="D129" s="26"/>
      <c r="E129" s="27"/>
      <c r="F129" s="28"/>
      <c r="G129" s="25"/>
      <c r="H129" s="29" t="s">
        <v>27</v>
      </c>
      <c r="I129" s="29" t="s">
        <v>27</v>
      </c>
      <c r="J129" s="29" t="s">
        <v>27</v>
      </c>
      <c r="K129" s="29" t="s">
        <v>27</v>
      </c>
      <c r="L129" s="36"/>
      <c r="M129" s="36"/>
      <c r="N129" s="36"/>
      <c r="O129" s="36"/>
      <c r="P129" s="31"/>
      <c r="Q129" s="32">
        <f t="shared" si="5"/>
        <v>0</v>
      </c>
      <c r="R129" s="33" t="str">
        <f t="shared" si="3"/>
        <v>F</v>
      </c>
      <c r="S129" s="34" t="str">
        <f t="shared" si="1"/>
        <v>Kém</v>
      </c>
      <c r="T129" s="35" t="str">
        <f t="shared" si="4"/>
        <v/>
      </c>
      <c r="U129" s="3"/>
      <c r="V129" s="101" t="str">
        <f t="shared" si="6"/>
        <v>Thi lại</v>
      </c>
      <c r="W129" s="84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2"/>
    </row>
    <row r="130" spans="2:38" hidden="1">
      <c r="B130" s="24">
        <v>120</v>
      </c>
      <c r="C130" s="25"/>
      <c r="D130" s="26"/>
      <c r="E130" s="27"/>
      <c r="F130" s="28"/>
      <c r="G130" s="25"/>
      <c r="H130" s="29" t="s">
        <v>27</v>
      </c>
      <c r="I130" s="29" t="s">
        <v>27</v>
      </c>
      <c r="J130" s="29" t="s">
        <v>27</v>
      </c>
      <c r="K130" s="29" t="s">
        <v>27</v>
      </c>
      <c r="L130" s="36"/>
      <c r="M130" s="36"/>
      <c r="N130" s="36"/>
      <c r="O130" s="36"/>
      <c r="P130" s="31"/>
      <c r="Q130" s="32">
        <f t="shared" si="5"/>
        <v>0</v>
      </c>
      <c r="R130" s="33" t="str">
        <f t="shared" si="3"/>
        <v>F</v>
      </c>
      <c r="S130" s="34" t="str">
        <f t="shared" si="1"/>
        <v>Kém</v>
      </c>
      <c r="T130" s="35" t="str">
        <f t="shared" si="4"/>
        <v/>
      </c>
      <c r="U130" s="3"/>
      <c r="V130" s="101" t="str">
        <f t="shared" si="6"/>
        <v>Thi lại</v>
      </c>
      <c r="W130" s="84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2"/>
    </row>
    <row r="131" spans="2:38" hidden="1">
      <c r="B131" s="24">
        <v>121</v>
      </c>
      <c r="C131" s="25"/>
      <c r="D131" s="26"/>
      <c r="E131" s="27"/>
      <c r="F131" s="28"/>
      <c r="G131" s="25"/>
      <c r="H131" s="29" t="s">
        <v>27</v>
      </c>
      <c r="I131" s="29" t="s">
        <v>27</v>
      </c>
      <c r="J131" s="29" t="s">
        <v>27</v>
      </c>
      <c r="K131" s="29" t="s">
        <v>27</v>
      </c>
      <c r="L131" s="36"/>
      <c r="M131" s="36"/>
      <c r="N131" s="36"/>
      <c r="O131" s="36"/>
      <c r="P131" s="31"/>
      <c r="Q131" s="32">
        <f t="shared" si="5"/>
        <v>0</v>
      </c>
      <c r="R131" s="33" t="str">
        <f t="shared" si="3"/>
        <v>F</v>
      </c>
      <c r="S131" s="34" t="str">
        <f t="shared" si="1"/>
        <v>Kém</v>
      </c>
      <c r="T131" s="35" t="str">
        <f t="shared" si="4"/>
        <v/>
      </c>
      <c r="U131" s="3"/>
      <c r="V131" s="101" t="str">
        <f t="shared" si="6"/>
        <v>Thi lại</v>
      </c>
      <c r="W131" s="84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2"/>
    </row>
    <row r="132" spans="2:38" hidden="1">
      <c r="B132" s="24">
        <v>122</v>
      </c>
      <c r="C132" s="25"/>
      <c r="D132" s="26"/>
      <c r="E132" s="27"/>
      <c r="F132" s="28"/>
      <c r="G132" s="25"/>
      <c r="H132" s="29" t="s">
        <v>27</v>
      </c>
      <c r="I132" s="29" t="s">
        <v>27</v>
      </c>
      <c r="J132" s="29" t="s">
        <v>27</v>
      </c>
      <c r="K132" s="29" t="s">
        <v>27</v>
      </c>
      <c r="L132" s="36"/>
      <c r="M132" s="36"/>
      <c r="N132" s="36"/>
      <c r="O132" s="36"/>
      <c r="P132" s="31"/>
      <c r="Q132" s="32">
        <f t="shared" si="5"/>
        <v>0</v>
      </c>
      <c r="R132" s="33" t="str">
        <f t="shared" si="3"/>
        <v>F</v>
      </c>
      <c r="S132" s="34" t="str">
        <f t="shared" si="1"/>
        <v>Kém</v>
      </c>
      <c r="T132" s="35" t="str">
        <f t="shared" si="4"/>
        <v/>
      </c>
      <c r="U132" s="3"/>
      <c r="V132" s="101" t="str">
        <f t="shared" si="6"/>
        <v>Thi lại</v>
      </c>
      <c r="W132" s="84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2"/>
    </row>
    <row r="133" spans="2:38" hidden="1">
      <c r="B133" s="24">
        <v>123</v>
      </c>
      <c r="C133" s="25"/>
      <c r="D133" s="26"/>
      <c r="E133" s="27"/>
      <c r="F133" s="28"/>
      <c r="G133" s="25"/>
      <c r="H133" s="29" t="s">
        <v>27</v>
      </c>
      <c r="I133" s="29" t="s">
        <v>27</v>
      </c>
      <c r="J133" s="29" t="s">
        <v>27</v>
      </c>
      <c r="K133" s="29" t="s">
        <v>27</v>
      </c>
      <c r="L133" s="36"/>
      <c r="M133" s="36"/>
      <c r="N133" s="36"/>
      <c r="O133" s="36"/>
      <c r="P133" s="31"/>
      <c r="Q133" s="32">
        <f t="shared" si="5"/>
        <v>0</v>
      </c>
      <c r="R133" s="33" t="str">
        <f t="shared" si="3"/>
        <v>F</v>
      </c>
      <c r="S133" s="34" t="str">
        <f t="shared" si="1"/>
        <v>Kém</v>
      </c>
      <c r="T133" s="35" t="str">
        <f t="shared" si="4"/>
        <v/>
      </c>
      <c r="U133" s="3"/>
      <c r="V133" s="101" t="str">
        <f t="shared" si="6"/>
        <v>Thi lại</v>
      </c>
      <c r="W133" s="84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2"/>
    </row>
    <row r="134" spans="2:38" hidden="1">
      <c r="B134" s="24">
        <v>124</v>
      </c>
      <c r="C134" s="25"/>
      <c r="D134" s="26"/>
      <c r="E134" s="27"/>
      <c r="F134" s="28"/>
      <c r="G134" s="25"/>
      <c r="H134" s="29" t="s">
        <v>27</v>
      </c>
      <c r="I134" s="29" t="s">
        <v>27</v>
      </c>
      <c r="J134" s="29" t="s">
        <v>27</v>
      </c>
      <c r="K134" s="29" t="s">
        <v>27</v>
      </c>
      <c r="L134" s="36"/>
      <c r="M134" s="36"/>
      <c r="N134" s="36"/>
      <c r="O134" s="36"/>
      <c r="P134" s="31"/>
      <c r="Q134" s="32">
        <f t="shared" si="5"/>
        <v>0</v>
      </c>
      <c r="R134" s="33" t="str">
        <f t="shared" si="3"/>
        <v>F</v>
      </c>
      <c r="S134" s="34" t="str">
        <f t="shared" si="1"/>
        <v>Kém</v>
      </c>
      <c r="T134" s="35" t="str">
        <f t="shared" si="4"/>
        <v/>
      </c>
      <c r="U134" s="3"/>
      <c r="V134" s="101" t="str">
        <f t="shared" si="6"/>
        <v>Thi lại</v>
      </c>
      <c r="W134" s="84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2"/>
    </row>
    <row r="135" spans="2:38" hidden="1">
      <c r="B135" s="24">
        <v>125</v>
      </c>
      <c r="C135" s="25"/>
      <c r="D135" s="26"/>
      <c r="E135" s="27"/>
      <c r="F135" s="28"/>
      <c r="G135" s="25"/>
      <c r="H135" s="29" t="s">
        <v>27</v>
      </c>
      <c r="I135" s="29" t="s">
        <v>27</v>
      </c>
      <c r="J135" s="29" t="s">
        <v>27</v>
      </c>
      <c r="K135" s="29" t="s">
        <v>27</v>
      </c>
      <c r="L135" s="36"/>
      <c r="M135" s="36"/>
      <c r="N135" s="36"/>
      <c r="O135" s="36"/>
      <c r="P135" s="31"/>
      <c r="Q135" s="32">
        <f t="shared" si="5"/>
        <v>0</v>
      </c>
      <c r="R135" s="33" t="str">
        <f t="shared" si="3"/>
        <v>F</v>
      </c>
      <c r="S135" s="34" t="str">
        <f t="shared" si="1"/>
        <v>Kém</v>
      </c>
      <c r="T135" s="35" t="str">
        <f t="shared" si="4"/>
        <v/>
      </c>
      <c r="U135" s="3"/>
      <c r="V135" s="101" t="str">
        <f t="shared" si="6"/>
        <v>Thi lại</v>
      </c>
      <c r="W135" s="84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2"/>
    </row>
    <row r="136" spans="2:38" hidden="1">
      <c r="B136" s="24">
        <v>126</v>
      </c>
      <c r="C136" s="25"/>
      <c r="D136" s="26"/>
      <c r="E136" s="27"/>
      <c r="F136" s="28"/>
      <c r="G136" s="25"/>
      <c r="H136" s="29" t="s">
        <v>27</v>
      </c>
      <c r="I136" s="29" t="s">
        <v>27</v>
      </c>
      <c r="J136" s="29" t="s">
        <v>27</v>
      </c>
      <c r="K136" s="29" t="s">
        <v>27</v>
      </c>
      <c r="L136" s="36"/>
      <c r="M136" s="36"/>
      <c r="N136" s="36"/>
      <c r="O136" s="36"/>
      <c r="P136" s="31"/>
      <c r="Q136" s="32">
        <f t="shared" si="5"/>
        <v>0</v>
      </c>
      <c r="R136" s="33" t="str">
        <f t="shared" si="3"/>
        <v>F</v>
      </c>
      <c r="S136" s="34" t="str">
        <f t="shared" si="1"/>
        <v>Kém</v>
      </c>
      <c r="T136" s="35" t="str">
        <f t="shared" si="4"/>
        <v/>
      </c>
      <c r="U136" s="3"/>
      <c r="V136" s="101" t="str">
        <f t="shared" si="6"/>
        <v>Thi lại</v>
      </c>
      <c r="W136" s="84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2"/>
    </row>
    <row r="137" spans="2:38" hidden="1">
      <c r="B137" s="24">
        <v>127</v>
      </c>
      <c r="C137" s="25"/>
      <c r="D137" s="26"/>
      <c r="E137" s="27"/>
      <c r="F137" s="28"/>
      <c r="G137" s="25"/>
      <c r="H137" s="29" t="s">
        <v>27</v>
      </c>
      <c r="I137" s="29" t="s">
        <v>27</v>
      </c>
      <c r="J137" s="29" t="s">
        <v>27</v>
      </c>
      <c r="K137" s="29" t="s">
        <v>27</v>
      </c>
      <c r="L137" s="36"/>
      <c r="M137" s="36"/>
      <c r="N137" s="36"/>
      <c r="O137" s="36"/>
      <c r="P137" s="31"/>
      <c r="Q137" s="32">
        <f t="shared" si="5"/>
        <v>0</v>
      </c>
      <c r="R137" s="33" t="str">
        <f t="shared" si="3"/>
        <v>F</v>
      </c>
      <c r="S137" s="34" t="str">
        <f t="shared" si="1"/>
        <v>Kém</v>
      </c>
      <c r="T137" s="35" t="str">
        <f t="shared" si="4"/>
        <v/>
      </c>
      <c r="U137" s="3"/>
      <c r="V137" s="101" t="str">
        <f t="shared" si="6"/>
        <v>Thi lại</v>
      </c>
      <c r="W137" s="84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2"/>
    </row>
    <row r="138" spans="2:38" hidden="1">
      <c r="B138" s="24">
        <v>128</v>
      </c>
      <c r="C138" s="25"/>
      <c r="D138" s="26"/>
      <c r="E138" s="27"/>
      <c r="F138" s="28"/>
      <c r="G138" s="25"/>
      <c r="H138" s="29" t="s">
        <v>27</v>
      </c>
      <c r="I138" s="29" t="s">
        <v>27</v>
      </c>
      <c r="J138" s="29" t="s">
        <v>27</v>
      </c>
      <c r="K138" s="29" t="s">
        <v>27</v>
      </c>
      <c r="L138" s="36"/>
      <c r="M138" s="36"/>
      <c r="N138" s="36"/>
      <c r="O138" s="36"/>
      <c r="P138" s="31"/>
      <c r="Q138" s="32">
        <f t="shared" si="5"/>
        <v>0</v>
      </c>
      <c r="R138" s="33" t="str">
        <f t="shared" si="3"/>
        <v>F</v>
      </c>
      <c r="S138" s="34" t="str">
        <f t="shared" si="1"/>
        <v>Kém</v>
      </c>
      <c r="T138" s="35" t="str">
        <f t="shared" si="4"/>
        <v/>
      </c>
      <c r="U138" s="3"/>
      <c r="V138" s="101" t="str">
        <f t="shared" si="6"/>
        <v>Thi lại</v>
      </c>
      <c r="W138" s="84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2"/>
    </row>
    <row r="139" spans="2:38" hidden="1">
      <c r="B139" s="24">
        <v>129</v>
      </c>
      <c r="C139" s="25"/>
      <c r="D139" s="26"/>
      <c r="E139" s="27"/>
      <c r="F139" s="28"/>
      <c r="G139" s="25"/>
      <c r="H139" s="29" t="s">
        <v>27</v>
      </c>
      <c r="I139" s="29" t="s">
        <v>27</v>
      </c>
      <c r="J139" s="29" t="s">
        <v>27</v>
      </c>
      <c r="K139" s="29" t="s">
        <v>27</v>
      </c>
      <c r="L139" s="36"/>
      <c r="M139" s="36"/>
      <c r="N139" s="36"/>
      <c r="O139" s="36"/>
      <c r="P139" s="31"/>
      <c r="Q139" s="32">
        <f t="shared" ref="Q139:Q160" si="7">ROUND(SUMPRODUCT(H139:P139,$H$10:$P$10)/100,1)</f>
        <v>0</v>
      </c>
      <c r="R139" s="33" t="str">
        <f t="shared" si="3"/>
        <v>F</v>
      </c>
      <c r="S139" s="34" t="str">
        <f t="shared" si="1"/>
        <v>Kém</v>
      </c>
      <c r="T139" s="35" t="str">
        <f t="shared" si="4"/>
        <v/>
      </c>
      <c r="U139" s="3"/>
      <c r="V139" s="101" t="str">
        <f t="shared" si="6"/>
        <v>Thi lại</v>
      </c>
      <c r="W139" s="84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2"/>
    </row>
    <row r="140" spans="2:38" hidden="1">
      <c r="B140" s="24">
        <v>130</v>
      </c>
      <c r="C140" s="25"/>
      <c r="D140" s="26"/>
      <c r="E140" s="27"/>
      <c r="F140" s="28"/>
      <c r="G140" s="25"/>
      <c r="H140" s="29" t="s">
        <v>27</v>
      </c>
      <c r="I140" s="29" t="s">
        <v>27</v>
      </c>
      <c r="J140" s="29" t="s">
        <v>27</v>
      </c>
      <c r="K140" s="29" t="s">
        <v>27</v>
      </c>
      <c r="L140" s="36"/>
      <c r="M140" s="36"/>
      <c r="N140" s="36"/>
      <c r="O140" s="36"/>
      <c r="P140" s="31"/>
      <c r="Q140" s="32">
        <f t="shared" si="7"/>
        <v>0</v>
      </c>
      <c r="R140" s="33" t="str">
        <f t="shared" si="3"/>
        <v>F</v>
      </c>
      <c r="S140" s="34" t="str">
        <f t="shared" si="1"/>
        <v>Kém</v>
      </c>
      <c r="T140" s="35" t="str">
        <f t="shared" si="4"/>
        <v/>
      </c>
      <c r="U140" s="3"/>
      <c r="V140" s="101" t="str">
        <f t="shared" ref="V140:V160" si="8">IF(T140="Không đủ ĐKDT","Học lại",IF(T140="Đình chỉ thi","Học lại",IF(AND(MID(G140,2,2)&gt;="12",T140="Vắng"),"Học lại",IF(T140="Vắng có phép", "Thi lại",IF(T140="Nợ học phí", "Thi lại",IF(AND((MID(G140,2,2)&lt;"12"),Q140&lt;4.5),"Thi lại",IF(Q140&lt;4,"Học lại","Đạt")))))))</f>
        <v>Thi lại</v>
      </c>
      <c r="W140" s="84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2"/>
    </row>
    <row r="141" spans="2:38" hidden="1">
      <c r="B141" s="24">
        <v>131</v>
      </c>
      <c r="C141" s="25"/>
      <c r="D141" s="26"/>
      <c r="E141" s="27"/>
      <c r="F141" s="28"/>
      <c r="G141" s="25"/>
      <c r="H141" s="29" t="s">
        <v>27</v>
      </c>
      <c r="I141" s="29" t="s">
        <v>27</v>
      </c>
      <c r="J141" s="29" t="s">
        <v>27</v>
      </c>
      <c r="K141" s="29" t="s">
        <v>27</v>
      </c>
      <c r="L141" s="36"/>
      <c r="M141" s="36"/>
      <c r="N141" s="36"/>
      <c r="O141" s="36"/>
      <c r="P141" s="31"/>
      <c r="Q141" s="32">
        <f t="shared" si="7"/>
        <v>0</v>
      </c>
      <c r="R141" s="33" t="str">
        <f t="shared" si="3"/>
        <v>F</v>
      </c>
      <c r="S141" s="34" t="str">
        <f t="shared" si="1"/>
        <v>Kém</v>
      </c>
      <c r="T141" s="35" t="str">
        <f t="shared" si="4"/>
        <v/>
      </c>
      <c r="U141" s="3"/>
      <c r="V141" s="101" t="str">
        <f t="shared" si="8"/>
        <v>Thi lại</v>
      </c>
      <c r="W141" s="84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2"/>
    </row>
    <row r="142" spans="2:38" hidden="1">
      <c r="B142" s="24">
        <v>132</v>
      </c>
      <c r="C142" s="25"/>
      <c r="D142" s="26"/>
      <c r="E142" s="27"/>
      <c r="F142" s="28"/>
      <c r="G142" s="25"/>
      <c r="H142" s="29" t="s">
        <v>27</v>
      </c>
      <c r="I142" s="29" t="s">
        <v>27</v>
      </c>
      <c r="J142" s="29" t="s">
        <v>27</v>
      </c>
      <c r="K142" s="29" t="s">
        <v>27</v>
      </c>
      <c r="L142" s="36"/>
      <c r="M142" s="36"/>
      <c r="N142" s="36"/>
      <c r="O142" s="36"/>
      <c r="P142" s="31"/>
      <c r="Q142" s="32">
        <f t="shared" si="7"/>
        <v>0</v>
      </c>
      <c r="R142" s="33" t="str">
        <f t="shared" si="3"/>
        <v>F</v>
      </c>
      <c r="S142" s="34" t="str">
        <f t="shared" si="1"/>
        <v>Kém</v>
      </c>
      <c r="T142" s="35" t="str">
        <f t="shared" si="4"/>
        <v/>
      </c>
      <c r="U142" s="3"/>
      <c r="V142" s="101" t="str">
        <f t="shared" si="8"/>
        <v>Thi lại</v>
      </c>
      <c r="W142" s="84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2"/>
    </row>
    <row r="143" spans="2:38" hidden="1">
      <c r="B143" s="24">
        <v>133</v>
      </c>
      <c r="C143" s="25"/>
      <c r="D143" s="26"/>
      <c r="E143" s="27"/>
      <c r="F143" s="28"/>
      <c r="G143" s="25"/>
      <c r="H143" s="29" t="s">
        <v>27</v>
      </c>
      <c r="I143" s="29" t="s">
        <v>27</v>
      </c>
      <c r="J143" s="29" t="s">
        <v>27</v>
      </c>
      <c r="K143" s="29" t="s">
        <v>27</v>
      </c>
      <c r="L143" s="36"/>
      <c r="M143" s="36"/>
      <c r="N143" s="36"/>
      <c r="O143" s="36"/>
      <c r="P143" s="31"/>
      <c r="Q143" s="32">
        <f t="shared" si="7"/>
        <v>0</v>
      </c>
      <c r="R143" s="33" t="str">
        <f t="shared" si="3"/>
        <v>F</v>
      </c>
      <c r="S143" s="34" t="str">
        <f t="shared" si="1"/>
        <v>Kém</v>
      </c>
      <c r="T143" s="35" t="str">
        <f t="shared" si="4"/>
        <v/>
      </c>
      <c r="U143" s="3"/>
      <c r="V143" s="101" t="str">
        <f t="shared" si="8"/>
        <v>Thi lại</v>
      </c>
      <c r="W143" s="84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2"/>
    </row>
    <row r="144" spans="2:38" hidden="1">
      <c r="B144" s="24">
        <v>134</v>
      </c>
      <c r="C144" s="25"/>
      <c r="D144" s="26"/>
      <c r="E144" s="27"/>
      <c r="F144" s="28"/>
      <c r="G144" s="25"/>
      <c r="H144" s="29" t="s">
        <v>27</v>
      </c>
      <c r="I144" s="29" t="s">
        <v>27</v>
      </c>
      <c r="J144" s="29" t="s">
        <v>27</v>
      </c>
      <c r="K144" s="29" t="s">
        <v>27</v>
      </c>
      <c r="L144" s="36"/>
      <c r="M144" s="36"/>
      <c r="N144" s="36"/>
      <c r="O144" s="36"/>
      <c r="P144" s="31"/>
      <c r="Q144" s="32">
        <f t="shared" si="7"/>
        <v>0</v>
      </c>
      <c r="R144" s="33" t="str">
        <f t="shared" si="3"/>
        <v>F</v>
      </c>
      <c r="S144" s="34" t="str">
        <f t="shared" si="1"/>
        <v>Kém</v>
      </c>
      <c r="T144" s="35" t="str">
        <f t="shared" si="4"/>
        <v/>
      </c>
      <c r="U144" s="3"/>
      <c r="V144" s="101" t="str">
        <f t="shared" si="8"/>
        <v>Thi lại</v>
      </c>
      <c r="W144" s="84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2"/>
    </row>
    <row r="145" spans="2:38" hidden="1">
      <c r="B145" s="24">
        <v>135</v>
      </c>
      <c r="C145" s="25"/>
      <c r="D145" s="26"/>
      <c r="E145" s="27"/>
      <c r="F145" s="28"/>
      <c r="G145" s="25"/>
      <c r="H145" s="29" t="s">
        <v>27</v>
      </c>
      <c r="I145" s="29" t="s">
        <v>27</v>
      </c>
      <c r="J145" s="29" t="s">
        <v>27</v>
      </c>
      <c r="K145" s="29" t="s">
        <v>27</v>
      </c>
      <c r="L145" s="36"/>
      <c r="M145" s="36"/>
      <c r="N145" s="36"/>
      <c r="O145" s="36"/>
      <c r="P145" s="31"/>
      <c r="Q145" s="32">
        <f t="shared" si="7"/>
        <v>0</v>
      </c>
      <c r="R145" s="33" t="str">
        <f t="shared" si="3"/>
        <v>F</v>
      </c>
      <c r="S145" s="34" t="str">
        <f t="shared" si="1"/>
        <v>Kém</v>
      </c>
      <c r="T145" s="35" t="str">
        <f t="shared" si="4"/>
        <v/>
      </c>
      <c r="U145" s="3"/>
      <c r="V145" s="101" t="str">
        <f t="shared" si="8"/>
        <v>Thi lại</v>
      </c>
      <c r="W145" s="84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2"/>
    </row>
    <row r="146" spans="2:38" hidden="1">
      <c r="B146" s="24">
        <v>136</v>
      </c>
      <c r="C146" s="25"/>
      <c r="D146" s="26"/>
      <c r="E146" s="27"/>
      <c r="F146" s="28"/>
      <c r="G146" s="25"/>
      <c r="H146" s="29" t="s">
        <v>27</v>
      </c>
      <c r="I146" s="29" t="s">
        <v>27</v>
      </c>
      <c r="J146" s="29" t="s">
        <v>27</v>
      </c>
      <c r="K146" s="29" t="s">
        <v>27</v>
      </c>
      <c r="L146" s="36"/>
      <c r="M146" s="36"/>
      <c r="N146" s="36"/>
      <c r="O146" s="36"/>
      <c r="P146" s="31"/>
      <c r="Q146" s="32">
        <f t="shared" si="7"/>
        <v>0</v>
      </c>
      <c r="R146" s="33" t="str">
        <f t="shared" si="3"/>
        <v>F</v>
      </c>
      <c r="S146" s="34" t="str">
        <f t="shared" si="1"/>
        <v>Kém</v>
      </c>
      <c r="T146" s="35" t="str">
        <f t="shared" si="4"/>
        <v/>
      </c>
      <c r="U146" s="3"/>
      <c r="V146" s="101" t="str">
        <f t="shared" si="8"/>
        <v>Thi lại</v>
      </c>
      <c r="W146" s="84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2"/>
    </row>
    <row r="147" spans="2:38" hidden="1">
      <c r="B147" s="24">
        <v>137</v>
      </c>
      <c r="C147" s="25"/>
      <c r="D147" s="26"/>
      <c r="E147" s="27"/>
      <c r="F147" s="28"/>
      <c r="G147" s="25"/>
      <c r="H147" s="29" t="s">
        <v>27</v>
      </c>
      <c r="I147" s="29" t="s">
        <v>27</v>
      </c>
      <c r="J147" s="29" t="s">
        <v>27</v>
      </c>
      <c r="K147" s="29" t="s">
        <v>27</v>
      </c>
      <c r="L147" s="36"/>
      <c r="M147" s="36"/>
      <c r="N147" s="36"/>
      <c r="O147" s="36"/>
      <c r="P147" s="31"/>
      <c r="Q147" s="32">
        <f t="shared" si="7"/>
        <v>0</v>
      </c>
      <c r="R147" s="33" t="str">
        <f t="shared" si="3"/>
        <v>F</v>
      </c>
      <c r="S147" s="34" t="str">
        <f t="shared" si="1"/>
        <v>Kém</v>
      </c>
      <c r="T147" s="35" t="str">
        <f t="shared" si="4"/>
        <v/>
      </c>
      <c r="U147" s="3"/>
      <c r="V147" s="101" t="str">
        <f t="shared" si="8"/>
        <v>Thi lại</v>
      </c>
      <c r="W147" s="84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2"/>
    </row>
    <row r="148" spans="2:38" hidden="1">
      <c r="B148" s="24">
        <v>138</v>
      </c>
      <c r="C148" s="25"/>
      <c r="D148" s="26"/>
      <c r="E148" s="27"/>
      <c r="F148" s="28"/>
      <c r="G148" s="25"/>
      <c r="H148" s="29" t="s">
        <v>27</v>
      </c>
      <c r="I148" s="29" t="s">
        <v>27</v>
      </c>
      <c r="J148" s="29" t="s">
        <v>27</v>
      </c>
      <c r="K148" s="29" t="s">
        <v>27</v>
      </c>
      <c r="L148" s="36"/>
      <c r="M148" s="36"/>
      <c r="N148" s="36"/>
      <c r="O148" s="36"/>
      <c r="P148" s="31"/>
      <c r="Q148" s="32">
        <f t="shared" si="7"/>
        <v>0</v>
      </c>
      <c r="R148" s="33" t="str">
        <f t="shared" si="3"/>
        <v>F</v>
      </c>
      <c r="S148" s="34" t="str">
        <f t="shared" si="1"/>
        <v>Kém</v>
      </c>
      <c r="T148" s="35" t="str">
        <f t="shared" si="4"/>
        <v/>
      </c>
      <c r="U148" s="3"/>
      <c r="V148" s="101" t="str">
        <f t="shared" si="8"/>
        <v>Thi lại</v>
      </c>
      <c r="W148" s="84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2"/>
    </row>
    <row r="149" spans="2:38" hidden="1">
      <c r="B149" s="24">
        <v>139</v>
      </c>
      <c r="C149" s="25"/>
      <c r="D149" s="26"/>
      <c r="E149" s="27"/>
      <c r="F149" s="28"/>
      <c r="G149" s="25"/>
      <c r="H149" s="29" t="s">
        <v>27</v>
      </c>
      <c r="I149" s="29" t="s">
        <v>27</v>
      </c>
      <c r="J149" s="29" t="s">
        <v>27</v>
      </c>
      <c r="K149" s="29" t="s">
        <v>27</v>
      </c>
      <c r="L149" s="36"/>
      <c r="M149" s="36"/>
      <c r="N149" s="36"/>
      <c r="O149" s="36"/>
      <c r="P149" s="31"/>
      <c r="Q149" s="32">
        <f t="shared" si="7"/>
        <v>0</v>
      </c>
      <c r="R149" s="33" t="str">
        <f t="shared" si="3"/>
        <v>F</v>
      </c>
      <c r="S149" s="34" t="str">
        <f t="shared" si="1"/>
        <v>Kém</v>
      </c>
      <c r="T149" s="35" t="str">
        <f t="shared" si="4"/>
        <v/>
      </c>
      <c r="U149" s="3"/>
      <c r="V149" s="101" t="str">
        <f t="shared" si="8"/>
        <v>Thi lại</v>
      </c>
      <c r="W149" s="84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2"/>
    </row>
    <row r="150" spans="2:38" hidden="1">
      <c r="B150" s="24">
        <v>140</v>
      </c>
      <c r="C150" s="25"/>
      <c r="D150" s="26"/>
      <c r="E150" s="27"/>
      <c r="F150" s="28"/>
      <c r="G150" s="25"/>
      <c r="H150" s="29" t="s">
        <v>27</v>
      </c>
      <c r="I150" s="29" t="s">
        <v>27</v>
      </c>
      <c r="J150" s="29" t="s">
        <v>27</v>
      </c>
      <c r="K150" s="29" t="s">
        <v>27</v>
      </c>
      <c r="L150" s="36"/>
      <c r="M150" s="36"/>
      <c r="N150" s="36"/>
      <c r="O150" s="36"/>
      <c r="P150" s="31"/>
      <c r="Q150" s="32">
        <f t="shared" si="7"/>
        <v>0</v>
      </c>
      <c r="R150" s="33" t="str">
        <f t="shared" si="3"/>
        <v>F</v>
      </c>
      <c r="S150" s="34" t="str">
        <f t="shared" si="1"/>
        <v>Kém</v>
      </c>
      <c r="T150" s="35" t="str">
        <f t="shared" si="4"/>
        <v/>
      </c>
      <c r="U150" s="3"/>
      <c r="V150" s="101" t="str">
        <f t="shared" si="8"/>
        <v>Thi lại</v>
      </c>
      <c r="W150" s="84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2"/>
    </row>
    <row r="151" spans="2:38" hidden="1">
      <c r="B151" s="24">
        <v>141</v>
      </c>
      <c r="C151" s="25"/>
      <c r="D151" s="26"/>
      <c r="E151" s="27"/>
      <c r="F151" s="28"/>
      <c r="G151" s="25"/>
      <c r="H151" s="29" t="s">
        <v>27</v>
      </c>
      <c r="I151" s="29" t="s">
        <v>27</v>
      </c>
      <c r="J151" s="29" t="s">
        <v>27</v>
      </c>
      <c r="K151" s="29" t="s">
        <v>27</v>
      </c>
      <c r="L151" s="36"/>
      <c r="M151" s="36"/>
      <c r="N151" s="36"/>
      <c r="O151" s="36"/>
      <c r="P151" s="31"/>
      <c r="Q151" s="32">
        <f t="shared" si="7"/>
        <v>0</v>
      </c>
      <c r="R151" s="33" t="str">
        <f t="shared" si="3"/>
        <v>F</v>
      </c>
      <c r="S151" s="34" t="str">
        <f t="shared" si="1"/>
        <v>Kém</v>
      </c>
      <c r="T151" s="35" t="str">
        <f t="shared" si="4"/>
        <v/>
      </c>
      <c r="U151" s="3"/>
      <c r="V151" s="101" t="str">
        <f t="shared" si="8"/>
        <v>Thi lại</v>
      </c>
      <c r="W151" s="84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2"/>
    </row>
    <row r="152" spans="2:38" hidden="1">
      <c r="B152" s="24">
        <v>142</v>
      </c>
      <c r="C152" s="25"/>
      <c r="D152" s="26"/>
      <c r="E152" s="27"/>
      <c r="F152" s="28"/>
      <c r="G152" s="25"/>
      <c r="H152" s="29" t="s">
        <v>27</v>
      </c>
      <c r="I152" s="29" t="s">
        <v>27</v>
      </c>
      <c r="J152" s="29" t="s">
        <v>27</v>
      </c>
      <c r="K152" s="29" t="s">
        <v>27</v>
      </c>
      <c r="L152" s="36"/>
      <c r="M152" s="36"/>
      <c r="N152" s="36"/>
      <c r="O152" s="36"/>
      <c r="P152" s="31"/>
      <c r="Q152" s="32">
        <f t="shared" si="7"/>
        <v>0</v>
      </c>
      <c r="R152" s="33" t="str">
        <f t="shared" si="3"/>
        <v>F</v>
      </c>
      <c r="S152" s="34" t="str">
        <f t="shared" si="1"/>
        <v>Kém</v>
      </c>
      <c r="T152" s="35" t="str">
        <f t="shared" si="4"/>
        <v/>
      </c>
      <c r="U152" s="3"/>
      <c r="V152" s="101" t="str">
        <f t="shared" si="8"/>
        <v>Thi lại</v>
      </c>
      <c r="W152" s="84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2"/>
    </row>
    <row r="153" spans="2:38" hidden="1">
      <c r="B153" s="24">
        <v>143</v>
      </c>
      <c r="C153" s="25"/>
      <c r="D153" s="26"/>
      <c r="E153" s="27"/>
      <c r="F153" s="28"/>
      <c r="G153" s="25"/>
      <c r="H153" s="29" t="s">
        <v>27</v>
      </c>
      <c r="I153" s="29" t="s">
        <v>27</v>
      </c>
      <c r="J153" s="29" t="s">
        <v>27</v>
      </c>
      <c r="K153" s="29" t="s">
        <v>27</v>
      </c>
      <c r="L153" s="36"/>
      <c r="M153" s="36"/>
      <c r="N153" s="36"/>
      <c r="O153" s="36"/>
      <c r="P153" s="31"/>
      <c r="Q153" s="32">
        <f t="shared" si="7"/>
        <v>0</v>
      </c>
      <c r="R153" s="33" t="str">
        <f t="shared" si="3"/>
        <v>F</v>
      </c>
      <c r="S153" s="34" t="str">
        <f t="shared" si="1"/>
        <v>Kém</v>
      </c>
      <c r="T153" s="35" t="str">
        <f t="shared" si="4"/>
        <v/>
      </c>
      <c r="U153" s="3"/>
      <c r="V153" s="101" t="str">
        <f t="shared" si="8"/>
        <v>Thi lại</v>
      </c>
      <c r="W153" s="84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2"/>
    </row>
    <row r="154" spans="2:38" hidden="1">
      <c r="B154" s="24">
        <v>144</v>
      </c>
      <c r="C154" s="25"/>
      <c r="D154" s="26"/>
      <c r="E154" s="27"/>
      <c r="F154" s="28"/>
      <c r="G154" s="25"/>
      <c r="H154" s="29" t="s">
        <v>27</v>
      </c>
      <c r="I154" s="29" t="s">
        <v>27</v>
      </c>
      <c r="J154" s="29" t="s">
        <v>27</v>
      </c>
      <c r="K154" s="29" t="s">
        <v>27</v>
      </c>
      <c r="L154" s="36"/>
      <c r="M154" s="36"/>
      <c r="N154" s="36"/>
      <c r="O154" s="36"/>
      <c r="P154" s="31"/>
      <c r="Q154" s="32">
        <f t="shared" si="7"/>
        <v>0</v>
      </c>
      <c r="R154" s="33" t="str">
        <f t="shared" si="3"/>
        <v>F</v>
      </c>
      <c r="S154" s="34" t="str">
        <f t="shared" si="1"/>
        <v>Kém</v>
      </c>
      <c r="T154" s="35" t="str">
        <f t="shared" si="4"/>
        <v/>
      </c>
      <c r="U154" s="3"/>
      <c r="V154" s="101" t="str">
        <f t="shared" si="8"/>
        <v>Thi lại</v>
      </c>
      <c r="W154" s="84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2"/>
    </row>
    <row r="155" spans="2:38" hidden="1">
      <c r="B155" s="24">
        <v>145</v>
      </c>
      <c r="C155" s="25"/>
      <c r="D155" s="26"/>
      <c r="E155" s="27"/>
      <c r="F155" s="28"/>
      <c r="G155" s="25"/>
      <c r="H155" s="29" t="s">
        <v>27</v>
      </c>
      <c r="I155" s="29" t="s">
        <v>27</v>
      </c>
      <c r="J155" s="29" t="s">
        <v>27</v>
      </c>
      <c r="K155" s="29" t="s">
        <v>27</v>
      </c>
      <c r="L155" s="36"/>
      <c r="M155" s="36"/>
      <c r="N155" s="36"/>
      <c r="O155" s="36"/>
      <c r="P155" s="31"/>
      <c r="Q155" s="32">
        <f t="shared" si="7"/>
        <v>0</v>
      </c>
      <c r="R155" s="33" t="str">
        <f t="shared" si="3"/>
        <v>F</v>
      </c>
      <c r="S155" s="34" t="str">
        <f t="shared" si="1"/>
        <v>Kém</v>
      </c>
      <c r="T155" s="35" t="str">
        <f t="shared" si="4"/>
        <v/>
      </c>
      <c r="U155" s="3"/>
      <c r="V155" s="101" t="str">
        <f t="shared" si="8"/>
        <v>Thi lại</v>
      </c>
      <c r="W155" s="84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2"/>
    </row>
    <row r="156" spans="2:38" hidden="1">
      <c r="B156" s="24">
        <v>146</v>
      </c>
      <c r="C156" s="25"/>
      <c r="D156" s="26"/>
      <c r="E156" s="27"/>
      <c r="F156" s="28"/>
      <c r="G156" s="25"/>
      <c r="H156" s="29" t="s">
        <v>27</v>
      </c>
      <c r="I156" s="29" t="s">
        <v>27</v>
      </c>
      <c r="J156" s="29" t="s">
        <v>27</v>
      </c>
      <c r="K156" s="29" t="s">
        <v>27</v>
      </c>
      <c r="L156" s="36"/>
      <c r="M156" s="36"/>
      <c r="N156" s="36"/>
      <c r="O156" s="36"/>
      <c r="P156" s="31"/>
      <c r="Q156" s="32">
        <f t="shared" si="7"/>
        <v>0</v>
      </c>
      <c r="R156" s="33" t="str">
        <f t="shared" si="3"/>
        <v>F</v>
      </c>
      <c r="S156" s="34" t="str">
        <f t="shared" si="1"/>
        <v>Kém</v>
      </c>
      <c r="T156" s="35" t="str">
        <f t="shared" ref="T156:T160" si="9">+IF(OR($H156=0,$I156=0,$J156=0,$K156=0),"Không đủ ĐKDT","")</f>
        <v/>
      </c>
      <c r="U156" s="3"/>
      <c r="V156" s="101" t="str">
        <f t="shared" si="8"/>
        <v>Thi lại</v>
      </c>
      <c r="W156" s="84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2"/>
    </row>
    <row r="157" spans="2:38" hidden="1">
      <c r="B157" s="24">
        <v>147</v>
      </c>
      <c r="C157" s="25"/>
      <c r="D157" s="26"/>
      <c r="E157" s="27"/>
      <c r="F157" s="28"/>
      <c r="G157" s="25"/>
      <c r="H157" s="29" t="s">
        <v>27</v>
      </c>
      <c r="I157" s="29" t="s">
        <v>27</v>
      </c>
      <c r="J157" s="29" t="s">
        <v>27</v>
      </c>
      <c r="K157" s="29" t="s">
        <v>27</v>
      </c>
      <c r="L157" s="36"/>
      <c r="M157" s="36"/>
      <c r="N157" s="36"/>
      <c r="O157" s="36"/>
      <c r="P157" s="31"/>
      <c r="Q157" s="32">
        <f t="shared" si="7"/>
        <v>0</v>
      </c>
      <c r="R157" s="33" t="str">
        <f t="shared" si="3"/>
        <v>F</v>
      </c>
      <c r="S157" s="34" t="str">
        <f t="shared" si="1"/>
        <v>Kém</v>
      </c>
      <c r="T157" s="35" t="str">
        <f t="shared" si="9"/>
        <v/>
      </c>
      <c r="U157" s="3"/>
      <c r="V157" s="101" t="str">
        <f t="shared" si="8"/>
        <v>Thi lại</v>
      </c>
      <c r="W157" s="84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2"/>
    </row>
    <row r="158" spans="2:38" hidden="1">
      <c r="B158" s="24">
        <v>148</v>
      </c>
      <c r="C158" s="25"/>
      <c r="D158" s="26"/>
      <c r="E158" s="27"/>
      <c r="F158" s="28"/>
      <c r="G158" s="25"/>
      <c r="H158" s="29" t="s">
        <v>27</v>
      </c>
      <c r="I158" s="29" t="s">
        <v>27</v>
      </c>
      <c r="J158" s="29" t="s">
        <v>27</v>
      </c>
      <c r="K158" s="29" t="s">
        <v>27</v>
      </c>
      <c r="L158" s="36"/>
      <c r="M158" s="36"/>
      <c r="N158" s="36"/>
      <c r="O158" s="36"/>
      <c r="P158" s="31"/>
      <c r="Q158" s="32">
        <f t="shared" si="7"/>
        <v>0</v>
      </c>
      <c r="R158" s="33" t="str">
        <f t="shared" si="3"/>
        <v>F</v>
      </c>
      <c r="S158" s="34" t="str">
        <f t="shared" si="1"/>
        <v>Kém</v>
      </c>
      <c r="T158" s="35" t="str">
        <f t="shared" si="9"/>
        <v/>
      </c>
      <c r="U158" s="3"/>
      <c r="V158" s="101" t="str">
        <f t="shared" si="8"/>
        <v>Thi lại</v>
      </c>
      <c r="W158" s="84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2"/>
    </row>
    <row r="159" spans="2:38" hidden="1">
      <c r="B159" s="24">
        <v>149</v>
      </c>
      <c r="C159" s="25"/>
      <c r="D159" s="26"/>
      <c r="E159" s="27"/>
      <c r="F159" s="28"/>
      <c r="G159" s="25"/>
      <c r="H159" s="29" t="s">
        <v>27</v>
      </c>
      <c r="I159" s="29" t="s">
        <v>27</v>
      </c>
      <c r="J159" s="29" t="s">
        <v>27</v>
      </c>
      <c r="K159" s="29" t="s">
        <v>27</v>
      </c>
      <c r="L159" s="36"/>
      <c r="M159" s="36"/>
      <c r="N159" s="36"/>
      <c r="O159" s="36"/>
      <c r="P159" s="31"/>
      <c r="Q159" s="32">
        <f t="shared" si="7"/>
        <v>0</v>
      </c>
      <c r="R159" s="33" t="str">
        <f t="shared" si="3"/>
        <v>F</v>
      </c>
      <c r="S159" s="34" t="str">
        <f t="shared" si="1"/>
        <v>Kém</v>
      </c>
      <c r="T159" s="35" t="str">
        <f t="shared" si="9"/>
        <v/>
      </c>
      <c r="U159" s="3"/>
      <c r="V159" s="101" t="str">
        <f t="shared" si="8"/>
        <v>Thi lại</v>
      </c>
      <c r="W159" s="84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2"/>
    </row>
    <row r="160" spans="2:38" hidden="1">
      <c r="B160" s="37">
        <v>150</v>
      </c>
      <c r="C160" s="38"/>
      <c r="D160" s="39"/>
      <c r="E160" s="40"/>
      <c r="F160" s="41"/>
      <c r="G160" s="38"/>
      <c r="H160" s="42" t="s">
        <v>27</v>
      </c>
      <c r="I160" s="42" t="s">
        <v>27</v>
      </c>
      <c r="J160" s="42" t="s">
        <v>27</v>
      </c>
      <c r="K160" s="42" t="s">
        <v>27</v>
      </c>
      <c r="L160" s="43"/>
      <c r="M160" s="43"/>
      <c r="N160" s="43"/>
      <c r="O160" s="43"/>
      <c r="P160" s="44"/>
      <c r="Q160" s="45">
        <f t="shared" si="7"/>
        <v>0</v>
      </c>
      <c r="R160" s="46" t="str">
        <f t="shared" si="3"/>
        <v>F</v>
      </c>
      <c r="S160" s="47" t="str">
        <f t="shared" si="1"/>
        <v>Kém</v>
      </c>
      <c r="T160" s="48" t="str">
        <f t="shared" si="9"/>
        <v/>
      </c>
      <c r="U160" s="3"/>
      <c r="V160" s="101" t="str">
        <f t="shared" si="8"/>
        <v>Thi lại</v>
      </c>
      <c r="W160" s="84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2"/>
    </row>
    <row r="161" spans="1:38" ht="16.5">
      <c r="A161" s="2"/>
      <c r="B161" s="49"/>
      <c r="C161" s="50"/>
      <c r="D161" s="50"/>
      <c r="E161" s="51"/>
      <c r="F161" s="51"/>
      <c r="G161" s="51"/>
      <c r="H161" s="52"/>
      <c r="I161" s="53"/>
      <c r="J161" s="53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3"/>
    </row>
    <row r="162" spans="1:38" ht="16.5" hidden="1">
      <c r="A162" s="2"/>
      <c r="B162" s="165" t="s">
        <v>28</v>
      </c>
      <c r="C162" s="165"/>
      <c r="D162" s="50"/>
      <c r="E162" s="51"/>
      <c r="F162" s="51"/>
      <c r="G162" s="51"/>
      <c r="H162" s="52"/>
      <c r="I162" s="53"/>
      <c r="J162" s="53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3"/>
    </row>
    <row r="163" spans="1:38" ht="16.5" hidden="1" customHeight="1">
      <c r="A163" s="2"/>
      <c r="B163" s="55" t="s">
        <v>29</v>
      </c>
      <c r="C163" s="55"/>
      <c r="D163" s="56">
        <f>+$Y$9</f>
        <v>150</v>
      </c>
      <c r="E163" s="57" t="s">
        <v>30</v>
      </c>
      <c r="F163" s="57"/>
      <c r="G163" s="158" t="s">
        <v>31</v>
      </c>
      <c r="H163" s="158"/>
      <c r="I163" s="158"/>
      <c r="J163" s="158"/>
      <c r="K163" s="158"/>
      <c r="L163" s="158"/>
      <c r="M163" s="158"/>
      <c r="N163" s="158"/>
      <c r="O163" s="158"/>
      <c r="P163" s="58">
        <f>$Y$9 -COUNTIF($T$10:$T$350,"Vắng") -COUNTIF($T$10:$T$350,"Vắng có phép") - COUNTIF($T$10:$T$350,"Đình chỉ thi") - COUNTIF($T$10:$T$350,"Không đủ ĐKDT")</f>
        <v>150</v>
      </c>
      <c r="Q163" s="58"/>
      <c r="R163" s="59"/>
      <c r="S163" s="60"/>
      <c r="T163" s="60" t="s">
        <v>30</v>
      </c>
      <c r="U163" s="3"/>
    </row>
    <row r="164" spans="1:38" ht="16.5" hidden="1" customHeight="1">
      <c r="A164" s="2"/>
      <c r="B164" s="55" t="s">
        <v>32</v>
      </c>
      <c r="C164" s="55"/>
      <c r="D164" s="56">
        <f>+$AJ$9</f>
        <v>67</v>
      </c>
      <c r="E164" s="57" t="s">
        <v>30</v>
      </c>
      <c r="F164" s="57"/>
      <c r="G164" s="158" t="s">
        <v>33</v>
      </c>
      <c r="H164" s="158"/>
      <c r="I164" s="158"/>
      <c r="J164" s="158"/>
      <c r="K164" s="158"/>
      <c r="L164" s="158"/>
      <c r="M164" s="158"/>
      <c r="N164" s="158"/>
      <c r="O164" s="158"/>
      <c r="P164" s="61">
        <f>COUNTIF($T$10:$T$226,"Vắng")</f>
        <v>0</v>
      </c>
      <c r="Q164" s="61"/>
      <c r="R164" s="62"/>
      <c r="S164" s="60"/>
      <c r="T164" s="60" t="s">
        <v>30</v>
      </c>
      <c r="U164" s="3"/>
    </row>
    <row r="165" spans="1:38" ht="16.5" hidden="1" customHeight="1">
      <c r="A165" s="2"/>
      <c r="B165" s="55" t="s">
        <v>54</v>
      </c>
      <c r="C165" s="55"/>
      <c r="D165" s="95">
        <f>COUNTIF(V11:V160,"Học lại")</f>
        <v>0</v>
      </c>
      <c r="E165" s="57" t="s">
        <v>30</v>
      </c>
      <c r="F165" s="57"/>
      <c r="G165" s="158" t="s">
        <v>55</v>
      </c>
      <c r="H165" s="158"/>
      <c r="I165" s="158"/>
      <c r="J165" s="158"/>
      <c r="K165" s="158"/>
      <c r="L165" s="158"/>
      <c r="M165" s="158"/>
      <c r="N165" s="158"/>
      <c r="O165" s="158"/>
      <c r="P165" s="58">
        <f>COUNTIF($T$10:$T$226,"Vắng có phép")</f>
        <v>0</v>
      </c>
      <c r="Q165" s="58"/>
      <c r="R165" s="59"/>
      <c r="S165" s="60"/>
      <c r="T165" s="60" t="s">
        <v>30</v>
      </c>
      <c r="U165" s="3"/>
    </row>
    <row r="166" spans="1:38" ht="3" hidden="1" customHeight="1">
      <c r="A166" s="2"/>
      <c r="B166" s="49"/>
      <c r="C166" s="50"/>
      <c r="D166" s="50"/>
      <c r="E166" s="51"/>
      <c r="F166" s="51"/>
      <c r="G166" s="51"/>
      <c r="H166" s="52"/>
      <c r="I166" s="53"/>
      <c r="J166" s="53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3"/>
    </row>
    <row r="167" spans="1:38" hidden="1">
      <c r="B167" s="96" t="s">
        <v>34</v>
      </c>
      <c r="C167" s="96"/>
      <c r="D167" s="97">
        <f>COUNTIF(V11:V160,"Thi lại")</f>
        <v>83</v>
      </c>
      <c r="E167" s="98" t="s">
        <v>30</v>
      </c>
      <c r="F167" s="3"/>
      <c r="G167" s="3"/>
      <c r="H167" s="3"/>
      <c r="I167" s="3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3"/>
    </row>
    <row r="168" spans="1:38" hidden="1">
      <c r="B168" s="96"/>
      <c r="C168" s="96"/>
      <c r="D168" s="97"/>
      <c r="E168" s="98"/>
      <c r="F168" s="3"/>
      <c r="G168" s="3"/>
      <c r="H168" s="3"/>
      <c r="I168" s="3"/>
      <c r="J168" s="166" t="s">
        <v>57</v>
      </c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3"/>
    </row>
    <row r="169" spans="1:38" hidden="1">
      <c r="A169" s="63"/>
      <c r="B169" s="167" t="s">
        <v>35</v>
      </c>
      <c r="C169" s="167"/>
      <c r="D169" s="167"/>
      <c r="E169" s="167"/>
      <c r="F169" s="167"/>
      <c r="G169" s="167"/>
      <c r="H169" s="167"/>
      <c r="I169" s="64"/>
      <c r="J169" s="168" t="s">
        <v>36</v>
      </c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3"/>
    </row>
    <row r="170" spans="1:38" ht="4.5" hidden="1" customHeight="1">
      <c r="A170" s="2"/>
      <c r="B170" s="49"/>
      <c r="C170" s="65"/>
      <c r="D170" s="65"/>
      <c r="E170" s="66"/>
      <c r="F170" s="66"/>
      <c r="G170" s="66"/>
      <c r="H170" s="67"/>
      <c r="I170" s="68"/>
      <c r="J170" s="68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38" s="2" customFormat="1" hidden="1">
      <c r="B171" s="167" t="s">
        <v>37</v>
      </c>
      <c r="C171" s="167"/>
      <c r="D171" s="169" t="s">
        <v>38</v>
      </c>
      <c r="E171" s="169"/>
      <c r="F171" s="169"/>
      <c r="G171" s="169"/>
      <c r="H171" s="169"/>
      <c r="I171" s="68"/>
      <c r="J171" s="68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3"/>
      <c r="V171" s="72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</row>
    <row r="172" spans="1:38" s="2" customFormat="1" hidden="1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2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</row>
    <row r="173" spans="1:38" s="2" customFormat="1" hidden="1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2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</row>
    <row r="174" spans="1:38" s="2" customFormat="1" hidden="1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2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</row>
    <row r="175" spans="1:38" s="2" customFormat="1" ht="9.75" hidden="1" customHeight="1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2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</row>
    <row r="176" spans="1:38" s="2" customFormat="1" ht="3.75" hidden="1" customHeight="1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2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</row>
    <row r="177" spans="1:38" s="2" customFormat="1" ht="18" hidden="1" customHeight="1">
      <c r="A177" s="1"/>
      <c r="B177" s="171" t="s">
        <v>39</v>
      </c>
      <c r="C177" s="171"/>
      <c r="D177" s="171" t="s">
        <v>58</v>
      </c>
      <c r="E177" s="171"/>
      <c r="F177" s="171"/>
      <c r="G177" s="171"/>
      <c r="H177" s="171"/>
      <c r="I177" s="171"/>
      <c r="J177" s="171" t="s">
        <v>40</v>
      </c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3"/>
      <c r="V177" s="72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</row>
    <row r="178" spans="1:38" s="2" customFormat="1" ht="4.5" hidden="1" customHeight="1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2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</row>
    <row r="179" spans="1:38" s="2" customFormat="1" ht="36.75" hidden="1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2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</row>
    <row r="180" spans="1:38" ht="38.25" hidden="1" customHeight="1">
      <c r="B180" s="172" t="s">
        <v>52</v>
      </c>
      <c r="C180" s="167"/>
      <c r="D180" s="167"/>
      <c r="E180" s="167"/>
      <c r="F180" s="167"/>
      <c r="G180" s="167"/>
      <c r="H180" s="172" t="s">
        <v>53</v>
      </c>
      <c r="I180" s="172"/>
      <c r="J180" s="172"/>
      <c r="K180" s="172"/>
      <c r="L180" s="172"/>
      <c r="M180" s="172"/>
      <c r="N180" s="173" t="s">
        <v>61</v>
      </c>
      <c r="O180" s="173"/>
      <c r="P180" s="173"/>
      <c r="Q180" s="173"/>
      <c r="R180" s="173"/>
      <c r="S180" s="173"/>
      <c r="T180" s="173"/>
    </row>
    <row r="181" spans="1:38" hidden="1">
      <c r="B181" s="49"/>
      <c r="C181" s="65"/>
      <c r="D181" s="65"/>
      <c r="E181" s="66"/>
      <c r="F181" s="66"/>
      <c r="G181" s="66"/>
      <c r="H181" s="67"/>
      <c r="I181" s="68"/>
      <c r="J181" s="68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38" hidden="1">
      <c r="B182" s="167" t="s">
        <v>37</v>
      </c>
      <c r="C182" s="167"/>
      <c r="D182" s="169" t="s">
        <v>38</v>
      </c>
      <c r="E182" s="169"/>
      <c r="F182" s="169"/>
      <c r="G182" s="169"/>
      <c r="H182" s="169"/>
      <c r="I182" s="68"/>
      <c r="J182" s="68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38" hidden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38" hidden="1"/>
    <row r="185" spans="1:38" hidden="1"/>
    <row r="186" spans="1:38" hidden="1"/>
    <row r="187" spans="1:38" hidden="1"/>
    <row r="188" spans="1:38" hidden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 t="s">
        <v>60</v>
      </c>
      <c r="O188" s="170"/>
      <c r="P188" s="170"/>
      <c r="Q188" s="170"/>
      <c r="R188" s="170"/>
      <c r="S188" s="170"/>
      <c r="T188" s="170"/>
    </row>
  </sheetData>
  <sheetProtection formatCells="0" formatColumns="0" formatRows="0" insertColumns="0" insertRows="0" insertHyperlinks="0" deleteColumns="0" deleteRows="0" sort="0" autoFilter="0" pivotTables="0"/>
  <autoFilter ref="A9:AL160">
    <filterColumn colId="3" showButton="0"/>
  </autoFilter>
  <mergeCells count="60">
    <mergeCell ref="H1:K1"/>
    <mergeCell ref="L1:T1"/>
    <mergeCell ref="B2:G2"/>
    <mergeCell ref="H2:T2"/>
    <mergeCell ref="B3:G3"/>
    <mergeCell ref="H3:T3"/>
    <mergeCell ref="W5:W8"/>
    <mergeCell ref="X5:X8"/>
    <mergeCell ref="Y5:Y8"/>
    <mergeCell ref="B8:B9"/>
    <mergeCell ref="C8:C9"/>
    <mergeCell ref="D8:E9"/>
    <mergeCell ref="F8:F9"/>
    <mergeCell ref="B6:C6"/>
    <mergeCell ref="H6:N6"/>
    <mergeCell ref="O6:T6"/>
    <mergeCell ref="B5:C5"/>
    <mergeCell ref="D5:O5"/>
    <mergeCell ref="P5:T5"/>
    <mergeCell ref="T8:T10"/>
    <mergeCell ref="R8:R9"/>
    <mergeCell ref="S8:S9"/>
    <mergeCell ref="Z5:AC7"/>
    <mergeCell ref="AD5:AE7"/>
    <mergeCell ref="AF5:AG7"/>
    <mergeCell ref="AH5:AI7"/>
    <mergeCell ref="AJ5:AK7"/>
    <mergeCell ref="G165:O165"/>
    <mergeCell ref="M8:N8"/>
    <mergeCell ref="O8:O9"/>
    <mergeCell ref="P8:P9"/>
    <mergeCell ref="Q8:Q10"/>
    <mergeCell ref="G8:G9"/>
    <mergeCell ref="H8:H9"/>
    <mergeCell ref="I8:I9"/>
    <mergeCell ref="J8:J9"/>
    <mergeCell ref="K8:K9"/>
    <mergeCell ref="L8:L9"/>
    <mergeCell ref="B10:G10"/>
    <mergeCell ref="B162:C162"/>
    <mergeCell ref="G163:O163"/>
    <mergeCell ref="G164:O164"/>
    <mergeCell ref="J167:T167"/>
    <mergeCell ref="J168:T168"/>
    <mergeCell ref="B169:H169"/>
    <mergeCell ref="J169:T169"/>
    <mergeCell ref="B171:C171"/>
    <mergeCell ref="D171:H171"/>
    <mergeCell ref="N188:T188"/>
    <mergeCell ref="B177:C177"/>
    <mergeCell ref="D177:I177"/>
    <mergeCell ref="J177:T177"/>
    <mergeCell ref="B180:G180"/>
    <mergeCell ref="H180:M180"/>
    <mergeCell ref="N180:T180"/>
    <mergeCell ref="B182:C182"/>
    <mergeCell ref="D182:H182"/>
    <mergeCell ref="B188:D188"/>
    <mergeCell ref="E188:G188"/>
    <mergeCell ref="H188:M188"/>
  </mergeCells>
  <conditionalFormatting sqref="H11:P160">
    <cfRule type="cellIs" dxfId="2879" priority="2" operator="greaterThan">
      <formula>10</formula>
    </cfRule>
  </conditionalFormatting>
  <conditionalFormatting sqref="C1:C1048576">
    <cfRule type="duplicateValues" dxfId="2878" priority="1"/>
  </conditionalFormatting>
  <dataValidations count="1">
    <dataValidation allowBlank="1" showInputMessage="1" showErrorMessage="1" errorTitle="Không xóa dữ liệu" error="Không xóa dữ liệu" prompt="Không xóa dữ liệu" sqref="AL3:AL9 X3:AK4 W5:AK9 D165 V11:W160"/>
  </dataValidations>
  <pageMargins left="3.937007874015748E-2" right="3.937007874015748E-2" top="0.23622047244094491" bottom="0.35433070866141736" header="0.15748031496062992" footer="0.11811023622047245"/>
  <pageSetup paperSize="9" scale="91" orientation="portrait" r:id="rId1"/>
  <headerFooter alignWithMargins="0">
    <oddFooter>&amp;R&amp;"Times New Roman,Italic"&amp;11Trang &amp;P</oddFooter>
  </headerFooter>
  <colBreaks count="1" manualBreakCount="1">
    <brk id="2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46</vt:i4>
      </vt:variant>
    </vt:vector>
  </HeadingPairs>
  <TitlesOfParts>
    <vt:vector size="92" baseType="lpstr">
      <vt:lpstr>Nhom (1)</vt:lpstr>
      <vt:lpstr>Nhom (2)</vt:lpstr>
      <vt:lpstr>Nhom (3)</vt:lpstr>
      <vt:lpstr>Nhom (4)</vt:lpstr>
      <vt:lpstr>Nhom (5)</vt:lpstr>
      <vt:lpstr>Nhom (6)</vt:lpstr>
      <vt:lpstr>Nhom (7)</vt:lpstr>
      <vt:lpstr>Nhom (8)</vt:lpstr>
      <vt:lpstr>Nhom (9)</vt:lpstr>
      <vt:lpstr>Nhom (10)</vt:lpstr>
      <vt:lpstr>Nhom (11)</vt:lpstr>
      <vt:lpstr>Nhom (12)</vt:lpstr>
      <vt:lpstr>Nhom (13)</vt:lpstr>
      <vt:lpstr>Nhom (14)</vt:lpstr>
      <vt:lpstr>Nhom (15)</vt:lpstr>
      <vt:lpstr>Nhom (16)</vt:lpstr>
      <vt:lpstr>Nhom (17)</vt:lpstr>
      <vt:lpstr>Nhom (18)</vt:lpstr>
      <vt:lpstr>Nhom (19)</vt:lpstr>
      <vt:lpstr>Nhom (20)</vt:lpstr>
      <vt:lpstr>Nhom (21)</vt:lpstr>
      <vt:lpstr>Nhom (22)</vt:lpstr>
      <vt:lpstr>Nhom (23)</vt:lpstr>
      <vt:lpstr>Nhom (24)</vt:lpstr>
      <vt:lpstr>Nhom (25)</vt:lpstr>
      <vt:lpstr>Nhom (26)</vt:lpstr>
      <vt:lpstr>Nhom (27)</vt:lpstr>
      <vt:lpstr>Nhom (28)</vt:lpstr>
      <vt:lpstr>Nhom (29)</vt:lpstr>
      <vt:lpstr>Nhom (30)</vt:lpstr>
      <vt:lpstr>Nhom (31)</vt:lpstr>
      <vt:lpstr>Nhom (32)</vt:lpstr>
      <vt:lpstr>Nhom (33)</vt:lpstr>
      <vt:lpstr>Nhom (34)</vt:lpstr>
      <vt:lpstr>Nhom (35)</vt:lpstr>
      <vt:lpstr>Nhom (36)</vt:lpstr>
      <vt:lpstr>Nhom (37)</vt:lpstr>
      <vt:lpstr>Nhom (38)</vt:lpstr>
      <vt:lpstr>Nhom (39)</vt:lpstr>
      <vt:lpstr>Nhom (40)</vt:lpstr>
      <vt:lpstr>Nhom (41)</vt:lpstr>
      <vt:lpstr>Nhom (42)</vt:lpstr>
      <vt:lpstr>Nhom (43)</vt:lpstr>
      <vt:lpstr>Nhom (44)</vt:lpstr>
      <vt:lpstr>Nhom (45)</vt:lpstr>
      <vt:lpstr>Nhom (46)</vt:lpstr>
      <vt:lpstr>'Nhom (1)'!Print_Titles</vt:lpstr>
      <vt:lpstr>'Nhom (10)'!Print_Titles</vt:lpstr>
      <vt:lpstr>'Nhom (11)'!Print_Titles</vt:lpstr>
      <vt:lpstr>'Nhom (12)'!Print_Titles</vt:lpstr>
      <vt:lpstr>'Nhom (13)'!Print_Titles</vt:lpstr>
      <vt:lpstr>'Nhom (14)'!Print_Titles</vt:lpstr>
      <vt:lpstr>'Nhom (15)'!Print_Titles</vt:lpstr>
      <vt:lpstr>'Nhom (16)'!Print_Titles</vt:lpstr>
      <vt:lpstr>'Nhom (17)'!Print_Titles</vt:lpstr>
      <vt:lpstr>'Nhom (18)'!Print_Titles</vt:lpstr>
      <vt:lpstr>'Nhom (19)'!Print_Titles</vt:lpstr>
      <vt:lpstr>'Nhom (2)'!Print_Titles</vt:lpstr>
      <vt:lpstr>'Nhom (20)'!Print_Titles</vt:lpstr>
      <vt:lpstr>'Nhom (21)'!Print_Titles</vt:lpstr>
      <vt:lpstr>'Nhom (22)'!Print_Titles</vt:lpstr>
      <vt:lpstr>'Nhom (23)'!Print_Titles</vt:lpstr>
      <vt:lpstr>'Nhom (24)'!Print_Titles</vt:lpstr>
      <vt:lpstr>'Nhom (25)'!Print_Titles</vt:lpstr>
      <vt:lpstr>'Nhom (26)'!Print_Titles</vt:lpstr>
      <vt:lpstr>'Nhom (27)'!Print_Titles</vt:lpstr>
      <vt:lpstr>'Nhom (28)'!Print_Titles</vt:lpstr>
      <vt:lpstr>'Nhom (29)'!Print_Titles</vt:lpstr>
      <vt:lpstr>'Nhom (3)'!Print_Titles</vt:lpstr>
      <vt:lpstr>'Nhom (30)'!Print_Titles</vt:lpstr>
      <vt:lpstr>'Nhom (31)'!Print_Titles</vt:lpstr>
      <vt:lpstr>'Nhom (32)'!Print_Titles</vt:lpstr>
      <vt:lpstr>'Nhom (33)'!Print_Titles</vt:lpstr>
      <vt:lpstr>'Nhom (34)'!Print_Titles</vt:lpstr>
      <vt:lpstr>'Nhom (35)'!Print_Titles</vt:lpstr>
      <vt:lpstr>'Nhom (36)'!Print_Titles</vt:lpstr>
      <vt:lpstr>'Nhom (37)'!Print_Titles</vt:lpstr>
      <vt:lpstr>'Nhom (38)'!Print_Titles</vt:lpstr>
      <vt:lpstr>'Nhom (39)'!Print_Titles</vt:lpstr>
      <vt:lpstr>'Nhom (4)'!Print_Titles</vt:lpstr>
      <vt:lpstr>'Nhom (40)'!Print_Titles</vt:lpstr>
      <vt:lpstr>'Nhom (41)'!Print_Titles</vt:lpstr>
      <vt:lpstr>'Nhom (42)'!Print_Titles</vt:lpstr>
      <vt:lpstr>'Nhom (43)'!Print_Titles</vt:lpstr>
      <vt:lpstr>'Nhom (44)'!Print_Titles</vt:lpstr>
      <vt:lpstr>'Nhom (45)'!Print_Titles</vt:lpstr>
      <vt:lpstr>'Nhom (46)'!Print_Titles</vt:lpstr>
      <vt:lpstr>'Nhom (5)'!Print_Titles</vt:lpstr>
      <vt:lpstr>'Nhom (6)'!Print_Titles</vt:lpstr>
      <vt:lpstr>'Nhom (7)'!Print_Titles</vt:lpstr>
      <vt:lpstr>'Nhom (8)'!Print_Titles</vt:lpstr>
      <vt:lpstr>'Nhom (9)'!Print_Titles</vt:lpstr>
    </vt:vector>
  </TitlesOfParts>
  <Company>Micrsoft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WindowsXP Professional SP3</dc:creator>
  <cp:lastModifiedBy>Admin</cp:lastModifiedBy>
  <cp:lastPrinted>2019-05-21T02:39:47Z</cp:lastPrinted>
  <dcterms:created xsi:type="dcterms:W3CDTF">2015-04-17T02:48:53Z</dcterms:created>
  <dcterms:modified xsi:type="dcterms:W3CDTF">2019-05-30T08:19:46Z</dcterms:modified>
</cp:coreProperties>
</file>