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9440" windowHeight="7275"/>
  </bookViews>
  <sheets>
    <sheet name="Nhom(1)" sheetId="1" r:id="rId1"/>
  </sheets>
  <definedNames>
    <definedName name="_xlnm._FilterDatabase" localSheetId="0" hidden="1">'Nhom(1)'!$A$9:$AL$9</definedName>
    <definedName name="Date_time">#REF!</definedName>
    <definedName name="_xlnm.Print_Titles" localSheetId="0">'Nhom(1)'!$4:$9</definedName>
    <definedName name="Trong_so">#REF!</definedName>
  </definedNames>
  <calcPr calcId="12451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9" i="1"/>
  <c r="Q11" l="1"/>
  <c r="Q10"/>
  <c r="X8"/>
  <c r="W8"/>
  <c r="T10" l="1"/>
  <c r="T11" l="1"/>
  <c r="V11" s="1"/>
  <c r="S11"/>
  <c r="R11"/>
  <c r="V10"/>
  <c r="R10"/>
  <c r="S10"/>
  <c r="P15" l="1"/>
  <c r="P14"/>
  <c r="AB8"/>
  <c r="AD8"/>
  <c r="Z8"/>
  <c r="AA8"/>
  <c r="D17" l="1"/>
  <c r="D15"/>
  <c r="AF8"/>
  <c r="AJ8"/>
  <c r="AH8"/>
  <c r="D14" l="1"/>
  <c r="Y8"/>
  <c r="AI8" s="1"/>
  <c r="AG8" l="1"/>
  <c r="AK8"/>
  <c r="P13"/>
  <c r="D13"/>
  <c r="AE8"/>
  <c r="AC8"/>
</calcChain>
</file>

<file path=xl/sharedStrings.xml><?xml version="1.0" encoding="utf-8"?>
<sst xmlns="http://schemas.openxmlformats.org/spreadsheetml/2006/main" count="81" uniqueCount="65">
  <si>
    <t>HỌC VIỆN CÔNG NGHỆ BƯU CHÍNH VIỄN THÔNG</t>
  </si>
  <si>
    <t>TRUNG TÂM KHẢO THÍ VÀ ĐẢM BẢO CHẤT LƯỢNG GIÁO DỤC</t>
  </si>
  <si>
    <t>Học phần:</t>
  </si>
  <si>
    <t>Học phần</t>
  </si>
  <si>
    <t>Lớp</t>
  </si>
  <si>
    <t>Sỹ số</t>
  </si>
  <si>
    <t>Vi phạm quy chế thi</t>
  </si>
  <si>
    <t>Vắng thi</t>
  </si>
  <si>
    <t>Thi lại</t>
  </si>
  <si>
    <t>Học lại</t>
  </si>
  <si>
    <t>Thi đạt</t>
  </si>
  <si>
    <t>Số tín chỉ:</t>
  </si>
  <si>
    <t>Ngày thi:</t>
  </si>
  <si>
    <t>Số
TT</t>
  </si>
  <si>
    <t>Mã SV</t>
  </si>
  <si>
    <t>Họ và tên</t>
  </si>
  <si>
    <t>Ngày sinh</t>
  </si>
  <si>
    <t>Điểm CC</t>
  </si>
  <si>
    <t>Điểm TBKT</t>
  </si>
  <si>
    <t>Điểm TN-TH</t>
  </si>
  <si>
    <t>Điểm BTTL</t>
  </si>
  <si>
    <t>Mã đề</t>
  </si>
  <si>
    <t>Điểm thi</t>
  </si>
  <si>
    <t>Ký tên</t>
  </si>
  <si>
    <t>Điểm
THI</t>
  </si>
  <si>
    <t>Điểm
KTHP</t>
  </si>
  <si>
    <t>Điểm hệ
chữ</t>
  </si>
  <si>
    <t>Xếp loại</t>
  </si>
  <si>
    <t>Ghi chú</t>
  </si>
  <si>
    <t>KT</t>
  </si>
  <si>
    <t>CC</t>
  </si>
  <si>
    <t>ĐCT</t>
  </si>
  <si>
    <t>Tỷ lệ</t>
  </si>
  <si>
    <t>SL</t>
  </si>
  <si>
    <t>Bằng
số</t>
  </si>
  <si>
    <t>Bằng
chữ</t>
  </si>
  <si>
    <t>Trọng số:</t>
  </si>
  <si>
    <t/>
  </si>
  <si>
    <t>Ghi chú:</t>
  </si>
  <si>
    <t>- Số SV theo DS:</t>
  </si>
  <si>
    <t>SV</t>
  </si>
  <si>
    <t>- Số SV dự thi:</t>
  </si>
  <si>
    <t>- Số SV thi đạt:</t>
  </si>
  <si>
    <t>- Số SV vắng thi:</t>
  </si>
  <si>
    <t>- Số SV thi không đạt:</t>
  </si>
  <si>
    <t>- Số SV vắng thi có phép:</t>
  </si>
  <si>
    <t>- Số SV thi lại:</t>
  </si>
  <si>
    <t>PHÒNG THI:</t>
  </si>
  <si>
    <t>Nhóm:</t>
  </si>
  <si>
    <t>Thi lần 1 học kỳ hè năm học 2018 - 2019</t>
  </si>
  <si>
    <t>504-A2</t>
  </si>
  <si>
    <t>Xử lý tín hiệu trong hệ thống truyền thông</t>
  </si>
  <si>
    <t>B14DCDT006</t>
  </si>
  <si>
    <t>Lê Ngọc</t>
  </si>
  <si>
    <t>Huy</t>
  </si>
  <si>
    <t>17/05/1996</t>
  </si>
  <si>
    <t>D14XLTHTT2</t>
  </si>
  <si>
    <t>B14DCDT082</t>
  </si>
  <si>
    <t>Nguyễn Văn</t>
  </si>
  <si>
    <t>Thành</t>
  </si>
  <si>
    <t>05/06/1995</t>
  </si>
  <si>
    <t>Giờ thi: 08h00</t>
  </si>
  <si>
    <t>ELE1438-01</t>
  </si>
  <si>
    <t>BẢNG ĐIỂM HỌC PHẦN</t>
  </si>
  <si>
    <t>Hà Nội, ngày 16  tháng 08  năm 2019</t>
  </si>
</sst>
</file>

<file path=xl/styles.xml><?xml version="1.0" encoding="utf-8"?>
<styleSheet xmlns="http://schemas.openxmlformats.org/spreadsheetml/2006/main">
  <numFmts count="2">
    <numFmt numFmtId="164" formatCode="0.0_);[Red]\(0.0\)"/>
    <numFmt numFmtId="165" formatCode="#,##0.0"/>
  </numFmts>
  <fonts count="28">
    <font>
      <sz val="12"/>
      <name val=".VnTime"/>
      <family val="2"/>
    </font>
    <font>
      <sz val="11"/>
      <name val=".VnTime"/>
      <family val="2"/>
    </font>
    <font>
      <sz val="10"/>
      <name val="Times New Roman"/>
      <family val="1"/>
    </font>
    <font>
      <b/>
      <sz val="12"/>
      <name val="Times New Roman"/>
      <family val="1"/>
    </font>
    <font>
      <sz val="11"/>
      <name val="Times New Roman"/>
      <family val="1"/>
    </font>
    <font>
      <sz val="12"/>
      <color theme="0"/>
      <name val="Times New Roman"/>
      <family val="1"/>
    </font>
    <font>
      <sz val="12"/>
      <name val="Times New Roman"/>
      <family val="1"/>
    </font>
    <font>
      <b/>
      <u/>
      <sz val="8"/>
      <name val="Times New Roman"/>
      <family val="1"/>
    </font>
    <font>
      <sz val="8"/>
      <name val="Times New Roman"/>
      <family val="1"/>
    </font>
    <font>
      <sz val="8"/>
      <color theme="0"/>
      <name val="Times New Roman"/>
      <family val="1"/>
    </font>
    <font>
      <b/>
      <sz val="11"/>
      <name val="Times New Roman"/>
      <family val="1"/>
    </font>
    <font>
      <b/>
      <sz val="9"/>
      <name val="Times New Roman"/>
      <family val="1"/>
    </font>
    <font>
      <sz val="10"/>
      <name val="Arial"/>
      <family val="2"/>
    </font>
    <font>
      <b/>
      <sz val="10"/>
      <color theme="0"/>
      <name val="Times New Roman"/>
      <family val="1"/>
    </font>
    <font>
      <b/>
      <sz val="10"/>
      <name val="Times New Roman"/>
      <family val="1"/>
    </font>
    <font>
      <u/>
      <sz val="8.25"/>
      <color indexed="12"/>
      <name val=".VnTime"/>
      <family val="2"/>
    </font>
    <font>
      <sz val="10"/>
      <color theme="0"/>
      <name val="Times New Roman"/>
      <family val="1"/>
    </font>
    <font>
      <b/>
      <sz val="12"/>
      <color theme="0"/>
      <name val="Times New Roman"/>
      <family val="1"/>
    </font>
    <font>
      <sz val="11"/>
      <color theme="0"/>
      <name val="Times New Roman"/>
      <family val="1"/>
    </font>
    <font>
      <b/>
      <sz val="10"/>
      <name val="Arial"/>
      <family val="2"/>
    </font>
    <font>
      <sz val="12"/>
      <color rgb="FFFF0000"/>
      <name val="Times New Roman"/>
      <family val="1"/>
    </font>
    <font>
      <sz val="13"/>
      <name val="Times New Roman"/>
      <family val="1"/>
    </font>
    <font>
      <sz val="9"/>
      <name val="Times New Roman"/>
      <family val="1"/>
    </font>
    <font>
      <i/>
      <sz val="12"/>
      <name val="Times New Roman"/>
      <family val="1"/>
    </font>
    <font>
      <b/>
      <sz val="14"/>
      <name val="Times New Roman"/>
      <family val="1"/>
    </font>
    <font>
      <sz val="11"/>
      <name val="Calibri"/>
      <family val="2"/>
    </font>
    <font>
      <b/>
      <sz val="12"/>
      <name val="Times New Roman"/>
      <family val="1"/>
      <charset val="163"/>
      <scheme val="major"/>
    </font>
    <font>
      <b/>
      <sz val="13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</borders>
  <cellStyleXfs count="8">
    <xf numFmtId="0" fontId="0" fillId="0" borderId="0"/>
    <xf numFmtId="0" fontId="1" fillId="0" borderId="0"/>
    <xf numFmtId="0" fontId="12" fillId="0" borderId="0"/>
    <xf numFmtId="0" fontId="15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1" fillId="0" borderId="0"/>
    <xf numFmtId="0" fontId="1" fillId="0" borderId="0"/>
    <xf numFmtId="0" fontId="25" fillId="0" borderId="0"/>
  </cellStyleXfs>
  <cellXfs count="124">
    <xf numFmtId="0" fontId="0" fillId="0" borderId="0" xfId="0"/>
    <xf numFmtId="0" fontId="4" fillId="0" borderId="0" xfId="0" applyFont="1" applyFill="1" applyProtection="1">
      <protection locked="0"/>
    </xf>
    <xf numFmtId="0" fontId="5" fillId="0" borderId="0" xfId="0" applyFont="1" applyFill="1" applyBorder="1" applyProtection="1">
      <protection locked="0"/>
    </xf>
    <xf numFmtId="0" fontId="5" fillId="0" borderId="0" xfId="0" applyFont="1" applyFill="1" applyProtection="1">
      <protection locked="0"/>
    </xf>
    <xf numFmtId="0" fontId="6" fillId="0" borderId="0" xfId="0" applyFont="1" applyFill="1" applyProtection="1">
      <protection locked="0"/>
    </xf>
    <xf numFmtId="0" fontId="8" fillId="0" borderId="0" xfId="0" applyFont="1" applyAlignment="1" applyProtection="1">
      <alignment horizontal="justify"/>
      <protection locked="0"/>
    </xf>
    <xf numFmtId="0" fontId="9" fillId="0" borderId="0" xfId="0" applyFont="1" applyBorder="1" applyAlignment="1" applyProtection="1">
      <alignment horizontal="justify"/>
      <protection locked="0"/>
    </xf>
    <xf numFmtId="0" fontId="5" fillId="0" borderId="0" xfId="0" applyFont="1" applyFill="1" applyBorder="1" applyAlignment="1" applyProtection="1">
      <alignment horizontal="center" vertical="center"/>
      <protection hidden="1"/>
    </xf>
    <xf numFmtId="0" fontId="5" fillId="0" borderId="0" xfId="0" applyFont="1" applyFill="1" applyBorder="1" applyAlignment="1" applyProtection="1">
      <alignment horizontal="center" vertical="center"/>
      <protection locked="0"/>
    </xf>
    <xf numFmtId="0" fontId="14" fillId="0" borderId="0" xfId="2" applyFont="1" applyFill="1" applyBorder="1" applyAlignment="1" applyProtection="1">
      <alignment vertical="center" wrapText="1"/>
      <protection locked="0"/>
    </xf>
    <xf numFmtId="0" fontId="10" fillId="0" borderId="0" xfId="1" applyFont="1" applyFill="1" applyAlignment="1" applyProtection="1">
      <alignment vertical="center"/>
      <protection locked="0"/>
    </xf>
    <xf numFmtId="0" fontId="4" fillId="0" borderId="0" xfId="1" applyFont="1" applyFill="1" applyProtection="1">
      <protection locked="0"/>
    </xf>
    <xf numFmtId="0" fontId="10" fillId="0" borderId="0" xfId="3" applyFont="1" applyFill="1" applyAlignment="1" applyProtection="1">
      <alignment horizontal="center"/>
      <protection locked="0"/>
    </xf>
    <xf numFmtId="0" fontId="16" fillId="0" borderId="0" xfId="2" applyFont="1" applyFill="1" applyBorder="1" applyAlignment="1" applyProtection="1">
      <alignment horizontal="center" vertical="center" wrapText="1"/>
      <protection locked="0"/>
    </xf>
    <xf numFmtId="0" fontId="5" fillId="0" borderId="0" xfId="0" applyFont="1" applyFill="1" applyBorder="1" applyAlignment="1" applyProtection="1">
      <alignment horizontal="center"/>
      <protection locked="0"/>
    </xf>
    <xf numFmtId="0" fontId="6" fillId="0" borderId="0" xfId="0" applyFont="1" applyFill="1" applyBorder="1" applyAlignment="1" applyProtection="1">
      <alignment horizontal="center"/>
      <protection locked="0"/>
    </xf>
    <xf numFmtId="0" fontId="14" fillId="0" borderId="7" xfId="0" applyFont="1" applyFill="1" applyBorder="1" applyAlignment="1" applyProtection="1">
      <alignment horizontal="center" vertical="center" wrapText="1"/>
      <protection locked="0"/>
    </xf>
    <xf numFmtId="0" fontId="17" fillId="0" borderId="0" xfId="0" applyFont="1" applyFill="1" applyBorder="1" applyAlignment="1" applyProtection="1">
      <alignment horizontal="center" vertical="center"/>
      <protection locked="0"/>
    </xf>
    <xf numFmtId="0" fontId="13" fillId="0" borderId="0" xfId="2" applyFont="1" applyFill="1" applyBorder="1" applyAlignment="1" applyProtection="1">
      <alignment horizontal="left" vertical="center" wrapText="1"/>
      <protection hidden="1"/>
    </xf>
    <xf numFmtId="0" fontId="13" fillId="0" borderId="0" xfId="2" applyFont="1" applyFill="1" applyBorder="1" applyAlignment="1" applyProtection="1">
      <alignment horizontal="left" vertical="center" wrapText="1"/>
    </xf>
    <xf numFmtId="0" fontId="13" fillId="0" borderId="0" xfId="2" applyFont="1" applyFill="1" applyBorder="1" applyAlignment="1" applyProtection="1">
      <alignment horizontal="center" vertical="center" wrapText="1"/>
      <protection hidden="1"/>
    </xf>
    <xf numFmtId="10" fontId="5" fillId="0" borderId="0" xfId="0" applyNumberFormat="1" applyFont="1" applyFill="1" applyBorder="1" applyAlignment="1" applyProtection="1">
      <alignment horizontal="center" vertical="center"/>
      <protection hidden="1"/>
    </xf>
    <xf numFmtId="10" fontId="16" fillId="0" borderId="0" xfId="2" applyNumberFormat="1" applyFont="1" applyFill="1" applyBorder="1" applyAlignment="1" applyProtection="1">
      <alignment horizontal="center" vertical="center" wrapText="1"/>
      <protection hidden="1"/>
    </xf>
    <xf numFmtId="0" fontId="18" fillId="0" borderId="0" xfId="0" applyFont="1" applyFill="1" applyBorder="1" applyAlignment="1" applyProtection="1">
      <alignment horizontal="center" vertical="center"/>
      <protection hidden="1"/>
    </xf>
    <xf numFmtId="10" fontId="6" fillId="0" borderId="0" xfId="0" applyNumberFormat="1" applyFont="1" applyFill="1" applyBorder="1" applyAlignment="1" applyProtection="1">
      <alignment horizontal="center" vertical="center"/>
      <protection hidden="1"/>
    </xf>
    <xf numFmtId="0" fontId="10" fillId="2" borderId="4" xfId="0" applyFont="1" applyFill="1" applyBorder="1" applyAlignment="1" applyProtection="1">
      <alignment horizontal="center" vertical="center" wrapText="1"/>
      <protection locked="0"/>
    </xf>
    <xf numFmtId="0" fontId="10" fillId="2" borderId="4" xfId="0" applyFont="1" applyFill="1" applyBorder="1" applyAlignment="1" applyProtection="1">
      <alignment horizontal="center" vertical="center"/>
      <protection locked="0"/>
    </xf>
    <xf numFmtId="0" fontId="10" fillId="0" borderId="5" xfId="0" applyFont="1" applyFill="1" applyBorder="1" applyAlignment="1" applyProtection="1">
      <alignment vertical="center" textRotation="90" wrapText="1"/>
      <protection locked="0"/>
    </xf>
    <xf numFmtId="0" fontId="10" fillId="0" borderId="11" xfId="0" applyFont="1" applyFill="1" applyBorder="1" applyAlignment="1" applyProtection="1">
      <alignment vertical="center" textRotation="90" wrapText="1"/>
      <protection locked="0"/>
    </xf>
    <xf numFmtId="0" fontId="10" fillId="2" borderId="4" xfId="0" applyFont="1" applyFill="1" applyBorder="1" applyAlignment="1" applyProtection="1">
      <alignment horizontal="center" vertical="center" wrapText="1"/>
    </xf>
    <xf numFmtId="0" fontId="6" fillId="0" borderId="4" xfId="0" applyFont="1" applyFill="1" applyBorder="1" applyAlignment="1" applyProtection="1">
      <alignment wrapText="1"/>
      <protection locked="0"/>
    </xf>
    <xf numFmtId="0" fontId="13" fillId="0" borderId="0" xfId="2" applyFont="1" applyFill="1" applyBorder="1" applyAlignment="1" applyProtection="1">
      <alignment vertical="center" wrapText="1"/>
      <protection locked="0"/>
    </xf>
    <xf numFmtId="0" fontId="2" fillId="0" borderId="12" xfId="1" applyFont="1" applyFill="1" applyBorder="1" applyAlignment="1" applyProtection="1">
      <alignment horizontal="center" vertical="center"/>
      <protection locked="0"/>
    </xf>
    <xf numFmtId="0" fontId="2" fillId="0" borderId="12" xfId="0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vertical="center"/>
    </xf>
    <xf numFmtId="0" fontId="14" fillId="0" borderId="14" xfId="0" applyFont="1" applyFill="1" applyBorder="1" applyAlignment="1">
      <alignment vertical="center"/>
    </xf>
    <xf numFmtId="14" fontId="2" fillId="0" borderId="12" xfId="0" applyNumberFormat="1" applyFont="1" applyFill="1" applyBorder="1" applyAlignment="1">
      <alignment horizontal="center" vertical="center"/>
    </xf>
    <xf numFmtId="164" fontId="2" fillId="0" borderId="12" xfId="4" quotePrefix="1" applyNumberFormat="1" applyFont="1" applyBorder="1" applyAlignment="1" applyProtection="1">
      <alignment horizontal="center" vertical="center"/>
      <protection locked="0"/>
    </xf>
    <xf numFmtId="164" fontId="2" fillId="0" borderId="14" xfId="4" quotePrefix="1" applyNumberFormat="1" applyFont="1" applyBorder="1" applyAlignment="1" applyProtection="1">
      <alignment horizontal="center" vertical="center"/>
      <protection locked="0"/>
    </xf>
    <xf numFmtId="0" fontId="2" fillId="0" borderId="14" xfId="4" quotePrefix="1" applyFont="1" applyBorder="1" applyAlignment="1" applyProtection="1">
      <alignment horizontal="center" vertical="center"/>
      <protection locked="0"/>
    </xf>
    <xf numFmtId="165" fontId="2" fillId="0" borderId="12" xfId="0" quotePrefix="1" applyNumberFormat="1" applyFont="1" applyFill="1" applyBorder="1" applyAlignment="1" applyProtection="1">
      <alignment horizontal="center" vertical="center"/>
      <protection locked="0"/>
    </xf>
    <xf numFmtId="0" fontId="2" fillId="0" borderId="12" xfId="0" applyFont="1" applyFill="1" applyBorder="1" applyAlignment="1" applyProtection="1">
      <alignment horizontal="center"/>
      <protection hidden="1"/>
    </xf>
    <xf numFmtId="0" fontId="2" fillId="0" borderId="15" xfId="0" applyFont="1" applyFill="1" applyBorder="1" applyAlignment="1" applyProtection="1">
      <alignment horizontal="center" vertical="center"/>
      <protection hidden="1"/>
    </xf>
    <xf numFmtId="0" fontId="2" fillId="0" borderId="12" xfId="0" applyFont="1" applyFill="1" applyBorder="1" applyAlignment="1" applyProtection="1">
      <alignment horizontal="center" vertical="center"/>
      <protection hidden="1"/>
    </xf>
    <xf numFmtId="0" fontId="2" fillId="0" borderId="0" xfId="0" applyFont="1" applyFill="1" applyBorder="1" applyAlignment="1" applyProtection="1">
      <alignment horizontal="center" vertical="center"/>
      <protection hidden="1"/>
    </xf>
    <xf numFmtId="0" fontId="5" fillId="0" borderId="0" xfId="0" applyFont="1" applyFill="1" applyBorder="1" applyProtection="1">
      <protection hidden="1"/>
    </xf>
    <xf numFmtId="0" fontId="20" fillId="0" borderId="0" xfId="0" applyFont="1" applyFill="1" applyBorder="1" applyProtection="1">
      <protection hidden="1"/>
    </xf>
    <xf numFmtId="0" fontId="2" fillId="0" borderId="15" xfId="1" applyFont="1" applyFill="1" applyBorder="1" applyAlignment="1" applyProtection="1">
      <alignment horizontal="center" vertical="center"/>
      <protection locked="0"/>
    </xf>
    <xf numFmtId="0" fontId="2" fillId="0" borderId="15" xfId="0" applyFont="1" applyFill="1" applyBorder="1" applyAlignment="1">
      <alignment horizontal="center" vertical="center"/>
    </xf>
    <xf numFmtId="0" fontId="2" fillId="0" borderId="16" xfId="0" applyFont="1" applyFill="1" applyBorder="1" applyAlignment="1">
      <alignment vertical="center"/>
    </xf>
    <xf numFmtId="0" fontId="14" fillId="0" borderId="17" xfId="0" applyFont="1" applyFill="1" applyBorder="1" applyAlignment="1">
      <alignment vertical="center"/>
    </xf>
    <xf numFmtId="14" fontId="2" fillId="0" borderId="15" xfId="0" applyNumberFormat="1" applyFont="1" applyFill="1" applyBorder="1" applyAlignment="1">
      <alignment horizontal="center" vertical="center"/>
    </xf>
    <xf numFmtId="164" fontId="2" fillId="0" borderId="15" xfId="4" quotePrefix="1" applyNumberFormat="1" applyFont="1" applyBorder="1" applyAlignment="1" applyProtection="1">
      <alignment horizontal="center" vertical="center"/>
      <protection locked="0"/>
    </xf>
    <xf numFmtId="164" fontId="2" fillId="0" borderId="17" xfId="4" quotePrefix="1" applyNumberFormat="1" applyFont="1" applyBorder="1" applyAlignment="1" applyProtection="1">
      <alignment horizontal="center" vertical="center"/>
      <protection locked="0"/>
    </xf>
    <xf numFmtId="0" fontId="2" fillId="0" borderId="17" xfId="4" quotePrefix="1" applyFont="1" applyBorder="1" applyAlignment="1" applyProtection="1">
      <alignment horizontal="center" vertical="center"/>
      <protection locked="0"/>
    </xf>
    <xf numFmtId="165" fontId="2" fillId="0" borderId="15" xfId="0" quotePrefix="1" applyNumberFormat="1" applyFont="1" applyFill="1" applyBorder="1" applyAlignment="1" applyProtection="1">
      <alignment horizontal="center" vertical="center"/>
      <protection locked="0"/>
    </xf>
    <xf numFmtId="165" fontId="19" fillId="0" borderId="15" xfId="0" applyNumberFormat="1" applyFont="1" applyFill="1" applyBorder="1" applyAlignment="1" applyProtection="1">
      <alignment horizontal="center" vertical="center"/>
      <protection hidden="1"/>
    </xf>
    <xf numFmtId="0" fontId="2" fillId="0" borderId="15" xfId="0" applyFont="1" applyFill="1" applyBorder="1" applyAlignment="1" applyProtection="1">
      <alignment horizontal="center"/>
      <protection hidden="1"/>
    </xf>
    <xf numFmtId="165" fontId="2" fillId="0" borderId="15" xfId="0" quotePrefix="1" applyNumberFormat="1" applyFont="1" applyFill="1" applyBorder="1" applyAlignment="1" applyProtection="1">
      <alignment horizontal="center"/>
      <protection hidden="1"/>
    </xf>
    <xf numFmtId="0" fontId="6" fillId="0" borderId="0" xfId="0" applyFont="1" applyFill="1" applyBorder="1" applyProtection="1">
      <protection locked="0"/>
    </xf>
    <xf numFmtId="0" fontId="4" fillId="0" borderId="0" xfId="1" applyFont="1" applyFill="1" applyBorder="1" applyAlignment="1" applyProtection="1">
      <alignment horizontal="center"/>
      <protection locked="0"/>
    </xf>
    <xf numFmtId="0" fontId="4" fillId="0" borderId="0" xfId="5" applyFont="1" applyFill="1" applyBorder="1" applyAlignment="1" applyProtection="1">
      <alignment horizontal="left" vertical="center"/>
      <protection locked="0"/>
    </xf>
    <xf numFmtId="0" fontId="4" fillId="0" borderId="0" xfId="5" applyFont="1" applyFill="1" applyBorder="1" applyAlignment="1" applyProtection="1">
      <alignment horizontal="center" vertical="center"/>
      <protection locked="0"/>
    </xf>
    <xf numFmtId="0" fontId="21" fillId="0" borderId="0" xfId="0" applyFont="1" applyFill="1" applyBorder="1" applyAlignment="1" applyProtection="1">
      <alignment horizontal="center" wrapText="1"/>
      <protection locked="0"/>
    </xf>
    <xf numFmtId="0" fontId="21" fillId="0" borderId="0" xfId="0" applyFont="1" applyFill="1" applyBorder="1" applyAlignment="1" applyProtection="1">
      <alignment horizontal="center"/>
      <protection locked="0"/>
    </xf>
    <xf numFmtId="0" fontId="4" fillId="0" borderId="0" xfId="0" applyFont="1" applyFill="1" applyBorder="1" applyProtection="1">
      <protection locked="0"/>
    </xf>
    <xf numFmtId="0" fontId="22" fillId="0" borderId="0" xfId="5" quotePrefix="1" applyFont="1" applyFill="1" applyBorder="1" applyAlignment="1" applyProtection="1">
      <alignment vertical="center"/>
      <protection locked="0"/>
    </xf>
    <xf numFmtId="0" fontId="22" fillId="0" borderId="0" xfId="5" applyFont="1" applyFill="1" applyBorder="1" applyAlignment="1" applyProtection="1">
      <alignment horizontal="center" vertical="center"/>
      <protection hidden="1"/>
    </xf>
    <xf numFmtId="0" fontId="22" fillId="0" borderId="0" xfId="0" applyFont="1" applyFill="1" applyProtection="1">
      <protection locked="0"/>
    </xf>
    <xf numFmtId="0" fontId="2" fillId="0" borderId="0" xfId="0" applyFont="1" applyFill="1" applyBorder="1" applyAlignment="1" applyProtection="1">
      <alignment horizontal="center" vertical="center"/>
      <protection locked="0"/>
    </xf>
    <xf numFmtId="0" fontId="2" fillId="0" borderId="0" xfId="0" applyFont="1" applyFill="1" applyBorder="1" applyAlignment="1" applyProtection="1">
      <alignment horizontal="left"/>
      <protection locked="0"/>
    </xf>
    <xf numFmtId="0" fontId="2" fillId="0" borderId="0" xfId="0" applyFont="1" applyFill="1" applyBorder="1" applyAlignment="1" applyProtection="1">
      <alignment horizontal="center"/>
      <protection hidden="1"/>
    </xf>
    <xf numFmtId="0" fontId="2" fillId="0" borderId="0" xfId="0" applyFont="1" applyFill="1" applyBorder="1" applyAlignment="1" applyProtection="1">
      <alignment horizontal="center"/>
      <protection locked="0"/>
    </xf>
    <xf numFmtId="0" fontId="22" fillId="0" borderId="0" xfId="0" applyFont="1" applyFill="1" applyBorder="1" applyAlignment="1" applyProtection="1">
      <alignment horizontal="center" vertical="center"/>
      <protection hidden="1"/>
    </xf>
    <xf numFmtId="0" fontId="11" fillId="0" borderId="0" xfId="5" quotePrefix="1" applyFont="1" applyFill="1" applyBorder="1" applyAlignment="1" applyProtection="1">
      <alignment vertical="center"/>
      <protection locked="0"/>
    </xf>
    <xf numFmtId="0" fontId="11" fillId="0" borderId="0" xfId="0" applyFont="1" applyFill="1" applyBorder="1" applyAlignment="1" applyProtection="1">
      <alignment horizontal="center" vertical="center"/>
      <protection hidden="1"/>
    </xf>
    <xf numFmtId="0" fontId="11" fillId="0" borderId="0" xfId="0" applyFont="1" applyFill="1" applyProtection="1">
      <protection locked="0"/>
    </xf>
    <xf numFmtId="0" fontId="10" fillId="0" borderId="0" xfId="1" applyFont="1" applyFill="1" applyBorder="1" applyAlignment="1" applyProtection="1">
      <protection locked="0"/>
    </xf>
    <xf numFmtId="0" fontId="10" fillId="0" borderId="0" xfId="6" applyFont="1" applyFill="1" applyBorder="1" applyAlignment="1" applyProtection="1">
      <alignment vertical="center"/>
      <protection locked="0"/>
    </xf>
    <xf numFmtId="0" fontId="4" fillId="0" borderId="0" xfId="6" applyFont="1" applyFill="1" applyBorder="1" applyAlignment="1" applyProtection="1">
      <alignment horizontal="left" vertical="center"/>
      <protection locked="0"/>
    </xf>
    <xf numFmtId="0" fontId="4" fillId="0" borderId="0" xfId="6" applyFont="1" applyFill="1" applyBorder="1" applyAlignment="1" applyProtection="1">
      <alignment horizontal="center" vertical="center"/>
      <protection locked="0"/>
    </xf>
    <xf numFmtId="0" fontId="4" fillId="0" borderId="0" xfId="0" applyFont="1" applyFill="1" applyBorder="1" applyAlignment="1" applyProtection="1">
      <alignment horizontal="center" wrapText="1"/>
      <protection locked="0"/>
    </xf>
    <xf numFmtId="0" fontId="4" fillId="0" borderId="0" xfId="0" applyFont="1" applyFill="1" applyBorder="1" applyAlignment="1" applyProtection="1">
      <alignment horizontal="center"/>
      <protection locked="0"/>
    </xf>
    <xf numFmtId="0" fontId="4" fillId="0" borderId="0" xfId="1" applyNumberFormat="1" applyFont="1" applyFill="1" applyAlignment="1" applyProtection="1">
      <alignment horizontal="center" vertical="center"/>
      <protection locked="0"/>
    </xf>
    <xf numFmtId="0" fontId="10" fillId="0" borderId="0" xfId="1" applyNumberFormat="1" applyFont="1" applyFill="1" applyAlignment="1" applyProtection="1">
      <alignment vertical="center"/>
      <protection locked="0"/>
    </xf>
    <xf numFmtId="49" fontId="26" fillId="0" borderId="0" xfId="0" applyNumberFormat="1" applyFont="1"/>
    <xf numFmtId="0" fontId="24" fillId="0" borderId="0" xfId="0" applyFont="1" applyFill="1" applyAlignment="1" applyProtection="1">
      <alignment horizontal="right"/>
      <protection locked="0"/>
    </xf>
    <xf numFmtId="0" fontId="24" fillId="0" borderId="0" xfId="0" applyNumberFormat="1" applyFont="1" applyFill="1" applyAlignment="1" applyProtection="1">
      <alignment horizontal="center"/>
      <protection locked="0"/>
    </xf>
    <xf numFmtId="0" fontId="2" fillId="0" borderId="0" xfId="1" applyFont="1" applyFill="1" applyAlignment="1" applyProtection="1">
      <alignment horizontal="center"/>
      <protection locked="0"/>
    </xf>
    <xf numFmtId="0" fontId="7" fillId="0" borderId="0" xfId="1" applyFont="1" applyFill="1" applyAlignment="1" applyProtection="1">
      <alignment horizontal="center"/>
      <protection locked="0"/>
    </xf>
    <xf numFmtId="0" fontId="27" fillId="0" borderId="0" xfId="1" applyFont="1" applyFill="1" applyAlignment="1" applyProtection="1">
      <alignment horizontal="center"/>
      <protection locked="0"/>
    </xf>
    <xf numFmtId="0" fontId="4" fillId="0" borderId="0" xfId="0" applyFont="1" applyFill="1" applyAlignment="1" applyProtection="1">
      <alignment horizontal="center" wrapText="1"/>
      <protection locked="0"/>
    </xf>
    <xf numFmtId="0" fontId="4" fillId="0" borderId="0" xfId="0" applyFont="1" applyFill="1" applyAlignment="1" applyProtection="1">
      <alignment horizontal="center"/>
      <protection locked="0"/>
    </xf>
    <xf numFmtId="0" fontId="13" fillId="0" borderId="0" xfId="2" applyFont="1" applyFill="1" applyBorder="1" applyAlignment="1" applyProtection="1">
      <alignment horizontal="center" vertical="center" wrapText="1"/>
      <protection locked="0"/>
    </xf>
    <xf numFmtId="0" fontId="10" fillId="0" borderId="0" xfId="0" applyFont="1" applyFill="1" applyAlignment="1" applyProtection="1">
      <alignment horizontal="right" vertical="center"/>
      <protection locked="0"/>
    </xf>
    <xf numFmtId="0" fontId="10" fillId="0" borderId="0" xfId="1" applyFont="1" applyFill="1" applyAlignment="1" applyProtection="1">
      <alignment horizontal="left" vertical="center"/>
      <protection locked="0"/>
    </xf>
    <xf numFmtId="14" fontId="27" fillId="0" borderId="0" xfId="0" applyNumberFormat="1" applyFont="1" applyFill="1" applyAlignment="1" applyProtection="1">
      <alignment horizontal="left"/>
      <protection locked="0"/>
    </xf>
    <xf numFmtId="0" fontId="27" fillId="0" borderId="0" xfId="0" applyNumberFormat="1" applyFont="1" applyFill="1" applyAlignment="1" applyProtection="1">
      <alignment horizontal="left"/>
      <protection locked="0"/>
    </xf>
    <xf numFmtId="0" fontId="14" fillId="0" borderId="1" xfId="0" applyFont="1" applyFill="1" applyBorder="1" applyAlignment="1" applyProtection="1">
      <alignment horizontal="center" vertical="center" wrapText="1"/>
      <protection locked="0"/>
    </xf>
    <xf numFmtId="0" fontId="14" fillId="0" borderId="7" xfId="0" applyFont="1" applyFill="1" applyBorder="1" applyAlignment="1" applyProtection="1">
      <alignment horizontal="center" vertical="center" wrapText="1"/>
      <protection locked="0"/>
    </xf>
    <xf numFmtId="0" fontId="10" fillId="0" borderId="0" xfId="1" applyFont="1" applyFill="1" applyAlignment="1" applyProtection="1">
      <alignment horizontal="right" vertical="center"/>
      <protection locked="0"/>
    </xf>
    <xf numFmtId="0" fontId="14" fillId="0" borderId="5" xfId="0" applyFont="1" applyFill="1" applyBorder="1" applyAlignment="1" applyProtection="1">
      <alignment horizontal="center" vertical="center" wrapText="1"/>
      <protection locked="0"/>
    </xf>
    <xf numFmtId="0" fontId="14" fillId="0" borderId="11" xfId="0" applyFont="1" applyFill="1" applyBorder="1" applyAlignment="1" applyProtection="1">
      <alignment horizontal="center" vertical="center" wrapText="1"/>
      <protection locked="0"/>
    </xf>
    <xf numFmtId="0" fontId="14" fillId="0" borderId="6" xfId="0" applyFont="1" applyFill="1" applyBorder="1" applyAlignment="1" applyProtection="1">
      <alignment horizontal="center" vertical="center" wrapText="1"/>
      <protection locked="0"/>
    </xf>
    <xf numFmtId="0" fontId="14" fillId="0" borderId="4" xfId="0" applyFont="1" applyFill="1" applyBorder="1" applyAlignment="1" applyProtection="1">
      <alignment horizontal="center" vertical="center" wrapText="1"/>
      <protection locked="0"/>
    </xf>
    <xf numFmtId="0" fontId="14" fillId="0" borderId="10" xfId="0" applyFont="1" applyFill="1" applyBorder="1" applyAlignment="1" applyProtection="1">
      <alignment horizontal="center" vertical="center" wrapText="1"/>
      <protection locked="0"/>
    </xf>
    <xf numFmtId="0" fontId="14" fillId="0" borderId="4" xfId="0" applyFont="1" applyFill="1" applyBorder="1" applyAlignment="1" applyProtection="1">
      <alignment horizontal="center" vertical="center" textRotation="90" wrapText="1"/>
      <protection locked="0"/>
    </xf>
    <xf numFmtId="0" fontId="10" fillId="0" borderId="0" xfId="1" applyFont="1" applyFill="1" applyBorder="1" applyAlignment="1" applyProtection="1">
      <alignment horizontal="center"/>
      <protection locked="0"/>
    </xf>
    <xf numFmtId="0" fontId="10" fillId="0" borderId="0" xfId="0" applyFont="1" applyFill="1" applyBorder="1" applyAlignment="1" applyProtection="1">
      <alignment horizontal="center" wrapText="1"/>
      <protection locked="0"/>
    </xf>
    <xf numFmtId="0" fontId="10" fillId="0" borderId="0" xfId="0" applyFont="1" applyFill="1" applyBorder="1" applyAlignment="1" applyProtection="1">
      <alignment horizontal="center"/>
      <protection locked="0"/>
    </xf>
    <xf numFmtId="0" fontId="14" fillId="0" borderId="1" xfId="0" applyFont="1" applyFill="1" applyBorder="1" applyAlignment="1" applyProtection="1">
      <alignment horizontal="center" vertical="center"/>
      <protection locked="0"/>
    </xf>
    <xf numFmtId="0" fontId="14" fillId="0" borderId="7" xfId="0" applyFont="1" applyFill="1" applyBorder="1" applyAlignment="1" applyProtection="1">
      <alignment horizontal="center" vertical="center"/>
      <protection locked="0"/>
    </xf>
    <xf numFmtId="0" fontId="14" fillId="0" borderId="2" xfId="0" applyFont="1" applyFill="1" applyBorder="1" applyAlignment="1" applyProtection="1">
      <alignment horizontal="center" vertical="center" wrapText="1"/>
      <protection locked="0"/>
    </xf>
    <xf numFmtId="0" fontId="14" fillId="0" borderId="3" xfId="0" applyFont="1" applyFill="1" applyBorder="1" applyAlignment="1" applyProtection="1">
      <alignment horizontal="center" vertical="center" wrapText="1"/>
      <protection locked="0"/>
    </xf>
    <xf numFmtId="0" fontId="14" fillId="0" borderId="8" xfId="0" applyFont="1" applyFill="1" applyBorder="1" applyAlignment="1" applyProtection="1">
      <alignment horizontal="center" vertical="center" wrapText="1"/>
      <protection locked="0"/>
    </xf>
    <xf numFmtId="0" fontId="14" fillId="0" borderId="9" xfId="0" applyFont="1" applyFill="1" applyBorder="1" applyAlignment="1" applyProtection="1">
      <alignment horizontal="center" vertical="center" wrapText="1"/>
      <protection locked="0"/>
    </xf>
    <xf numFmtId="0" fontId="2" fillId="0" borderId="0" xfId="5" quotePrefix="1" applyFont="1" applyFill="1" applyBorder="1" applyAlignment="1" applyProtection="1">
      <alignment horizontal="right" vertical="center"/>
      <protection locked="0"/>
    </xf>
    <xf numFmtId="0" fontId="23" fillId="0" borderId="0" xfId="0" applyFont="1" applyFill="1" applyBorder="1" applyAlignment="1" applyProtection="1">
      <alignment horizontal="center"/>
      <protection locked="0"/>
    </xf>
    <xf numFmtId="0" fontId="14" fillId="0" borderId="0" xfId="1" applyFont="1" applyFill="1" applyBorder="1" applyAlignment="1" applyProtection="1">
      <alignment horizontal="left"/>
      <protection locked="0"/>
    </xf>
    <xf numFmtId="0" fontId="3" fillId="0" borderId="0" xfId="0" applyFont="1" applyFill="1" applyAlignment="1" applyProtection="1">
      <alignment horizontal="center"/>
      <protection locked="0"/>
    </xf>
    <xf numFmtId="0" fontId="10" fillId="0" borderId="0" xfId="6" applyFont="1" applyFill="1" applyBorder="1" applyAlignment="1" applyProtection="1">
      <alignment horizontal="center" vertical="center"/>
      <protection locked="0"/>
    </xf>
    <xf numFmtId="0" fontId="10" fillId="0" borderId="0" xfId="0" applyFont="1" applyFill="1" applyAlignment="1" applyProtection="1">
      <alignment horizontal="center"/>
      <protection locked="0"/>
    </xf>
    <xf numFmtId="0" fontId="10" fillId="0" borderId="0" xfId="1" applyFont="1" applyFill="1" applyBorder="1" applyAlignment="1" applyProtection="1">
      <alignment horizontal="center" wrapText="1"/>
      <protection locked="0"/>
    </xf>
    <xf numFmtId="0" fontId="10" fillId="0" borderId="0" xfId="0" applyFont="1" applyFill="1" applyBorder="1" applyAlignment="1" applyProtection="1">
      <alignment horizontal="center" vertical="center" wrapText="1"/>
      <protection locked="0"/>
    </xf>
  </cellXfs>
  <cellStyles count="8">
    <cellStyle name="Hyperlink" xfId="3" builtinId="8"/>
    <cellStyle name="Normal" xfId="0" builtinId="0"/>
    <cellStyle name="Normal 2" xfId="7"/>
    <cellStyle name="Normal_Bao cao tong hop ket qua thi ket thuc hoc phan_KT2" xfId="2"/>
    <cellStyle name="Normal_DS C07VT1" xfId="5"/>
    <cellStyle name="Normal_DS D07DT2" xfId="6"/>
    <cellStyle name="Normal_DS_lop khoa_2009 (kem theo cac QD thanh lap lop)" xfId="4"/>
    <cellStyle name="Normal_Sheet1" xfId="1"/>
  </cellStyles>
  <dxfs count="7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fgColor rgb="FFFF0000"/>
          <bgColor theme="0"/>
        </patternFill>
      </fill>
    </dxf>
    <dxf>
      <fill>
        <patternFill patternType="none">
          <fgColor indexed="64"/>
          <bgColor auto="1"/>
        </patternFill>
      </fill>
    </dxf>
    <dxf>
      <font>
        <color rgb="FFFF0000"/>
      </font>
      <fill>
        <patternFill patternType="none">
          <fgColor indexed="64"/>
          <bgColor auto="1"/>
        </patternFill>
      </fill>
    </dxf>
    <dxf>
      <font>
        <color rgb="FFFF0000"/>
      </font>
      <fill>
        <patternFill patternType="solid">
          <fgColor rgb="FFFF0000"/>
          <bgColor theme="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32"/>
  <dimension ref="A1:AL37"/>
  <sheetViews>
    <sheetView tabSelected="1" workbookViewId="0">
      <pane ySplit="3" topLeftCell="A7" activePane="bottomLeft" state="frozen"/>
      <selection activeCell="C12" sqref="C12"/>
      <selection pane="bottomLeft" activeCell="A19" sqref="A19:XFD38"/>
    </sheetView>
  </sheetViews>
  <sheetFormatPr defaultColWidth="9" defaultRowHeight="15.75"/>
  <cols>
    <col min="1" max="1" width="0.5" style="4" customWidth="1"/>
    <col min="2" max="2" width="5" style="4" customWidth="1"/>
    <col min="3" max="3" width="13.125" style="4" customWidth="1"/>
    <col min="4" max="4" width="11" style="4" customWidth="1"/>
    <col min="5" max="5" width="8.5" style="4" customWidth="1"/>
    <col min="6" max="6" width="9.375" style="4" hidden="1" customWidth="1"/>
    <col min="7" max="7" width="11.125" style="4" customWidth="1"/>
    <col min="8" max="8" width="7.125" style="4" customWidth="1"/>
    <col min="9" max="9" width="5.75" style="4" customWidth="1"/>
    <col min="10" max="10" width="0.875" style="4" hidden="1" customWidth="1"/>
    <col min="11" max="11" width="5.75" style="4" customWidth="1"/>
    <col min="12" max="12" width="5.125" style="4" hidden="1" customWidth="1"/>
    <col min="13" max="13" width="6.625" style="4" hidden="1" customWidth="1"/>
    <col min="14" max="14" width="11.25" style="4" hidden="1" customWidth="1"/>
    <col min="15" max="15" width="8.125" style="4" hidden="1" customWidth="1"/>
    <col min="16" max="16" width="6.375" style="4" customWidth="1"/>
    <col min="17" max="17" width="6.5" style="4" customWidth="1"/>
    <col min="18" max="18" width="6.5" style="4" hidden="1" customWidth="1"/>
    <col min="19" max="19" width="11.875" style="4" hidden="1" customWidth="1"/>
    <col min="20" max="20" width="13.25" style="4" customWidth="1"/>
    <col min="21" max="21" width="5.75" style="4" customWidth="1"/>
    <col min="22" max="22" width="6.5" style="2" customWidth="1"/>
    <col min="23" max="38" width="9" style="3"/>
    <col min="39" max="16384" width="9" style="4"/>
  </cols>
  <sheetData>
    <row r="1" spans="1:38" ht="26.25" hidden="1" customHeight="1">
      <c r="H1" s="86" t="s">
        <v>47</v>
      </c>
      <c r="I1" s="86"/>
      <c r="J1" s="86"/>
      <c r="K1" s="86"/>
      <c r="L1" s="86"/>
      <c r="M1" s="86"/>
      <c r="N1" s="87" t="s">
        <v>50</v>
      </c>
      <c r="O1" s="87"/>
      <c r="P1" s="87"/>
      <c r="Q1" s="87"/>
      <c r="R1" s="87"/>
      <c r="S1" s="87"/>
      <c r="T1" s="87"/>
    </row>
    <row r="2" spans="1:38" ht="30" customHeight="1">
      <c r="B2" s="88" t="s">
        <v>0</v>
      </c>
      <c r="C2" s="88"/>
      <c r="D2" s="88"/>
      <c r="E2" s="88"/>
      <c r="F2" s="88"/>
      <c r="G2" s="88"/>
      <c r="H2" s="90" t="s">
        <v>63</v>
      </c>
      <c r="I2" s="90"/>
      <c r="J2" s="90"/>
      <c r="K2" s="90"/>
      <c r="L2" s="90"/>
      <c r="M2" s="90"/>
      <c r="N2" s="90"/>
      <c r="O2" s="90"/>
      <c r="P2" s="90"/>
      <c r="Q2" s="90"/>
      <c r="R2" s="90"/>
      <c r="S2" s="90"/>
      <c r="T2" s="90"/>
      <c r="U2" s="1"/>
    </row>
    <row r="3" spans="1:38" ht="19.5" customHeight="1">
      <c r="B3" s="89" t="s">
        <v>1</v>
      </c>
      <c r="C3" s="89"/>
      <c r="D3" s="89"/>
      <c r="E3" s="89"/>
      <c r="F3" s="89"/>
      <c r="G3" s="89"/>
      <c r="H3" s="91" t="s">
        <v>49</v>
      </c>
      <c r="I3" s="92"/>
      <c r="J3" s="92"/>
      <c r="K3" s="92"/>
      <c r="L3" s="92"/>
      <c r="M3" s="92"/>
      <c r="N3" s="92"/>
      <c r="O3" s="92"/>
      <c r="P3" s="92"/>
      <c r="Q3" s="92"/>
      <c r="R3" s="92"/>
      <c r="S3" s="92"/>
      <c r="T3" s="92"/>
      <c r="U3" s="5"/>
      <c r="V3" s="6"/>
      <c r="AD3" s="2"/>
      <c r="AE3" s="7"/>
      <c r="AF3" s="2"/>
      <c r="AG3" s="2"/>
      <c r="AH3" s="2"/>
      <c r="AI3" s="7"/>
      <c r="AJ3" s="2"/>
    </row>
    <row r="4" spans="1:38" ht="33.75" customHeight="1">
      <c r="B4" s="100" t="s">
        <v>2</v>
      </c>
      <c r="C4" s="100"/>
      <c r="D4" s="85" t="s">
        <v>51</v>
      </c>
      <c r="E4" s="84"/>
      <c r="F4" s="84"/>
      <c r="G4" s="84"/>
      <c r="H4" s="84"/>
      <c r="I4" s="84"/>
      <c r="J4" s="84"/>
      <c r="K4" s="84"/>
      <c r="L4" s="84"/>
      <c r="M4" s="84"/>
      <c r="N4" s="84"/>
      <c r="O4" s="95" t="s">
        <v>48</v>
      </c>
      <c r="P4" s="95"/>
      <c r="Q4" s="95"/>
      <c r="R4" s="95"/>
      <c r="S4" s="95"/>
      <c r="T4" s="10" t="s">
        <v>62</v>
      </c>
      <c r="W4" s="93" t="s">
        <v>3</v>
      </c>
      <c r="X4" s="93" t="s">
        <v>4</v>
      </c>
      <c r="Y4" s="93" t="s">
        <v>5</v>
      </c>
      <c r="Z4" s="93" t="s">
        <v>6</v>
      </c>
      <c r="AA4" s="93"/>
      <c r="AB4" s="93"/>
      <c r="AC4" s="93"/>
      <c r="AD4" s="93" t="s">
        <v>7</v>
      </c>
      <c r="AE4" s="93"/>
      <c r="AF4" s="93" t="s">
        <v>8</v>
      </c>
      <c r="AG4" s="93"/>
      <c r="AH4" s="93" t="s">
        <v>9</v>
      </c>
      <c r="AI4" s="93"/>
      <c r="AJ4" s="93" t="s">
        <v>10</v>
      </c>
      <c r="AK4" s="93"/>
      <c r="AL4" s="9"/>
    </row>
    <row r="5" spans="1:38" ht="17.25" customHeight="1">
      <c r="B5" s="94" t="s">
        <v>11</v>
      </c>
      <c r="C5" s="94"/>
      <c r="D5" s="83">
        <v>3</v>
      </c>
      <c r="E5" s="95" t="s">
        <v>12</v>
      </c>
      <c r="F5" s="95"/>
      <c r="G5" s="96">
        <v>43685</v>
      </c>
      <c r="H5" s="97"/>
      <c r="I5" s="97"/>
      <c r="J5" s="97"/>
      <c r="K5" s="97"/>
      <c r="L5" s="10"/>
      <c r="M5" s="10"/>
      <c r="N5" s="10"/>
      <c r="O5" s="95" t="s">
        <v>61</v>
      </c>
      <c r="P5" s="95"/>
      <c r="Q5" s="95"/>
      <c r="R5" s="95"/>
      <c r="S5" s="95"/>
      <c r="T5" s="95"/>
      <c r="W5" s="93"/>
      <c r="X5" s="93"/>
      <c r="Y5" s="93"/>
      <c r="Z5" s="93"/>
      <c r="AA5" s="93"/>
      <c r="AB5" s="93"/>
      <c r="AC5" s="93"/>
      <c r="AD5" s="93"/>
      <c r="AE5" s="93"/>
      <c r="AF5" s="93"/>
      <c r="AG5" s="93"/>
      <c r="AH5" s="93"/>
      <c r="AI5" s="93"/>
      <c r="AJ5" s="93"/>
      <c r="AK5" s="93"/>
      <c r="AL5" s="9"/>
    </row>
    <row r="6" spans="1:38" ht="5.25" customHeight="1"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2"/>
      <c r="Q6" s="1"/>
      <c r="R6" s="1"/>
      <c r="S6" s="1"/>
      <c r="T6" s="1"/>
      <c r="W6" s="93"/>
      <c r="X6" s="93"/>
      <c r="Y6" s="93"/>
      <c r="Z6" s="93"/>
      <c r="AA6" s="93"/>
      <c r="AB6" s="93"/>
      <c r="AC6" s="93"/>
      <c r="AD6" s="93"/>
      <c r="AE6" s="93"/>
      <c r="AF6" s="93"/>
      <c r="AG6" s="93"/>
      <c r="AH6" s="93"/>
      <c r="AI6" s="93"/>
      <c r="AJ6" s="93"/>
      <c r="AK6" s="93"/>
      <c r="AL6" s="9"/>
    </row>
    <row r="7" spans="1:38" ht="30.75" customHeight="1">
      <c r="B7" s="98" t="s">
        <v>13</v>
      </c>
      <c r="C7" s="110" t="s">
        <v>14</v>
      </c>
      <c r="D7" s="112" t="s">
        <v>15</v>
      </c>
      <c r="E7" s="113"/>
      <c r="F7" s="98" t="s">
        <v>16</v>
      </c>
      <c r="G7" s="98" t="s">
        <v>4</v>
      </c>
      <c r="H7" s="106" t="s">
        <v>17</v>
      </c>
      <c r="I7" s="106" t="s">
        <v>18</v>
      </c>
      <c r="J7" s="106" t="s">
        <v>19</v>
      </c>
      <c r="K7" s="106" t="s">
        <v>20</v>
      </c>
      <c r="L7" s="104" t="s">
        <v>21</v>
      </c>
      <c r="M7" s="101" t="s">
        <v>22</v>
      </c>
      <c r="N7" s="103"/>
      <c r="O7" s="104" t="s">
        <v>23</v>
      </c>
      <c r="P7" s="104" t="s">
        <v>24</v>
      </c>
      <c r="Q7" s="98" t="s">
        <v>25</v>
      </c>
      <c r="R7" s="104" t="s">
        <v>26</v>
      </c>
      <c r="S7" s="98" t="s">
        <v>27</v>
      </c>
      <c r="T7" s="98" t="s">
        <v>28</v>
      </c>
      <c r="W7" s="93"/>
      <c r="X7" s="93"/>
      <c r="Y7" s="93"/>
      <c r="Z7" s="13" t="s">
        <v>29</v>
      </c>
      <c r="AA7" s="13" t="s">
        <v>30</v>
      </c>
      <c r="AB7" s="13" t="s">
        <v>31</v>
      </c>
      <c r="AC7" s="13" t="s">
        <v>32</v>
      </c>
      <c r="AD7" s="13" t="s">
        <v>33</v>
      </c>
      <c r="AE7" s="13" t="s">
        <v>32</v>
      </c>
      <c r="AF7" s="13" t="s">
        <v>33</v>
      </c>
      <c r="AG7" s="13" t="s">
        <v>32</v>
      </c>
      <c r="AH7" s="13" t="s">
        <v>33</v>
      </c>
      <c r="AI7" s="13" t="s">
        <v>32</v>
      </c>
      <c r="AJ7" s="13" t="s">
        <v>33</v>
      </c>
      <c r="AK7" s="14" t="s">
        <v>32</v>
      </c>
      <c r="AL7" s="15"/>
    </row>
    <row r="8" spans="1:38" ht="56.25" customHeight="1">
      <c r="B8" s="99"/>
      <c r="C8" s="111"/>
      <c r="D8" s="114"/>
      <c r="E8" s="115"/>
      <c r="F8" s="99"/>
      <c r="G8" s="99"/>
      <c r="H8" s="106"/>
      <c r="I8" s="106"/>
      <c r="J8" s="106"/>
      <c r="K8" s="106"/>
      <c r="L8" s="104"/>
      <c r="M8" s="16" t="s">
        <v>34</v>
      </c>
      <c r="N8" s="16" t="s">
        <v>35</v>
      </c>
      <c r="O8" s="104"/>
      <c r="P8" s="104"/>
      <c r="Q8" s="105"/>
      <c r="R8" s="104"/>
      <c r="S8" s="99"/>
      <c r="T8" s="105"/>
      <c r="V8" s="17"/>
      <c r="W8" s="18" t="str">
        <f>+D4</f>
        <v>Xử lý tín hiệu trong hệ thống truyền thông</v>
      </c>
      <c r="X8" s="19">
        <f>+P4</f>
        <v>0</v>
      </c>
      <c r="Y8" s="20">
        <f>+$AH$8+$AJ$8+$AF$8</f>
        <v>2</v>
      </c>
      <c r="Z8" s="7">
        <f>COUNTIF($S$9:$S$42,"Khiển trách")</f>
        <v>0</v>
      </c>
      <c r="AA8" s="7">
        <f>COUNTIF($S$9:$S$42,"Cảnh cáo")</f>
        <v>0</v>
      </c>
      <c r="AB8" s="7">
        <f>COUNTIF($S$9:$S$42,"Đình chỉ thi")</f>
        <v>0</v>
      </c>
      <c r="AC8" s="21">
        <f>+($Z$8+$AA$8+$AB$8)/$Y$8*100%</f>
        <v>0</v>
      </c>
      <c r="AD8" s="7">
        <f>SUM(COUNTIF($S$9:$S$40,"Vắng"),COUNTIF($S$9:$S$40,"Vắng có phép"))</f>
        <v>0</v>
      </c>
      <c r="AE8" s="22">
        <f>+$AD$8/$Y$8</f>
        <v>0</v>
      </c>
      <c r="AF8" s="23">
        <f>COUNTIF($V$9:$V$40,"Thi lại")</f>
        <v>0</v>
      </c>
      <c r="AG8" s="22">
        <f>+$AF$8/$Y$8</f>
        <v>0</v>
      </c>
      <c r="AH8" s="23">
        <f>COUNTIF($V$9:$V$41,"Học lại")</f>
        <v>0</v>
      </c>
      <c r="AI8" s="22">
        <f>+$AH$8/$Y$8</f>
        <v>0</v>
      </c>
      <c r="AJ8" s="7">
        <f>COUNTIF($V$10:$V$41,"Đạt")</f>
        <v>2</v>
      </c>
      <c r="AK8" s="21">
        <f>+$AJ$8/$Y$8</f>
        <v>1</v>
      </c>
      <c r="AL8" s="24"/>
    </row>
    <row r="9" spans="1:38" ht="50.25" customHeight="1">
      <c r="B9" s="101" t="s">
        <v>36</v>
      </c>
      <c r="C9" s="102"/>
      <c r="D9" s="102"/>
      <c r="E9" s="102"/>
      <c r="F9" s="102"/>
      <c r="G9" s="103"/>
      <c r="H9" s="25">
        <v>10</v>
      </c>
      <c r="I9" s="25">
        <v>10</v>
      </c>
      <c r="J9" s="26"/>
      <c r="K9" s="25">
        <v>30</v>
      </c>
      <c r="L9" s="27"/>
      <c r="M9" s="28"/>
      <c r="N9" s="28"/>
      <c r="O9" s="28"/>
      <c r="P9" s="29">
        <f>100-(H9+I9+J9+K9)</f>
        <v>50</v>
      </c>
      <c r="Q9" s="99"/>
      <c r="R9" s="30"/>
      <c r="S9" s="30"/>
      <c r="T9" s="99"/>
      <c r="W9" s="2"/>
      <c r="X9" s="31"/>
      <c r="Y9" s="31"/>
      <c r="Z9" s="31"/>
      <c r="AA9" s="31"/>
      <c r="AB9" s="31"/>
      <c r="AC9" s="31"/>
      <c r="AD9" s="31"/>
      <c r="AE9" s="31"/>
      <c r="AF9" s="31"/>
      <c r="AG9" s="31"/>
      <c r="AH9" s="31"/>
      <c r="AI9" s="31"/>
      <c r="AJ9" s="31"/>
      <c r="AK9" s="31"/>
      <c r="AL9" s="9"/>
    </row>
    <row r="10" spans="1:38" ht="48" customHeight="1">
      <c r="B10" s="32">
        <v>1</v>
      </c>
      <c r="C10" s="33" t="s">
        <v>52</v>
      </c>
      <c r="D10" s="34" t="s">
        <v>53</v>
      </c>
      <c r="E10" s="35" t="s">
        <v>54</v>
      </c>
      <c r="F10" s="36" t="s">
        <v>55</v>
      </c>
      <c r="G10" s="33" t="s">
        <v>56</v>
      </c>
      <c r="H10" s="37">
        <v>8</v>
      </c>
      <c r="I10" s="38">
        <v>9</v>
      </c>
      <c r="J10" s="38" t="s">
        <v>37</v>
      </c>
      <c r="K10" s="38">
        <v>7</v>
      </c>
      <c r="L10" s="39"/>
      <c r="M10" s="39"/>
      <c r="N10" s="39"/>
      <c r="O10" s="39"/>
      <c r="P10" s="40">
        <v>6.5</v>
      </c>
      <c r="Q10" s="56">
        <f>IF(P10="H","I",IF(OR(P10="DC",P10="C",P10="V"),0,ROUND(SUMPRODUCT(H10:P10,$H$9:$P$9)/100,1)))</f>
        <v>7.1</v>
      </c>
      <c r="R10" s="41" t="str">
        <f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B</v>
      </c>
      <c r="S10" s="41" t="str">
        <f t="shared" ref="S10:S11" si="0">IF($Q10&lt;4,"Kém",IF(AND($Q10&gt;=4,$Q10&lt;=5.4),"Trung bình yếu",IF(AND($Q10&gt;=5.5,$Q10&lt;=6.9),"Trung bình",IF(AND($Q10&gt;=7,$Q10&lt;=8.4),"Khá",IF(AND($Q10&gt;=8.5,$Q10&lt;=10),"Giỏi","")))))</f>
        <v>Khá</v>
      </c>
      <c r="T10" s="43" t="str">
        <f>+IF(OR($H10=0,$I10=0,$J10=0,$K10=0),"Không đủ ĐKDT",IF(AND(P10=0,Q10&gt;=4),"Không đạt",IF(P10="V", "Vắng", IF(P10="DC", "Đình chỉ thi",IF(P10="H", "Vắng có phép","")))))</f>
        <v/>
      </c>
      <c r="U10" s="1"/>
      <c r="V10" s="45" t="str">
        <f t="shared" ref="V10:V11" si="1">IF(T10="Không đủ ĐKDT","Học lại",IF(T10="Đình chỉ thi","Học lại",IF(AND(MID(G10,2,2)&lt;"12",T10="Vắng"),"Thi lại",IF(T10="Vắng có phép", "Thi lại",IF(AND((MID(G10,2,2)&lt;"12"),Q10&lt;4.5),"Thi lại",IF(AND((MID(G10,2,2)&lt;"19"),Q10&lt;4),"Học lại",IF(AND((MID(G10,2,2)&gt;"18"),Q10&lt;4),"Thi lại",IF(AND(MID(G10,2,2)&gt;"18",P10=0),"Thi lại",IF(AND((MID(G10,2,2)&lt;"12"),P10=0),"Thi lại",IF(AND((MID(G10,2,2)&lt;"19"),(MID(G10,2,2)&gt;"11"),P10=0),"Học lại","Đạt"))))))))))</f>
        <v>Đạt</v>
      </c>
      <c r="W10" s="45"/>
      <c r="X10" s="46"/>
      <c r="Y10" s="31"/>
      <c r="Z10" s="31"/>
      <c r="AA10" s="31"/>
      <c r="AB10" s="31"/>
      <c r="AC10" s="31"/>
      <c r="AD10" s="31"/>
      <c r="AE10" s="31"/>
      <c r="AF10" s="31"/>
      <c r="AG10" s="31"/>
      <c r="AH10" s="31"/>
      <c r="AI10" s="31"/>
      <c r="AJ10" s="31"/>
      <c r="AK10" s="31"/>
      <c r="AL10" s="9"/>
    </row>
    <row r="11" spans="1:38" ht="39.950000000000003" customHeight="1">
      <c r="B11" s="47">
        <v>2</v>
      </c>
      <c r="C11" s="48" t="s">
        <v>57</v>
      </c>
      <c r="D11" s="49" t="s">
        <v>58</v>
      </c>
      <c r="E11" s="50" t="s">
        <v>59</v>
      </c>
      <c r="F11" s="51" t="s">
        <v>60</v>
      </c>
      <c r="G11" s="48" t="s">
        <v>56</v>
      </c>
      <c r="H11" s="52">
        <v>9</v>
      </c>
      <c r="I11" s="53">
        <v>8</v>
      </c>
      <c r="J11" s="53" t="s">
        <v>37</v>
      </c>
      <c r="K11" s="53">
        <v>7</v>
      </c>
      <c r="L11" s="54"/>
      <c r="M11" s="54"/>
      <c r="N11" s="54"/>
      <c r="O11" s="54"/>
      <c r="P11" s="55">
        <v>6.5</v>
      </c>
      <c r="Q11" s="56">
        <f t="shared" ref="Q11" si="2">IF(P11="H","I",IF(OR(P11="DC",P11="C",P11="V"),0,ROUND(SUMPRODUCT(H11:P11,$H$9:$P$9)/100,1)))</f>
        <v>7.1</v>
      </c>
      <c r="R11" s="57" t="str">
        <f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B</v>
      </c>
      <c r="S11" s="58" t="str">
        <f t="shared" si="0"/>
        <v>Khá</v>
      </c>
      <c r="T11" s="42" t="str">
        <f t="shared" ref="T11" si="3">+IF(OR($H11=0,$I11=0,$J11=0,$K11=0),"Không đủ ĐKDT",IF(AND(P11=0,Q11&gt;=4),"Không đạt",IF(P11="V", "Vắng", IF(P11="DC", "Đình chỉ thi",IF(P11="H", "Vắng có phép","")))))</f>
        <v/>
      </c>
      <c r="U11" s="1"/>
      <c r="V11" s="45" t="str">
        <f t="shared" si="1"/>
        <v>Đạt</v>
      </c>
      <c r="W11" s="45"/>
      <c r="X11" s="31"/>
      <c r="Y11" s="31"/>
      <c r="Z11" s="31"/>
      <c r="AA11" s="13"/>
      <c r="AB11" s="13"/>
      <c r="AC11" s="13"/>
      <c r="AD11" s="13"/>
      <c r="AE11" s="8"/>
      <c r="AF11" s="13"/>
      <c r="AG11" s="13"/>
      <c r="AH11" s="13"/>
      <c r="AI11" s="13"/>
      <c r="AJ11" s="13"/>
      <c r="AK11" s="13"/>
      <c r="AL11" s="15"/>
    </row>
    <row r="12" spans="1:38" ht="16.5">
      <c r="A12" s="59"/>
      <c r="B12" s="118" t="s">
        <v>38</v>
      </c>
      <c r="C12" s="118"/>
      <c r="D12" s="61"/>
      <c r="E12" s="62"/>
      <c r="F12" s="62"/>
      <c r="G12" s="62"/>
      <c r="H12" s="63"/>
      <c r="I12" s="64"/>
      <c r="J12" s="64"/>
      <c r="K12" s="65"/>
      <c r="L12" s="65"/>
      <c r="M12" s="65"/>
      <c r="N12" s="65"/>
      <c r="O12" s="65"/>
      <c r="P12" s="65"/>
      <c r="Q12" s="65"/>
      <c r="R12" s="65"/>
      <c r="S12" s="65"/>
      <c r="T12" s="65"/>
      <c r="U12" s="1"/>
    </row>
    <row r="13" spans="1:38" ht="16.5" customHeight="1">
      <c r="A13" s="59"/>
      <c r="B13" s="66" t="s">
        <v>39</v>
      </c>
      <c r="C13" s="66"/>
      <c r="D13" s="67">
        <f>+$Y$8</f>
        <v>2</v>
      </c>
      <c r="E13" s="68" t="s">
        <v>40</v>
      </c>
      <c r="F13" s="68"/>
      <c r="G13" s="116" t="s">
        <v>41</v>
      </c>
      <c r="H13" s="116"/>
      <c r="I13" s="116"/>
      <c r="J13" s="116"/>
      <c r="K13" s="116"/>
      <c r="L13" s="116"/>
      <c r="M13" s="116"/>
      <c r="N13" s="116"/>
      <c r="O13" s="116"/>
      <c r="P13" s="44">
        <f>$Y$8 -COUNTIF($T$9:$T$172,"Vắng") -COUNTIF($T$9:$T$172,"Vắng có phép") - COUNTIF($T$9:$T$172,"Đình chỉ thi") - COUNTIF($T$9:$T$172,"Không đủ ĐKDT")</f>
        <v>2</v>
      </c>
      <c r="Q13" s="44"/>
      <c r="R13" s="69"/>
      <c r="S13" s="70"/>
      <c r="T13" s="70" t="s">
        <v>40</v>
      </c>
      <c r="U13" s="1"/>
    </row>
    <row r="14" spans="1:38" ht="16.5" customHeight="1">
      <c r="A14" s="59"/>
      <c r="B14" s="66" t="s">
        <v>42</v>
      </c>
      <c r="C14" s="66"/>
      <c r="D14" s="67">
        <f>+$AJ$8</f>
        <v>2</v>
      </c>
      <c r="E14" s="68" t="s">
        <v>40</v>
      </c>
      <c r="F14" s="68"/>
      <c r="G14" s="116" t="s">
        <v>43</v>
      </c>
      <c r="H14" s="116"/>
      <c r="I14" s="116"/>
      <c r="J14" s="116"/>
      <c r="K14" s="116"/>
      <c r="L14" s="116"/>
      <c r="M14" s="116"/>
      <c r="N14" s="116"/>
      <c r="O14" s="116"/>
      <c r="P14" s="71">
        <f>COUNTIF($T$9:$T$48,"Vắng")</f>
        <v>0</v>
      </c>
      <c r="Q14" s="71"/>
      <c r="R14" s="72"/>
      <c r="S14" s="70"/>
      <c r="T14" s="70" t="s">
        <v>40</v>
      </c>
      <c r="U14" s="1"/>
    </row>
    <row r="15" spans="1:38" ht="16.5" customHeight="1">
      <c r="A15" s="59"/>
      <c r="B15" s="66" t="s">
        <v>44</v>
      </c>
      <c r="C15" s="66"/>
      <c r="D15" s="73">
        <f>COUNTIF(V10:V11,"Học lại")</f>
        <v>0</v>
      </c>
      <c r="E15" s="68" t="s">
        <v>40</v>
      </c>
      <c r="F15" s="68"/>
      <c r="G15" s="116" t="s">
        <v>45</v>
      </c>
      <c r="H15" s="116"/>
      <c r="I15" s="116"/>
      <c r="J15" s="116"/>
      <c r="K15" s="116"/>
      <c r="L15" s="116"/>
      <c r="M15" s="116"/>
      <c r="N15" s="116"/>
      <c r="O15" s="116"/>
      <c r="P15" s="44">
        <f>COUNTIF($T$9:$T$48,"Vắng có phép")</f>
        <v>0</v>
      </c>
      <c r="Q15" s="44"/>
      <c r="R15" s="69"/>
      <c r="S15" s="70"/>
      <c r="T15" s="70" t="s">
        <v>40</v>
      </c>
      <c r="U15" s="1"/>
    </row>
    <row r="16" spans="1:38" ht="3" customHeight="1">
      <c r="A16" s="59"/>
      <c r="B16" s="60"/>
      <c r="C16" s="61"/>
      <c r="D16" s="61"/>
      <c r="E16" s="62"/>
      <c r="F16" s="62"/>
      <c r="G16" s="62"/>
      <c r="H16" s="63"/>
      <c r="I16" s="64"/>
      <c r="J16" s="64"/>
      <c r="K16" s="65"/>
      <c r="L16" s="65"/>
      <c r="M16" s="65"/>
      <c r="N16" s="65"/>
      <c r="O16" s="65"/>
      <c r="P16" s="65"/>
      <c r="Q16" s="65"/>
      <c r="R16" s="65"/>
      <c r="S16" s="65"/>
      <c r="T16" s="65"/>
      <c r="U16" s="1"/>
    </row>
    <row r="17" spans="1:38">
      <c r="B17" s="74" t="s">
        <v>46</v>
      </c>
      <c r="C17" s="74"/>
      <c r="D17" s="75">
        <f>COUNTIF(V10:V11,"Thi lại")</f>
        <v>0</v>
      </c>
      <c r="E17" s="76" t="s">
        <v>40</v>
      </c>
      <c r="F17" s="1"/>
      <c r="G17" s="1"/>
      <c r="H17" s="1"/>
      <c r="I17" s="1"/>
      <c r="J17" s="117"/>
      <c r="K17" s="117"/>
      <c r="L17" s="117"/>
      <c r="M17" s="117"/>
      <c r="N17" s="117"/>
      <c r="O17" s="117"/>
      <c r="P17" s="117"/>
      <c r="Q17" s="117"/>
      <c r="R17" s="117"/>
      <c r="S17" s="117"/>
      <c r="T17" s="117"/>
      <c r="U17" s="1"/>
    </row>
    <row r="18" spans="1:38">
      <c r="B18" s="74"/>
      <c r="C18" s="74"/>
      <c r="D18" s="75"/>
      <c r="E18" s="76"/>
      <c r="F18" s="1"/>
      <c r="G18" s="1"/>
      <c r="H18" s="1"/>
      <c r="I18" s="1"/>
      <c r="J18" s="117" t="s">
        <v>64</v>
      </c>
      <c r="K18" s="117"/>
      <c r="L18" s="117"/>
      <c r="M18" s="117"/>
      <c r="N18" s="117"/>
      <c r="O18" s="117"/>
      <c r="P18" s="117"/>
      <c r="Q18" s="117"/>
      <c r="R18" s="117"/>
      <c r="S18" s="117"/>
      <c r="T18" s="117"/>
      <c r="U18" s="1"/>
    </row>
    <row r="19" spans="1:38" ht="34.5" customHeight="1">
      <c r="A19" s="77"/>
      <c r="B19" s="107"/>
      <c r="C19" s="107"/>
      <c r="D19" s="107"/>
      <c r="E19" s="107"/>
      <c r="F19" s="107"/>
      <c r="G19" s="107"/>
      <c r="H19" s="107"/>
      <c r="I19" s="78"/>
      <c r="J19" s="108"/>
      <c r="K19" s="109"/>
      <c r="L19" s="109"/>
      <c r="M19" s="109"/>
      <c r="N19" s="109"/>
      <c r="O19" s="109"/>
      <c r="P19" s="109"/>
      <c r="Q19" s="109"/>
      <c r="R19" s="109"/>
      <c r="S19" s="109"/>
      <c r="T19" s="109"/>
      <c r="U19" s="1"/>
    </row>
    <row r="20" spans="1:38" ht="4.5" customHeight="1">
      <c r="A20" s="59"/>
      <c r="B20" s="60"/>
      <c r="C20" s="79"/>
      <c r="D20" s="79"/>
      <c r="E20" s="80"/>
      <c r="F20" s="80"/>
      <c r="G20" s="80"/>
      <c r="H20" s="81"/>
      <c r="I20" s="82"/>
      <c r="J20" s="82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</row>
    <row r="21" spans="1:38" s="59" customFormat="1">
      <c r="B21" s="107"/>
      <c r="C21" s="107"/>
      <c r="D21" s="120"/>
      <c r="E21" s="120"/>
      <c r="F21" s="120"/>
      <c r="G21" s="120"/>
      <c r="H21" s="120"/>
      <c r="I21" s="82"/>
      <c r="J21" s="82"/>
      <c r="K21" s="65"/>
      <c r="L21" s="65"/>
      <c r="M21" s="65"/>
      <c r="N21" s="65"/>
      <c r="O21" s="65"/>
      <c r="P21" s="65"/>
      <c r="Q21" s="65"/>
      <c r="R21" s="65"/>
      <c r="S21" s="65"/>
      <c r="T21" s="65"/>
      <c r="U21" s="1"/>
      <c r="V21" s="2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  <c r="AK21" s="3"/>
      <c r="AL21" s="3"/>
    </row>
    <row r="22" spans="1:38" s="59" customFormat="1">
      <c r="A22" s="4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2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</row>
    <row r="23" spans="1:38" s="59" customFormat="1">
      <c r="A23" s="4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2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</row>
    <row r="24" spans="1:38" s="59" customFormat="1">
      <c r="A24" s="4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2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</row>
    <row r="25" spans="1:38" s="59" customFormat="1" ht="9.75" customHeight="1">
      <c r="A25" s="4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2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</row>
    <row r="26" spans="1:38" s="59" customFormat="1" ht="3.75" customHeight="1">
      <c r="A26" s="4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2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3"/>
    </row>
    <row r="27" spans="1:38" s="59" customFormat="1" ht="18" customHeight="1">
      <c r="A27" s="4"/>
      <c r="B27" s="121"/>
      <c r="C27" s="121"/>
      <c r="D27" s="121"/>
      <c r="E27" s="121"/>
      <c r="F27" s="121"/>
      <c r="G27" s="121"/>
      <c r="H27" s="121"/>
      <c r="I27" s="121"/>
      <c r="J27" s="121"/>
      <c r="K27" s="121"/>
      <c r="L27" s="121"/>
      <c r="M27" s="121"/>
      <c r="N27" s="121"/>
      <c r="O27" s="121"/>
      <c r="P27" s="121"/>
      <c r="Q27" s="121"/>
      <c r="R27" s="121"/>
      <c r="S27" s="121"/>
      <c r="T27" s="121"/>
      <c r="U27" s="1"/>
      <c r="V27" s="2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</row>
    <row r="28" spans="1:38" s="59" customFormat="1" ht="4.5" customHeight="1">
      <c r="A28" s="4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2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3"/>
    </row>
    <row r="29" spans="1:38" ht="39" hidden="1" customHeight="1">
      <c r="B29" s="122"/>
      <c r="C29" s="107"/>
      <c r="D29" s="107"/>
      <c r="E29" s="107"/>
      <c r="F29" s="107"/>
      <c r="G29" s="107"/>
      <c r="H29" s="122"/>
      <c r="I29" s="122"/>
      <c r="J29" s="122"/>
      <c r="K29" s="122"/>
      <c r="L29" s="122"/>
      <c r="M29" s="122"/>
      <c r="N29" s="123"/>
      <c r="O29" s="123"/>
      <c r="P29" s="123"/>
      <c r="Q29" s="123"/>
      <c r="R29" s="123"/>
      <c r="S29" s="123"/>
      <c r="T29" s="123"/>
    </row>
    <row r="30" spans="1:38" hidden="1">
      <c r="B30" s="60"/>
      <c r="C30" s="79"/>
      <c r="D30" s="79"/>
      <c r="E30" s="80"/>
      <c r="F30" s="80"/>
      <c r="G30" s="80"/>
      <c r="H30" s="81"/>
      <c r="I30" s="82"/>
      <c r="J30" s="82"/>
      <c r="K30" s="1"/>
      <c r="L30" s="1"/>
      <c r="M30" s="1"/>
      <c r="N30" s="1"/>
      <c r="O30" s="1"/>
      <c r="P30" s="1"/>
      <c r="Q30" s="1"/>
      <c r="R30" s="1"/>
      <c r="S30" s="1"/>
      <c r="T30" s="1"/>
    </row>
    <row r="31" spans="1:38" hidden="1">
      <c r="B31" s="107"/>
      <c r="C31" s="107"/>
      <c r="D31" s="120"/>
      <c r="E31" s="120"/>
      <c r="F31" s="120"/>
      <c r="G31" s="120"/>
      <c r="H31" s="120"/>
      <c r="I31" s="82"/>
      <c r="J31" s="82"/>
      <c r="K31" s="65"/>
      <c r="L31" s="65"/>
      <c r="M31" s="65"/>
      <c r="N31" s="65"/>
      <c r="O31" s="65"/>
      <c r="P31" s="65"/>
      <c r="Q31" s="65"/>
      <c r="R31" s="65"/>
      <c r="S31" s="65"/>
      <c r="T31" s="65"/>
    </row>
    <row r="32" spans="1:38" hidden="1"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</row>
    <row r="33" spans="2:20" hidden="1"/>
    <row r="34" spans="2:20" hidden="1"/>
    <row r="35" spans="2:20" hidden="1"/>
    <row r="36" spans="2:20" hidden="1"/>
    <row r="37" spans="2:20" hidden="1">
      <c r="B37" s="119"/>
      <c r="C37" s="119"/>
      <c r="D37" s="119"/>
      <c r="E37" s="119"/>
      <c r="F37" s="119"/>
      <c r="G37" s="119"/>
      <c r="H37" s="119"/>
      <c r="I37" s="119"/>
      <c r="J37" s="119"/>
      <c r="K37" s="119"/>
      <c r="L37" s="119"/>
      <c r="M37" s="119"/>
      <c r="N37" s="119"/>
      <c r="O37" s="119"/>
      <c r="P37" s="119"/>
      <c r="Q37" s="119"/>
      <c r="R37" s="119"/>
      <c r="S37" s="119"/>
      <c r="T37" s="119"/>
    </row>
  </sheetData>
  <sheetProtection formatCells="0" formatColumns="0" formatRows="0" insertColumns="0" insertRows="0" insertHyperlinks="0" deleteColumns="0" deleteRows="0" sort="0" autoFilter="0" pivotTables="0"/>
  <autoFilter ref="A9:AL9">
    <filterColumn colId="1" showButton="0"/>
    <filterColumn colId="2" showButton="0"/>
    <filterColumn colId="3" showButton="0"/>
    <filterColumn colId="4" showButton="0"/>
    <filterColumn colId="5" showButton="0"/>
  </autoFilter>
  <mergeCells count="60">
    <mergeCell ref="B37:D37"/>
    <mergeCell ref="E37:G37"/>
    <mergeCell ref="H37:M37"/>
    <mergeCell ref="N37:T37"/>
    <mergeCell ref="B21:C21"/>
    <mergeCell ref="D21:H21"/>
    <mergeCell ref="B27:C27"/>
    <mergeCell ref="D27:I27"/>
    <mergeCell ref="J27:T27"/>
    <mergeCell ref="B29:G29"/>
    <mergeCell ref="H29:M29"/>
    <mergeCell ref="N29:T29"/>
    <mergeCell ref="B31:C31"/>
    <mergeCell ref="D31:H31"/>
    <mergeCell ref="B19:H19"/>
    <mergeCell ref="J19:T19"/>
    <mergeCell ref="R7:R8"/>
    <mergeCell ref="S7:S8"/>
    <mergeCell ref="T7:T9"/>
    <mergeCell ref="C7:C8"/>
    <mergeCell ref="D7:E8"/>
    <mergeCell ref="F7:F8"/>
    <mergeCell ref="G7:G8"/>
    <mergeCell ref="G13:O13"/>
    <mergeCell ref="G14:O14"/>
    <mergeCell ref="G15:O15"/>
    <mergeCell ref="J17:T17"/>
    <mergeCell ref="J18:T18"/>
    <mergeCell ref="B12:C12"/>
    <mergeCell ref="K7:K8"/>
    <mergeCell ref="B9:G9"/>
    <mergeCell ref="P7:P8"/>
    <mergeCell ref="Q7:Q9"/>
    <mergeCell ref="L7:L8"/>
    <mergeCell ref="M7:N7"/>
    <mergeCell ref="O7:O8"/>
    <mergeCell ref="H7:H8"/>
    <mergeCell ref="I7:I8"/>
    <mergeCell ref="J7:J8"/>
    <mergeCell ref="AJ4:AK6"/>
    <mergeCell ref="B5:C5"/>
    <mergeCell ref="E5:F5"/>
    <mergeCell ref="G5:K5"/>
    <mergeCell ref="X4:X7"/>
    <mergeCell ref="Y4:Y7"/>
    <mergeCell ref="Z4:AC6"/>
    <mergeCell ref="AD4:AE6"/>
    <mergeCell ref="AF4:AG6"/>
    <mergeCell ref="AH4:AI6"/>
    <mergeCell ref="W4:W7"/>
    <mergeCell ref="B7:B8"/>
    <mergeCell ref="B4:C4"/>
    <mergeCell ref="O4:S4"/>
    <mergeCell ref="O5:T5"/>
    <mergeCell ref="H1:M1"/>
    <mergeCell ref="N1:T1"/>
    <mergeCell ref="B2:G2"/>
    <mergeCell ref="B3:G3"/>
    <mergeCell ref="H2:T2"/>
    <mergeCell ref="H3:T3"/>
  </mergeCells>
  <conditionalFormatting sqref="H10:P11">
    <cfRule type="cellIs" dxfId="6" priority="17" operator="greaterThan">
      <formula>10</formula>
    </cfRule>
  </conditionalFormatting>
  <conditionalFormatting sqref="P10:P11">
    <cfRule type="cellIs" dxfId="5" priority="13" operator="greaterThan">
      <formula>10</formula>
    </cfRule>
    <cfRule type="cellIs" dxfId="4" priority="14" operator="greaterThan">
      <formula>10</formula>
    </cfRule>
    <cfRule type="cellIs" dxfId="3" priority="15" operator="greaterThan">
      <formula>10</formula>
    </cfRule>
  </conditionalFormatting>
  <conditionalFormatting sqref="H10:K11">
    <cfRule type="cellIs" dxfId="2" priority="12" operator="greaterThan">
      <formula>10</formula>
    </cfRule>
  </conditionalFormatting>
  <conditionalFormatting sqref="O3">
    <cfRule type="duplicateValues" dxfId="1" priority="8"/>
  </conditionalFormatting>
  <conditionalFormatting sqref="C2:C1048576">
    <cfRule type="duplicateValues" dxfId="0" priority="19"/>
  </conditionalFormatting>
  <dataValidations count="2">
    <dataValidation allowBlank="1" showInputMessage="1" showErrorMessage="1" errorTitle="Không xóa dữ liệu" error="Không xóa dữ liệu" prompt="Không xóa dữ liệu" sqref="D15 V10:W11 AL3:AL8 X10 X3:AK3 W4:AK8"/>
    <dataValidation type="decimal" allowBlank="1" showInputMessage="1" showErrorMessage="1" sqref="H10:K11">
      <formula1>0</formula1>
      <formula2>10</formula2>
    </dataValidation>
  </dataValidations>
  <pageMargins left="0.17" right="3.937007874015748E-2" top="0.23622047244094491" bottom="0.35433070866141736" header="0.15748031496062992" footer="0.11811023622047245"/>
  <pageSetup paperSize="9" scale="91" orientation="portrait" r:id="rId1"/>
  <headerFooter alignWithMargins="0">
    <oddFooter>&amp;R&amp;"Times New Roman,Italic"&amp;11Trang &amp;P</oddFooter>
  </headerFooter>
  <colBreaks count="1" manualBreakCount="1">
    <brk id="20" max="1048575" man="1"/>
  </colBreak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#REF!</xm:f>
          </x14:formula1>
          <xm:sqref>T4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Nhom(1)</vt:lpstr>
      <vt:lpstr>'Nhom(1)'!Print_Titles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MAYTINH</dc:creator>
  <cp:lastModifiedBy>Admin</cp:lastModifiedBy>
  <cp:lastPrinted>2019-08-05T08:56:35Z</cp:lastPrinted>
  <dcterms:created xsi:type="dcterms:W3CDTF">2018-04-26T09:54:49Z</dcterms:created>
  <dcterms:modified xsi:type="dcterms:W3CDTF">2019-08-21T04:33:43Z</dcterms:modified>
</cp:coreProperties>
</file>