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360" yWindow="360" windowWidth="14940" windowHeight="7365"/>
  </bookViews>
  <sheets>
    <sheet name="Nhom(1)" sheetId="2" r:id="rId1"/>
  </sheets>
  <externalReferences>
    <externalReference r:id="rId2"/>
  </externalReferences>
  <definedNames>
    <definedName name="_xlnm._FilterDatabase" localSheetId="0" hidden="1">'Nhom(1)'!$A$8:$AL$8</definedName>
    <definedName name="Date_time" localSheetId="0">#REF!</definedName>
    <definedName name="Date_time">#REF!</definedName>
    <definedName name="INT" localSheetId="0">[1]Data!$U$2:$U$228</definedName>
    <definedName name="_xlnm.Print_Titles" localSheetId="0">'Nhom(1)'!$3:$8</definedName>
    <definedName name="Trong_so" localSheetId="0">#REF!</definedName>
    <definedName name="Trong_so">#REF!</definedName>
  </definedNames>
  <calcPr calcId="124519" concurrentCalc="0"/>
</workbook>
</file>

<file path=xl/calcChain.xml><?xml version="1.0" encoding="utf-8"?>
<calcChain xmlns="http://schemas.openxmlformats.org/spreadsheetml/2006/main">
  <c r="P8" i="2"/>
  <c r="Q9"/>
  <c r="V9"/>
  <c r="D15"/>
  <c r="P13"/>
  <c r="D13"/>
  <c r="P12"/>
  <c r="AJ7"/>
  <c r="D12"/>
  <c r="AH7"/>
  <c r="AF7"/>
  <c r="Y7"/>
  <c r="P11"/>
  <c r="D11"/>
  <c r="S9"/>
  <c r="R9"/>
  <c r="AK7"/>
  <c r="AI7"/>
  <c r="AG7"/>
  <c r="AD7"/>
  <c r="AE7"/>
  <c r="Z7"/>
  <c r="AA7"/>
  <c r="AB7"/>
  <c r="AC7"/>
  <c r="X7"/>
  <c r="W7"/>
</calcChain>
</file>

<file path=xl/sharedStrings.xml><?xml version="1.0" encoding="utf-8"?>
<sst xmlns="http://schemas.openxmlformats.org/spreadsheetml/2006/main" count="76" uniqueCount="62">
  <si>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</si>
  <si>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</si>
  <si>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</si>
  <si>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</si>
  <si>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</si>
  <si>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</si>
  <si>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</si>
  <si>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</si>
  <si>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</si>
  <si>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</si>
  <si>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</si>
  <si>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</si>
  <si>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</si>
  <si>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</si>
  <si>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</si>
  <si>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</si>
  <si>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</si>
  <si>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</si>
  <si>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</si>
  <si>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</si>
  <si>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</si>
  <si>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</si>
  <si>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</si>
  <si>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</si>
  <si>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</si>
  <si>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</si>
  <si>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</si>
  <si>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</si>
  <si>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</si>
  <si>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</si>
  <si>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</si>
  <si>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</si>
  <si>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</si>
  <si>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SỐ 1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</si>
  <si>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</si>
  <si>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</si>
  <si>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</si>
  <si>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</si>
  <si>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</si>
  <si>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</si>
  <si>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</si>
  <si>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</si>
  <si>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</si>
  <si>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</si>
  <si>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Ngày thi: </t>
  </si>
  <si>
    <t>KT TRƯỞNG TRUNG TÂM
PHÓ TRƯỞNG TRUNG TÂM</t>
  </si>
  <si>
    <t>Nhóm:</t>
  </si>
  <si>
    <t>Thi lần 1 học kỳ hè năm học 2018 - 2019</t>
  </si>
  <si>
    <t>Điểm thi</t>
  </si>
  <si>
    <t>Bằng
số</t>
  </si>
  <si>
    <t>Bằng
chữ</t>
  </si>
  <si>
    <t xml:space="preserve">07/08/2019             Giờ thi : 8h00                    </t>
  </si>
  <si>
    <t>B15DCQT150</t>
  </si>
  <si>
    <t>Lê Ngọc</t>
  </si>
  <si>
    <t>Tài</t>
  </si>
  <si>
    <t>30/09/1997</t>
  </si>
  <si>
    <t>D15TMDT1</t>
  </si>
  <si>
    <t>Chuyên đề thương mại điện tử</t>
  </si>
  <si>
    <t>BSA1403</t>
  </si>
  <si>
    <t>BẢNG ĐIỂM HỌC PHẦN</t>
  </si>
  <si>
    <t>Hà Nội, ngày 15 tháng 8 năm 2019</t>
  </si>
  <si>
    <t xml:space="preserve">                                  SỐ 2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</si>
</sst>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7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1"/>
      <name val="Calibri"/>
      <family val="2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sz val="12"/>
      <color rgb="FFFF0000"/>
      <name val="Times New Roman"/>
      <family val="1"/>
    </font>
    <font>
      <b/>
      <sz val="16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9">
    <xf numFmtId="0" fontId="0" fillId="0" borderId="0"/>
    <xf numFmtId="0" fontId="2" fillId="0" borderId="0"/>
    <xf numFmtId="0" fontId="1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2" fillId="0" borderId="0"/>
    <xf numFmtId="0" fontId="2" fillId="0" borderId="0"/>
    <xf numFmtId="0" fontId="17" fillId="0" borderId="0"/>
    <xf numFmtId="0" fontId="22" fillId="0" borderId="0"/>
  </cellStyleXfs>
  <cellXfs count="111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4" fillId="0" borderId="0" xfId="0" applyFont="1" applyFill="1" applyProtection="1">
      <protection locked="0"/>
    </xf>
    <xf numFmtId="0" fontId="6" fillId="0" borderId="0" xfId="0" applyFont="1" applyAlignment="1" applyProtection="1">
      <alignment horizontal="justify"/>
      <protection locked="0"/>
    </xf>
    <xf numFmtId="0" fontId="4" fillId="0" borderId="0" xfId="1" applyFont="1" applyFill="1" applyProtection="1">
      <protection locked="0"/>
    </xf>
    <xf numFmtId="0" fontId="8" fillId="2" borderId="4" xfId="0" applyFont="1" applyFill="1" applyBorder="1" applyAlignment="1" applyProtection="1">
      <alignment horizontal="center" vertical="center" wrapText="1"/>
      <protection locked="0"/>
    </xf>
    <xf numFmtId="0" fontId="8" fillId="0" borderId="9" xfId="0" applyFont="1" applyFill="1" applyBorder="1" applyAlignment="1" applyProtection="1">
      <alignment vertical="center" textRotation="90" wrapText="1"/>
      <protection locked="0"/>
    </xf>
    <xf numFmtId="0" fontId="8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/>
      <protection hidden="1"/>
    </xf>
    <xf numFmtId="164" fontId="3" fillId="0" borderId="16" xfId="4" quotePrefix="1" applyNumberFormat="1" applyFont="1" applyBorder="1" applyAlignment="1" applyProtection="1">
      <alignment horizontal="center" vertical="center"/>
      <protection locked="0"/>
    </xf>
    <xf numFmtId="165" fontId="13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0" xfId="5" applyFont="1" applyFill="1" applyBorder="1" applyAlignment="1" applyProtection="1">
      <alignment horizontal="left" vertical="center"/>
      <protection locked="0"/>
    </xf>
    <xf numFmtId="0" fontId="4" fillId="0" borderId="0" xfId="5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center" wrapText="1"/>
      <protection locked="0"/>
    </xf>
    <xf numFmtId="0" fontId="14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15" fillId="0" borderId="0" xfId="5" quotePrefix="1" applyFont="1" applyFill="1" applyBorder="1" applyAlignment="1" applyProtection="1">
      <alignment vertical="center"/>
      <protection locked="0"/>
    </xf>
    <xf numFmtId="0" fontId="15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8" fillId="0" borderId="0" xfId="1" applyFont="1" applyFill="1" applyBorder="1" applyAlignment="1" applyProtection="1">
      <protection locked="0"/>
    </xf>
    <xf numFmtId="0" fontId="8" fillId="0" borderId="0" xfId="6" applyFont="1" applyFill="1" applyBorder="1" applyAlignment="1" applyProtection="1">
      <alignment vertical="center"/>
      <protection locked="0"/>
    </xf>
    <xf numFmtId="0" fontId="4" fillId="0" borderId="0" xfId="6" applyFont="1" applyFill="1" applyBorder="1" applyAlignment="1" applyProtection="1">
      <alignment horizontal="left" vertical="center"/>
      <protection locked="0"/>
    </xf>
    <xf numFmtId="0" fontId="4" fillId="0" borderId="0" xfId="6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wrapText="1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8" fillId="0" borderId="0" xfId="3" applyFont="1" applyFill="1" applyAlignment="1" applyProtection="1">
      <alignment horizontal="center"/>
      <protection locked="0"/>
    </xf>
    <xf numFmtId="0" fontId="8" fillId="2" borderId="4" xfId="0" applyFont="1" applyFill="1" applyBorder="1" applyAlignment="1" applyProtection="1">
      <alignment horizontal="center" vertical="center" wrapText="1"/>
    </xf>
    <xf numFmtId="0" fontId="18" fillId="0" borderId="0" xfId="0" applyFont="1" applyFill="1" applyProtection="1">
      <protection locked="0"/>
    </xf>
    <xf numFmtId="0" fontId="18" fillId="0" borderId="0" xfId="0" applyFont="1" applyFill="1" applyBorder="1" applyProtection="1">
      <protection locked="0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9" fillId="0" borderId="0" xfId="2" applyFont="1" applyFill="1" applyBorder="1" applyAlignment="1" applyProtection="1">
      <alignment horizontal="left" vertical="center" wrapText="1"/>
      <protection hidden="1"/>
    </xf>
    <xf numFmtId="0" fontId="19" fillId="0" borderId="0" xfId="2" applyFont="1" applyFill="1" applyBorder="1" applyAlignment="1" applyProtection="1">
      <alignment horizontal="left" vertical="center" wrapText="1"/>
    </xf>
    <xf numFmtId="0" fontId="19" fillId="0" borderId="0" xfId="2" applyFont="1" applyFill="1" applyBorder="1" applyAlignment="1" applyProtection="1">
      <alignment horizontal="center" vertical="center" wrapText="1"/>
      <protection hidden="1"/>
    </xf>
    <xf numFmtId="10" fontId="18" fillId="0" borderId="0" xfId="0" applyNumberFormat="1" applyFont="1" applyFill="1" applyBorder="1" applyAlignment="1" applyProtection="1">
      <alignment horizontal="center" vertical="center"/>
      <protection hidden="1"/>
    </xf>
    <xf numFmtId="10" fontId="20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1" fillId="0" borderId="0" xfId="0" applyFont="1" applyFill="1" applyBorder="1" applyAlignment="1" applyProtection="1">
      <alignment horizontal="center" vertical="center"/>
      <protection hidden="1"/>
    </xf>
    <xf numFmtId="0" fontId="19" fillId="0" borderId="0" xfId="2" applyFont="1" applyFill="1" applyBorder="1" applyAlignment="1" applyProtection="1">
      <alignment vertical="center" wrapText="1"/>
      <protection locked="0"/>
    </xf>
    <xf numFmtId="0" fontId="7" fillId="0" borderId="0" xfId="5" quotePrefix="1" applyFont="1" applyFill="1" applyBorder="1" applyAlignment="1" applyProtection="1">
      <alignment vertical="center"/>
      <protection locked="0"/>
    </xf>
    <xf numFmtId="0" fontId="7" fillId="0" borderId="0" xfId="0" applyFont="1" applyFill="1" applyProtection="1">
      <protection locked="0"/>
    </xf>
    <xf numFmtId="0" fontId="8" fillId="2" borderId="4" xfId="0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Protection="1">
      <protection hidden="1"/>
    </xf>
    <xf numFmtId="0" fontId="8" fillId="0" borderId="0" xfId="1" applyFont="1" applyFill="1" applyAlignment="1" applyProtection="1">
      <alignment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9" fillId="0" borderId="0" xfId="1" applyFont="1" applyFill="1" applyAlignment="1" applyProtection="1">
      <alignment vertical="center"/>
      <protection locked="0"/>
    </xf>
    <xf numFmtId="14" fontId="8" fillId="0" borderId="0" xfId="0" applyNumberFormat="1" applyFont="1" applyFill="1" applyAlignment="1" applyProtection="1">
      <protection locked="0"/>
    </xf>
    <xf numFmtId="0" fontId="8" fillId="0" borderId="0" xfId="0" applyNumberFormat="1" applyFont="1" applyFill="1" applyAlignment="1" applyProtection="1">
      <protection locked="0"/>
    </xf>
    <xf numFmtId="0" fontId="9" fillId="0" borderId="0" xfId="1" applyFont="1" applyFill="1" applyAlignment="1" applyProtection="1">
      <alignment horizontal="left" vertical="center" indent="1"/>
      <protection locked="0"/>
    </xf>
    <xf numFmtId="0" fontId="3" fillId="0" borderId="13" xfId="0" applyFont="1" applyFill="1" applyBorder="1" applyAlignment="1">
      <alignment horizontal="left" vertical="center" indent="1"/>
    </xf>
    <xf numFmtId="0" fontId="12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0" xfId="1" applyNumberFormat="1" applyFont="1" applyFill="1" applyAlignment="1" applyProtection="1">
      <alignment horizontal="left"/>
      <protection locked="0"/>
    </xf>
    <xf numFmtId="0" fontId="23" fillId="0" borderId="0" xfId="0" applyFont="1" applyBorder="1" applyAlignment="1" applyProtection="1">
      <alignment horizontal="justify"/>
      <protection locked="0"/>
    </xf>
    <xf numFmtId="0" fontId="12" fillId="0" borderId="0" xfId="2" applyFont="1" applyFill="1" applyBorder="1" applyAlignment="1" applyProtection="1">
      <alignment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0" fontId="24" fillId="0" borderId="0" xfId="0" applyFont="1" applyFill="1" applyBorder="1" applyAlignment="1" applyProtection="1">
      <alignment horizontal="center" vertic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25" fillId="0" borderId="0" xfId="0" applyFont="1" applyFill="1" applyBorder="1" applyProtection="1">
      <protection hidden="1"/>
    </xf>
    <xf numFmtId="0" fontId="15" fillId="0" borderId="0" xfId="5" applyFont="1" applyFill="1" applyBorder="1" applyAlignment="1" applyProtection="1">
      <alignment horizontal="center" vertical="center"/>
      <protection hidden="1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 indent="1"/>
      <protection hidden="1"/>
    </xf>
    <xf numFmtId="0" fontId="16" fillId="0" borderId="0" xfId="0" applyFont="1" applyFill="1" applyBorder="1" applyAlignment="1" applyProtection="1">
      <protection locked="0"/>
    </xf>
    <xf numFmtId="0" fontId="8" fillId="0" borderId="0" xfId="0" applyFont="1" applyFill="1" applyBorder="1" applyAlignment="1" applyProtection="1">
      <protection locked="0"/>
    </xf>
    <xf numFmtId="0" fontId="4" fillId="0" borderId="0" xfId="6" applyFont="1" applyFill="1" applyBorder="1" applyAlignment="1" applyProtection="1">
      <alignment horizontal="left" vertical="center" indent="1"/>
      <protection locked="0"/>
    </xf>
    <xf numFmtId="0" fontId="4" fillId="0" borderId="0" xfId="0" applyFont="1" applyFill="1" applyAlignment="1" applyProtection="1">
      <alignment horizontal="left" indent="1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26" fillId="0" borderId="0" xfId="1" applyFont="1" applyFill="1" applyAlignment="1" applyProtection="1">
      <alignment horizontal="center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 wrapText="1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8" fillId="0" borderId="0" xfId="0" applyFont="1" applyFill="1" applyBorder="1" applyAlignment="1" applyProtection="1">
      <alignment horizontal="center" wrapText="1"/>
      <protection locked="0"/>
    </xf>
    <xf numFmtId="0" fontId="12" fillId="0" borderId="1" xfId="0" applyFont="1" applyFill="1" applyBorder="1" applyAlignment="1" applyProtection="1">
      <alignment horizontal="center" vertical="center" wrapText="1"/>
      <protection locked="0"/>
    </xf>
    <xf numFmtId="0" fontId="12" fillId="0" borderId="8" xfId="0" applyFont="1" applyFill="1" applyBorder="1" applyAlignment="1" applyProtection="1">
      <alignment horizontal="center" vertical="center" wrapText="1"/>
      <protection locked="0"/>
    </xf>
    <xf numFmtId="0" fontId="12" fillId="0" borderId="5" xfId="0" applyFont="1" applyFill="1" applyBorder="1" applyAlignment="1" applyProtection="1">
      <alignment horizontal="center" vertical="center" wrapText="1"/>
      <protection locked="0"/>
    </xf>
    <xf numFmtId="0" fontId="12" fillId="0" borderId="9" xfId="0" applyFont="1" applyFill="1" applyBorder="1" applyAlignment="1" applyProtection="1">
      <alignment horizontal="center" vertical="center" wrapText="1"/>
      <protection locked="0"/>
    </xf>
    <xf numFmtId="0" fontId="12" fillId="0" borderId="10" xfId="0" applyFont="1" applyFill="1" applyBorder="1" applyAlignment="1" applyProtection="1">
      <alignment horizontal="center" vertical="center" wrapText="1"/>
      <protection locked="0"/>
    </xf>
    <xf numFmtId="0" fontId="12" fillId="0" borderId="11" xfId="0" applyFont="1" applyFill="1" applyBorder="1" applyAlignment="1" applyProtection="1">
      <alignment horizontal="center" vertical="center" wrapText="1"/>
      <protection locked="0"/>
    </xf>
    <xf numFmtId="0" fontId="12" fillId="0" borderId="0" xfId="1" applyFont="1" applyFill="1" applyBorder="1" applyAlignment="1" applyProtection="1">
      <alignment horizontal="left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2" fillId="0" borderId="4" xfId="0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Fill="1" applyBorder="1" applyAlignment="1" applyProtection="1">
      <alignment horizontal="center" vertical="center"/>
      <protection locked="0"/>
    </xf>
    <xf numFmtId="0" fontId="12" fillId="0" borderId="5" xfId="0" applyFont="1" applyFill="1" applyBorder="1" applyAlignment="1" applyProtection="1">
      <alignment horizontal="center" vertical="center"/>
      <protection locked="0"/>
    </xf>
    <xf numFmtId="0" fontId="12" fillId="0" borderId="2" xfId="0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Fill="1" applyBorder="1" applyAlignment="1" applyProtection="1">
      <alignment horizontal="center" vertical="center" wrapText="1"/>
      <protection locked="0"/>
    </xf>
    <xf numFmtId="0" fontId="12" fillId="0" borderId="6" xfId="0" applyFont="1" applyFill="1" applyBorder="1" applyAlignment="1" applyProtection="1">
      <alignment horizontal="center" vertical="center" wrapText="1"/>
      <protection locked="0"/>
    </xf>
    <xf numFmtId="0" fontId="12" fillId="0" borderId="7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 applyProtection="1">
      <alignment horizontal="right"/>
      <protection locked="0"/>
    </xf>
    <xf numFmtId="0" fontId="8" fillId="0" borderId="0" xfId="1" applyFont="1" applyFill="1" applyAlignment="1" applyProtection="1">
      <alignment horizontal="left"/>
      <protection locked="0"/>
    </xf>
    <xf numFmtId="0" fontId="9" fillId="0" borderId="0" xfId="1" applyFont="1" applyFill="1" applyAlignment="1" applyProtection="1">
      <alignment horizontal="center" vertical="center"/>
      <protection locked="0"/>
    </xf>
    <xf numFmtId="0" fontId="8" fillId="0" borderId="0" xfId="1" applyFont="1" applyFill="1" applyAlignment="1" applyProtection="1">
      <alignment horizontal="right" vertical="center"/>
      <protection locked="0"/>
    </xf>
    <xf numFmtId="0" fontId="12" fillId="0" borderId="4" xfId="0" applyFont="1" applyFill="1" applyBorder="1" applyAlignment="1" applyProtection="1">
      <alignment horizontal="center" vertical="center" textRotation="90" wrapText="1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8" fillId="0" borderId="0" xfId="1" applyFont="1" applyFill="1" applyBorder="1" applyAlignment="1" applyProtection="1">
      <alignment horizontal="center"/>
      <protection locked="0"/>
    </xf>
    <xf numFmtId="0" fontId="8" fillId="0" borderId="0" xfId="6" applyFont="1" applyFill="1" applyBorder="1" applyAlignment="1" applyProtection="1">
      <alignment horizontal="center" vertical="center"/>
      <protection locked="0"/>
    </xf>
  </cellXfs>
  <cellStyles count="9">
    <cellStyle name="Hyperlink" xfId="3" builtinId="8"/>
    <cellStyle name="Normal" xfId="0" builtinId="0"/>
    <cellStyle name="Normal 2" xfId="8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oogle%20Drive/NAM%20HOC%202018%20-%202019%20-%20KY%201/BDTP-%20KHOA%20VIEN%20THONG/BDTP_HK1_18-19_VT%20BAO%20HIEU%20&amp;%20DIEU%20KHIEN%20KN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a"/>
      <sheetName val="Nhom (6)"/>
      <sheetName val="Nhom (5)"/>
      <sheetName val="Nhom (4)"/>
      <sheetName val="Nhom (3)"/>
      <sheetName val="Nhom (2)"/>
      <sheetName val="Nhom"/>
    </sheetNames>
    <sheetDataSet>
      <sheetData sheetId="0">
        <row r="1">
          <cell r="J1" t="str">
            <v>MaMH</v>
          </cell>
        </row>
        <row r="2">
          <cell r="U2" t="str">
            <v>TEL1402-01</v>
          </cell>
        </row>
        <row r="3">
          <cell r="U3" t="str">
            <v>TEL1402-02</v>
          </cell>
        </row>
        <row r="4">
          <cell r="U4" t="str">
            <v>TEL1402-03</v>
          </cell>
        </row>
        <row r="5">
          <cell r="U5" t="str">
            <v>TEL1402-04</v>
          </cell>
        </row>
        <row r="6">
          <cell r="U6" t="str">
            <v>TEL1402-05</v>
          </cell>
        </row>
        <row r="7">
          <cell r="U7" t="str">
            <v>TEL1402-06</v>
          </cell>
        </row>
        <row r="8">
          <cell r="U8" t="str">
            <v>TEL1408-01</v>
          </cell>
        </row>
        <row r="9">
          <cell r="U9" t="str">
            <v>TEL1408-02</v>
          </cell>
        </row>
        <row r="10">
          <cell r="U10" t="str">
            <v>TEL1408-03</v>
          </cell>
        </row>
        <row r="11">
          <cell r="U11" t="str">
            <v>TEL1408-04</v>
          </cell>
        </row>
        <row r="12">
          <cell r="U12" t="str">
            <v>TEL1408-05</v>
          </cell>
        </row>
        <row r="13">
          <cell r="U13" t="str">
            <v>TEL1408-06</v>
          </cell>
        </row>
        <row r="14">
          <cell r="U14" t="str">
            <v>TEL1409-01</v>
          </cell>
        </row>
        <row r="15">
          <cell r="U15" t="str">
            <v>TEL1409-02</v>
          </cell>
        </row>
        <row r="16">
          <cell r="U16" t="str">
            <v>TEL1409-03</v>
          </cell>
        </row>
        <row r="17">
          <cell r="U17" t="str">
            <v>TEL1409-04</v>
          </cell>
        </row>
        <row r="18">
          <cell r="U18" t="str">
            <v>TEL1409-05</v>
          </cell>
        </row>
        <row r="19">
          <cell r="U19" t="str">
            <v>TEL1409-06</v>
          </cell>
        </row>
        <row r="20">
          <cell r="U20" t="str">
            <v>TEL1410-01</v>
          </cell>
        </row>
        <row r="21">
          <cell r="U21" t="str">
            <v>TEL1410-02</v>
          </cell>
        </row>
        <row r="22">
          <cell r="U22" t="str">
            <v>TEL1410-03</v>
          </cell>
        </row>
        <row r="23">
          <cell r="U23" t="str">
            <v>TEL1410-04</v>
          </cell>
        </row>
        <row r="24">
          <cell r="U24" t="str">
            <v>TEL1410-05</v>
          </cell>
        </row>
        <row r="25">
          <cell r="U25" t="str">
            <v>TEL1410-06</v>
          </cell>
        </row>
        <row r="26">
          <cell r="U26" t="str">
            <v>TEL1412-01</v>
          </cell>
        </row>
        <row r="27">
          <cell r="U27" t="str">
            <v>TEL1412-02</v>
          </cell>
        </row>
        <row r="28">
          <cell r="U28" t="str">
            <v>TEL1412-03</v>
          </cell>
        </row>
        <row r="29">
          <cell r="U29" t="str">
            <v>TEL1412-04</v>
          </cell>
        </row>
        <row r="30">
          <cell r="U30" t="str">
            <v>TEL1412-05</v>
          </cell>
        </row>
        <row r="31">
          <cell r="U31" t="str">
            <v>TEL1412-06</v>
          </cell>
        </row>
        <row r="32">
          <cell r="U32" t="str">
            <v>TEL1414-01</v>
          </cell>
        </row>
        <row r="33">
          <cell r="U33" t="str">
            <v>TEL1414-02</v>
          </cell>
        </row>
        <row r="34">
          <cell r="U34" t="str">
            <v>TEL1414-03</v>
          </cell>
        </row>
        <row r="35">
          <cell r="U35" t="str">
            <v>TEL1414-04</v>
          </cell>
        </row>
        <row r="36">
          <cell r="U36" t="str">
            <v>TEL1414-05</v>
          </cell>
        </row>
        <row r="37">
          <cell r="U37" t="str">
            <v>TEL1414-06</v>
          </cell>
        </row>
        <row r="38">
          <cell r="U38" t="str">
            <v>TEL1416-01</v>
          </cell>
        </row>
        <row r="39">
          <cell r="U39" t="str">
            <v>TEL1416-02</v>
          </cell>
        </row>
        <row r="40">
          <cell r="U40" t="str">
            <v>TEL1416-03</v>
          </cell>
        </row>
        <row r="41">
          <cell r="U41" t="str">
            <v>TEL1416-04</v>
          </cell>
        </row>
        <row r="42">
          <cell r="U42" t="str">
            <v>TEL1416-05</v>
          </cell>
        </row>
        <row r="43">
          <cell r="U43" t="str">
            <v>TEL1416-06</v>
          </cell>
        </row>
        <row r="44">
          <cell r="U44" t="str">
            <v>TEL1418-01</v>
          </cell>
        </row>
        <row r="45">
          <cell r="U45" t="str">
            <v>TEL1418-02</v>
          </cell>
        </row>
        <row r="46">
          <cell r="U46" t="str">
            <v>TEL1418-03</v>
          </cell>
        </row>
        <row r="47">
          <cell r="U47" t="str">
            <v>TEL1418-04</v>
          </cell>
        </row>
        <row r="48">
          <cell r="U48" t="str">
            <v>TEL1418-05</v>
          </cell>
        </row>
        <row r="49">
          <cell r="U49" t="str">
            <v>TEL1420-01</v>
          </cell>
        </row>
        <row r="50">
          <cell r="U50" t="str">
            <v>TEL1420-02</v>
          </cell>
        </row>
        <row r="51">
          <cell r="U51" t="str">
            <v>TEL1420-03</v>
          </cell>
        </row>
        <row r="52">
          <cell r="U52" t="str">
            <v>TEL1420-04</v>
          </cell>
        </row>
        <row r="53">
          <cell r="U53" t="str">
            <v>TEL1420-05</v>
          </cell>
        </row>
        <row r="54">
          <cell r="U54" t="str">
            <v>TEL1421-01</v>
          </cell>
        </row>
        <row r="55">
          <cell r="U55" t="str">
            <v>TEL1421-02</v>
          </cell>
        </row>
        <row r="56">
          <cell r="U56" t="str">
            <v>TEL1421-03</v>
          </cell>
        </row>
        <row r="57">
          <cell r="U57" t="str">
            <v>TEL1421-04</v>
          </cell>
        </row>
        <row r="58">
          <cell r="U58" t="str">
            <v>TEL1421-05</v>
          </cell>
        </row>
        <row r="59">
          <cell r="U59" t="str">
            <v>TEL1434-02</v>
          </cell>
        </row>
        <row r="60">
          <cell r="U60" t="str">
            <v>TEL1434-03</v>
          </cell>
        </row>
        <row r="61">
          <cell r="U61" t="str">
            <v>TEL1435-01</v>
          </cell>
        </row>
        <row r="62">
          <cell r="U62" t="str">
            <v>TEL1435-02</v>
          </cell>
        </row>
        <row r="63">
          <cell r="U63" t="str">
            <v>TEL1436-01</v>
          </cell>
        </row>
        <row r="64">
          <cell r="U64" t="str">
            <v/>
          </cell>
        </row>
        <row r="65">
          <cell r="U65" t="str">
            <v/>
          </cell>
        </row>
        <row r="66">
          <cell r="U66" t="str">
            <v/>
          </cell>
        </row>
        <row r="67">
          <cell r="U67" t="str">
            <v/>
          </cell>
        </row>
        <row r="68">
          <cell r="U68" t="str">
            <v/>
          </cell>
        </row>
        <row r="69">
          <cell r="U69" t="str">
            <v/>
          </cell>
        </row>
        <row r="70">
          <cell r="U70" t="str">
            <v/>
          </cell>
        </row>
        <row r="71">
          <cell r="U71" t="str">
            <v/>
          </cell>
        </row>
        <row r="72">
          <cell r="U72" t="str">
            <v/>
          </cell>
        </row>
        <row r="73">
          <cell r="U73" t="str">
            <v/>
          </cell>
        </row>
        <row r="74">
          <cell r="U74" t="str">
            <v/>
          </cell>
        </row>
        <row r="75">
          <cell r="U75" t="str">
            <v/>
          </cell>
        </row>
        <row r="76">
          <cell r="U76" t="str">
            <v/>
          </cell>
        </row>
        <row r="77">
          <cell r="U77" t="str">
            <v/>
          </cell>
        </row>
        <row r="78">
          <cell r="U78" t="str">
            <v/>
          </cell>
        </row>
        <row r="79">
          <cell r="U79" t="str">
            <v/>
          </cell>
        </row>
        <row r="80">
          <cell r="U80" t="str">
            <v/>
          </cell>
        </row>
        <row r="81">
          <cell r="U81" t="str">
            <v/>
          </cell>
        </row>
        <row r="82">
          <cell r="U82" t="str">
            <v/>
          </cell>
        </row>
        <row r="83">
          <cell r="U83" t="str">
            <v/>
          </cell>
        </row>
        <row r="84">
          <cell r="U84" t="str">
            <v/>
          </cell>
        </row>
        <row r="85">
          <cell r="U85" t="str">
            <v/>
          </cell>
        </row>
        <row r="86">
          <cell r="U86" t="str">
            <v/>
          </cell>
        </row>
        <row r="87">
          <cell r="U87" t="str">
            <v/>
          </cell>
        </row>
        <row r="88">
          <cell r="U88" t="str">
            <v/>
          </cell>
        </row>
        <row r="89">
          <cell r="U89" t="str">
            <v/>
          </cell>
        </row>
        <row r="90">
          <cell r="U90" t="str">
            <v/>
          </cell>
        </row>
        <row r="91">
          <cell r="U91" t="str">
            <v/>
          </cell>
        </row>
        <row r="92">
          <cell r="U92" t="str">
            <v/>
          </cell>
        </row>
        <row r="93">
          <cell r="U93" t="str">
            <v/>
          </cell>
        </row>
        <row r="94">
          <cell r="U94" t="str">
            <v/>
          </cell>
        </row>
        <row r="95">
          <cell r="U95" t="str">
            <v/>
          </cell>
        </row>
        <row r="96">
          <cell r="U96" t="str">
            <v/>
          </cell>
        </row>
        <row r="97">
          <cell r="U97" t="str">
            <v/>
          </cell>
        </row>
        <row r="98">
          <cell r="U98" t="str">
            <v/>
          </cell>
        </row>
        <row r="99">
          <cell r="U99" t="str">
            <v/>
          </cell>
        </row>
        <row r="100">
          <cell r="U100" t="str">
            <v/>
          </cell>
        </row>
        <row r="101">
          <cell r="U101" t="str">
            <v/>
          </cell>
        </row>
        <row r="102">
          <cell r="U102" t="str">
            <v/>
          </cell>
        </row>
        <row r="103">
          <cell r="U103" t="str">
            <v/>
          </cell>
        </row>
        <row r="104">
          <cell r="U104" t="str">
            <v/>
          </cell>
        </row>
        <row r="105">
          <cell r="U105" t="str">
            <v/>
          </cell>
        </row>
        <row r="106">
          <cell r="U106" t="str">
            <v/>
          </cell>
        </row>
        <row r="107">
          <cell r="U107" t="str">
            <v/>
          </cell>
        </row>
        <row r="108">
          <cell r="U108" t="str">
            <v/>
          </cell>
        </row>
        <row r="109">
          <cell r="U109" t="str">
            <v/>
          </cell>
        </row>
        <row r="110">
          <cell r="U110" t="str">
            <v/>
          </cell>
        </row>
        <row r="111">
          <cell r="U111" t="str">
            <v/>
          </cell>
        </row>
        <row r="112">
          <cell r="U112" t="str">
            <v/>
          </cell>
        </row>
        <row r="113">
          <cell r="U113" t="str">
            <v/>
          </cell>
        </row>
        <row r="114">
          <cell r="U114" t="str">
            <v/>
          </cell>
        </row>
        <row r="115">
          <cell r="U115" t="str">
            <v/>
          </cell>
        </row>
        <row r="116">
          <cell r="U116" t="str">
            <v/>
          </cell>
        </row>
        <row r="117">
          <cell r="U117" t="str">
            <v/>
          </cell>
        </row>
        <row r="118">
          <cell r="U118" t="str">
            <v/>
          </cell>
        </row>
        <row r="119">
          <cell r="U119" t="str">
            <v/>
          </cell>
        </row>
        <row r="120">
          <cell r="U120" t="str">
            <v/>
          </cell>
        </row>
        <row r="121">
          <cell r="U121" t="str">
            <v/>
          </cell>
        </row>
        <row r="122">
          <cell r="U122" t="str">
            <v/>
          </cell>
        </row>
        <row r="123">
          <cell r="U123" t="str">
            <v/>
          </cell>
        </row>
        <row r="124">
          <cell r="U124" t="str">
            <v/>
          </cell>
        </row>
        <row r="125">
          <cell r="U125" t="str">
            <v/>
          </cell>
        </row>
        <row r="126">
          <cell r="U126" t="str">
            <v/>
          </cell>
        </row>
        <row r="127">
          <cell r="U127" t="str">
            <v/>
          </cell>
        </row>
        <row r="128">
          <cell r="U128" t="str">
            <v/>
          </cell>
        </row>
        <row r="129">
          <cell r="U129" t="str">
            <v/>
          </cell>
        </row>
        <row r="130">
          <cell r="U130" t="str">
            <v/>
          </cell>
        </row>
        <row r="131">
          <cell r="U131" t="str">
            <v/>
          </cell>
        </row>
        <row r="132">
          <cell r="U132" t="str">
            <v/>
          </cell>
        </row>
        <row r="133">
          <cell r="U133" t="str">
            <v/>
          </cell>
        </row>
        <row r="134">
          <cell r="U134" t="str">
            <v/>
          </cell>
        </row>
        <row r="135">
          <cell r="U135" t="str">
            <v/>
          </cell>
        </row>
        <row r="136">
          <cell r="U136" t="str">
            <v/>
          </cell>
        </row>
        <row r="137">
          <cell r="U137" t="str">
            <v/>
          </cell>
        </row>
        <row r="138">
          <cell r="U138" t="str">
            <v/>
          </cell>
        </row>
        <row r="139">
          <cell r="U139" t="str">
            <v/>
          </cell>
        </row>
        <row r="140">
          <cell r="U140" t="str">
            <v/>
          </cell>
        </row>
        <row r="141">
          <cell r="U141" t="str">
            <v/>
          </cell>
        </row>
        <row r="142">
          <cell r="U142" t="str">
            <v/>
          </cell>
        </row>
        <row r="143">
          <cell r="U143" t="str">
            <v/>
          </cell>
        </row>
        <row r="144">
          <cell r="U144" t="str">
            <v/>
          </cell>
        </row>
        <row r="145">
          <cell r="U145" t="str">
            <v/>
          </cell>
        </row>
        <row r="146">
          <cell r="U146" t="str">
            <v/>
          </cell>
        </row>
        <row r="147">
          <cell r="U147" t="str">
            <v/>
          </cell>
        </row>
        <row r="148">
          <cell r="U148" t="str">
            <v/>
          </cell>
        </row>
        <row r="149">
          <cell r="U149" t="str">
            <v/>
          </cell>
        </row>
        <row r="150">
          <cell r="U150" t="str">
            <v/>
          </cell>
        </row>
        <row r="151">
          <cell r="U151" t="str">
            <v/>
          </cell>
        </row>
        <row r="152">
          <cell r="U152" t="str">
            <v/>
          </cell>
        </row>
        <row r="153">
          <cell r="U153" t="str">
            <v/>
          </cell>
        </row>
        <row r="154">
          <cell r="U154" t="str">
            <v/>
          </cell>
        </row>
        <row r="155">
          <cell r="U155" t="str">
            <v/>
          </cell>
        </row>
        <row r="156">
          <cell r="U156" t="str">
            <v/>
          </cell>
        </row>
        <row r="157">
          <cell r="U157" t="str">
            <v/>
          </cell>
        </row>
        <row r="158">
          <cell r="U158" t="str">
            <v/>
          </cell>
        </row>
        <row r="159">
          <cell r="U159" t="str">
            <v/>
          </cell>
        </row>
        <row r="160">
          <cell r="U160" t="str">
            <v/>
          </cell>
        </row>
        <row r="161">
          <cell r="U161" t="str">
            <v/>
          </cell>
        </row>
        <row r="162">
          <cell r="U162" t="str">
            <v/>
          </cell>
        </row>
        <row r="163">
          <cell r="U163" t="str">
            <v/>
          </cell>
        </row>
        <row r="164">
          <cell r="U164" t="str">
            <v/>
          </cell>
        </row>
        <row r="165">
          <cell r="U165" t="str">
            <v/>
          </cell>
        </row>
        <row r="166">
          <cell r="U166" t="str">
            <v/>
          </cell>
        </row>
        <row r="167">
          <cell r="U167" t="str">
            <v/>
          </cell>
        </row>
        <row r="168">
          <cell r="U168" t="str">
            <v/>
          </cell>
        </row>
        <row r="169">
          <cell r="U169" t="str">
            <v/>
          </cell>
        </row>
        <row r="170">
          <cell r="U170" t="str">
            <v/>
          </cell>
        </row>
        <row r="171">
          <cell r="U171" t="str">
            <v/>
          </cell>
        </row>
        <row r="172">
          <cell r="U172" t="str">
            <v/>
          </cell>
        </row>
        <row r="173">
          <cell r="U173" t="str">
            <v/>
          </cell>
        </row>
        <row r="174">
          <cell r="U174" t="str">
            <v/>
          </cell>
        </row>
        <row r="175">
          <cell r="U175" t="str">
            <v/>
          </cell>
        </row>
        <row r="176">
          <cell r="U176" t="str">
            <v/>
          </cell>
        </row>
        <row r="177">
          <cell r="U177" t="str">
            <v/>
          </cell>
        </row>
        <row r="178">
          <cell r="U178" t="str">
            <v/>
          </cell>
        </row>
        <row r="179">
          <cell r="U179" t="str">
            <v/>
          </cell>
        </row>
        <row r="180">
          <cell r="U180" t="str">
            <v/>
          </cell>
        </row>
        <row r="181">
          <cell r="U181" t="str">
            <v/>
          </cell>
        </row>
        <row r="182">
          <cell r="U182" t="str">
            <v/>
          </cell>
        </row>
        <row r="183">
          <cell r="U183" t="str">
            <v/>
          </cell>
        </row>
        <row r="184">
          <cell r="U184" t="str">
            <v/>
          </cell>
        </row>
        <row r="185">
          <cell r="U185" t="str">
            <v/>
          </cell>
        </row>
        <row r="186">
          <cell r="U186" t="str">
            <v/>
          </cell>
        </row>
        <row r="187">
          <cell r="U187" t="str">
            <v/>
          </cell>
        </row>
        <row r="188">
          <cell r="U188" t="str">
            <v/>
          </cell>
        </row>
        <row r="189">
          <cell r="U189" t="str">
            <v/>
          </cell>
        </row>
        <row r="190">
          <cell r="U190" t="str">
            <v/>
          </cell>
        </row>
        <row r="191">
          <cell r="U191" t="str">
            <v/>
          </cell>
        </row>
        <row r="192">
          <cell r="U192" t="str">
            <v/>
          </cell>
        </row>
        <row r="193">
          <cell r="U193" t="str">
            <v/>
          </cell>
        </row>
        <row r="194">
          <cell r="U194" t="str">
            <v/>
          </cell>
        </row>
        <row r="195">
          <cell r="U195" t="str">
            <v/>
          </cell>
        </row>
        <row r="196">
          <cell r="U196" t="str">
            <v/>
          </cell>
        </row>
        <row r="197">
          <cell r="U197" t="str">
            <v/>
          </cell>
        </row>
        <row r="198">
          <cell r="U198" t="str">
            <v/>
          </cell>
        </row>
        <row r="199">
          <cell r="U199" t="str">
            <v/>
          </cell>
        </row>
        <row r="200">
          <cell r="U200" t="str">
            <v/>
          </cell>
        </row>
        <row r="201">
          <cell r="U201" t="str">
            <v/>
          </cell>
        </row>
        <row r="202">
          <cell r="U202" t="str">
            <v/>
          </cell>
        </row>
        <row r="203">
          <cell r="U203" t="str">
            <v/>
          </cell>
        </row>
        <row r="204">
          <cell r="U204" t="str">
            <v/>
          </cell>
        </row>
        <row r="205">
          <cell r="U205" t="str">
            <v/>
          </cell>
        </row>
        <row r="206">
          <cell r="U206" t="str">
            <v/>
          </cell>
        </row>
        <row r="207">
          <cell r="U207" t="str">
            <v/>
          </cell>
        </row>
        <row r="208">
          <cell r="U208" t="str">
            <v/>
          </cell>
        </row>
        <row r="209">
          <cell r="U209" t="str">
            <v/>
          </cell>
        </row>
        <row r="210">
          <cell r="U210" t="str">
            <v/>
          </cell>
        </row>
        <row r="211">
          <cell r="U211" t="str">
            <v/>
          </cell>
        </row>
        <row r="212">
          <cell r="U212" t="str">
            <v/>
          </cell>
        </row>
        <row r="213">
          <cell r="U213" t="str">
            <v/>
          </cell>
        </row>
        <row r="214">
          <cell r="U214" t="str">
            <v/>
          </cell>
        </row>
        <row r="215">
          <cell r="U215" t="str">
            <v/>
          </cell>
        </row>
        <row r="216">
          <cell r="U216" t="str">
            <v/>
          </cell>
        </row>
        <row r="217">
          <cell r="U217" t="str">
            <v/>
          </cell>
        </row>
        <row r="218">
          <cell r="U218" t="str">
            <v/>
          </cell>
        </row>
        <row r="219">
          <cell r="U219" t="str">
            <v/>
          </cell>
        </row>
        <row r="220">
          <cell r="U220" t="str">
            <v/>
          </cell>
        </row>
        <row r="221">
          <cell r="U221" t="str">
            <v/>
          </cell>
        </row>
        <row r="222">
          <cell r="U222" t="str">
            <v/>
          </cell>
        </row>
        <row r="223">
          <cell r="U223" t="str">
            <v/>
          </cell>
        </row>
        <row r="224">
          <cell r="U224" t="str">
            <v/>
          </cell>
        </row>
        <row r="225">
          <cell r="U225" t="str">
            <v/>
          </cell>
        </row>
        <row r="226">
          <cell r="U226" t="str">
            <v/>
          </cell>
        </row>
        <row r="227">
          <cell r="U227" t="str">
            <v/>
          </cell>
        </row>
        <row r="228">
          <cell r="U228" t="str">
            <v/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25"/>
  <sheetViews>
    <sheetView tabSelected="1" workbookViewId="0">
      <pane ySplit="2" topLeftCell="A12" activePane="bottomLeft" state="frozen"/>
      <selection activeCell="C12" sqref="C12"/>
      <selection pane="bottomLeft" activeCell="A25" sqref="A25:XFD25"/>
    </sheetView>
  </sheetViews>
  <sheetFormatPr defaultColWidth="9" defaultRowHeight="15.75"/>
  <cols>
    <col min="1" max="1" width="0.5" style="1" customWidth="1"/>
    <col min="2" max="2" width="4.875" style="1" customWidth="1"/>
    <col min="3" max="3" width="15.875" style="1" customWidth="1"/>
    <col min="4" max="4" width="14.625" style="1" customWidth="1"/>
    <col min="5" max="5" width="8.5" style="1" customWidth="1"/>
    <col min="6" max="6" width="9.375" style="1" hidden="1" customWidth="1"/>
    <col min="7" max="7" width="12.375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9.625" style="1" hidden="1" customWidth="1"/>
    <col min="15" max="15" width="8.125" style="1" hidden="1" customWidth="1"/>
    <col min="16" max="16" width="5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7.125" style="1" customWidth="1"/>
    <col min="21" max="21" width="5.75" style="1" customWidth="1"/>
    <col min="22" max="22" width="6.5" style="42" customWidth="1"/>
    <col min="23" max="38" width="9" style="41"/>
    <col min="39" max="16384" width="9" style="1"/>
  </cols>
  <sheetData>
    <row r="1" spans="1:39" ht="30" customHeight="1">
      <c r="B1" s="80" t="s">
        <v>0</v>
      </c>
      <c r="C1" s="80"/>
      <c r="D1" s="80"/>
      <c r="E1" s="80"/>
      <c r="F1" s="80"/>
      <c r="G1" s="80"/>
      <c r="H1" s="81" t="s">
        <v>59</v>
      </c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3"/>
    </row>
    <row r="2" spans="1:39" ht="19.5" customHeight="1">
      <c r="B2" s="82" t="s">
        <v>1</v>
      </c>
      <c r="C2" s="82"/>
      <c r="D2" s="82"/>
      <c r="E2" s="82"/>
      <c r="F2" s="82"/>
      <c r="G2" s="82"/>
      <c r="H2" s="83" t="s">
        <v>47</v>
      </c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4"/>
      <c r="V2" s="66"/>
      <c r="AD2" s="42"/>
      <c r="AE2" s="43"/>
      <c r="AF2" s="42"/>
      <c r="AG2" s="42"/>
      <c r="AH2" s="42"/>
      <c r="AI2" s="43"/>
      <c r="AJ2" s="42"/>
    </row>
    <row r="3" spans="1:39" ht="33.75" customHeight="1">
      <c r="B3" s="105" t="s">
        <v>2</v>
      </c>
      <c r="C3" s="105"/>
      <c r="D3" s="62" t="s">
        <v>57</v>
      </c>
      <c r="E3" s="59"/>
      <c r="F3" s="59"/>
      <c r="G3" s="59"/>
      <c r="H3" s="59"/>
      <c r="I3" s="59"/>
      <c r="J3" s="104" t="s">
        <v>46</v>
      </c>
      <c r="K3" s="104"/>
      <c r="O3" s="57"/>
      <c r="P3" s="107" t="s">
        <v>58</v>
      </c>
      <c r="Q3" s="107"/>
      <c r="R3" s="107"/>
      <c r="S3" s="57"/>
      <c r="T3" s="57"/>
      <c r="W3" s="95" t="s">
        <v>40</v>
      </c>
      <c r="X3" s="95" t="s">
        <v>8</v>
      </c>
      <c r="Y3" s="95" t="s">
        <v>39</v>
      </c>
      <c r="Z3" s="95" t="s">
        <v>38</v>
      </c>
      <c r="AA3" s="95"/>
      <c r="AB3" s="95"/>
      <c r="AC3" s="95"/>
      <c r="AD3" s="95" t="s">
        <v>37</v>
      </c>
      <c r="AE3" s="95"/>
      <c r="AF3" s="95" t="s">
        <v>35</v>
      </c>
      <c r="AG3" s="95"/>
      <c r="AH3" s="95" t="s">
        <v>36</v>
      </c>
      <c r="AI3" s="95"/>
      <c r="AJ3" s="95" t="s">
        <v>34</v>
      </c>
      <c r="AK3" s="95"/>
      <c r="AL3" s="67"/>
    </row>
    <row r="4" spans="1:39" ht="29.25" customHeight="1">
      <c r="B4" s="102" t="s">
        <v>3</v>
      </c>
      <c r="C4" s="102"/>
      <c r="D4" s="65"/>
      <c r="E4" s="103" t="s">
        <v>44</v>
      </c>
      <c r="F4" s="103"/>
      <c r="G4" s="60" t="s">
        <v>51</v>
      </c>
      <c r="H4" s="61"/>
      <c r="I4" s="61"/>
      <c r="J4" s="61"/>
      <c r="K4" s="61"/>
      <c r="L4" s="57"/>
      <c r="M4" s="57"/>
      <c r="N4" s="57"/>
      <c r="O4" s="57"/>
      <c r="P4" s="57"/>
      <c r="Q4" s="57"/>
      <c r="R4" s="57"/>
      <c r="S4" s="57"/>
      <c r="T4" s="57"/>
      <c r="W4" s="95"/>
      <c r="X4" s="95"/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5"/>
      <c r="AK4" s="95"/>
      <c r="AL4" s="67"/>
    </row>
    <row r="5" spans="1:39" ht="5.25" customHeight="1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39"/>
      <c r="Q5" s="3"/>
      <c r="R5" s="3"/>
      <c r="S5" s="3"/>
      <c r="T5" s="3"/>
      <c r="W5" s="95"/>
      <c r="X5" s="95"/>
      <c r="Y5" s="95"/>
      <c r="Z5" s="95"/>
      <c r="AA5" s="95"/>
      <c r="AB5" s="95"/>
      <c r="AC5" s="95"/>
      <c r="AD5" s="95"/>
      <c r="AE5" s="95"/>
      <c r="AF5" s="95"/>
      <c r="AG5" s="95"/>
      <c r="AH5" s="95"/>
      <c r="AI5" s="95"/>
      <c r="AJ5" s="95"/>
      <c r="AK5" s="95"/>
      <c r="AL5" s="67"/>
    </row>
    <row r="6" spans="1:39" ht="43.5" customHeight="1">
      <c r="B6" s="86" t="s">
        <v>4</v>
      </c>
      <c r="C6" s="96" t="s">
        <v>5</v>
      </c>
      <c r="D6" s="98" t="s">
        <v>6</v>
      </c>
      <c r="E6" s="99"/>
      <c r="F6" s="86" t="s">
        <v>7</v>
      </c>
      <c r="G6" s="86" t="s">
        <v>8</v>
      </c>
      <c r="H6" s="106" t="s">
        <v>9</v>
      </c>
      <c r="I6" s="106" t="s">
        <v>10</v>
      </c>
      <c r="J6" s="106" t="s">
        <v>11</v>
      </c>
      <c r="K6" s="106" t="s">
        <v>12</v>
      </c>
      <c r="L6" s="94" t="s">
        <v>13</v>
      </c>
      <c r="M6" s="89" t="s">
        <v>48</v>
      </c>
      <c r="N6" s="91"/>
      <c r="O6" s="94" t="s">
        <v>14</v>
      </c>
      <c r="P6" s="94" t="s">
        <v>15</v>
      </c>
      <c r="Q6" s="86" t="s">
        <v>16</v>
      </c>
      <c r="R6" s="94" t="s">
        <v>17</v>
      </c>
      <c r="S6" s="86" t="s">
        <v>18</v>
      </c>
      <c r="T6" s="86" t="s">
        <v>19</v>
      </c>
      <c r="W6" s="95"/>
      <c r="X6" s="95"/>
      <c r="Y6" s="95"/>
      <c r="Z6" s="44" t="s">
        <v>20</v>
      </c>
      <c r="AA6" s="44" t="s">
        <v>21</v>
      </c>
      <c r="AB6" s="44" t="s">
        <v>22</v>
      </c>
      <c r="AC6" s="44" t="s">
        <v>23</v>
      </c>
      <c r="AD6" s="44" t="s">
        <v>24</v>
      </c>
      <c r="AE6" s="44" t="s">
        <v>23</v>
      </c>
      <c r="AF6" s="44" t="s">
        <v>24</v>
      </c>
      <c r="AG6" s="44" t="s">
        <v>23</v>
      </c>
      <c r="AH6" s="44" t="s">
        <v>24</v>
      </c>
      <c r="AI6" s="44" t="s">
        <v>23</v>
      </c>
      <c r="AJ6" s="44" t="s">
        <v>24</v>
      </c>
      <c r="AK6" s="45" t="s">
        <v>23</v>
      </c>
      <c r="AL6" s="68"/>
    </row>
    <row r="7" spans="1:39" ht="34.5" customHeight="1">
      <c r="B7" s="88"/>
      <c r="C7" s="97"/>
      <c r="D7" s="100"/>
      <c r="E7" s="101"/>
      <c r="F7" s="88"/>
      <c r="G7" s="88"/>
      <c r="H7" s="106"/>
      <c r="I7" s="106"/>
      <c r="J7" s="106"/>
      <c r="K7" s="106"/>
      <c r="L7" s="94"/>
      <c r="M7" s="64" t="s">
        <v>49</v>
      </c>
      <c r="N7" s="64" t="s">
        <v>50</v>
      </c>
      <c r="O7" s="94"/>
      <c r="P7" s="94"/>
      <c r="Q7" s="87"/>
      <c r="R7" s="94"/>
      <c r="S7" s="88"/>
      <c r="T7" s="87"/>
      <c r="V7" s="69"/>
      <c r="W7" s="46" t="str">
        <f>+D3</f>
        <v>Chuyên đề thương mại điện tử</v>
      </c>
      <c r="X7" s="47" t="e">
        <f>+#REF!</f>
        <v>#REF!</v>
      </c>
      <c r="Y7" s="48">
        <f>+$AH$7+$AJ$7+$AF$7</f>
        <v>1</v>
      </c>
      <c r="Z7" s="43">
        <f>COUNTIF($S$8:$S$30,"Khiển trách")</f>
        <v>0</v>
      </c>
      <c r="AA7" s="43">
        <f>COUNTIF($S$8:$S$30,"Cảnh cáo")</f>
        <v>0</v>
      </c>
      <c r="AB7" s="43">
        <f>COUNTIF($S$8:$S$30,"Đình chỉ thi")</f>
        <v>0</v>
      </c>
      <c r="AC7" s="49">
        <f>+($Z$7+$AA$7+$AB$7)/$Y$7*100%</f>
        <v>0</v>
      </c>
      <c r="AD7" s="43">
        <f>SUM(COUNTIF($S$8:$S$28,"Vắng"),COUNTIF($S$8:$S$28,"Vắng có phép"))</f>
        <v>0</v>
      </c>
      <c r="AE7" s="50">
        <f>+$AD$7/$Y$7</f>
        <v>0</v>
      </c>
      <c r="AF7" s="51">
        <f>COUNTIF($V$8:$V$28,"Thi lại")</f>
        <v>0</v>
      </c>
      <c r="AG7" s="50">
        <f>+$AF$7/$Y$7</f>
        <v>0</v>
      </c>
      <c r="AH7" s="51">
        <f>COUNTIF($V$8:$V$29,"Học lại")</f>
        <v>0</v>
      </c>
      <c r="AI7" s="50">
        <f>+$AH$7/$Y$7</f>
        <v>0</v>
      </c>
      <c r="AJ7" s="43">
        <f>COUNTIF($V$9:$V$29,"Đạt")</f>
        <v>1</v>
      </c>
      <c r="AK7" s="49">
        <f>+$AJ$7/$Y$7</f>
        <v>1</v>
      </c>
      <c r="AL7" s="70"/>
    </row>
    <row r="8" spans="1:39" ht="14.25" customHeight="1">
      <c r="B8" s="89" t="s">
        <v>25</v>
      </c>
      <c r="C8" s="90"/>
      <c r="D8" s="90"/>
      <c r="E8" s="90"/>
      <c r="F8" s="90"/>
      <c r="G8" s="91"/>
      <c r="H8" s="6">
        <v>10</v>
      </c>
      <c r="I8" s="6">
        <v>20</v>
      </c>
      <c r="J8" s="55"/>
      <c r="K8" s="6"/>
      <c r="L8" s="7"/>
      <c r="M8" s="8"/>
      <c r="N8" s="8"/>
      <c r="O8" s="8"/>
      <c r="P8" s="40">
        <f>100-(H8+I8+J8+K8)</f>
        <v>70</v>
      </c>
      <c r="Q8" s="88"/>
      <c r="R8" s="9"/>
      <c r="S8" s="9"/>
      <c r="T8" s="88"/>
      <c r="W8" s="4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67"/>
    </row>
    <row r="9" spans="1:39" ht="28.5" customHeight="1">
      <c r="B9" s="10">
        <v>1</v>
      </c>
      <c r="C9" s="11" t="s">
        <v>52</v>
      </c>
      <c r="D9" s="63" t="s">
        <v>53</v>
      </c>
      <c r="E9" s="12" t="s">
        <v>54</v>
      </c>
      <c r="F9" s="13" t="s">
        <v>55</v>
      </c>
      <c r="G9" s="11" t="s">
        <v>56</v>
      </c>
      <c r="H9" s="18">
        <v>5</v>
      </c>
      <c r="I9" s="14">
        <v>5</v>
      </c>
      <c r="J9" s="14"/>
      <c r="K9" s="14"/>
      <c r="L9" s="15"/>
      <c r="M9" s="15"/>
      <c r="N9" s="15"/>
      <c r="O9" s="15"/>
      <c r="P9" s="16">
        <v>5</v>
      </c>
      <c r="Q9" s="19">
        <f>IF(P9="H","I",IF(OR(P9="DC",P9="C",P9="V"),0,ROUND(SUMPRODUCT(H9:P9,$H$8:$P$8)/100,1)))</f>
        <v>5</v>
      </c>
      <c r="R9" s="17" t="str">
        <f>IF(AND($Q9&gt;=9,$Q9&lt;=10),"A+","")&amp;IF(AND($Q9&gt;=8.5,$Q9&lt;=8.9),"A","")&amp;IF(AND($Q9&gt;=8,$Q9&lt;=8.4),"B+","")&amp;IF(AND($Q9&gt;=7,$Q9&lt;=7.9),"B","")&amp;IF(AND($Q9&gt;=6.5,$Q9&lt;=6.9),"C+","")&amp;IF(AND($Q9&gt;=5.5,$Q9&lt;=6.4),"C","")&amp;IF(AND($Q9&gt;=5,$Q9&lt;=5.4),"D+","")&amp;IF(AND($Q9&gt;=4,$Q9&lt;=4.9),"D","")&amp;IF(AND($Q9&lt;4),"F","")</f>
        <v>D+</v>
      </c>
      <c r="S9" s="17" t="str">
        <f t="shared" ref="S9" si="0">IF($Q9&lt;4,"Kém",IF(AND($Q9&gt;=4,$Q9&lt;=5.4),"Trung bình yếu",IF(AND($Q9&gt;=5.5,$Q9&lt;=6.9),"Trung bình",IF(AND($Q9&gt;=7,$Q9&lt;=8.4),"Khá",IF(AND($Q9&gt;=8.5,$Q9&lt;=10),"Giỏi","")))))</f>
        <v>Trung bình yếu</v>
      </c>
      <c r="T9" s="58"/>
      <c r="U9" s="3"/>
      <c r="V9" s="56" t="str">
        <f t="shared" ref="V9" si="1">IF(T9="Không đủ ĐKDT","Học lại",IF(T9="Đình chỉ thi","Học lại",IF(AND(MID(G9,2,2)&lt;"12",T9="Vắng"),"Thi lại",IF(T9="Vắng có phép", "Thi lại",IF(AND((MID(G9,2,2)&lt;"12"),Q9&lt;4.5),"Thi lại",IF(AND((MID(G9,2,2)&lt;"19"),Q9&lt;4),"Học lại",IF(AND((MID(G9,2,2)&gt;"18"),Q9&lt;4),"Thi lại",IF(AND(MID(G9,2,2)&gt;"18",P9=0),"Thi lại",IF(AND((MID(G9,2,2)&lt;"12"),P9=0),"Thi lại",IF(AND((MID(G9,2,2)&lt;"19"),(MID(G9,2,2)&gt;"11"),P9=0),"Học lại","Đạt"))))))))))</f>
        <v>Đạt</v>
      </c>
      <c r="W9" s="56"/>
      <c r="X9" s="71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67"/>
    </row>
    <row r="10" spans="1:39" ht="16.5">
      <c r="A10" s="2"/>
      <c r="B10" s="92" t="s">
        <v>26</v>
      </c>
      <c r="C10" s="92"/>
      <c r="D10" s="21"/>
      <c r="E10" s="22"/>
      <c r="F10" s="22"/>
      <c r="G10" s="22"/>
      <c r="H10" s="23"/>
      <c r="I10" s="24"/>
      <c r="J10" s="24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3"/>
    </row>
    <row r="11" spans="1:39" ht="16.5" customHeight="1">
      <c r="A11" s="2"/>
      <c r="B11" s="26" t="s">
        <v>27</v>
      </c>
      <c r="C11" s="26"/>
      <c r="D11" s="72">
        <f>+$Y$7</f>
        <v>1</v>
      </c>
      <c r="E11" s="27" t="s">
        <v>28</v>
      </c>
      <c r="F11" s="27"/>
      <c r="G11" s="93" t="s">
        <v>29</v>
      </c>
      <c r="H11" s="93"/>
      <c r="I11" s="93"/>
      <c r="J11" s="93"/>
      <c r="K11" s="93"/>
      <c r="L11" s="93"/>
      <c r="M11" s="93"/>
      <c r="N11" s="93"/>
      <c r="O11" s="93"/>
      <c r="P11" s="28">
        <f>$Y$7 -COUNTIF($T$8:$T$160,"Vắng") -COUNTIF($T$8:$T$160,"Vắng có phép") - COUNTIF($T$8:$T$160,"Đình chỉ thi") - COUNTIF($T$8:$T$160,"Không đủ ĐKDT")</f>
        <v>1</v>
      </c>
      <c r="Q11" s="28"/>
      <c r="R11" s="29"/>
      <c r="S11" s="30"/>
      <c r="T11" s="30" t="s">
        <v>28</v>
      </c>
      <c r="U11" s="3"/>
    </row>
    <row r="12" spans="1:39" ht="16.5" customHeight="1">
      <c r="A12" s="2"/>
      <c r="B12" s="26" t="s">
        <v>30</v>
      </c>
      <c r="C12" s="26"/>
      <c r="D12" s="72">
        <f>+$AJ$7</f>
        <v>1</v>
      </c>
      <c r="E12" s="27" t="s">
        <v>28</v>
      </c>
      <c r="F12" s="27"/>
      <c r="G12" s="93" t="s">
        <v>31</v>
      </c>
      <c r="H12" s="93"/>
      <c r="I12" s="93"/>
      <c r="J12" s="93"/>
      <c r="K12" s="93"/>
      <c r="L12" s="93"/>
      <c r="M12" s="93"/>
      <c r="N12" s="93"/>
      <c r="O12" s="93"/>
      <c r="P12" s="31">
        <f>COUNTIF($T$8:$T$36,"Vắng")</f>
        <v>0</v>
      </c>
      <c r="Q12" s="31"/>
      <c r="R12" s="32"/>
      <c r="S12" s="30"/>
      <c r="T12" s="30" t="s">
        <v>28</v>
      </c>
      <c r="U12" s="3"/>
    </row>
    <row r="13" spans="1:39" ht="16.5" customHeight="1">
      <c r="A13" s="2"/>
      <c r="B13" s="26" t="s">
        <v>41</v>
      </c>
      <c r="C13" s="26"/>
      <c r="D13" s="73">
        <f>COUNTIF(V9:V9,"Học lại")</f>
        <v>0</v>
      </c>
      <c r="E13" s="27" t="s">
        <v>28</v>
      </c>
      <c r="F13" s="27"/>
      <c r="G13" s="93" t="s">
        <v>42</v>
      </c>
      <c r="H13" s="93"/>
      <c r="I13" s="93"/>
      <c r="J13" s="93"/>
      <c r="K13" s="93"/>
      <c r="L13" s="93"/>
      <c r="M13" s="93"/>
      <c r="N13" s="93"/>
      <c r="O13" s="93"/>
      <c r="P13" s="28">
        <f>COUNTIF($T$8:$T$36,"Vắng có phép")</f>
        <v>0</v>
      </c>
      <c r="Q13" s="28"/>
      <c r="R13" s="29"/>
      <c r="S13" s="30"/>
      <c r="T13" s="30" t="s">
        <v>28</v>
      </c>
      <c r="U13" s="3"/>
    </row>
    <row r="14" spans="1:39" ht="3" customHeight="1">
      <c r="A14" s="2"/>
      <c r="B14" s="20"/>
      <c r="C14" s="21"/>
      <c r="D14" s="21"/>
      <c r="E14" s="22"/>
      <c r="F14" s="22"/>
      <c r="G14" s="22"/>
      <c r="H14" s="23"/>
      <c r="I14" s="24"/>
      <c r="J14" s="24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3"/>
    </row>
    <row r="15" spans="1:39">
      <c r="B15" s="53" t="s">
        <v>43</v>
      </c>
      <c r="C15" s="53"/>
      <c r="D15" s="74">
        <f>COUNTIF(V9:V9,"Thi lại")</f>
        <v>0</v>
      </c>
      <c r="E15" s="54" t="s">
        <v>28</v>
      </c>
      <c r="F15" s="3"/>
      <c r="G15" s="3"/>
      <c r="H15" s="3"/>
      <c r="I15" s="3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3"/>
    </row>
    <row r="16" spans="1:39" ht="24.75" customHeight="1">
      <c r="B16" s="53"/>
      <c r="C16" s="53"/>
      <c r="D16" s="75"/>
      <c r="E16" s="54"/>
      <c r="F16" s="3"/>
      <c r="G16" s="3"/>
      <c r="H16" s="3"/>
      <c r="I16" s="3"/>
      <c r="J16" s="108" t="s">
        <v>60</v>
      </c>
      <c r="K16" s="108"/>
      <c r="L16" s="108"/>
      <c r="M16" s="108"/>
      <c r="N16" s="108"/>
      <c r="O16" s="108"/>
      <c r="P16" s="108"/>
      <c r="Q16" s="108"/>
      <c r="R16" s="108"/>
      <c r="S16" s="108"/>
      <c r="T16" s="108"/>
      <c r="U16" s="76"/>
      <c r="V16" s="3"/>
      <c r="W16" s="2"/>
      <c r="AM16" s="41"/>
    </row>
    <row r="17" spans="1:39" ht="36" customHeight="1">
      <c r="A17" s="33"/>
      <c r="B17" s="109" t="s">
        <v>32</v>
      </c>
      <c r="C17" s="109"/>
      <c r="D17" s="109"/>
      <c r="E17" s="109"/>
      <c r="F17" s="109"/>
      <c r="G17" s="109"/>
      <c r="H17" s="109"/>
      <c r="I17" s="34"/>
      <c r="J17" s="85" t="s">
        <v>45</v>
      </c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77"/>
      <c r="V17" s="3"/>
      <c r="W17" s="2"/>
      <c r="AM17" s="41"/>
    </row>
    <row r="18" spans="1:39" ht="4.5" customHeight="1">
      <c r="A18" s="2"/>
      <c r="B18" s="20"/>
      <c r="C18" s="35"/>
      <c r="D18" s="78"/>
      <c r="E18" s="36"/>
      <c r="F18" s="36"/>
      <c r="G18" s="36"/>
      <c r="H18" s="37"/>
      <c r="I18" s="38"/>
      <c r="J18" s="38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2"/>
      <c r="AM18" s="41"/>
    </row>
    <row r="19" spans="1:39" s="2" customFormat="1">
      <c r="B19" s="109" t="s">
        <v>33</v>
      </c>
      <c r="C19" s="109"/>
      <c r="D19" s="110" t="s">
        <v>61</v>
      </c>
      <c r="E19" s="110"/>
      <c r="F19" s="110"/>
      <c r="G19" s="110"/>
      <c r="H19" s="110"/>
      <c r="I19" s="38"/>
      <c r="J19" s="38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3"/>
      <c r="X19" s="41"/>
      <c r="Y19" s="41"/>
      <c r="Z19" s="41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41"/>
      <c r="AM19" s="41"/>
    </row>
    <row r="20" spans="1:39" s="2" customFormat="1">
      <c r="A20" s="1"/>
      <c r="B20" s="3"/>
      <c r="C20" s="3"/>
      <c r="D20" s="79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</row>
    <row r="21" spans="1:39" s="2" customFormat="1">
      <c r="A21" s="1"/>
      <c r="B21" s="3"/>
      <c r="C21" s="3"/>
      <c r="D21" s="79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41"/>
      <c r="AM21" s="41"/>
    </row>
    <row r="22" spans="1:39" s="2" customFormat="1">
      <c r="A22" s="1"/>
      <c r="B22" s="3"/>
      <c r="C22" s="3"/>
      <c r="D22" s="79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</row>
    <row r="23" spans="1:39" s="2" customFormat="1" ht="9.75" customHeight="1">
      <c r="A23" s="1"/>
      <c r="B23" s="3"/>
      <c r="C23" s="3"/>
      <c r="D23" s="79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</row>
    <row r="24" spans="1:39" s="2" customFormat="1" ht="3.75" customHeight="1">
      <c r="A24" s="1"/>
      <c r="B24" s="3"/>
      <c r="C24" s="3"/>
      <c r="D24" s="79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</row>
    <row r="25" spans="1:39" s="2" customFormat="1" ht="4.5" customHeight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42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</row>
  </sheetData>
  <sheetProtection formatCells="0" formatColumns="0" formatRows="0" insertColumns="0" insertRows="0" insertHyperlinks="0" deleteColumns="0" deleteRows="0" sort="0" autoFilter="0" pivotTables="0"/>
  <autoFilter ref="A8:AL8">
    <filterColumn colId="1" showButton="0"/>
    <filterColumn colId="2" showButton="0"/>
    <filterColumn colId="3" showButton="0"/>
    <filterColumn colId="4" showButton="0"/>
    <filterColumn colId="5" showButton="0"/>
  </autoFilter>
  <mergeCells count="45">
    <mergeCell ref="R6:R7"/>
    <mergeCell ref="S6:S7"/>
    <mergeCell ref="G6:G7"/>
    <mergeCell ref="B19:C19"/>
    <mergeCell ref="D19:H19"/>
    <mergeCell ref="J15:T15"/>
    <mergeCell ref="J16:T16"/>
    <mergeCell ref="B17:H17"/>
    <mergeCell ref="Z3:AC5"/>
    <mergeCell ref="AD3:AE5"/>
    <mergeCell ref="AF3:AG5"/>
    <mergeCell ref="AH3:AI5"/>
    <mergeCell ref="AJ3:AK5"/>
    <mergeCell ref="X3:X6"/>
    <mergeCell ref="Y3:Y6"/>
    <mergeCell ref="B6:B7"/>
    <mergeCell ref="C6:C7"/>
    <mergeCell ref="D6:E7"/>
    <mergeCell ref="F6:F7"/>
    <mergeCell ref="B4:C4"/>
    <mergeCell ref="E4:F4"/>
    <mergeCell ref="J3:K3"/>
    <mergeCell ref="B3:C3"/>
    <mergeCell ref="W3:W6"/>
    <mergeCell ref="H6:H7"/>
    <mergeCell ref="I6:I7"/>
    <mergeCell ref="J6:J7"/>
    <mergeCell ref="K6:K7"/>
    <mergeCell ref="L6:L7"/>
    <mergeCell ref="B1:G1"/>
    <mergeCell ref="H1:T1"/>
    <mergeCell ref="B2:G2"/>
    <mergeCell ref="H2:T2"/>
    <mergeCell ref="J17:T17"/>
    <mergeCell ref="T6:T8"/>
    <mergeCell ref="B8:G8"/>
    <mergeCell ref="B10:C10"/>
    <mergeCell ref="G11:O11"/>
    <mergeCell ref="G12:O12"/>
    <mergeCell ref="G13:O13"/>
    <mergeCell ref="M6:N6"/>
    <mergeCell ref="O6:O7"/>
    <mergeCell ref="P3:R3"/>
    <mergeCell ref="P6:P7"/>
    <mergeCell ref="Q6:Q8"/>
  </mergeCells>
  <conditionalFormatting sqref="H9:P9">
    <cfRule type="cellIs" dxfId="11" priority="24" operator="greaterThan">
      <formula>10</formula>
    </cfRule>
  </conditionalFormatting>
  <conditionalFormatting sqref="P9">
    <cfRule type="cellIs" dxfId="10" priority="20" operator="greaterThan">
      <formula>10</formula>
    </cfRule>
    <cfRule type="cellIs" dxfId="9" priority="21" operator="greaterThan">
      <formula>10</formula>
    </cfRule>
    <cfRule type="cellIs" dxfId="8" priority="22" operator="greaterThan">
      <formula>10</formula>
    </cfRule>
  </conditionalFormatting>
  <conditionalFormatting sqref="H9:K9">
    <cfRule type="cellIs" dxfId="7" priority="19" operator="greaterThan">
      <formula>10</formula>
    </cfRule>
  </conditionalFormatting>
  <conditionalFormatting sqref="O2">
    <cfRule type="duplicateValues" dxfId="6" priority="18"/>
  </conditionalFormatting>
  <conditionalFormatting sqref="O4">
    <cfRule type="duplicateValues" dxfId="5" priority="10"/>
  </conditionalFormatting>
  <conditionalFormatting sqref="C4">
    <cfRule type="duplicateValues" dxfId="4" priority="9"/>
  </conditionalFormatting>
  <conditionalFormatting sqref="C1:C1048576">
    <cfRule type="duplicateValues" dxfId="3" priority="26"/>
  </conditionalFormatting>
  <conditionalFormatting sqref="C9">
    <cfRule type="duplicateValues" dxfId="2" priority="35"/>
  </conditionalFormatting>
  <conditionalFormatting sqref="O18:O24">
    <cfRule type="duplicateValues" dxfId="1" priority="4"/>
  </conditionalFormatting>
  <conditionalFormatting sqref="C16:C24">
    <cfRule type="duplicateValues" dxfId="0" priority="48"/>
  </conditionalFormatting>
  <dataValidations count="3">
    <dataValidation type="list" sqref="P3">
      <formula1>INT</formula1>
    </dataValidation>
    <dataValidation allowBlank="1" showInputMessage="1" showErrorMessage="1" errorTitle="Không xóa dữ liệu" error="Không xóa dữ liệu" prompt="Không xóa dữ liệu" sqref="D13 V9:X9 AL2:AL7 X2:AK2 W3:AK7"/>
    <dataValidation type="decimal" allowBlank="1" showInputMessage="1" showErrorMessage="1" sqref="H9:K9">
      <formula1>0</formula1>
      <formula2>10</formula2>
    </dataValidation>
  </dataValidations>
  <pageMargins left="0.17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2019-08-27T07:17:33Z</cp:lastPrinted>
  <dcterms:created xsi:type="dcterms:W3CDTF">2015-04-17T02:48:53Z</dcterms:created>
  <dcterms:modified xsi:type="dcterms:W3CDTF">2019-08-27T08:28:17Z</dcterms:modified>
</cp:coreProperties>
</file>