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'Nhóm(1)'!$A$7:$AJ$9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B8" i="1"/>
  <c r="O7" i="1" l="1"/>
  <c r="P8" i="1" s="1"/>
  <c r="Q8" i="1" s="1"/>
  <c r="U8" i="1" s="1"/>
  <c r="P9" i="1" l="1"/>
  <c r="Q9" i="1" s="1"/>
  <c r="U9" i="1" s="1"/>
  <c r="W6" i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<sst xmlns="http://schemas.openxmlformats.org/spreadsheetml/2006/main" count="92" uniqueCount="64">
  <si>
    <t>HỌC VIỆN CÔNG NGHỆ BƯU CHÍNH VIỄN THÔNG</t>
  </si>
  <si>
    <t>DANH SÁCH SINH VIÊN DỰ THI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</si>
  <si>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</si>
  <si>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</si>
  <si>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</si>
  <si>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</si>
  <si>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</si>
  <si>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</si>
  <si>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</si>
  <si>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</si>
  <si>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</si>
  <si>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</si>
  <si>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</si>
  <si>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</si>
  <si>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</si>
  <si>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</si>
  <si>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</si>
  <si>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</si>
  <si>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</si>
  <si>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</si>
  <si>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</si>
  <si>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</si>
  <si>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</si>
  <si>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</si>
  <si>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</si>
  <si>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</si>
  <si>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</si>
  <si>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</si>
  <si>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</si>
  <si>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</si>
  <si>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</si>
  <si>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</si>
  <si>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</si>
  <si>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</si>
  <si>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</si>
  <si>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</si>
  <si>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</si>
  <si>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</si>
  <si>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</si>
  <si>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</si>
  <si>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</si>
  <si>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</si>
  <si>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</si>
  <si>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</si>
  <si>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</si>
  <si>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</si>
  <si>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</si>
  <si>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</si>
  <si>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</si>
  <si>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DS</t>
  </si>
  <si>
    <t>18h00</t>
  </si>
  <si>
    <t>401-A2</t>
  </si>
  <si>
    <t>02/6/2020</t>
  </si>
  <si>
    <t>B17DCDT040</t>
  </si>
  <si>
    <t>Nguyễn</t>
  </si>
  <si>
    <t>Du</t>
  </si>
  <si>
    <t>D17CQDT04-B</t>
  </si>
  <si>
    <t>B15DCDT068</t>
  </si>
  <si>
    <t>Vũ Văn</t>
  </si>
  <si>
    <t>Hậu</t>
  </si>
  <si>
    <t>D15DTMT2</t>
  </si>
  <si>
    <t>Kiến trúc máy tính</t>
  </si>
  <si>
    <t>INT1323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</si>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</sst>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97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0" fontId="3" fillId="0" borderId="14" xfId="3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164" fontId="3" fillId="0" borderId="16" xfId="3" quotePrefix="1" applyNumberFormat="1" applyFont="1" applyBorder="1" applyAlignment="1" applyProtection="1">
      <alignment horizontal="center" vertical="center"/>
      <protection locked="0"/>
    </xf>
    <xf numFmtId="165" fontId="1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164" fontId="3" fillId="0" borderId="19" xfId="3" quotePrefix="1" applyNumberFormat="1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65" fontId="11" fillId="0" borderId="17" xfId="0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3" fillId="0" borderId="19" xfId="3" quotePrefix="1" applyFont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2" fillId="0" borderId="2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2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3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I7" sqref="I1:I1048576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0.25" style="1" customWidth="1"/>
    <col min="4" max="4" width="11.5" style="1" customWidth="1"/>
    <col min="5" max="5" width="8" style="1" customWidth="1"/>
    <col min="6" max="6" width="11.1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26"/>
    <col min="22" max="22" width="9.125" style="26" bestFit="1" customWidth="1"/>
    <col min="23" max="23" width="9" style="26"/>
    <col min="24" max="24" width="10.375" style="26" bestFit="1" customWidth="1"/>
    <col min="25" max="25" width="9.125" style="26" bestFit="1" customWidth="1"/>
    <col min="26" max="36" width="9" style="26"/>
    <col min="37" max="16384" width="9" style="1"/>
  </cols>
  <sheetData>
    <row r="1" spans="1:36" ht="27.75" customHeight="1" x14ac:dyDescent="0.3">
      <c r="B1" s="76" t="s">
        <v>0</v>
      </c>
      <c r="C1" s="76"/>
      <c r="D1" s="76"/>
      <c r="E1" s="76"/>
      <c r="F1" s="76"/>
      <c r="G1" s="84" t="s">
        <v>1</v>
      </c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36" ht="43.5" customHeight="1" x14ac:dyDescent="0.25">
      <c r="B2" s="77" t="s">
        <v>41</v>
      </c>
      <c r="C2" s="78"/>
      <c r="D2" s="78"/>
      <c r="E2" s="78"/>
      <c r="F2" s="78"/>
      <c r="G2" s="79" t="s">
        <v>40</v>
      </c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AB2" s="27"/>
      <c r="AC2" s="28"/>
      <c r="AD2" s="27"/>
      <c r="AE2" s="27"/>
      <c r="AF2" s="27"/>
      <c r="AG2" s="28"/>
      <c r="AH2" s="27"/>
    </row>
    <row r="3" spans="1:36" ht="36.75" customHeight="1" x14ac:dyDescent="0.25">
      <c r="B3" s="82" t="s">
        <v>2</v>
      </c>
      <c r="C3" s="82"/>
      <c r="D3" s="73" t="s">
        <v>61</v>
      </c>
      <c r="E3" s="73"/>
      <c r="F3" s="73"/>
      <c r="G3" s="73"/>
      <c r="H3" s="73"/>
      <c r="I3" s="73"/>
      <c r="J3" s="73"/>
      <c r="K3" s="73"/>
      <c r="L3" s="73"/>
      <c r="M3" s="82"/>
      <c r="N3" s="82"/>
      <c r="O3" s="82"/>
      <c r="P3" s="82"/>
      <c r="Q3" s="44"/>
      <c r="R3" s="44"/>
      <c r="S3" s="44"/>
      <c r="T3" s="44"/>
      <c r="U3" s="27"/>
      <c r="V3" s="63" t="s">
        <v>36</v>
      </c>
      <c r="W3" s="63" t="s">
        <v>7</v>
      </c>
      <c r="X3" s="63" t="s">
        <v>35</v>
      </c>
      <c r="Y3" s="63" t="s">
        <v>34</v>
      </c>
      <c r="Z3" s="63"/>
      <c r="AA3" s="63"/>
      <c r="AB3" s="63"/>
      <c r="AC3" s="63" t="s">
        <v>33</v>
      </c>
      <c r="AD3" s="63"/>
      <c r="AE3" s="63" t="s">
        <v>31</v>
      </c>
      <c r="AF3" s="63"/>
      <c r="AG3" s="63" t="s">
        <v>32</v>
      </c>
      <c r="AH3" s="63"/>
      <c r="AI3" s="63" t="s">
        <v>30</v>
      </c>
      <c r="AJ3" s="63"/>
    </row>
    <row r="4" spans="1:36" ht="17.25" customHeight="1" x14ac:dyDescent="0.25">
      <c r="B4" s="83" t="s">
        <v>3</v>
      </c>
      <c r="C4" s="83"/>
      <c r="D4" s="53">
        <v>2</v>
      </c>
      <c r="E4" s="57" t="s">
        <v>37</v>
      </c>
      <c r="F4" s="80" t="s">
        <v>52</v>
      </c>
      <c r="G4" s="81"/>
      <c r="H4" s="81"/>
      <c r="I4" s="81"/>
      <c r="J4" s="81"/>
      <c r="K4" s="44"/>
      <c r="L4" s="44"/>
      <c r="M4" s="44" t="s">
        <v>39</v>
      </c>
      <c r="N4" s="44"/>
      <c r="O4" s="44" t="s">
        <v>50</v>
      </c>
      <c r="P4" s="44" t="s">
        <v>50</v>
      </c>
      <c r="Q4" s="44" t="s">
        <v>50</v>
      </c>
      <c r="R4" s="57"/>
      <c r="S4" s="57"/>
      <c r="T4" s="44"/>
      <c r="U4" s="27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</row>
    <row r="5" spans="1:36" ht="44.25" customHeight="1" x14ac:dyDescent="0.25">
      <c r="A5" s="64" t="s">
        <v>4</v>
      </c>
      <c r="B5" s="64" t="s">
        <v>4</v>
      </c>
      <c r="C5" s="66" t="s">
        <v>5</v>
      </c>
      <c r="D5" s="68" t="s">
        <v>6</v>
      </c>
      <c r="E5" s="69"/>
      <c r="F5" s="64" t="s">
        <v>7</v>
      </c>
      <c r="G5" s="72" t="s">
        <v>8</v>
      </c>
      <c r="H5" s="72" t="s">
        <v>9</v>
      </c>
      <c r="I5" s="72" t="s">
        <v>10</v>
      </c>
      <c r="J5" s="72" t="s">
        <v>11</v>
      </c>
      <c r="K5" s="75" t="s">
        <v>12</v>
      </c>
      <c r="L5" s="75" t="s">
        <v>13</v>
      </c>
      <c r="M5" s="75" t="s">
        <v>14</v>
      </c>
      <c r="N5" s="89" t="s">
        <v>15</v>
      </c>
      <c r="O5" s="75" t="s">
        <v>16</v>
      </c>
      <c r="P5" s="64" t="s">
        <v>17</v>
      </c>
      <c r="Q5" s="64" t="s">
        <v>18</v>
      </c>
      <c r="R5" s="64" t="s">
        <v>42</v>
      </c>
      <c r="S5" s="64" t="s">
        <v>43</v>
      </c>
      <c r="T5" s="64" t="s">
        <v>19</v>
      </c>
      <c r="U5" s="27"/>
      <c r="V5" s="63"/>
      <c r="W5" s="63"/>
      <c r="X5" s="63"/>
      <c r="Y5" s="30" t="s">
        <v>20</v>
      </c>
      <c r="Z5" s="30" t="s">
        <v>21</v>
      </c>
      <c r="AA5" s="30" t="s">
        <v>22</v>
      </c>
      <c r="AB5" s="30" t="s">
        <v>23</v>
      </c>
      <c r="AC5" s="30" t="s">
        <v>24</v>
      </c>
      <c r="AD5" s="30" t="s">
        <v>23</v>
      </c>
      <c r="AE5" s="30" t="s">
        <v>24</v>
      </c>
      <c r="AF5" s="30" t="s">
        <v>23</v>
      </c>
      <c r="AG5" s="30" t="s">
        <v>24</v>
      </c>
      <c r="AH5" s="30" t="s">
        <v>23</v>
      </c>
      <c r="AI5" s="30" t="s">
        <v>24</v>
      </c>
      <c r="AJ5" s="31" t="s">
        <v>23</v>
      </c>
    </row>
    <row r="6" spans="1:36" ht="44.25" customHeight="1" x14ac:dyDescent="0.25">
      <c r="A6" s="65"/>
      <c r="B6" s="65"/>
      <c r="C6" s="67"/>
      <c r="D6" s="70"/>
      <c r="E6" s="71"/>
      <c r="F6" s="65"/>
      <c r="G6" s="72"/>
      <c r="H6" s="72"/>
      <c r="I6" s="72"/>
      <c r="J6" s="72"/>
      <c r="K6" s="75"/>
      <c r="L6" s="75"/>
      <c r="M6" s="75"/>
      <c r="N6" s="89"/>
      <c r="O6" s="75"/>
      <c r="P6" s="74"/>
      <c r="Q6" s="74"/>
      <c r="R6" s="74"/>
      <c r="S6" s="74"/>
      <c r="T6" s="74"/>
      <c r="U6" s="27"/>
      <c r="V6" s="32" t="str">
        <f>+D3</f>
        <v>Kiến trúc máy tính</v>
      </c>
      <c r="W6" s="33">
        <f>+O3</f>
        <v>0</v>
      </c>
      <c r="X6" s="34">
        <f>+$AG$6+$AI$6+$AE$6</f>
        <v>2</v>
      </c>
      <c r="Y6" s="28">
        <f>COUNTIF($Q$7:$Q$24,"Khiển trách")</f>
        <v>0</v>
      </c>
      <c r="Z6" s="28">
        <f>COUNTIF($Q$7:$Q$24,"Cảnh cáo")</f>
        <v>0</v>
      </c>
      <c r="AA6" s="28">
        <f>COUNTIF($Q$7:$Q$24,"Đình chỉ thi")</f>
        <v>0</v>
      </c>
      <c r="AB6" s="35">
        <f>+($Y$6+$Z$6+$AA$6)/$X$6*100%</f>
        <v>0</v>
      </c>
      <c r="AC6" s="28">
        <f>SUM(COUNTIF($Q$7:$Q$22,"Vắng"),COUNTIF($Q$7:$Q$22,"Vắng có phép"))</f>
        <v>0</v>
      </c>
      <c r="AD6" s="36">
        <f>+$AC$6/$X$6</f>
        <v>0</v>
      </c>
      <c r="AE6" s="37">
        <f>COUNTIF($U$7:$U$22,"Thi lại")</f>
        <v>0</v>
      </c>
      <c r="AF6" s="36">
        <f>+$AE$6/$X$6</f>
        <v>0</v>
      </c>
      <c r="AG6" s="37">
        <f>COUNTIF($U$7:$U$23,"Học lại")</f>
        <v>2</v>
      </c>
      <c r="AH6" s="36">
        <f>+$AG$6/$X$6</f>
        <v>1</v>
      </c>
      <c r="AI6" s="28">
        <f>COUNTIF($U$8:$U$23,"Đạt")</f>
        <v>0</v>
      </c>
      <c r="AJ6" s="35">
        <f>+$AI$6/$X$6</f>
        <v>0</v>
      </c>
    </row>
    <row r="7" spans="1:36" ht="14.25" customHeight="1" x14ac:dyDescent="0.25">
      <c r="B7" s="86" t="s">
        <v>25</v>
      </c>
      <c r="C7" s="87"/>
      <c r="D7" s="87"/>
      <c r="E7" s="87"/>
      <c r="F7" s="88"/>
      <c r="G7" s="3">
        <v>10</v>
      </c>
      <c r="H7" s="3">
        <v>10</v>
      </c>
      <c r="I7" s="43">
        <v>0</v>
      </c>
      <c r="J7" s="3">
        <v>20</v>
      </c>
      <c r="K7" s="4"/>
      <c r="L7" s="5"/>
      <c r="M7" s="5"/>
      <c r="N7" s="6"/>
      <c r="O7" s="25">
        <f>100-(G7+H7+I7+J7)</f>
        <v>60</v>
      </c>
      <c r="P7" s="65"/>
      <c r="Q7" s="65"/>
      <c r="R7" s="65"/>
      <c r="S7" s="65"/>
      <c r="T7" s="65"/>
      <c r="U7" s="27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</row>
    <row r="8" spans="1:36" ht="48" customHeight="1" x14ac:dyDescent="0.25">
      <c r="A8" s="7">
        <v>1</v>
      </c>
      <c r="B8" s="7">
        <f>IF(LEN(C8=0),SUBTOTAL(3,$C$8:C8),"")</f>
        <v>1</v>
      </c>
      <c r="C8" s="8" t="s">
        <v>53</v>
      </c>
      <c r="D8" s="9" t="s">
        <v>54</v>
      </c>
      <c r="E8" s="10" t="s">
        <v>55</v>
      </c>
      <c r="F8" s="8" t="s">
        <v>56</v>
      </c>
      <c r="G8" s="16">
        <v>10</v>
      </c>
      <c r="H8" s="11">
        <v>6</v>
      </c>
      <c r="I8" s="11" t="s">
        <v>26</v>
      </c>
      <c r="J8" s="11">
        <v>6</v>
      </c>
      <c r="K8" s="12"/>
      <c r="L8" s="12"/>
      <c r="M8" s="12"/>
      <c r="N8" s="39"/>
      <c r="O8" s="13" t="s">
        <v>26</v>
      </c>
      <c r="P8" s="17">
        <f>IF(O8="H","I",IF(OR(O8="DC",O8="C",O8="V"),0,ROUND(SUMPRODUCT(G8:O8,$G$7:$O$7)/100,1)))</f>
        <v>2.8</v>
      </c>
      <c r="Q8" s="54" t="str">
        <f>IF(OR($G8=0,$H8=0,$I8=0,$J8=0),"Không đủ ĐKDT",IF(AND(O8=0,P8&gt;=4),"Không đạt",IF(O8="V", "Vắng", IF(O8="DC", "Đình chỉ thi",IF(O8="H", "Vắng có phép","")))))</f>
        <v/>
      </c>
      <c r="R8" s="54" t="s">
        <v>62</v>
      </c>
      <c r="S8" s="54" t="s">
        <v>63</v>
      </c>
      <c r="T8" s="14" t="s">
        <v>51</v>
      </c>
      <c r="U8" s="60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</row>
    <row r="9" spans="1:36" ht="48" customHeight="1" x14ac:dyDescent="0.25">
      <c r="A9" s="15">
        <v>2</v>
      </c>
      <c r="B9" s="45">
        <f>IF(LEN(C9=0),SUBTOTAL(3,$C$8:C9),"")</f>
        <v>2</v>
      </c>
      <c r="C9" s="46" t="s">
        <v>57</v>
      </c>
      <c r="D9" s="47" t="s">
        <v>58</v>
      </c>
      <c r="E9" s="48" t="s">
        <v>59</v>
      </c>
      <c r="F9" s="46" t="s">
        <v>60</v>
      </c>
      <c r="G9" s="49">
        <v>8</v>
      </c>
      <c r="H9" s="61">
        <v>6</v>
      </c>
      <c r="I9" s="49" t="s">
        <v>26</v>
      </c>
      <c r="J9" s="49">
        <v>6</v>
      </c>
      <c r="K9" s="62"/>
      <c r="L9" s="62"/>
      <c r="M9" s="62"/>
      <c r="N9" s="50"/>
      <c r="O9" s="51" t="s">
        <v>26</v>
      </c>
      <c r="P9" s="56">
        <f t="shared" ref="P9" si="0">IF(O9="H","I",IF(OR(O9="DC",O9="C",O9="V"),0,ROUND(SUMPRODUCT(G9:O9,$G$7:$O$7)/100,1)))</f>
        <v>2.6</v>
      </c>
      <c r="Q9" s="55" t="str">
        <f>IF(OR($G9=0,$H9=0,$I9=0,$J9=0),"Không đủ ĐKDT",IF(AND(O9=0,P9&gt;=4),"Không đạt",IF(O9="V", "Vắng", IF(O9="DC", "Đình chỉ thi",IF(O9="H", "Vắng có phép","")))))</f>
        <v/>
      </c>
      <c r="R9" s="55" t="s">
        <v>62</v>
      </c>
      <c r="S9" s="55" t="s">
        <v>63</v>
      </c>
      <c r="T9" s="52" t="s">
        <v>51</v>
      </c>
      <c r="U9" s="60" t="str">
        <f t="shared" ref="U9" si="1"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V9" s="38"/>
      <c r="W9" s="38"/>
      <c r="X9" s="38"/>
      <c r="Y9" s="30"/>
      <c r="Z9" s="30"/>
      <c r="AA9" s="30"/>
      <c r="AB9" s="30"/>
      <c r="AC9" s="29"/>
      <c r="AD9" s="30"/>
      <c r="AE9" s="30"/>
      <c r="AF9" s="30"/>
      <c r="AG9" s="30"/>
      <c r="AH9" s="30"/>
      <c r="AI9" s="30"/>
      <c r="AJ9" s="31"/>
    </row>
    <row r="10" spans="1:36" ht="23.25" hidden="1" customHeight="1" x14ac:dyDescent="0.25">
      <c r="B10" s="40"/>
      <c r="C10" s="40"/>
      <c r="D10" s="41"/>
      <c r="E10" s="42"/>
      <c r="F10" s="2"/>
      <c r="G10" s="2"/>
      <c r="H10" s="90" t="s">
        <v>44</v>
      </c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36" ht="15.75" hidden="1" customHeight="1" x14ac:dyDescent="0.25">
      <c r="B11" s="85" t="s">
        <v>27</v>
      </c>
      <c r="C11" s="85"/>
      <c r="D11" s="85"/>
      <c r="E11" s="85"/>
      <c r="F11" s="85"/>
      <c r="G11" s="20"/>
      <c r="H11" s="91" t="s">
        <v>46</v>
      </c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</row>
    <row r="12" spans="1:36" hidden="1" x14ac:dyDescent="0.25">
      <c r="B12" s="85" t="s">
        <v>28</v>
      </c>
      <c r="C12" s="85"/>
      <c r="D12" s="93" t="s">
        <v>29</v>
      </c>
      <c r="E12" s="93"/>
      <c r="F12" s="93"/>
      <c r="G12" s="24"/>
      <c r="H12" s="24"/>
      <c r="I12" s="19"/>
      <c r="J12" s="19"/>
      <c r="K12" s="19"/>
      <c r="L12" s="19"/>
      <c r="M12" s="19"/>
      <c r="N12" s="19"/>
      <c r="O12" s="19"/>
      <c r="P12" s="19"/>
      <c r="Q12" s="2"/>
      <c r="R12" s="59" t="s">
        <v>45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59" t="s">
        <v>45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59" t="s">
        <v>45</v>
      </c>
    </row>
    <row r="15" spans="1:36" hidden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59" t="s">
        <v>45</v>
      </c>
    </row>
    <row r="16" spans="1:36" hidden="1" x14ac:dyDescent="0.25">
      <c r="B16" s="95"/>
      <c r="C16" s="95"/>
      <c r="D16" s="95"/>
      <c r="E16" s="95"/>
      <c r="F16" s="95"/>
      <c r="G16" s="95"/>
      <c r="H16" s="95" t="s">
        <v>38</v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spans="2:20" ht="39.75" customHeight="1" x14ac:dyDescent="0.25">
      <c r="B17" s="92" t="s">
        <v>47</v>
      </c>
      <c r="C17" s="85"/>
      <c r="D17" s="85"/>
      <c r="E17" s="85"/>
      <c r="F17" s="92" t="s">
        <v>48</v>
      </c>
      <c r="G17" s="92"/>
      <c r="H17" s="92"/>
      <c r="I17" s="92"/>
      <c r="J17" s="92"/>
      <c r="K17" s="92"/>
      <c r="L17" s="96" t="s">
        <v>46</v>
      </c>
      <c r="M17" s="96"/>
      <c r="N17" s="96"/>
      <c r="O17" s="96"/>
      <c r="P17" s="96"/>
      <c r="Q17" s="96"/>
      <c r="R17" s="96"/>
      <c r="S17" s="96"/>
      <c r="T17" s="96"/>
    </row>
    <row r="18" spans="2:20" x14ac:dyDescent="0.25">
      <c r="B18" s="18"/>
      <c r="C18" s="21"/>
      <c r="D18" s="21"/>
      <c r="E18" s="22"/>
      <c r="F18" s="23"/>
      <c r="G18" s="24"/>
      <c r="H18" s="24"/>
      <c r="I18" s="2"/>
      <c r="J18" s="2"/>
      <c r="K18" s="2"/>
      <c r="L18" s="2"/>
      <c r="M18" s="2"/>
      <c r="N18" s="2"/>
      <c r="O18" s="2"/>
      <c r="P18" s="2"/>
      <c r="R18" s="26" t="s">
        <v>49</v>
      </c>
    </row>
    <row r="19" spans="2:20" x14ac:dyDescent="0.25">
      <c r="B19" s="85" t="s">
        <v>28</v>
      </c>
      <c r="C19" s="85"/>
      <c r="D19" s="93" t="s">
        <v>29</v>
      </c>
      <c r="E19" s="93"/>
      <c r="F19" s="93"/>
      <c r="G19" s="24"/>
      <c r="H19" s="24"/>
      <c r="I19" s="19"/>
      <c r="J19" s="19"/>
      <c r="K19" s="19"/>
      <c r="L19" s="19"/>
      <c r="M19" s="19"/>
      <c r="N19" s="19"/>
      <c r="O19" s="19"/>
      <c r="P19" s="19"/>
      <c r="R19" s="26" t="s">
        <v>49</v>
      </c>
    </row>
    <row r="20" spans="2:20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R20" s="26" t="s">
        <v>49</v>
      </c>
    </row>
    <row r="21" spans="2:20" x14ac:dyDescent="0.25">
      <c r="R21" s="26" t="s">
        <v>49</v>
      </c>
    </row>
    <row r="22" spans="2:20" x14ac:dyDescent="0.25">
      <c r="R22" s="26" t="s">
        <v>49</v>
      </c>
    </row>
    <row r="23" spans="2:20" x14ac:dyDescent="0.25">
      <c r="B23" s="94"/>
      <c r="C23" s="94"/>
      <c r="D23" s="94"/>
      <c r="E23" s="58"/>
      <c r="F23" s="94"/>
      <c r="G23" s="94"/>
      <c r="H23" s="94"/>
      <c r="I23" s="94"/>
      <c r="J23" s="94"/>
      <c r="K23" s="94"/>
      <c r="L23" s="94" t="s">
        <v>38</v>
      </c>
      <c r="M23" s="94"/>
      <c r="N23" s="94"/>
      <c r="O23" s="94"/>
      <c r="P23" s="94"/>
      <c r="Q23" s="94"/>
      <c r="R23" s="94"/>
      <c r="S23" s="94"/>
      <c r="T23" s="94"/>
    </row>
  </sheetData>
  <sheetProtection formatCells="0" formatColumns="0" formatRows="0" insertColumns="0" insertRows="0" insertHyperlinks="0" deleteColumns="0" deleteRows="0" sort="0" autoFilter="0" pivotTables="0"/>
  <autoFilter ref="A7:AJ9">
    <filterColumn colId="1" showButton="0"/>
    <filterColumn colId="2" showButton="0"/>
    <filterColumn colId="3" showButton="0"/>
    <filterColumn colId="4" showButton="0"/>
  </autoFilter>
  <mergeCells count="53">
    <mergeCell ref="A5:A6"/>
    <mergeCell ref="B17:E17"/>
    <mergeCell ref="F17:K17"/>
    <mergeCell ref="D19:F19"/>
    <mergeCell ref="B23:D23"/>
    <mergeCell ref="F23:K23"/>
    <mergeCell ref="B12:C12"/>
    <mergeCell ref="D12:F12"/>
    <mergeCell ref="B16:C16"/>
    <mergeCell ref="D16:G16"/>
    <mergeCell ref="B19:C19"/>
    <mergeCell ref="H16:T16"/>
    <mergeCell ref="L17:T17"/>
    <mergeCell ref="L23:T23"/>
    <mergeCell ref="R5:R7"/>
    <mergeCell ref="S5:S7"/>
    <mergeCell ref="B11:F11"/>
    <mergeCell ref="B7:F7"/>
    <mergeCell ref="L5:L6"/>
    <mergeCell ref="M5:M6"/>
    <mergeCell ref="N5:N6"/>
    <mergeCell ref="K5:K6"/>
    <mergeCell ref="G5:G6"/>
    <mergeCell ref="H10:T10"/>
    <mergeCell ref="H11:T11"/>
    <mergeCell ref="B1:F1"/>
    <mergeCell ref="B2:F2"/>
    <mergeCell ref="G2:T2"/>
    <mergeCell ref="F4:J4"/>
    <mergeCell ref="M3:P3"/>
    <mergeCell ref="B4:C4"/>
    <mergeCell ref="B3:C3"/>
    <mergeCell ref="G1:T1"/>
    <mergeCell ref="AC3:AD4"/>
    <mergeCell ref="AE3:AF4"/>
    <mergeCell ref="AG3:AH4"/>
    <mergeCell ref="AI3:AJ4"/>
    <mergeCell ref="Y3:AB4"/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Q5:Q7"/>
    <mergeCell ref="T5:T7"/>
    <mergeCell ref="O5:O6"/>
    <mergeCell ref="P5:P7"/>
    <mergeCell ref="F5:F6"/>
  </mergeCells>
  <conditionalFormatting sqref="O8:O9 G8:M9">
    <cfRule type="cellIs" dxfId="21" priority="41" operator="greaterThan">
      <formula>10</formula>
    </cfRule>
  </conditionalFormatting>
  <conditionalFormatting sqref="O8:O9">
    <cfRule type="cellIs" dxfId="20" priority="25" operator="greaterThan">
      <formula>10</formula>
    </cfRule>
    <cfRule type="cellIs" dxfId="19" priority="27" operator="greaterThan">
      <formula>10</formula>
    </cfRule>
    <cfRule type="cellIs" dxfId="18" priority="28" operator="greaterThan">
      <formula>10</formula>
    </cfRule>
    <cfRule type="cellIs" dxfId="17" priority="29" operator="greaterThan">
      <formula>10</formula>
    </cfRule>
    <cfRule type="cellIs" dxfId="16" priority="30" operator="greaterThan">
      <formula>10</formula>
    </cfRule>
    <cfRule type="cellIs" dxfId="15" priority="31" operator="greaterThan">
      <formula>10</formula>
    </cfRule>
  </conditionalFormatting>
  <conditionalFormatting sqref="G8:J9">
    <cfRule type="cellIs" dxfId="14" priority="24" operator="greaterThan">
      <formula>10</formula>
    </cfRule>
  </conditionalFormatting>
  <conditionalFormatting sqref="C24:C1048576 C1:C9">
    <cfRule type="duplicateValues" dxfId="13" priority="45"/>
  </conditionalFormatting>
  <conditionalFormatting sqref="G8:J9">
    <cfRule type="cellIs" priority="2" operator="greaterThan">
      <formula>10</formula>
    </cfRule>
  </conditionalFormatting>
  <conditionalFormatting sqref="N24:N1048576 N2 N4:N9 O4:P4">
    <cfRule type="duplicateValues" dxfId="11" priority="47"/>
  </conditionalFormatting>
  <conditionalFormatting sqref="C10:C23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V2:AJ6 U8:U9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2020-05-20T07:52:30Z</cp:lastPrinted>
  <dcterms:created xsi:type="dcterms:W3CDTF">2015-04-17T02:48:53Z</dcterms:created>
  <dcterms:modified xsi:type="dcterms:W3CDTF">2020-05-20T07:52:33Z</dcterms:modified>
</cp:coreProperties>
</file>