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neDrive - ptit.edu.vn\NAM HOC 2019 - 2020\THI LAN 2\DSSV DU THI\"/>
    </mc:Choice>
  </mc:AlternateContent>
  <bookViews>
    <workbookView xWindow="0" yWindow="0" windowWidth="20490" windowHeight="7275"/>
  </bookViews>
  <sheets>
    <sheet name="Nhom(1)" sheetId="1" r:id="rId1"/>
  </sheets>
  <definedNames>
    <definedName name="_xlnm._FilterDatabase" localSheetId="0" hidden="1">'Nhom(1)'!$A$8:$AJ$24</definedName>
    <definedName name="Date_time">#REF!</definedName>
    <definedName name="_xlnm.Print_Titles" localSheetId="0">'Nhom(1)'!$4:$8</definedName>
    <definedName name="Trong_so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9" i="1"/>
  <c r="O8" i="1" l="1"/>
  <c r="P10" i="1" l="1"/>
  <c r="P9" i="1"/>
  <c r="Q9" i="1" s="1"/>
  <c r="T9" i="1" s="1"/>
  <c r="V7" i="1"/>
  <c r="U7" i="1"/>
  <c r="Q10" i="1" l="1"/>
  <c r="T10" i="1" s="1"/>
  <c r="Z7" i="1"/>
  <c r="AB7" i="1"/>
  <c r="X7" i="1"/>
  <c r="Y7" i="1"/>
  <c r="AD7" i="1" l="1"/>
  <c r="AH7" i="1"/>
  <c r="AF7" i="1"/>
  <c r="W7" i="1" l="1"/>
  <c r="AG7" i="1" s="1"/>
  <c r="AE7" i="1" l="1"/>
  <c r="AI7" i="1"/>
  <c r="AC7" i="1"/>
  <c r="AA7" i="1"/>
</calcChain>
</file>

<file path=xl/sharedStrings.xml><?xml version="1.0" encoding="utf-8"?>
<sst xmlns="http://schemas.openxmlformats.org/spreadsheetml/2006/main" count="92" uniqueCount="63">
  <si>
    <t>HỌC VIỆN CÔNG NGHỆ BƯU CHÍNH VIỄN THÔNG</t>
  </si>
  <si>
    <t>DANH SÁCH SINH VIÊN DỰ THI, ĐIỂM THI VẤN ĐÁP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</si>
  <si>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</si>
  <si>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</si>
  <si>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</si>
  <si>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</si>
  <si>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</si>
  <si>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</si>
  <si>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</si>
  <si>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</si>
  <si>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</si>
  <si>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</si>
  <si>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</si>
  <si>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</si>
  <si>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</si>
  <si>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</si>
  <si>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</si>
  <si>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</si>
  <si>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</si>
  <si>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</si>
  <si>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</si>
  <si>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</si>
  <si>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</si>
  <si>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</si>
  <si>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</si>
  <si>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</si>
  <si>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</si>
  <si>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</si>
  <si>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</si>
  <si>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</si>
  <si>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</si>
  <si>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</si>
  <si>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</si>
  <si>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</si>
  <si>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</si>
  <si>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 xml:space="preserve">CÁN BỘ KHỚP PHÁCH </t>
  </si>
  <si>
    <t>SỐ 1</t>
  </si>
  <si>
    <t>SỐ 2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</si>
  <si>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</si>
  <si>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</si>
  <si>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Trần Thị Mỹ Hạnh</t>
  </si>
  <si>
    <t>PHÒNG THI:</t>
  </si>
  <si>
    <t>Giờ thi:</t>
  </si>
  <si>
    <t>Thi lần 2 học kỳ I năm học 2019 - 2020</t>
  </si>
  <si>
    <t>Hà Nội, ngày   tháng   năm 2020</t>
  </si>
  <si>
    <t>TRƯỞNG TRUNG TÂM</t>
  </si>
  <si>
    <t>DS</t>
  </si>
  <si>
    <t>D</t>
  </si>
  <si>
    <t>Mã MH</t>
  </si>
  <si>
    <t>Nhóm thi</t>
  </si>
  <si>
    <t>Nguyễn Văn</t>
  </si>
  <si>
    <t>Huy</t>
  </si>
  <si>
    <t>05</t>
  </si>
  <si>
    <t>TRUNG TÂM KHẢO THÍ 
VÀ ĐẢM BẢO CHẤT LƯỢNG GIÁO DỤC</t>
  </si>
  <si>
    <t>B17DCCN598</t>
  </si>
  <si>
    <t>Cấn Thị</t>
  </si>
  <si>
    <t>Thùy</t>
  </si>
  <si>
    <t>D17CQCN10-B</t>
  </si>
  <si>
    <t>B17DCCN320</t>
  </si>
  <si>
    <t>D17CQCN08-B</t>
  </si>
  <si>
    <t xml:space="preserve"> Lập trình hướng đối tượng</t>
  </si>
  <si>
    <t>INT1332</t>
  </si>
  <si>
    <t>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</si>
</sst>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2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sz val="8"/>
      <color theme="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i/>
      <sz val="12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21" fillId="0" borderId="0"/>
  </cellStyleXfs>
  <cellXfs count="107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2" applyFont="1" applyFill="1" applyBorder="1" applyAlignment="1" applyProtection="1">
      <alignment vertical="center" wrapText="1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2" applyFont="1" applyFill="1" applyBorder="1" applyAlignment="1" applyProtection="1">
      <alignment horizontal="left" vertical="center" wrapText="1"/>
      <protection hidden="1"/>
    </xf>
    <xf numFmtId="0" fontId="11" fillId="0" borderId="0" xfId="2" applyFont="1" applyFill="1" applyBorder="1" applyAlignment="1" applyProtection="1">
      <alignment horizontal="left" vertical="center" wrapText="1"/>
    </xf>
    <xf numFmtId="0" fontId="11" fillId="0" borderId="0" xfId="2" applyFont="1" applyFill="1" applyBorder="1" applyAlignment="1" applyProtection="1">
      <alignment horizontal="center" vertical="center" wrapText="1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10" fontId="1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10" fontId="6" fillId="0" borderId="0" xfId="0" applyNumberFormat="1" applyFont="1" applyFill="1" applyBorder="1" applyAlignment="1" applyProtection="1">
      <alignment horizontal="center" vertical="center"/>
      <protection hidden="1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vertical="center" textRotation="90" wrapText="1"/>
      <protection locked="0"/>
    </xf>
    <xf numFmtId="0" fontId="8" fillId="0" borderId="11" xfId="0" applyFont="1" applyFill="1" applyBorder="1" applyAlignment="1" applyProtection="1">
      <alignment vertical="center" textRotation="90" wrapText="1"/>
      <protection locked="0"/>
    </xf>
    <xf numFmtId="0" fontId="8" fillId="2" borderId="4" xfId="0" applyFont="1" applyFill="1" applyBorder="1" applyAlignment="1" applyProtection="1">
      <alignment horizontal="center" vertical="center" wrapText="1"/>
    </xf>
    <xf numFmtId="0" fontId="11" fillId="0" borderId="0" xfId="2" applyFont="1" applyFill="1" applyBorder="1" applyAlignment="1" applyProtection="1">
      <alignment vertical="center" wrapText="1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12" fillId="0" borderId="14" xfId="0" applyFont="1" applyFill="1" applyBorder="1" applyAlignment="1">
      <alignment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2" fillId="0" borderId="12" xfId="3" quotePrefix="1" applyNumberFormat="1" applyFont="1" applyBorder="1" applyAlignment="1" applyProtection="1">
      <alignment horizontal="center" vertical="center"/>
      <protection locked="0"/>
    </xf>
    <xf numFmtId="164" fontId="2" fillId="0" borderId="14" xfId="3" quotePrefix="1" applyNumberFormat="1" applyFont="1" applyBorder="1" applyAlignment="1" applyProtection="1">
      <alignment horizontal="center" vertical="center"/>
      <protection locked="0"/>
    </xf>
    <xf numFmtId="0" fontId="2" fillId="0" borderId="14" xfId="3" quotePrefix="1" applyFont="1" applyBorder="1" applyAlignment="1" applyProtection="1">
      <alignment horizontal="center" vertical="center"/>
      <protection locked="0"/>
    </xf>
    <xf numFmtId="165" fontId="2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17" fillId="0" borderId="0" xfId="0" applyFont="1" applyFill="1" applyBorder="1" applyProtection="1">
      <protection hidden="1"/>
    </xf>
    <xf numFmtId="0" fontId="2" fillId="0" borderId="15" xfId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9" fillId="0" borderId="0" xfId="4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8" fillId="0" borderId="0" xfId="1" applyFont="1" applyFill="1" applyBorder="1" applyAlignment="1" applyProtection="1">
      <protection locked="0"/>
    </xf>
    <xf numFmtId="0" fontId="8" fillId="0" borderId="0" xfId="5" applyFont="1" applyFill="1" applyBorder="1" applyAlignment="1" applyProtection="1">
      <alignment vertic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1" applyNumberFormat="1" applyFont="1" applyFill="1" applyAlignment="1" applyProtection="1">
      <alignment horizontal="center" vertical="center"/>
      <protection locked="0"/>
    </xf>
    <xf numFmtId="0" fontId="8" fillId="0" borderId="0" xfId="1" applyFont="1" applyFill="1" applyAlignment="1" applyProtection="1">
      <alignment horizontal="right" vertical="center"/>
      <protection locked="0"/>
    </xf>
    <xf numFmtId="0" fontId="4" fillId="0" borderId="12" xfId="0" applyFont="1" applyFill="1" applyBorder="1" applyProtection="1">
      <protection locked="0"/>
    </xf>
    <xf numFmtId="0" fontId="15" fillId="0" borderId="0" xfId="0" applyFont="1" applyFill="1" applyProtection="1">
      <protection locked="0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Fill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8" fillId="0" borderId="0" xfId="1" applyFont="1" applyFill="1" applyBorder="1" applyAlignment="1" applyProtection="1">
      <alignment horizontal="center"/>
      <protection locked="0"/>
    </xf>
    <xf numFmtId="0" fontId="8" fillId="0" borderId="0" xfId="5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8" fillId="0" borderId="0" xfId="1" applyFont="1" applyFill="1" applyBorder="1" applyAlignment="1" applyProtection="1">
      <alignment horizont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wrapText="1"/>
      <protection locked="0"/>
    </xf>
    <xf numFmtId="0" fontId="8" fillId="0" borderId="0" xfId="0" applyFont="1" applyFill="1" applyBorder="1" applyAlignment="1" applyProtection="1">
      <alignment horizont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7" xfId="0" applyFont="1" applyFill="1" applyBorder="1" applyAlignment="1" applyProtection="1">
      <alignment horizontal="center" vertical="center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8" xfId="0" applyFont="1" applyFill="1" applyBorder="1" applyAlignment="1" applyProtection="1">
      <alignment horizontal="center" vertical="center" wrapText="1"/>
      <protection locked="0"/>
    </xf>
    <xf numFmtId="0" fontId="12" fillId="0" borderId="9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2" fillId="0" borderId="4" xfId="0" applyFont="1" applyFill="1" applyBorder="1" applyAlignment="1" applyProtection="1">
      <alignment horizontal="center" vertical="center" textRotation="90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1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right" vertical="center"/>
      <protection locked="0"/>
    </xf>
    <xf numFmtId="0" fontId="8" fillId="0" borderId="0" xfId="1" applyFont="1" applyFill="1" applyAlignment="1" applyProtection="1">
      <alignment horizontal="center" vertical="center"/>
      <protection locked="0"/>
    </xf>
    <xf numFmtId="14" fontId="8" fillId="0" borderId="0" xfId="0" applyNumberFormat="1" applyFont="1" applyFill="1" applyAlignment="1" applyProtection="1">
      <alignment horizontal="left"/>
      <protection locked="0"/>
    </xf>
    <xf numFmtId="0" fontId="8" fillId="0" borderId="0" xfId="0" applyNumberFormat="1" applyFont="1" applyFill="1" applyAlignment="1" applyProtection="1">
      <alignment horizontal="left"/>
      <protection locked="0"/>
    </xf>
    <xf numFmtId="0" fontId="8" fillId="0" borderId="0" xfId="1" applyFont="1" applyFill="1" applyAlignment="1" applyProtection="1">
      <alignment horizontal="right" vertical="center"/>
      <protection locked="0"/>
    </xf>
    <xf numFmtId="0" fontId="8" fillId="0" borderId="0" xfId="1" applyNumberFormat="1" applyFont="1" applyFill="1" applyAlignment="1" applyProtection="1">
      <alignment horizontal="left" vertical="center"/>
      <protection locked="0"/>
    </xf>
    <xf numFmtId="0" fontId="20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alignment horizontal="center" vertical="top" wrapText="1"/>
      <protection locked="0"/>
    </xf>
    <xf numFmtId="0" fontId="8" fillId="0" borderId="0" xfId="1" applyFont="1" applyFill="1" applyAlignment="1" applyProtection="1">
      <alignment horizontal="center" vertical="top"/>
      <protection locked="0"/>
    </xf>
    <xf numFmtId="0" fontId="2" fillId="0" borderId="16" xfId="1" applyFont="1" applyFill="1" applyBorder="1" applyAlignment="1" applyProtection="1">
      <alignment horizontal="center" vertical="center"/>
      <protection locked="0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vertical="center"/>
    </xf>
    <xf numFmtId="0" fontId="12" fillId="0" borderId="18" xfId="0" applyFont="1" applyFill="1" applyBorder="1" applyAlignment="1">
      <alignment vertical="center"/>
    </xf>
    <xf numFmtId="14" fontId="2" fillId="0" borderId="16" xfId="0" applyNumberFormat="1" applyFont="1" applyFill="1" applyBorder="1" applyAlignment="1">
      <alignment horizontal="center" vertical="center"/>
    </xf>
    <xf numFmtId="164" fontId="2" fillId="0" borderId="16" xfId="3" quotePrefix="1" applyNumberFormat="1" applyFont="1" applyBorder="1" applyAlignment="1" applyProtection="1">
      <alignment horizontal="center" vertical="center"/>
      <protection locked="0"/>
    </xf>
    <xf numFmtId="164" fontId="2" fillId="0" borderId="18" xfId="3" quotePrefix="1" applyNumberFormat="1" applyFont="1" applyBorder="1" applyAlignment="1" applyProtection="1">
      <alignment horizontal="center" vertical="center"/>
      <protection locked="0"/>
    </xf>
    <xf numFmtId="0" fontId="2" fillId="0" borderId="18" xfId="3" quotePrefix="1" applyFont="1" applyBorder="1" applyAlignment="1" applyProtection="1">
      <alignment horizontal="center" vertical="center"/>
      <protection locked="0"/>
    </xf>
    <xf numFmtId="165" fontId="2" fillId="0" borderId="16" xfId="0" quotePrefix="1" applyNumberFormat="1" applyFont="1" applyFill="1" applyBorder="1" applyAlignment="1" applyProtection="1">
      <alignment horizontal="center" vertical="center"/>
      <protection locked="0"/>
    </xf>
    <xf numFmtId="165" fontId="16" fillId="0" borderId="16" xfId="0" applyNumberFormat="1" applyFont="1" applyFill="1" applyBorder="1" applyAlignment="1" applyProtection="1">
      <alignment horizontal="center" vertical="center"/>
      <protection hidden="1"/>
    </xf>
    <xf numFmtId="0" fontId="2" fillId="0" borderId="16" xfId="0" applyFont="1" applyFill="1" applyBorder="1" applyAlignment="1" applyProtection="1">
      <alignment horizontal="center" vertical="center"/>
      <protection hidden="1"/>
    </xf>
    <xf numFmtId="0" fontId="4" fillId="0" borderId="16" xfId="0" applyFont="1" applyFill="1" applyBorder="1" applyProtection="1">
      <protection locked="0"/>
    </xf>
  </cellXfs>
  <cellStyles count="7">
    <cellStyle name="Normal" xfId="0" builtinId="0"/>
    <cellStyle name="Normal 2" xfId="6"/>
    <cellStyle name="Normal_Bao cao tong hop ket qua thi ket thuc hoc phan_KT2" xfId="2"/>
    <cellStyle name="Normal_DS C07VT1" xfId="4"/>
    <cellStyle name="Normal_DS D07DT2" xfId="5"/>
    <cellStyle name="Normal_DS_lop khoa_2009 (kem theo cac QD thanh lap lop)" xfId="3"/>
    <cellStyle name="Normal_Sheet1" xfId="1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800100</xdr:colOff>
      <xdr:row>2</xdr:row>
      <xdr:rowOff>409575</xdr:rowOff>
    </xdr:from>
    <xdr:to>
      <xdr:col>4</xdr:col>
      <xdr:colOff>238125</xdr:colOff>
      <xdr:row>2</xdr:row>
      <xdr:rowOff>409575</xdr:rowOff>
    </xdr:to>
    <xdr:cxnSp macro="">
      <xdr:nvCxnSpPr>
        <xdr:cNvPr id="3" name="Straight Connector 2"/>
        <xdr:cNvCxnSpPr/>
      </xdr:nvCxnSpPr>
      <xdr:spPr>
        <a:xfrm>
          <a:off x="1104900" y="1038225"/>
          <a:ext cx="1276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J24"/>
  <sheetViews>
    <sheetView tabSelected="1" topLeftCell="B1" zoomScaleNormal="100" workbookViewId="0">
      <pane ySplit="3" topLeftCell="A4" activePane="bottomLeft" state="frozen"/>
      <selection activeCell="C12" sqref="C12"/>
      <selection pane="bottomLeft" activeCell="B9" sqref="A9:XFD10"/>
    </sheetView>
  </sheetViews>
  <sheetFormatPr defaultColWidth="9" defaultRowHeight="15.75" x14ac:dyDescent="0.25"/>
  <cols>
    <col min="1" max="1" width="4.75" style="4" hidden="1" customWidth="1"/>
    <col min="2" max="2" width="4" style="4" customWidth="1"/>
    <col min="3" max="3" width="10.625" style="4" customWidth="1"/>
    <col min="4" max="4" width="11.125" style="4" customWidth="1"/>
    <col min="5" max="5" width="6.5" style="4" customWidth="1"/>
    <col min="6" max="6" width="11.25" style="4" customWidth="1"/>
    <col min="7" max="10" width="4.375" style="4" customWidth="1"/>
    <col min="11" max="11" width="3.25" style="4" customWidth="1"/>
    <col min="12" max="12" width="4.875" style="4" customWidth="1"/>
    <col min="13" max="13" width="9.625" style="4" customWidth="1"/>
    <col min="14" max="14" width="9.875" style="4" customWidth="1"/>
    <col min="15" max="15" width="5.25" style="4" hidden="1" customWidth="1"/>
    <col min="16" max="16" width="6.5" style="4" hidden="1" customWidth="1"/>
    <col min="17" max="17" width="11" style="4" customWidth="1"/>
    <col min="18" max="18" width="8.625" style="4" hidden="1" customWidth="1"/>
    <col min="19" max="19" width="5.25" style="4" customWidth="1"/>
    <col min="20" max="20" width="9.75" style="2" customWidth="1"/>
    <col min="21" max="36" width="9" style="3"/>
    <col min="37" max="16384" width="9" style="4"/>
  </cols>
  <sheetData>
    <row r="1" spans="1:36" ht="19.5" customHeight="1" x14ac:dyDescent="0.3">
      <c r="G1" s="90" t="s">
        <v>41</v>
      </c>
      <c r="H1" s="90"/>
      <c r="I1" s="90"/>
      <c r="J1" s="90"/>
      <c r="K1" s="90"/>
      <c r="L1" s="90"/>
      <c r="M1" s="91"/>
      <c r="N1" s="91"/>
      <c r="O1" s="91"/>
      <c r="P1" s="91"/>
      <c r="Q1" s="91"/>
    </row>
    <row r="2" spans="1:36" ht="30" customHeight="1" x14ac:dyDescent="0.25">
      <c r="B2" s="92" t="s">
        <v>0</v>
      </c>
      <c r="C2" s="92"/>
      <c r="D2" s="92"/>
      <c r="E2" s="92"/>
      <c r="F2" s="92"/>
      <c r="G2" s="61" t="s">
        <v>1</v>
      </c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</row>
    <row r="3" spans="1:36" ht="42.75" customHeight="1" x14ac:dyDescent="0.25">
      <c r="B3" s="93" t="s">
        <v>53</v>
      </c>
      <c r="C3" s="94"/>
      <c r="D3" s="94"/>
      <c r="E3" s="94"/>
      <c r="F3" s="94"/>
      <c r="G3" s="62" t="s">
        <v>43</v>
      </c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5"/>
      <c r="AB3" s="2"/>
      <c r="AC3" s="6"/>
      <c r="AD3" s="2"/>
      <c r="AE3" s="2"/>
      <c r="AF3" s="2"/>
      <c r="AG3" s="6"/>
      <c r="AH3" s="2"/>
    </row>
    <row r="4" spans="1:36" ht="33.75" customHeight="1" x14ac:dyDescent="0.25">
      <c r="B4" s="88" t="s">
        <v>2</v>
      </c>
      <c r="C4" s="88"/>
      <c r="D4" s="89" t="s">
        <v>60</v>
      </c>
      <c r="E4" s="89"/>
      <c r="F4" s="89"/>
      <c r="G4" s="89"/>
      <c r="H4" s="89"/>
      <c r="I4" s="89"/>
      <c r="J4" s="89"/>
      <c r="K4" s="89"/>
      <c r="L4" s="89"/>
      <c r="M4" s="89"/>
      <c r="N4" s="88"/>
      <c r="O4" s="88"/>
      <c r="P4" s="88"/>
      <c r="Q4" s="9"/>
      <c r="U4" s="83" t="s">
        <v>3</v>
      </c>
      <c r="V4" s="83" t="s">
        <v>4</v>
      </c>
      <c r="W4" s="83" t="s">
        <v>5</v>
      </c>
      <c r="X4" s="83" t="s">
        <v>6</v>
      </c>
      <c r="Y4" s="83"/>
      <c r="Z4" s="83"/>
      <c r="AA4" s="83"/>
      <c r="AB4" s="83" t="s">
        <v>7</v>
      </c>
      <c r="AC4" s="83"/>
      <c r="AD4" s="83" t="s">
        <v>8</v>
      </c>
      <c r="AE4" s="83"/>
      <c r="AF4" s="83" t="s">
        <v>9</v>
      </c>
      <c r="AG4" s="83"/>
      <c r="AH4" s="83" t="s">
        <v>10</v>
      </c>
      <c r="AI4" s="83"/>
      <c r="AJ4" s="8"/>
    </row>
    <row r="5" spans="1:36" ht="17.25" customHeight="1" x14ac:dyDescent="0.25">
      <c r="B5" s="84" t="s">
        <v>11</v>
      </c>
      <c r="C5" s="84"/>
      <c r="D5" s="54">
        <v>3</v>
      </c>
      <c r="E5" s="85" t="s">
        <v>12</v>
      </c>
      <c r="F5" s="85"/>
      <c r="G5" s="86">
        <v>43981</v>
      </c>
      <c r="H5" s="87"/>
      <c r="I5" s="87"/>
      <c r="J5" s="87"/>
      <c r="K5" s="9"/>
      <c r="L5" s="9"/>
      <c r="M5" s="9"/>
      <c r="N5" s="55" t="s">
        <v>42</v>
      </c>
      <c r="O5" s="9"/>
      <c r="P5" s="9"/>
      <c r="Q5" s="9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"/>
    </row>
    <row r="6" spans="1:36" ht="30.75" customHeight="1" x14ac:dyDescent="0.25">
      <c r="A6" s="58" t="s">
        <v>13</v>
      </c>
      <c r="B6" s="58" t="s">
        <v>13</v>
      </c>
      <c r="C6" s="71" t="s">
        <v>14</v>
      </c>
      <c r="D6" s="73" t="s">
        <v>15</v>
      </c>
      <c r="E6" s="74"/>
      <c r="F6" s="58" t="s">
        <v>4</v>
      </c>
      <c r="G6" s="78" t="s">
        <v>16</v>
      </c>
      <c r="H6" s="78" t="s">
        <v>17</v>
      </c>
      <c r="I6" s="78" t="s">
        <v>18</v>
      </c>
      <c r="J6" s="78" t="s">
        <v>19</v>
      </c>
      <c r="K6" s="81" t="s">
        <v>20</v>
      </c>
      <c r="L6" s="79" t="s">
        <v>21</v>
      </c>
      <c r="M6" s="82"/>
      <c r="N6" s="81" t="s">
        <v>22</v>
      </c>
      <c r="O6" s="81" t="s">
        <v>23</v>
      </c>
      <c r="P6" s="58" t="s">
        <v>24</v>
      </c>
      <c r="Q6" s="58" t="s">
        <v>25</v>
      </c>
      <c r="R6" s="58" t="s">
        <v>48</v>
      </c>
      <c r="S6" s="58" t="s">
        <v>49</v>
      </c>
      <c r="U6" s="83"/>
      <c r="V6" s="83"/>
      <c r="W6" s="83"/>
      <c r="X6" s="10" t="s">
        <v>26</v>
      </c>
      <c r="Y6" s="10" t="s">
        <v>27</v>
      </c>
      <c r="Z6" s="10" t="s">
        <v>28</v>
      </c>
      <c r="AA6" s="10" t="s">
        <v>29</v>
      </c>
      <c r="AB6" s="10" t="s">
        <v>30</v>
      </c>
      <c r="AC6" s="10" t="s">
        <v>29</v>
      </c>
      <c r="AD6" s="10" t="s">
        <v>30</v>
      </c>
      <c r="AE6" s="10" t="s">
        <v>29</v>
      </c>
      <c r="AF6" s="10" t="s">
        <v>30</v>
      </c>
      <c r="AG6" s="10" t="s">
        <v>29</v>
      </c>
      <c r="AH6" s="10" t="s">
        <v>30</v>
      </c>
      <c r="AI6" s="11" t="s">
        <v>29</v>
      </c>
      <c r="AJ6" s="12"/>
    </row>
    <row r="7" spans="1:36" ht="34.5" customHeight="1" x14ac:dyDescent="0.25">
      <c r="A7" s="60"/>
      <c r="B7" s="60"/>
      <c r="C7" s="72"/>
      <c r="D7" s="75"/>
      <c r="E7" s="76"/>
      <c r="F7" s="60"/>
      <c r="G7" s="78"/>
      <c r="H7" s="78"/>
      <c r="I7" s="78"/>
      <c r="J7" s="78"/>
      <c r="K7" s="81"/>
      <c r="L7" s="13" t="s">
        <v>31</v>
      </c>
      <c r="M7" s="13" t="s">
        <v>32</v>
      </c>
      <c r="N7" s="81"/>
      <c r="O7" s="81"/>
      <c r="P7" s="59"/>
      <c r="Q7" s="59"/>
      <c r="R7" s="59"/>
      <c r="S7" s="59"/>
      <c r="T7" s="14"/>
      <c r="U7" s="15" t="str">
        <f>+D4</f>
        <v xml:space="preserve"> Lập trình hướng đối tượng</v>
      </c>
      <c r="V7" s="16">
        <f>+O4</f>
        <v>0</v>
      </c>
      <c r="W7" s="17">
        <f>+$AF$7+$AH$7+$AD$7</f>
        <v>2</v>
      </c>
      <c r="X7" s="6" t="e">
        <f>COUNTIF(#REF!,"Khiển trách")</f>
        <v>#REF!</v>
      </c>
      <c r="Y7" s="6" t="e">
        <f>COUNTIF(#REF!,"Cảnh cáo")</f>
        <v>#REF!</v>
      </c>
      <c r="Z7" s="6" t="e">
        <f>COUNTIF(#REF!,"Đình chỉ thi")</f>
        <v>#REF!</v>
      </c>
      <c r="AA7" s="18" t="e">
        <f>+($X$7+$Y$7+$Z$7)/$W$7*100%</f>
        <v>#REF!</v>
      </c>
      <c r="AB7" s="6" t="e">
        <f>SUM(COUNTIF(#REF!,"Vắng"),COUNTIF(#REF!,"Vắng có phép"))</f>
        <v>#REF!</v>
      </c>
      <c r="AC7" s="19" t="e">
        <f>+$AB$7/$W$7</f>
        <v>#REF!</v>
      </c>
      <c r="AD7" s="20">
        <f>COUNTIF($T$8:$T$27,"Thi lại")</f>
        <v>0</v>
      </c>
      <c r="AE7" s="19">
        <f>+$AD$7/$W$7</f>
        <v>0</v>
      </c>
      <c r="AF7" s="20">
        <f>COUNTIF($T$8:$T$28,"Học lại")</f>
        <v>2</v>
      </c>
      <c r="AG7" s="19">
        <f>+$AF$7/$W$7</f>
        <v>1</v>
      </c>
      <c r="AH7" s="6">
        <f>COUNTIF($T$9:$T$28,"Đạt")</f>
        <v>0</v>
      </c>
      <c r="AI7" s="18">
        <f>+$AH$7/$W$7</f>
        <v>0</v>
      </c>
      <c r="AJ7" s="21"/>
    </row>
    <row r="8" spans="1:36" ht="14.25" customHeight="1" x14ac:dyDescent="0.25">
      <c r="B8" s="79" t="s">
        <v>33</v>
      </c>
      <c r="C8" s="80"/>
      <c r="D8" s="80"/>
      <c r="E8" s="80"/>
      <c r="F8" s="80"/>
      <c r="G8" s="22">
        <v>10</v>
      </c>
      <c r="H8" s="22">
        <v>20</v>
      </c>
      <c r="I8" s="23">
        <v>20</v>
      </c>
      <c r="J8" s="22">
        <v>0</v>
      </c>
      <c r="K8" s="24"/>
      <c r="L8" s="25"/>
      <c r="M8" s="25"/>
      <c r="N8" s="25"/>
      <c r="O8" s="26">
        <f>100-(G8+H8+I8+J8)</f>
        <v>50</v>
      </c>
      <c r="P8" s="60"/>
      <c r="Q8" s="60"/>
      <c r="R8" s="60"/>
      <c r="S8" s="60"/>
      <c r="U8" s="2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8"/>
    </row>
    <row r="9" spans="1:36" ht="38.25" customHeight="1" x14ac:dyDescent="0.25">
      <c r="A9" s="28">
        <v>1</v>
      </c>
      <c r="B9" s="28">
        <f>IF(LEN(C9=0),SUBTOTAL(3,$C$8:C9),"")</f>
        <v>1</v>
      </c>
      <c r="C9" s="29" t="s">
        <v>54</v>
      </c>
      <c r="D9" s="30" t="s">
        <v>55</v>
      </c>
      <c r="E9" s="31" t="s">
        <v>56</v>
      </c>
      <c r="F9" s="32" t="s">
        <v>57</v>
      </c>
      <c r="G9" s="33">
        <v>10</v>
      </c>
      <c r="H9" s="34">
        <v>7.5</v>
      </c>
      <c r="I9" s="34">
        <v>4</v>
      </c>
      <c r="J9" s="34" t="s">
        <v>34</v>
      </c>
      <c r="K9" s="35"/>
      <c r="L9" s="35"/>
      <c r="M9" s="35"/>
      <c r="N9" s="35"/>
      <c r="O9" s="36" t="s">
        <v>34</v>
      </c>
      <c r="P9" s="41">
        <f>IF(O9="H","I",IF(OR(O9="DC",O9="C",O9="V"),0,ROUND(SUMPRODUCT(G9:O9,$G$8:$O$8)/100,1)))</f>
        <v>3.3</v>
      </c>
      <c r="Q9" s="37" t="str">
        <f>IF(OR($G9=0,$H9=0,$I9=0,$J9=0),"Không đủ ĐKDT",IF(AND(O9=0,P9&gt;=4),"Không đạt",IF(O9="V", "Vắng", IF(O9="DC", "Đình chỉ thi",IF(O9="H", "Vắng có phép","")))))</f>
        <v/>
      </c>
      <c r="R9" s="56" t="s">
        <v>61</v>
      </c>
      <c r="S9" s="56" t="s">
        <v>52</v>
      </c>
      <c r="T9" s="38" t="str">
        <f>IF(Q9="Không đủ ĐKDT","Học lại",IF(Q9="Đình chỉ thi","Học lại",IF(AND(MID(F9,2,2)&lt;"12",Q9="Vắng"),"Thi lại",IF(Q9="Vắng có phép", "Thi lại",IF(AND((MID(F9,2,2)&lt;"12"),P9&lt;4.5),"Thi lại",IF(AND((MID(F9,2,2)&lt;"20"),P9&lt;4),"Học lại",IF(AND((MID(F9,2,2)&gt;"19"),P9&lt;4),"Thi lại",IF(AND(MID(F9,2,2)&gt;"19",O9=0),"Thi lại",IF(AND((MID(F9,2,2)&lt;"12"),O9=0),"Thi lại",IF(AND((MID(F9,2,2)&lt;"20"),(MID(F9,2,2)&gt;"11"),O9=0),"Học lại","Đạt"))))))))))</f>
        <v>Học lại</v>
      </c>
      <c r="U9" s="38"/>
      <c r="V9" s="39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8"/>
    </row>
    <row r="10" spans="1:36" ht="38.25" customHeight="1" x14ac:dyDescent="0.25">
      <c r="A10" s="40">
        <v>2</v>
      </c>
      <c r="B10" s="95">
        <f>IF(LEN(C10=0),SUBTOTAL(3,$C$8:C10),"")</f>
        <v>2</v>
      </c>
      <c r="C10" s="96" t="s">
        <v>58</v>
      </c>
      <c r="D10" s="97" t="s">
        <v>50</v>
      </c>
      <c r="E10" s="98" t="s">
        <v>51</v>
      </c>
      <c r="F10" s="99" t="s">
        <v>59</v>
      </c>
      <c r="G10" s="100">
        <v>10</v>
      </c>
      <c r="H10" s="101">
        <v>3</v>
      </c>
      <c r="I10" s="101">
        <v>3</v>
      </c>
      <c r="J10" s="101" t="s">
        <v>34</v>
      </c>
      <c r="K10" s="102"/>
      <c r="L10" s="102"/>
      <c r="M10" s="102"/>
      <c r="N10" s="102"/>
      <c r="O10" s="103" t="s">
        <v>34</v>
      </c>
      <c r="P10" s="104">
        <f t="shared" ref="P10" si="0">IF(O10="H","I",IF(OR(O10="DC",O10="C",O10="V"),0,ROUND(SUMPRODUCT(G10:O10,$G$8:$O$8)/100,1)))</f>
        <v>2.2000000000000002</v>
      </c>
      <c r="Q10" s="105" t="str">
        <f t="shared" ref="Q10" si="1">IF(OR($G10=0,$H10=0,$I10=0,$J10=0),"Không đủ ĐKDT",IF(AND(O10=0,P10&gt;=4),"Không đạt",IF(O10="V", "Vắng", IF(O10="DC", "Đình chỉ thi",IF(O10="H", "Vắng có phép","")))))</f>
        <v/>
      </c>
      <c r="R10" s="106" t="s">
        <v>61</v>
      </c>
      <c r="S10" s="106" t="s">
        <v>62</v>
      </c>
      <c r="T10" s="38" t="str">
        <f t="shared" ref="T10" si="2">IF(Q10="Không đủ ĐKDT","Học lại",IF(Q10="Đình chỉ thi","Học lại",IF(AND(MID(F10,2,2)&lt;"12",Q10="Vắng"),"Thi lại",IF(Q10="Vắng có phép", "Thi lại",IF(AND((MID(F10,2,2)&lt;"12"),P10&lt;4.5),"Thi lại",IF(AND((MID(F10,2,2)&lt;"20"),P10&lt;4),"Học lại",IF(AND((MID(F10,2,2)&gt;"19"),P10&lt;4),"Thi lại",IF(AND(MID(F10,2,2)&gt;"19",O10=0),"Thi lại",IF(AND((MID(F10,2,2)&lt;"12"),O10=0),"Thi lại",IF(AND((MID(F10,2,2)&lt;"20"),(MID(F10,2,2)&gt;"11"),O10=0),"Học lại","Đạt"))))))))))</f>
        <v>Học lại</v>
      </c>
      <c r="U10" s="38"/>
      <c r="V10" s="27"/>
      <c r="W10" s="27"/>
      <c r="X10" s="27"/>
      <c r="Y10" s="10"/>
      <c r="Z10" s="10"/>
      <c r="AA10" s="10"/>
      <c r="AB10" s="10"/>
      <c r="AC10" s="7"/>
      <c r="AD10" s="10"/>
      <c r="AE10" s="10"/>
      <c r="AF10" s="10"/>
      <c r="AG10" s="10"/>
      <c r="AH10" s="10"/>
      <c r="AI10" s="10"/>
      <c r="AJ10" s="12"/>
    </row>
    <row r="11" spans="1:36" ht="24.75" hidden="1" customHeight="1" x14ac:dyDescent="0.25">
      <c r="B11" s="45"/>
      <c r="C11" s="45"/>
      <c r="D11" s="46"/>
      <c r="E11" s="47"/>
      <c r="F11" s="1"/>
      <c r="G11" s="1"/>
      <c r="H11" s="1"/>
      <c r="I11" s="77" t="s">
        <v>44</v>
      </c>
      <c r="J11" s="77"/>
      <c r="K11" s="77"/>
      <c r="L11" s="77"/>
      <c r="M11" s="77"/>
      <c r="N11" s="77"/>
      <c r="O11" s="77"/>
      <c r="P11" s="77"/>
      <c r="Q11" s="77"/>
      <c r="R11" s="1"/>
      <c r="S11" s="57" t="s">
        <v>47</v>
      </c>
    </row>
    <row r="12" spans="1:36" ht="25.5" hidden="1" customHeight="1" x14ac:dyDescent="0.25">
      <c r="A12" s="48"/>
      <c r="B12" s="64" t="s">
        <v>35</v>
      </c>
      <c r="C12" s="64"/>
      <c r="D12" s="64"/>
      <c r="E12" s="64"/>
      <c r="F12" s="64"/>
      <c r="G12" s="64"/>
      <c r="H12" s="49"/>
      <c r="I12" s="69" t="s">
        <v>45</v>
      </c>
      <c r="J12" s="70"/>
      <c r="K12" s="70"/>
      <c r="L12" s="70"/>
      <c r="M12" s="70"/>
      <c r="N12" s="70"/>
      <c r="O12" s="70"/>
      <c r="P12" s="70"/>
      <c r="Q12" s="70"/>
      <c r="R12" s="1"/>
      <c r="S12" s="57" t="s">
        <v>47</v>
      </c>
    </row>
    <row r="13" spans="1:36" s="42" customFormat="1" hidden="1" x14ac:dyDescent="0.25">
      <c r="B13" s="64" t="s">
        <v>36</v>
      </c>
      <c r="C13" s="64"/>
      <c r="D13" s="65" t="s">
        <v>37</v>
      </c>
      <c r="E13" s="65"/>
      <c r="F13" s="65"/>
      <c r="G13" s="65"/>
      <c r="H13" s="53"/>
      <c r="I13" s="53"/>
      <c r="J13" s="44"/>
      <c r="K13" s="44"/>
      <c r="L13" s="44"/>
      <c r="M13" s="44"/>
      <c r="N13" s="44"/>
      <c r="O13" s="44"/>
      <c r="P13" s="44"/>
      <c r="Q13" s="44"/>
      <c r="R13" s="1"/>
      <c r="S13" s="57" t="s">
        <v>47</v>
      </c>
      <c r="T13" s="2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42" customFormat="1" hidden="1" x14ac:dyDescent="0.25">
      <c r="A14" s="4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57" t="s">
        <v>47</v>
      </c>
      <c r="T14" s="2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42" customFormat="1" hidden="1" x14ac:dyDescent="0.25">
      <c r="A15" s="4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57" t="s">
        <v>47</v>
      </c>
      <c r="T15" s="2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42" customFormat="1" hidden="1" x14ac:dyDescent="0.25">
      <c r="A16" s="4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57" t="s">
        <v>47</v>
      </c>
      <c r="T16" s="2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42" customFormat="1" ht="18" hidden="1" customHeight="1" x14ac:dyDescent="0.25">
      <c r="A17" s="4"/>
      <c r="B17" s="66"/>
      <c r="C17" s="66"/>
      <c r="D17" s="66"/>
      <c r="E17" s="66"/>
      <c r="F17" s="66"/>
      <c r="G17" s="66"/>
      <c r="H17" s="66"/>
      <c r="I17" s="66" t="s">
        <v>40</v>
      </c>
      <c r="J17" s="66"/>
      <c r="K17" s="66"/>
      <c r="L17" s="66"/>
      <c r="M17" s="66"/>
      <c r="N17" s="66"/>
      <c r="O17" s="66"/>
      <c r="P17" s="66"/>
      <c r="Q17" s="66"/>
      <c r="R17" s="1"/>
      <c r="S17" s="57" t="s">
        <v>47</v>
      </c>
      <c r="T17" s="2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36.75" customHeight="1" x14ac:dyDescent="0.25">
      <c r="B18" s="67" t="s">
        <v>38</v>
      </c>
      <c r="C18" s="64"/>
      <c r="D18" s="64"/>
      <c r="E18" s="64"/>
      <c r="F18" s="64"/>
      <c r="G18" s="67" t="s">
        <v>39</v>
      </c>
      <c r="H18" s="67"/>
      <c r="I18" s="67"/>
      <c r="J18" s="67"/>
      <c r="K18" s="67"/>
      <c r="L18" s="67"/>
      <c r="M18" s="68" t="s">
        <v>45</v>
      </c>
      <c r="N18" s="68"/>
      <c r="O18" s="68"/>
      <c r="P18" s="68"/>
      <c r="Q18" s="68"/>
      <c r="S18" s="3" t="s">
        <v>46</v>
      </c>
    </row>
    <row r="19" spans="1:36" x14ac:dyDescent="0.25">
      <c r="B19" s="43"/>
      <c r="C19" s="50"/>
      <c r="D19" s="50"/>
      <c r="E19" s="51"/>
      <c r="F19" s="51"/>
      <c r="G19" s="52"/>
      <c r="H19" s="53"/>
      <c r="I19" s="53"/>
      <c r="J19" s="1"/>
      <c r="K19" s="1"/>
      <c r="L19" s="1"/>
      <c r="M19" s="1"/>
      <c r="N19" s="1"/>
      <c r="O19" s="1"/>
      <c r="P19" s="1"/>
      <c r="Q19" s="1"/>
      <c r="S19" s="3" t="s">
        <v>46</v>
      </c>
    </row>
    <row r="20" spans="1:36" x14ac:dyDescent="0.25">
      <c r="B20" s="64" t="s">
        <v>36</v>
      </c>
      <c r="C20" s="64"/>
      <c r="D20" s="65" t="s">
        <v>37</v>
      </c>
      <c r="E20" s="65"/>
      <c r="F20" s="65"/>
      <c r="G20" s="65"/>
      <c r="H20" s="53"/>
      <c r="I20" s="53"/>
      <c r="J20" s="44"/>
      <c r="K20" s="44"/>
      <c r="L20" s="44"/>
      <c r="M20" s="44"/>
      <c r="N20" s="44"/>
      <c r="O20" s="44"/>
      <c r="P20" s="44"/>
      <c r="Q20" s="44"/>
      <c r="S20" s="3" t="s">
        <v>46</v>
      </c>
    </row>
    <row r="21" spans="1:36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S21" s="3" t="s">
        <v>46</v>
      </c>
    </row>
    <row r="22" spans="1:36" x14ac:dyDescent="0.25">
      <c r="S22" s="3" t="s">
        <v>46</v>
      </c>
    </row>
    <row r="23" spans="1:36" x14ac:dyDescent="0.25">
      <c r="S23" s="3" t="s">
        <v>46</v>
      </c>
    </row>
    <row r="24" spans="1:36" x14ac:dyDescent="0.25"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 t="s">
        <v>40</v>
      </c>
      <c r="N24" s="63"/>
      <c r="O24" s="63"/>
      <c r="P24" s="63"/>
      <c r="Q24" s="63"/>
      <c r="S24" s="3" t="s">
        <v>46</v>
      </c>
    </row>
  </sheetData>
  <sheetProtection formatCells="0" formatColumns="0" formatRows="0" insertColumns="0" insertRows="0" insertHyperlinks="0" deleteColumns="0" deleteRows="0" sort="0" autoFilter="0" pivotTables="0"/>
  <autoFilter ref="A8:AJ24">
    <filterColumn colId="1" showButton="0"/>
    <filterColumn colId="2" showButton="0"/>
    <filterColumn colId="3" showButton="0"/>
    <filterColumn colId="4" showButton="0"/>
    <filterColumn colId="5" showButton="0"/>
  </autoFilter>
  <mergeCells count="55">
    <mergeCell ref="G1:L1"/>
    <mergeCell ref="M1:Q1"/>
    <mergeCell ref="B2:F2"/>
    <mergeCell ref="B3:F3"/>
    <mergeCell ref="AH4:AI5"/>
    <mergeCell ref="B5:C5"/>
    <mergeCell ref="E5:F5"/>
    <mergeCell ref="G5:J5"/>
    <mergeCell ref="V4:V6"/>
    <mergeCell ref="W4:W6"/>
    <mergeCell ref="X4:AA5"/>
    <mergeCell ref="AB4:AC5"/>
    <mergeCell ref="AD4:AE5"/>
    <mergeCell ref="AF4:AG5"/>
    <mergeCell ref="U4:U6"/>
    <mergeCell ref="B6:B7"/>
    <mergeCell ref="B4:C4"/>
    <mergeCell ref="D4:M4"/>
    <mergeCell ref="N4:P4"/>
    <mergeCell ref="B12:G12"/>
    <mergeCell ref="I12:Q12"/>
    <mergeCell ref="Q6:Q8"/>
    <mergeCell ref="C6:C7"/>
    <mergeCell ref="D6:E7"/>
    <mergeCell ref="F6:F7"/>
    <mergeCell ref="I11:Q11"/>
    <mergeCell ref="J6:J7"/>
    <mergeCell ref="B8:F8"/>
    <mergeCell ref="O6:O7"/>
    <mergeCell ref="P6:P8"/>
    <mergeCell ref="K6:K7"/>
    <mergeCell ref="L6:M6"/>
    <mergeCell ref="N6:N7"/>
    <mergeCell ref="G6:G7"/>
    <mergeCell ref="H6:H7"/>
    <mergeCell ref="B24:D24"/>
    <mergeCell ref="E24:F24"/>
    <mergeCell ref="G24:L24"/>
    <mergeCell ref="M24:Q24"/>
    <mergeCell ref="B13:C13"/>
    <mergeCell ref="D13:G13"/>
    <mergeCell ref="B17:C17"/>
    <mergeCell ref="D17:H17"/>
    <mergeCell ref="I17:Q17"/>
    <mergeCell ref="B18:F18"/>
    <mergeCell ref="G18:L18"/>
    <mergeCell ref="M18:Q18"/>
    <mergeCell ref="B20:C20"/>
    <mergeCell ref="D20:G20"/>
    <mergeCell ref="R6:R8"/>
    <mergeCell ref="S6:S8"/>
    <mergeCell ref="A6:A7"/>
    <mergeCell ref="G2:S2"/>
    <mergeCell ref="G3:S3"/>
    <mergeCell ref="I6:I7"/>
  </mergeCells>
  <conditionalFormatting sqref="G9:O9">
    <cfRule type="cellIs" dxfId="11" priority="31" operator="greaterThan">
      <formula>10</formula>
    </cfRule>
  </conditionalFormatting>
  <conditionalFormatting sqref="O9">
    <cfRule type="cellIs" dxfId="10" priority="27" operator="greaterThan">
      <formula>10</formula>
    </cfRule>
    <cfRule type="cellIs" dxfId="9" priority="28" operator="greaterThan">
      <formula>10</formula>
    </cfRule>
    <cfRule type="cellIs" dxfId="8" priority="29" operator="greaterThan">
      <formula>10</formula>
    </cfRule>
  </conditionalFormatting>
  <conditionalFormatting sqref="G9:J9">
    <cfRule type="cellIs" dxfId="7" priority="26" operator="greaterThan">
      <formula>10</formula>
    </cfRule>
  </conditionalFormatting>
  <conditionalFormatting sqref="G9:J9">
    <cfRule type="cellIs" priority="14" operator="greaterThan">
      <formula>10</formula>
    </cfRule>
  </conditionalFormatting>
  <conditionalFormatting sqref="G10:O10">
    <cfRule type="cellIs" dxfId="6" priority="13" operator="greaterThan">
      <formula>10</formula>
    </cfRule>
  </conditionalFormatting>
  <conditionalFormatting sqref="O10">
    <cfRule type="cellIs" dxfId="5" priority="9" operator="greaterThan">
      <formula>10</formula>
    </cfRule>
    <cfRule type="cellIs" dxfId="4" priority="10" operator="greaterThan">
      <formula>10</formula>
    </cfRule>
    <cfRule type="cellIs" dxfId="3" priority="11" operator="greaterThan">
      <formula>10</formula>
    </cfRule>
  </conditionalFormatting>
  <conditionalFormatting sqref="G10:J10">
    <cfRule type="cellIs" dxfId="2" priority="8" operator="greaterThan">
      <formula>10</formula>
    </cfRule>
  </conditionalFormatting>
  <conditionalFormatting sqref="G10:J10">
    <cfRule type="cellIs" priority="1" operator="greaterThan">
      <formula>10</formula>
    </cfRule>
  </conditionalFormatting>
  <conditionalFormatting sqref="C11:C1048576 C2 C4:C9">
    <cfRule type="duplicateValues" dxfId="1" priority="32"/>
  </conditionalFormatting>
  <conditionalFormatting sqref="C10">
    <cfRule type="duplicateValues" dxfId="0" priority="37"/>
  </conditionalFormatting>
  <dataValidations count="1">
    <dataValidation allowBlank="1" showInputMessage="1" showErrorMessage="1" errorTitle="Không xóa dữ liệu" error="Không xóa dữ liệu" prompt="Không xóa dữ liệu" sqref="V3:AI3 U4:AI7 T9:V9 AJ3:AJ7 T10:U10"/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1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2020-05-20T08:05:59Z</cp:lastPrinted>
  <dcterms:created xsi:type="dcterms:W3CDTF">2018-04-26T09:54:49Z</dcterms:created>
  <dcterms:modified xsi:type="dcterms:W3CDTF">2020-05-20T08:06:04Z</dcterms:modified>
</cp:coreProperties>
</file>