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'Nhom(1)'!$A$8:$AJ$22</definedName>
    <definedName name="Date_time">#REF!</definedName>
    <definedName name="_xlnm.Print_Titles" localSheetId="0">'Nhom(1)'!$4:$8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O8" i="1"/>
  <c r="P9" i="1" s="1"/>
  <c r="Q9" i="1" s="1"/>
  <c r="V7" i="1"/>
  <c r="U7" i="1"/>
  <c r="Z7" i="1"/>
  <c r="AB7" i="1"/>
  <c r="X7" i="1"/>
  <c r="Y7" i="1"/>
  <c r="AH7" i="1" l="1"/>
  <c r="AF7" i="1"/>
  <c r="AD7" i="1"/>
  <c r="W7" i="1" l="1"/>
  <c r="AC7" i="1" s="1"/>
  <c r="AA7" i="1"/>
  <c r="AG7" i="1"/>
  <c r="AI7" i="1" l="1"/>
  <c r="AE7" i="1"/>
</calcChain>
</file>

<file path=xl/sharedStrings.xml><?xml version="1.0" encoding="utf-8"?>
<sst xmlns="http://schemas.openxmlformats.org/spreadsheetml/2006/main" count="85" uniqueCount="59">
  <si>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</si>
  <si>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</si>
  <si>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</si>
  <si>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</si>
  <si>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</si>
  <si>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</si>
  <si>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</si>
  <si>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</si>
  <si>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</si>
  <si>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</si>
  <si>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</si>
  <si>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</si>
  <si>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</si>
  <si>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</si>
  <si>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</si>
  <si>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</si>
  <si>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</si>
  <si>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</si>
  <si>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</si>
  <si>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</si>
  <si>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</si>
  <si>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</si>
  <si>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</si>
  <si>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</si>
  <si>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</si>
  <si>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</si>
  <si>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</si>
  <si>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</si>
  <si>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</si>
  <si>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</si>
  <si>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</si>
  <si>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</si>
  <si>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</si>
  <si>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</si>
  <si>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</si>
  <si>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</si>
  <si>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</si>
  <si>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</si>
  <si>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</si>
  <si>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</si>
  <si>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</si>
  <si>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</si>
  <si>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</si>
  <si>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</si>
  <si>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</si>
  <si>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</si>
  <si>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</si>
  <si>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</si>
  <si>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</si>
  <si>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Thi lần 2 học kỳ II năm học 2019 - 2020</t>
  </si>
  <si>
    <t>B16DCCN030</t>
  </si>
  <si>
    <t>Nguyễn Xuân</t>
  </si>
  <si>
    <t>Chiến</t>
  </si>
  <si>
    <t>D16CNPM3</t>
  </si>
  <si>
    <t>INT1449</t>
  </si>
  <si>
    <t>01</t>
  </si>
  <si>
    <t>Phát triển ứng dụng cho các thiết bị di động (INT1449)</t>
  </si>
  <si>
    <t>8g00</t>
  </si>
  <si>
    <t>501-A3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</si>
</sst>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97">
    <xf numFmtId="0" fontId="0" fillId="0" borderId="0" xfId="0"/>
    <xf numFmtId="0" fontId="4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6" fillId="0" borderId="0" xfId="6" applyFont="1" applyFill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textRotation="90" wrapText="1"/>
      <protection locked="0"/>
    </xf>
    <xf numFmtId="0" fontId="6" fillId="0" borderId="4" xfId="0" applyFont="1" applyFill="1" applyBorder="1" applyAlignment="1" applyProtection="1">
      <alignment vertical="center" textRotation="90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vertical="center" wrapText="1"/>
      <protection locked="0"/>
    </xf>
    <xf numFmtId="0" fontId="2" fillId="0" borderId="5" xfId="6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7" fillId="0" borderId="0" xfId="3" quotePrefix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  <xf numFmtId="0" fontId="6" fillId="0" borderId="0" xfId="6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left" vertical="center"/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18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7" fillId="0" borderId="0" xfId="2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protection locked="0"/>
    </xf>
    <xf numFmtId="0" fontId="6" fillId="0" borderId="0" xfId="6" applyNumberFormat="1" applyFont="1" applyFill="1" applyAlignment="1" applyProtection="1">
      <alignment vertical="center"/>
      <protection locked="0"/>
    </xf>
    <xf numFmtId="0" fontId="2" fillId="0" borderId="2" xfId="6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164" fontId="2" fillId="0" borderId="2" xfId="5" quotePrefix="1" applyNumberFormat="1" applyFont="1" applyBorder="1" applyAlignment="1" applyProtection="1">
      <alignment horizontal="center" vertical="center"/>
      <protection locked="0"/>
    </xf>
    <xf numFmtId="164" fontId="2" fillId="0" borderId="12" xfId="5" quotePrefix="1" applyNumberFormat="1" applyFont="1" applyBorder="1" applyAlignment="1" applyProtection="1">
      <alignment horizontal="center" vertical="center"/>
      <protection locked="0"/>
    </xf>
    <xf numFmtId="0" fontId="2" fillId="0" borderId="12" xfId="5" applyFont="1" applyBorder="1" applyAlignment="1" applyProtection="1">
      <alignment horizontal="center" vertical="center"/>
      <protection locked="0"/>
    </xf>
    <xf numFmtId="165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0" xfId="6" applyNumberFormat="1" applyFont="1" applyFill="1" applyAlignment="1" applyProtection="1">
      <alignment horizontal="left" vertical="center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 vertical="top" wrapText="1"/>
      <protection locked="0"/>
    </xf>
    <xf numFmtId="0" fontId="6" fillId="0" borderId="0" xfId="6" applyFont="1" applyFill="1" applyAlignment="1" applyProtection="1">
      <alignment horizontal="center" vertical="top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6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4" fontId="6" fillId="0" borderId="13" xfId="6" applyNumberFormat="1" applyFont="1" applyFill="1" applyBorder="1" applyAlignment="1" applyProtection="1">
      <alignment horizontal="left" vertical="center"/>
      <protection locked="0"/>
    </xf>
    <xf numFmtId="0" fontId="6" fillId="0" borderId="13" xfId="6" applyNumberFormat="1" applyFont="1" applyFill="1" applyBorder="1" applyAlignment="1" applyProtection="1">
      <alignment horizontal="left" vertical="center"/>
      <protection locked="0"/>
    </xf>
    <xf numFmtId="0" fontId="6" fillId="0" borderId="13" xfId="6" applyFont="1" applyFill="1" applyBorder="1" applyAlignment="1" applyProtection="1">
      <alignment horizontal="right" vertical="center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</cellXfs>
  <cellStyles count="7">
    <cellStyle name="Normal" xfId="0" builtinId="0"/>
    <cellStyle name="Normal 2" xfId="1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2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G2" sqref="G2:S2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3.5" style="4" customWidth="1"/>
    <col min="5" max="5" width="7.25" style="4" customWidth="1"/>
    <col min="6" max="6" width="10.125" style="4" customWidth="1"/>
    <col min="7" max="8" width="4.375" style="4" customWidth="1"/>
    <col min="9" max="9" width="4.375" style="4" hidden="1" customWidth="1"/>
    <col min="10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3.375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43" customWidth="1"/>
    <col min="22" max="36" width="9" style="3"/>
    <col min="37" max="16384" width="9" style="4"/>
  </cols>
  <sheetData>
    <row r="1" spans="1:36" ht="19.5" customHeight="1" x14ac:dyDescent="0.3">
      <c r="G1" s="68" t="s">
        <v>40</v>
      </c>
      <c r="H1" s="68"/>
      <c r="I1" s="68"/>
      <c r="J1" s="68"/>
      <c r="K1" s="68"/>
      <c r="L1" s="68"/>
      <c r="M1" s="69" t="s">
        <v>58</v>
      </c>
      <c r="N1" s="69"/>
      <c r="O1" s="69"/>
      <c r="P1" s="69"/>
      <c r="Q1" s="69"/>
    </row>
    <row r="2" spans="1:36" ht="30" customHeight="1" x14ac:dyDescent="0.25">
      <c r="B2" s="70" t="s">
        <v>0</v>
      </c>
      <c r="C2" s="70"/>
      <c r="D2" s="70"/>
      <c r="E2" s="70"/>
      <c r="F2" s="70"/>
      <c r="G2" s="91" t="s">
        <v>1</v>
      </c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36" ht="42.75" customHeight="1" x14ac:dyDescent="0.25">
      <c r="B3" s="71" t="s">
        <v>48</v>
      </c>
      <c r="C3" s="72"/>
      <c r="D3" s="72"/>
      <c r="E3" s="72"/>
      <c r="F3" s="72"/>
      <c r="G3" s="92" t="s">
        <v>49</v>
      </c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41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64" t="s">
        <v>2</v>
      </c>
      <c r="C4" s="64"/>
      <c r="D4" s="67" t="s">
        <v>56</v>
      </c>
      <c r="E4" s="67"/>
      <c r="F4" s="67"/>
      <c r="G4" s="67"/>
      <c r="H4" s="67"/>
      <c r="I4" s="67"/>
      <c r="J4" s="67"/>
      <c r="K4" s="47"/>
      <c r="L4" s="47"/>
      <c r="M4" s="47"/>
      <c r="N4" s="64"/>
      <c r="O4" s="64"/>
      <c r="P4" s="64"/>
      <c r="Q4" s="7"/>
      <c r="U4" s="61" t="s">
        <v>3</v>
      </c>
      <c r="V4" s="61" t="s">
        <v>4</v>
      </c>
      <c r="W4" s="61" t="s">
        <v>5</v>
      </c>
      <c r="X4" s="61" t="s">
        <v>6</v>
      </c>
      <c r="Y4" s="61"/>
      <c r="Z4" s="61"/>
      <c r="AA4" s="61"/>
      <c r="AB4" s="61" t="s">
        <v>7</v>
      </c>
      <c r="AC4" s="61"/>
      <c r="AD4" s="61" t="s">
        <v>8</v>
      </c>
      <c r="AE4" s="61"/>
      <c r="AF4" s="61" t="s">
        <v>9</v>
      </c>
      <c r="AG4" s="61"/>
      <c r="AH4" s="61" t="s">
        <v>10</v>
      </c>
      <c r="AI4" s="61"/>
      <c r="AJ4" s="6"/>
    </row>
    <row r="5" spans="1:36" ht="17.25" customHeight="1" x14ac:dyDescent="0.25">
      <c r="B5" s="64" t="s">
        <v>11</v>
      </c>
      <c r="C5" s="64"/>
      <c r="D5" s="93">
        <v>44128</v>
      </c>
      <c r="E5" s="94"/>
      <c r="F5" s="7"/>
      <c r="G5" s="95" t="s">
        <v>41</v>
      </c>
      <c r="H5" s="95"/>
      <c r="I5" s="46" t="s">
        <v>57</v>
      </c>
      <c r="J5" s="46" t="s">
        <v>57</v>
      </c>
      <c r="K5" s="7"/>
      <c r="L5" s="7"/>
      <c r="M5" s="7"/>
      <c r="N5" s="39"/>
      <c r="O5" s="7"/>
      <c r="P5" s="7"/>
      <c r="Q5" s="7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"/>
    </row>
    <row r="6" spans="1:36" ht="30.75" customHeight="1" x14ac:dyDescent="0.25">
      <c r="A6" s="62" t="s">
        <v>12</v>
      </c>
      <c r="B6" s="62" t="s">
        <v>12</v>
      </c>
      <c r="C6" s="85" t="s">
        <v>13</v>
      </c>
      <c r="D6" s="74" t="s">
        <v>14</v>
      </c>
      <c r="E6" s="75"/>
      <c r="F6" s="62" t="s">
        <v>4</v>
      </c>
      <c r="G6" s="78" t="s">
        <v>15</v>
      </c>
      <c r="H6" s="78" t="s">
        <v>16</v>
      </c>
      <c r="I6" s="78" t="s">
        <v>17</v>
      </c>
      <c r="J6" s="78" t="s">
        <v>18</v>
      </c>
      <c r="K6" s="65" t="s">
        <v>19</v>
      </c>
      <c r="L6" s="83" t="s">
        <v>20</v>
      </c>
      <c r="M6" s="84"/>
      <c r="N6" s="65" t="s">
        <v>21</v>
      </c>
      <c r="O6" s="65" t="s">
        <v>22</v>
      </c>
      <c r="P6" s="62" t="s">
        <v>23</v>
      </c>
      <c r="Q6" s="62" t="s">
        <v>24</v>
      </c>
      <c r="R6" s="62" t="s">
        <v>46</v>
      </c>
      <c r="S6" s="62" t="s">
        <v>47</v>
      </c>
      <c r="U6" s="61"/>
      <c r="V6" s="61"/>
      <c r="W6" s="61"/>
      <c r="X6" s="8" t="s">
        <v>25</v>
      </c>
      <c r="Y6" s="8" t="s">
        <v>26</v>
      </c>
      <c r="Z6" s="8" t="s">
        <v>27</v>
      </c>
      <c r="AA6" s="8" t="s">
        <v>28</v>
      </c>
      <c r="AB6" s="8" t="s">
        <v>29</v>
      </c>
      <c r="AC6" s="8" t="s">
        <v>28</v>
      </c>
      <c r="AD6" s="8" t="s">
        <v>29</v>
      </c>
      <c r="AE6" s="8" t="s">
        <v>28</v>
      </c>
      <c r="AF6" s="8" t="s">
        <v>29</v>
      </c>
      <c r="AG6" s="8" t="s">
        <v>28</v>
      </c>
      <c r="AH6" s="8" t="s">
        <v>29</v>
      </c>
      <c r="AI6" s="9" t="s">
        <v>28</v>
      </c>
      <c r="AJ6" s="10"/>
    </row>
    <row r="7" spans="1:36" ht="34.5" customHeight="1" x14ac:dyDescent="0.25">
      <c r="A7" s="63"/>
      <c r="B7" s="63"/>
      <c r="C7" s="86"/>
      <c r="D7" s="76"/>
      <c r="E7" s="77"/>
      <c r="F7" s="63"/>
      <c r="G7" s="78"/>
      <c r="H7" s="78"/>
      <c r="I7" s="78"/>
      <c r="J7" s="78"/>
      <c r="K7" s="65"/>
      <c r="L7" s="11" t="s">
        <v>30</v>
      </c>
      <c r="M7" s="11" t="s">
        <v>31</v>
      </c>
      <c r="N7" s="65"/>
      <c r="O7" s="65"/>
      <c r="P7" s="66"/>
      <c r="Q7" s="66"/>
      <c r="R7" s="66"/>
      <c r="S7" s="66"/>
      <c r="T7" s="42"/>
      <c r="U7" s="45" t="str">
        <f>+D4</f>
        <v>Phát triển ứng dụng cho các thiết bị di động (INT1449)</v>
      </c>
      <c r="V7" s="12">
        <f>+O4</f>
        <v>0</v>
      </c>
      <c r="W7" s="13">
        <f>+$AF$7+$AH$7+$AD$7</f>
        <v>0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4" t="e">
        <f>+($X$7+$Y$7+$Z$7)/$W$7*100%</f>
        <v>#REF!</v>
      </c>
      <c r="AB7" s="5" t="e">
        <f>SUM(COUNTIF(#REF!,"Vắng"),COUNTIF(#REF!,"Vắng có phép"))</f>
        <v>#REF!</v>
      </c>
      <c r="AC7" s="15" t="e">
        <f>+$AB$7/$W$7</f>
        <v>#REF!</v>
      </c>
      <c r="AD7" s="16">
        <f>COUNTIF($T$8:$T$25,"Thi lại")</f>
        <v>0</v>
      </c>
      <c r="AE7" s="15" t="e">
        <f>+$AD$7/$W$7</f>
        <v>#DIV/0!</v>
      </c>
      <c r="AF7" s="16">
        <f>COUNTIF($T$8:$T$26,"Học lại")</f>
        <v>0</v>
      </c>
      <c r="AG7" s="15" t="e">
        <f>+$AF$7/$W$7</f>
        <v>#DIV/0!</v>
      </c>
      <c r="AH7" s="5">
        <f>COUNTIF($T$9:$T$26,"Đạt")</f>
        <v>0</v>
      </c>
      <c r="AI7" s="14" t="e">
        <f>+$AH$7/$W$7</f>
        <v>#DIV/0!</v>
      </c>
      <c r="AJ7" s="17"/>
    </row>
    <row r="8" spans="1:36" ht="14.25" customHeight="1" x14ac:dyDescent="0.25">
      <c r="B8" s="83" t="s">
        <v>32</v>
      </c>
      <c r="C8" s="96"/>
      <c r="D8" s="96"/>
      <c r="E8" s="96"/>
      <c r="F8" s="96"/>
      <c r="G8" s="18">
        <v>10</v>
      </c>
      <c r="H8" s="18">
        <v>20</v>
      </c>
      <c r="I8" s="19">
        <v>0</v>
      </c>
      <c r="J8" s="18">
        <v>20</v>
      </c>
      <c r="K8" s="20"/>
      <c r="L8" s="21"/>
      <c r="M8" s="21"/>
      <c r="N8" s="21"/>
      <c r="O8" s="22">
        <f>100-(G8+H8+I8+J8)</f>
        <v>50</v>
      </c>
      <c r="P8" s="63"/>
      <c r="Q8" s="63"/>
      <c r="R8" s="63"/>
      <c r="S8" s="63"/>
      <c r="U8" s="44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6"/>
    </row>
    <row r="9" spans="1:36" ht="65.25" customHeight="1" x14ac:dyDescent="0.25">
      <c r="A9" s="24">
        <v>1</v>
      </c>
      <c r="B9" s="48">
        <f>IF(LEN(C9=0),SUBTOTAL(3,$C$8:C9),"")</f>
        <v>1</v>
      </c>
      <c r="C9" s="49" t="s">
        <v>50</v>
      </c>
      <c r="D9" s="50" t="s">
        <v>51</v>
      </c>
      <c r="E9" s="51" t="s">
        <v>52</v>
      </c>
      <c r="F9" s="52" t="s">
        <v>53</v>
      </c>
      <c r="G9" s="53">
        <v>10</v>
      </c>
      <c r="H9" s="54">
        <v>8</v>
      </c>
      <c r="I9" s="54" t="s">
        <v>33</v>
      </c>
      <c r="J9" s="54">
        <v>6.5</v>
      </c>
      <c r="K9" s="55"/>
      <c r="L9" s="55"/>
      <c r="M9" s="55"/>
      <c r="N9" s="55"/>
      <c r="O9" s="56" t="s">
        <v>33</v>
      </c>
      <c r="P9" s="57">
        <f t="shared" ref="P9" si="0">IF(O9="H","I",IF(OR(O9="DC",O9="C",O9="V"),0,ROUND(SUMPRODUCT(G9:O9,$G$8:$O$8)/100,1)))</f>
        <v>3.9</v>
      </c>
      <c r="Q9" s="58" t="str">
        <f t="shared" ref="Q9" si="1">IF(OR($G9=0,$H9=0,$I9=0,$J9=0),"Không đủ ĐKDT",IF(AND(O9=0,P9&gt;=4),"Không đạt",IF(O9="V", "Vắng", IF(O9="DC", "Đình chỉ thi",IF(O9="H", "Vắng có phép","")))))</f>
        <v/>
      </c>
      <c r="R9" s="59" t="s">
        <v>54</v>
      </c>
      <c r="S9" s="60" t="s">
        <v>55</v>
      </c>
      <c r="T9" s="25"/>
      <c r="U9" s="26"/>
      <c r="V9" s="26"/>
      <c r="W9" s="26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6"/>
    </row>
    <row r="10" spans="1:36" ht="24.75" hidden="1" customHeight="1" x14ac:dyDescent="0.25">
      <c r="B10" s="30"/>
      <c r="C10" s="30"/>
      <c r="D10" s="31"/>
      <c r="E10" s="32"/>
      <c r="F10" s="1"/>
      <c r="G10" s="1"/>
      <c r="H10" s="1"/>
      <c r="I10" s="82" t="s">
        <v>42</v>
      </c>
      <c r="J10" s="82"/>
      <c r="K10" s="82"/>
      <c r="L10" s="82"/>
      <c r="M10" s="82"/>
      <c r="N10" s="82"/>
      <c r="O10" s="82"/>
      <c r="P10" s="82"/>
      <c r="Q10" s="82"/>
      <c r="R10" s="1"/>
      <c r="S10" s="40" t="s">
        <v>45</v>
      </c>
      <c r="U10" s="3"/>
    </row>
    <row r="11" spans="1:36" ht="25.5" hidden="1" customHeight="1" x14ac:dyDescent="0.25">
      <c r="A11" s="33"/>
      <c r="B11" s="79" t="s">
        <v>34</v>
      </c>
      <c r="C11" s="79"/>
      <c r="D11" s="79"/>
      <c r="E11" s="79"/>
      <c r="F11" s="79"/>
      <c r="G11" s="79"/>
      <c r="H11" s="34"/>
      <c r="I11" s="80" t="s">
        <v>43</v>
      </c>
      <c r="J11" s="81"/>
      <c r="K11" s="81"/>
      <c r="L11" s="81"/>
      <c r="M11" s="81"/>
      <c r="N11" s="81"/>
      <c r="O11" s="81"/>
      <c r="P11" s="81"/>
      <c r="Q11" s="81"/>
      <c r="R11" s="1"/>
      <c r="S11" s="40" t="s">
        <v>45</v>
      </c>
      <c r="U11" s="3"/>
    </row>
    <row r="12" spans="1:36" s="27" customFormat="1" hidden="1" x14ac:dyDescent="0.25">
      <c r="B12" s="79" t="s">
        <v>35</v>
      </c>
      <c r="C12" s="79"/>
      <c r="D12" s="73" t="s">
        <v>36</v>
      </c>
      <c r="E12" s="73"/>
      <c r="F12" s="73"/>
      <c r="G12" s="73"/>
      <c r="H12" s="38"/>
      <c r="I12" s="38"/>
      <c r="J12" s="29"/>
      <c r="K12" s="29"/>
      <c r="L12" s="29"/>
      <c r="M12" s="29"/>
      <c r="N12" s="29"/>
      <c r="O12" s="29"/>
      <c r="P12" s="29"/>
      <c r="Q12" s="29"/>
      <c r="R12" s="1"/>
      <c r="S12" s="40" t="s">
        <v>45</v>
      </c>
      <c r="T12" s="2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27" customFormat="1" hidden="1" x14ac:dyDescent="0.25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40" t="s">
        <v>45</v>
      </c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27" customFormat="1" hidden="1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0" t="s">
        <v>45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27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40" t="s">
        <v>45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27" customFormat="1" ht="18" hidden="1" customHeight="1" x14ac:dyDescent="0.25">
      <c r="A16" s="4"/>
      <c r="B16" s="88"/>
      <c r="C16" s="88"/>
      <c r="D16" s="88"/>
      <c r="E16" s="88"/>
      <c r="F16" s="88"/>
      <c r="G16" s="88"/>
      <c r="H16" s="88"/>
      <c r="I16" s="88" t="s">
        <v>39</v>
      </c>
      <c r="J16" s="88"/>
      <c r="K16" s="88"/>
      <c r="L16" s="88"/>
      <c r="M16" s="88"/>
      <c r="N16" s="88"/>
      <c r="O16" s="88"/>
      <c r="P16" s="88"/>
      <c r="Q16" s="88"/>
      <c r="R16" s="1"/>
      <c r="S16" s="40" t="s">
        <v>45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2:23" ht="36.75" customHeight="1" x14ac:dyDescent="0.25">
      <c r="B17" s="89" t="s">
        <v>37</v>
      </c>
      <c r="C17" s="79"/>
      <c r="D17" s="79"/>
      <c r="E17" s="79"/>
      <c r="F17" s="79"/>
      <c r="G17" s="89" t="s">
        <v>38</v>
      </c>
      <c r="H17" s="89"/>
      <c r="I17" s="89"/>
      <c r="J17" s="89"/>
      <c r="K17" s="89"/>
      <c r="L17" s="89"/>
      <c r="M17" s="90" t="s">
        <v>43</v>
      </c>
      <c r="N17" s="90"/>
      <c r="O17" s="90"/>
      <c r="P17" s="90"/>
      <c r="Q17" s="90"/>
      <c r="S17" s="3" t="s">
        <v>44</v>
      </c>
      <c r="U17" s="26"/>
      <c r="V17" s="26"/>
      <c r="W17" s="26"/>
    </row>
    <row r="18" spans="2:23" x14ac:dyDescent="0.25">
      <c r="B18" s="28"/>
      <c r="C18" s="35"/>
      <c r="D18" s="35"/>
      <c r="E18" s="36"/>
      <c r="F18" s="36"/>
      <c r="G18" s="37"/>
      <c r="H18" s="38"/>
      <c r="I18" s="38"/>
      <c r="J18" s="1"/>
      <c r="K18" s="1"/>
      <c r="L18" s="1"/>
      <c r="M18" s="1"/>
      <c r="N18" s="1"/>
      <c r="O18" s="1"/>
      <c r="P18" s="1"/>
      <c r="Q18" s="1"/>
      <c r="S18" s="3" t="s">
        <v>44</v>
      </c>
      <c r="U18" s="26"/>
      <c r="V18" s="26"/>
      <c r="W18" s="26"/>
    </row>
    <row r="19" spans="2:23" x14ac:dyDescent="0.25">
      <c r="B19" s="79" t="s">
        <v>35</v>
      </c>
      <c r="C19" s="79"/>
      <c r="D19" s="73" t="s">
        <v>36</v>
      </c>
      <c r="E19" s="73"/>
      <c r="F19" s="73"/>
      <c r="G19" s="73"/>
      <c r="H19" s="38"/>
      <c r="I19" s="38"/>
      <c r="J19" s="29"/>
      <c r="K19" s="29"/>
      <c r="L19" s="29"/>
      <c r="M19" s="29"/>
      <c r="N19" s="29"/>
      <c r="O19" s="29"/>
      <c r="P19" s="29"/>
      <c r="Q19" s="29"/>
      <c r="S19" s="3" t="s">
        <v>44</v>
      </c>
      <c r="U19" s="26"/>
      <c r="V19" s="26"/>
      <c r="W19" s="26"/>
    </row>
    <row r="20" spans="2:23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S20" s="3" t="s">
        <v>44</v>
      </c>
      <c r="U20" s="26"/>
      <c r="V20" s="26"/>
      <c r="W20" s="26"/>
    </row>
    <row r="21" spans="2:23" x14ac:dyDescent="0.25">
      <c r="S21" s="3" t="s">
        <v>44</v>
      </c>
      <c r="U21" s="26"/>
      <c r="V21" s="26"/>
      <c r="W21" s="26"/>
    </row>
    <row r="22" spans="2:23" x14ac:dyDescent="0.25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 t="s">
        <v>39</v>
      </c>
      <c r="N22" s="87"/>
      <c r="O22" s="87"/>
      <c r="P22" s="87"/>
      <c r="Q22" s="87"/>
      <c r="S22" s="3" t="s">
        <v>44</v>
      </c>
      <c r="U22" s="26"/>
      <c r="V22" s="26"/>
      <c r="W22" s="26"/>
    </row>
  </sheetData>
  <sheetProtection formatCells="0" formatColumns="0" formatRows="0" insertColumns="0" insertRows="0" insertHyperlinks="0" deleteColumns="0" deleteRows="0" sort="0" autoFilter="0" pivotTables="0"/>
  <autoFilter ref="A8:AJ22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A6:A7"/>
    <mergeCell ref="G2:S2"/>
    <mergeCell ref="G3:S3"/>
    <mergeCell ref="I6:I7"/>
    <mergeCell ref="N6:N7"/>
    <mergeCell ref="G6:G7"/>
    <mergeCell ref="H6:H7"/>
    <mergeCell ref="B4:C4"/>
    <mergeCell ref="N4:P4"/>
    <mergeCell ref="D5:E5"/>
    <mergeCell ref="G5:H5"/>
    <mergeCell ref="Q6:Q8"/>
    <mergeCell ref="R6:R8"/>
    <mergeCell ref="S6:S8"/>
    <mergeCell ref="B8:F8"/>
    <mergeCell ref="K6:K7"/>
    <mergeCell ref="B22:D22"/>
    <mergeCell ref="E22:F22"/>
    <mergeCell ref="G22:L22"/>
    <mergeCell ref="M22:Q22"/>
    <mergeCell ref="B12:C12"/>
    <mergeCell ref="B19:C19"/>
    <mergeCell ref="D19:G19"/>
    <mergeCell ref="B16:C16"/>
    <mergeCell ref="D16:H16"/>
    <mergeCell ref="I16:Q16"/>
    <mergeCell ref="B17:F17"/>
    <mergeCell ref="G17:L17"/>
    <mergeCell ref="M17:Q17"/>
    <mergeCell ref="G1:L1"/>
    <mergeCell ref="M1:Q1"/>
    <mergeCell ref="B2:F2"/>
    <mergeCell ref="B3:F3"/>
    <mergeCell ref="D12:G12"/>
    <mergeCell ref="D6:E7"/>
    <mergeCell ref="F6:F7"/>
    <mergeCell ref="J6:J7"/>
    <mergeCell ref="B11:G11"/>
    <mergeCell ref="I11:Q11"/>
    <mergeCell ref="I10:Q10"/>
    <mergeCell ref="L6:M6"/>
    <mergeCell ref="C6:C7"/>
    <mergeCell ref="U4:U6"/>
    <mergeCell ref="B6:B7"/>
    <mergeCell ref="AH4:AI5"/>
    <mergeCell ref="B5:C5"/>
    <mergeCell ref="V4:V6"/>
    <mergeCell ref="W4:W6"/>
    <mergeCell ref="X4:AA5"/>
    <mergeCell ref="AB4:AC5"/>
    <mergeCell ref="AD4:AE5"/>
    <mergeCell ref="AF4:AG5"/>
    <mergeCell ref="O6:O7"/>
    <mergeCell ref="P6:P8"/>
    <mergeCell ref="D4:J4"/>
  </mergeCells>
  <conditionalFormatting sqref="G9:O9">
    <cfRule type="cellIs" dxfId="5" priority="31" operator="greaterThan">
      <formula>10</formula>
    </cfRule>
  </conditionalFormatting>
  <conditionalFormatting sqref="O9">
    <cfRule type="cellIs" dxfId="4" priority="27" operator="greaterThan">
      <formula>10</formula>
    </cfRule>
    <cfRule type="cellIs" dxfId="3" priority="28" operator="greaterThan">
      <formula>10</formula>
    </cfRule>
    <cfRule type="cellIs" dxfId="2" priority="29" operator="greaterThan">
      <formula>10</formula>
    </cfRule>
  </conditionalFormatting>
  <conditionalFormatting sqref="G9:J9">
    <cfRule type="cellIs" dxfId="1" priority="26" operator="greaterThan">
      <formula>10</formula>
    </cfRule>
  </conditionalFormatting>
  <conditionalFormatting sqref="G9:J9">
    <cfRule type="cellIs" priority="14" operator="greaterThan">
      <formula>10</formula>
    </cfRule>
  </conditionalFormatting>
  <conditionalFormatting sqref="C2 C4 C6:C65302">
    <cfRule type="duplicateValues" dxfId="0" priority="32"/>
  </conditionalFormatting>
  <dataValidations count="1">
    <dataValidation allowBlank="1" showInputMessage="1" showErrorMessage="1" errorTitle="Không xóa dữ liệu" error="Không xóa dữ liệu" prompt="Không xóa dữ liệu" sqref="V3:AI3 U4:AI7 AJ3:AJ7 T9:W9 U17:W22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2020-10-16T02:38:37Z</cp:lastPrinted>
  <dcterms:created xsi:type="dcterms:W3CDTF">2018-04-26T09:54:49Z</dcterms:created>
  <dcterms:modified xsi:type="dcterms:W3CDTF">2020-10-16T02:38:40Z</dcterms:modified>
</cp:coreProperties>
</file>