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OneDrive - ptit.edu.vn\NAM HOC 2019 - 2020\HOC KY 2\THI LAN 2\Danh sach SV du thi\"/>
    </mc:Choice>
  </mc:AlternateContent>
  <bookViews>
    <workbookView xWindow="360" yWindow="360" windowWidth="14940" windowHeight="7365"/>
  </bookViews>
  <sheets>
    <sheet name="Nhóm(1)" sheetId="1" r:id="rId1"/>
  </sheets>
  <definedNames>
    <definedName name="_xlnm._FilterDatabase" localSheetId="0" hidden="1">'Nhóm(1)'!$A$7:$AJ$13</definedName>
    <definedName name="Date_time">#REF!</definedName>
    <definedName name="_xlnm.Print_Titles" localSheetId="0">'Nhóm(1)'!$3:$7</definedName>
    <definedName name="Trong_so">#REF!</definedName>
  </definedNames>
  <calcPr calcId="162913"/>
</workbook>
</file>

<file path=xl/calcChain.xml><?xml version="1.0" encoding="utf-8"?>
<calcChain xmlns="http://schemas.openxmlformats.org/spreadsheetml/2006/main">
  <c r="B11" i="1" l="1"/>
  <c r="B12" i="1"/>
  <c r="B13" i="1"/>
  <c r="B10" i="1"/>
  <c r="B9" i="1"/>
  <c r="B8" i="1"/>
  <c r="O7" i="1" l="1"/>
  <c r="P8" i="1" s="1"/>
  <c r="Q8" i="1" s="1"/>
  <c r="U8" i="1" s="1"/>
  <c r="P9" i="1" l="1"/>
  <c r="Q9" i="1" s="1"/>
  <c r="U9" i="1" s="1"/>
  <c r="P11" i="1"/>
  <c r="Q11" i="1" s="1"/>
  <c r="U11" i="1" s="1"/>
  <c r="P10" i="1"/>
  <c r="Q10" i="1" s="1"/>
  <c r="U10" i="1" s="1"/>
  <c r="P13" i="1"/>
  <c r="Q13" i="1" s="1"/>
  <c r="U13" i="1" s="1"/>
  <c r="P12" i="1"/>
  <c r="Q12" i="1" s="1"/>
  <c r="U12" i="1" s="1"/>
  <c r="W6" i="1"/>
  <c r="V6" i="1"/>
  <c r="Z6" i="1" l="1"/>
  <c r="AA6" i="1"/>
  <c r="Y6" i="1"/>
  <c r="AC6" i="1"/>
  <c r="AI6" i="1"/>
  <c r="AG6" i="1"/>
  <c r="AE6" i="1"/>
  <c r="X6" i="1" l="1"/>
  <c r="AH6" i="1" l="1"/>
  <c r="AD6" i="1"/>
  <c r="AJ6" i="1"/>
  <c r="AB6" i="1"/>
  <c r="AF6" i="1"/>
</calcChain>
</file>

<file path=xl/sharedStrings.xml><?xml version="1.0" encoding="utf-8"?>
<sst xmlns="http://schemas.openxmlformats.org/spreadsheetml/2006/main" count="124" uniqueCount="78">
  <si>
    <t>HỌC VIỆN CÔNG NGHỆ BƯU CHÍNH VIỄN THÔNG</t>
  </si>
  <si>
    <t>DANH SÁCH SINH VIÊN DỰ THI</t>
  </si>
  <si>
    <t>Học phần:</t>
  </si>
  <si>
    <t>Số
TT</t>
  </si>
  <si>
    <t>Mã SV</t>
  </si>
  <si>
    <t>Họ và tên</t>
  </si>
  <si>
    <t>Lớp</t>
  </si>
  <si>
    <t>Điểm CC</t>
  </si>
  <si>
    <t>Điểm TBKT</t>
  </si>
  <si>
    <t>Điểm TN-TH</t>
  </si>
  <si>
    <t>Điểm BTTL</t>
  </si>
  <si>
    <t>Mã đề</t>
  </si>
  <si>
    <t>Số tờ</t>
  </si>
  <si>
    <t>Ký tên</t>
  </si>
  <si>
    <t>Số Phách</t>
  </si>
  <si>
    <t>Điểm
THI</t>
  </si>
  <si>
    <t>Điểm
KTHP</t>
  </si>
  <si>
    <t>Ghi chú</t>
  </si>
  <si>
    <t>Phòng thi</t>
  </si>
  <si>
    <t>KT</t>
  </si>
  <si>
    <t>CC</t>
  </si>
  <si>
    <t>ĐCT</t>
  </si>
  <si>
    <t>Tỷ lệ</t>
  </si>
  <si>
    <t>SL</t>
  </si>
  <si>
    <t>Trọng số:</t>
  </si>
  <si>
    <t/>
  </si>
  <si>
    <t xml:space="preserve">CÁN BỘ KHỚP PHÁCH </t>
  </si>
  <si>
    <t>SỐ 1</t>
  </si>
  <si>
    <t>SỐ 2</t>
  </si>
  <si>
    <t>Thi đạt</t>
  </si>
  <si>
    <t>Thi lại</t>
  </si>
  <si>
    <t>Học lại</t>
  </si>
  <si>
    <t>Vắng thi</t>
  </si>
  <si>
    <t>Vi phạm quy chế thi</t>
  </si>
  <si>
    <t>Sỹ số</t>
  </si>
  <si>
    <t>Học phần</t>
  </si>
  <si>
    <t xml:space="preserve">Ngày thi: </t>
  </si>
  <si>
    <t>Trần Thị Mỹ Hạnh</t>
  </si>
  <si>
    <t xml:space="preserve">Giờ thi: </t>
  </si>
  <si>
    <t>TRUNG TÂM KHẢO THÍ 
VÀ ĐẢM BẢO CHẤT LƯỢNG GIÁO DỤC</t>
  </si>
  <si>
    <t>Mã MH</t>
  </si>
  <si>
    <t>Nhóm thi</t>
  </si>
  <si>
    <t>Hà Nội, ngày   tháng   năm 2020</t>
  </si>
  <si>
    <t>D</t>
  </si>
  <si>
    <t>TRƯỞNG TRUNG TÂM</t>
  </si>
  <si>
    <r>
      <t xml:space="preserve">CÁN BỘ COI THI
</t>
    </r>
    <r>
      <rPr>
        <i/>
        <sz val="11"/>
        <rFont val="Times New Roman"/>
        <family val="1"/>
      </rPr>
      <t>(Ký và ghi rõ họ tên)</t>
    </r>
  </si>
  <si>
    <t>DS</t>
  </si>
  <si>
    <t>Thi lần 2 học kỳ II năm học 2019 - 2020</t>
  </si>
  <si>
    <t>B17DCCN737</t>
  </si>
  <si>
    <t>Trần Đức An</t>
  </si>
  <si>
    <t>Nguyên</t>
  </si>
  <si>
    <t>D17CQCN13-B</t>
  </si>
  <si>
    <t>B17DCCN719</t>
  </si>
  <si>
    <t>Mai Đức</t>
  </si>
  <si>
    <t>Mạnh</t>
  </si>
  <si>
    <t>B17DCCN118</t>
  </si>
  <si>
    <t>Phạm Quốc</t>
  </si>
  <si>
    <t>Đạt</t>
  </si>
  <si>
    <t>D17CQCN10-B</t>
  </si>
  <si>
    <t>B17DCCN071</t>
  </si>
  <si>
    <t>Hà Đăng</t>
  </si>
  <si>
    <t>Biên</t>
  </si>
  <si>
    <t>D17CQCN11-B</t>
  </si>
  <si>
    <t>B17DCCN299</t>
  </si>
  <si>
    <t>Nguyễn Mạnh</t>
  </si>
  <si>
    <t>Hưng</t>
  </si>
  <si>
    <t>B17DCCN454</t>
  </si>
  <si>
    <t>Trương Quang</t>
  </si>
  <si>
    <t>Nam</t>
  </si>
  <si>
    <t>INT1336</t>
  </si>
  <si>
    <t>05</t>
  </si>
  <si>
    <t>07</t>
  </si>
  <si>
    <t>09</t>
  </si>
  <si>
    <t>10</t>
  </si>
  <si>
    <t>Mạng máy tính (INT1336)</t>
  </si>
  <si>
    <t>8g00</t>
  </si>
  <si>
    <r>
      <t xml:space="preserve">TRƯỞNG BỘ MÔN
</t>
    </r>
    <r>
      <rPr>
        <i/>
        <sz val="11"/>
        <color theme="0"/>
        <rFont val="Times New Roman"/>
        <family val="1"/>
      </rPr>
      <t>(Ký và ghi rõ họ tên)</t>
    </r>
  </si>
  <si>
    <t>G02-A2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</si>
</sst>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_);[Red]\(0.0\)"/>
    <numFmt numFmtId="165" formatCode="#,##0.0"/>
  </numFmts>
  <fonts count="22" x14ac:knownFonts="1">
    <font>
      <sz val="12"/>
      <name val=".VnTime"/>
      <family val="2"/>
    </font>
    <font>
      <sz val="12"/>
      <name val="Times New Roman"/>
      <family val="1"/>
    </font>
    <font>
      <sz val="11"/>
      <name val=".VnTime"/>
      <family val="2"/>
    </font>
    <font>
      <sz val="10"/>
      <name val="Times New Roman"/>
      <family val="1"/>
    </font>
    <font>
      <b/>
      <sz val="16"/>
      <name val="Times New Roman"/>
      <family val="1"/>
    </font>
    <font>
      <sz val="11"/>
      <name val="Times New Roman"/>
      <family val="1"/>
    </font>
    <font>
      <b/>
      <sz val="9"/>
      <name val="Times New Roman"/>
      <family val="1"/>
    </font>
    <font>
      <b/>
      <sz val="11"/>
      <name val="Times New Roman"/>
      <family val="1"/>
    </font>
    <font>
      <b/>
      <sz val="12"/>
      <name val="Times New Roman"/>
      <family val="1"/>
    </font>
    <font>
      <sz val="10"/>
      <name val="Arial"/>
      <family val="2"/>
    </font>
    <font>
      <b/>
      <sz val="10"/>
      <name val="Times New Roman"/>
      <family val="1"/>
    </font>
    <font>
      <b/>
      <sz val="10"/>
      <name val="Arial"/>
      <family val="2"/>
    </font>
    <font>
      <i/>
      <sz val="12"/>
      <name val="Times New Roman"/>
      <family val="1"/>
    </font>
    <font>
      <sz val="10"/>
      <name val="MS Sans Serif"/>
      <family val="2"/>
    </font>
    <font>
      <sz val="12"/>
      <color theme="0"/>
      <name val="Times New Roman"/>
      <family val="1"/>
    </font>
    <font>
      <b/>
      <sz val="10"/>
      <color theme="0"/>
      <name val="Times New Roman"/>
      <family val="1"/>
    </font>
    <font>
      <sz val="10"/>
      <color theme="0"/>
      <name val="Times New Roman"/>
      <family val="1"/>
    </font>
    <font>
      <sz val="11"/>
      <color theme="0"/>
      <name val="Times New Roman"/>
      <family val="1"/>
    </font>
    <font>
      <sz val="11"/>
      <name val="Calibri"/>
      <family val="2"/>
    </font>
    <font>
      <i/>
      <sz val="11"/>
      <name val="Times New Roman"/>
      <family val="1"/>
    </font>
    <font>
      <b/>
      <sz val="11"/>
      <color theme="0"/>
      <name val="Times New Roman"/>
      <family val="1"/>
    </font>
    <font>
      <i/>
      <sz val="11"/>
      <color theme="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8">
    <xf numFmtId="0" fontId="0" fillId="0" borderId="0"/>
    <xf numFmtId="0" fontId="2" fillId="0" borderId="0"/>
    <xf numFmtId="0" fontId="9" fillId="0" borderId="0"/>
    <xf numFmtId="0" fontId="9" fillId="0" borderId="0"/>
    <xf numFmtId="0" fontId="2" fillId="0" borderId="0"/>
    <xf numFmtId="0" fontId="2" fillId="0" borderId="0"/>
    <xf numFmtId="0" fontId="13" fillId="0" borderId="0"/>
    <xf numFmtId="0" fontId="18" fillId="0" borderId="0"/>
  </cellStyleXfs>
  <cellXfs count="113">
    <xf numFmtId="0" fontId="0" fillId="0" borderId="0" xfId="0"/>
    <xf numFmtId="0" fontId="1" fillId="0" borderId="0" xfId="0" applyFont="1" applyFill="1" applyProtection="1">
      <protection locked="0"/>
    </xf>
    <xf numFmtId="0" fontId="5" fillId="0" borderId="0" xfId="0" applyFont="1" applyFill="1" applyProtection="1">
      <protection locked="0"/>
    </xf>
    <xf numFmtId="0" fontId="7" fillId="2" borderId="4" xfId="0" applyFont="1" applyFill="1" applyBorder="1" applyAlignment="1" applyProtection="1">
      <alignment horizontal="center" vertical="center" wrapText="1"/>
      <protection locked="0"/>
    </xf>
    <xf numFmtId="0" fontId="7" fillId="0" borderId="9" xfId="0" applyFont="1" applyFill="1" applyBorder="1" applyAlignment="1" applyProtection="1">
      <alignment vertical="center" textRotation="90" wrapText="1"/>
      <protection locked="0"/>
    </xf>
    <xf numFmtId="0" fontId="7" fillId="0" borderId="10" xfId="0" applyFont="1" applyFill="1" applyBorder="1" applyAlignment="1" applyProtection="1">
      <alignment vertical="center" textRotation="90" wrapText="1"/>
      <protection locked="0"/>
    </xf>
    <xf numFmtId="0" fontId="7" fillId="0" borderId="11" xfId="0" applyFont="1" applyFill="1" applyBorder="1" applyAlignment="1" applyProtection="1">
      <alignment vertical="center" textRotation="90" wrapText="1"/>
      <protection locked="0"/>
    </xf>
    <xf numFmtId="0" fontId="3" fillId="0" borderId="12" xfId="1" applyFont="1" applyFill="1" applyBorder="1" applyAlignment="1" applyProtection="1">
      <alignment horizontal="center" vertical="center"/>
      <protection locked="0"/>
    </xf>
    <xf numFmtId="0" fontId="3" fillId="0" borderId="12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vertical="center"/>
    </xf>
    <xf numFmtId="0" fontId="10" fillId="0" borderId="14" xfId="0" applyFont="1" applyFill="1" applyBorder="1" applyAlignment="1">
      <alignment vertical="center"/>
    </xf>
    <xf numFmtId="164" fontId="3" fillId="0" borderId="14" xfId="3" quotePrefix="1" applyNumberFormat="1" applyFont="1" applyBorder="1" applyAlignment="1" applyProtection="1">
      <alignment horizontal="center" vertical="center"/>
      <protection locked="0"/>
    </xf>
    <xf numFmtId="0" fontId="3" fillId="0" borderId="14" xfId="3" quotePrefix="1" applyFont="1" applyBorder="1" applyAlignment="1" applyProtection="1">
      <alignment horizontal="center" vertical="center"/>
      <protection locked="0"/>
    </xf>
    <xf numFmtId="165" fontId="3" fillId="0" borderId="12" xfId="0" quotePrefix="1" applyNumberFormat="1" applyFont="1" applyFill="1" applyBorder="1" applyAlignment="1" applyProtection="1">
      <alignment horizontal="center" vertical="center"/>
      <protection locked="0"/>
    </xf>
    <xf numFmtId="1" fontId="3" fillId="0" borderId="12" xfId="0" applyNumberFormat="1" applyFont="1" applyFill="1" applyBorder="1" applyAlignment="1" applyProtection="1">
      <alignment horizontal="center"/>
      <protection hidden="1"/>
    </xf>
    <xf numFmtId="0" fontId="3" fillId="0" borderId="15" xfId="1" applyFont="1" applyFill="1" applyBorder="1" applyAlignment="1" applyProtection="1">
      <alignment horizontal="center" vertical="center"/>
      <protection locked="0"/>
    </xf>
    <xf numFmtId="0" fontId="3" fillId="0" borderId="15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vertical="center"/>
    </xf>
    <xf numFmtId="0" fontId="10" fillId="0" borderId="17" xfId="0" applyFont="1" applyFill="1" applyBorder="1" applyAlignment="1">
      <alignment vertical="center"/>
    </xf>
    <xf numFmtId="164" fontId="3" fillId="0" borderId="17" xfId="3" quotePrefix="1" applyNumberFormat="1" applyFont="1" applyBorder="1" applyAlignment="1" applyProtection="1">
      <alignment horizontal="center" vertical="center"/>
      <protection locked="0"/>
    </xf>
    <xf numFmtId="0" fontId="3" fillId="0" borderId="17" xfId="3" quotePrefix="1" applyFont="1" applyBorder="1" applyAlignment="1" applyProtection="1">
      <alignment horizontal="center" vertical="center"/>
      <protection locked="0"/>
    </xf>
    <xf numFmtId="165" fontId="11" fillId="0" borderId="15" xfId="0" applyNumberFormat="1" applyFont="1" applyFill="1" applyBorder="1" applyAlignment="1" applyProtection="1">
      <alignment horizontal="center" vertical="center"/>
      <protection hidden="1"/>
    </xf>
    <xf numFmtId="0" fontId="3" fillId="0" borderId="15" xfId="0" applyFont="1" applyFill="1" applyBorder="1" applyAlignment="1" applyProtection="1">
      <alignment horizontal="center" vertical="center"/>
      <protection hidden="1"/>
    </xf>
    <xf numFmtId="1" fontId="3" fillId="0" borderId="15" xfId="0" applyNumberFormat="1" applyFont="1" applyFill="1" applyBorder="1" applyAlignment="1" applyProtection="1">
      <alignment horizontal="center"/>
      <protection hidden="1"/>
    </xf>
    <xf numFmtId="0" fontId="3" fillId="0" borderId="17" xfId="3" applyFont="1" applyBorder="1" applyAlignment="1" applyProtection="1">
      <alignment horizontal="center" vertical="center"/>
      <protection locked="0"/>
    </xf>
    <xf numFmtId="0" fontId="5" fillId="0" borderId="0" xfId="1" applyFont="1" applyFill="1" applyBorder="1" applyAlignment="1" applyProtection="1">
      <alignment horizontal="center"/>
      <protection locked="0"/>
    </xf>
    <xf numFmtId="0" fontId="5" fillId="0" borderId="0" xfId="0" applyFont="1" applyFill="1" applyBorder="1" applyProtection="1">
      <protection locked="0"/>
    </xf>
    <xf numFmtId="0" fontId="7" fillId="0" borderId="0" xfId="5" applyFont="1" applyFill="1" applyBorder="1" applyAlignment="1" applyProtection="1">
      <alignment vertical="center"/>
      <protection locked="0"/>
    </xf>
    <xf numFmtId="0" fontId="5" fillId="0" borderId="0" xfId="5" applyFont="1" applyFill="1" applyBorder="1" applyAlignment="1" applyProtection="1">
      <alignment horizontal="left" vertical="center"/>
      <protection locked="0"/>
    </xf>
    <xf numFmtId="0" fontId="5" fillId="0" borderId="0" xfId="5" applyFont="1" applyFill="1" applyBorder="1" applyAlignment="1" applyProtection="1">
      <alignment horizontal="center" vertical="center"/>
      <protection locked="0"/>
    </xf>
    <xf numFmtId="0" fontId="5" fillId="0" borderId="0" xfId="0" applyFont="1" applyFill="1" applyBorder="1" applyAlignment="1" applyProtection="1">
      <alignment horizontal="center" wrapText="1"/>
      <protection locked="0"/>
    </xf>
    <xf numFmtId="0" fontId="5" fillId="0" borderId="0" xfId="0" applyFont="1" applyFill="1" applyBorder="1" applyAlignment="1" applyProtection="1">
      <alignment horizontal="center"/>
      <protection locked="0"/>
    </xf>
    <xf numFmtId="0" fontId="7" fillId="2" borderId="4" xfId="0" applyFont="1" applyFill="1" applyBorder="1" applyAlignment="1" applyProtection="1">
      <alignment horizontal="center" vertical="center" wrapText="1"/>
    </xf>
    <xf numFmtId="0" fontId="14" fillId="0" borderId="0" xfId="0" applyFont="1" applyFill="1" applyProtection="1">
      <protection locked="0"/>
    </xf>
    <xf numFmtId="0" fontId="14" fillId="0" borderId="0" xfId="0" applyFont="1" applyFill="1" applyBorder="1" applyProtection="1">
      <protection locked="0"/>
    </xf>
    <xf numFmtId="0" fontId="14" fillId="0" borderId="0" xfId="0" applyFont="1" applyFill="1" applyBorder="1" applyAlignment="1" applyProtection="1">
      <alignment horizontal="center" vertical="center"/>
      <protection hidden="1"/>
    </xf>
    <xf numFmtId="0" fontId="14" fillId="0" borderId="0" xfId="0" applyFont="1" applyFill="1" applyBorder="1" applyAlignment="1" applyProtection="1">
      <alignment horizontal="center" vertical="center"/>
      <protection locked="0"/>
    </xf>
    <xf numFmtId="0" fontId="16" fillId="0" borderId="0" xfId="2" applyFont="1" applyFill="1" applyBorder="1" applyAlignment="1" applyProtection="1">
      <alignment horizontal="center" vertical="center" wrapText="1"/>
      <protection locked="0"/>
    </xf>
    <xf numFmtId="0" fontId="14" fillId="0" borderId="0" xfId="0" applyFont="1" applyFill="1" applyBorder="1" applyAlignment="1" applyProtection="1">
      <alignment horizontal="center"/>
      <protection locked="0"/>
    </xf>
    <xf numFmtId="0" fontId="15" fillId="0" borderId="0" xfId="2" applyFont="1" applyFill="1" applyBorder="1" applyAlignment="1" applyProtection="1">
      <alignment horizontal="left" vertical="center" wrapText="1"/>
      <protection hidden="1"/>
    </xf>
    <xf numFmtId="0" fontId="15" fillId="0" borderId="0" xfId="2" applyFont="1" applyFill="1" applyBorder="1" applyAlignment="1" applyProtection="1">
      <alignment horizontal="left" vertical="center" wrapText="1"/>
    </xf>
    <xf numFmtId="0" fontId="15" fillId="0" borderId="0" xfId="2" applyFont="1" applyFill="1" applyBorder="1" applyAlignment="1" applyProtection="1">
      <alignment horizontal="center" vertical="center" wrapText="1"/>
      <protection hidden="1"/>
    </xf>
    <xf numFmtId="10" fontId="14" fillId="0" borderId="0" xfId="0" applyNumberFormat="1" applyFont="1" applyFill="1" applyBorder="1" applyAlignment="1" applyProtection="1">
      <alignment horizontal="center" vertical="center"/>
      <protection hidden="1"/>
    </xf>
    <xf numFmtId="10" fontId="16" fillId="0" borderId="0" xfId="2" applyNumberFormat="1" applyFont="1" applyFill="1" applyBorder="1" applyAlignment="1" applyProtection="1">
      <alignment horizontal="center" vertical="center" wrapText="1"/>
      <protection hidden="1"/>
    </xf>
    <xf numFmtId="0" fontId="17" fillId="0" borderId="0" xfId="0" applyFont="1" applyFill="1" applyBorder="1" applyAlignment="1" applyProtection="1">
      <alignment horizontal="center" vertical="center"/>
      <protection hidden="1"/>
    </xf>
    <xf numFmtId="0" fontId="15" fillId="0" borderId="0" xfId="2" applyFont="1" applyFill="1" applyBorder="1" applyAlignment="1" applyProtection="1">
      <alignment vertical="center" wrapText="1"/>
      <protection locked="0"/>
    </xf>
    <xf numFmtId="0" fontId="15" fillId="0" borderId="0" xfId="2" applyFont="1" applyFill="1" applyBorder="1" applyAlignment="1" applyProtection="1">
      <alignment horizontal="left" vertical="center" wrapText="1"/>
      <protection locked="0"/>
    </xf>
    <xf numFmtId="0" fontId="15" fillId="0" borderId="0" xfId="2" applyFont="1" applyFill="1" applyBorder="1" applyAlignment="1" applyProtection="1">
      <alignment horizontal="center" vertical="center" wrapText="1"/>
      <protection locked="0"/>
    </xf>
    <xf numFmtId="10" fontId="14" fillId="0" borderId="0" xfId="0" applyNumberFormat="1" applyFont="1" applyFill="1" applyBorder="1" applyAlignment="1" applyProtection="1">
      <alignment horizontal="center" vertical="center"/>
      <protection locked="0"/>
    </xf>
    <xf numFmtId="10" fontId="16" fillId="0" borderId="0" xfId="2" applyNumberFormat="1" applyFont="1" applyFill="1" applyBorder="1" applyAlignment="1" applyProtection="1">
      <alignment horizontal="center" vertical="center" wrapText="1"/>
      <protection locked="0"/>
    </xf>
    <xf numFmtId="0" fontId="17" fillId="0" borderId="0" xfId="0" applyFont="1" applyFill="1" applyBorder="1" applyAlignment="1" applyProtection="1">
      <alignment horizontal="center" vertical="center"/>
      <protection locked="0"/>
    </xf>
    <xf numFmtId="0" fontId="3" fillId="0" borderId="12" xfId="0" applyFont="1" applyFill="1" applyBorder="1" applyAlignment="1" applyProtection="1">
      <alignment horizontal="center" vertical="center"/>
      <protection locked="0"/>
    </xf>
    <xf numFmtId="0" fontId="3" fillId="0" borderId="15" xfId="0" applyFont="1" applyFill="1" applyBorder="1" applyAlignment="1" applyProtection="1">
      <alignment horizontal="center" vertical="center"/>
      <protection locked="0"/>
    </xf>
    <xf numFmtId="0" fontId="6" fillId="0" borderId="0" xfId="4" quotePrefix="1" applyFont="1" applyFill="1" applyBorder="1" applyAlignment="1" applyProtection="1">
      <alignment vertical="center"/>
      <protection locked="0"/>
    </xf>
    <xf numFmtId="0" fontId="6" fillId="0" borderId="0" xfId="0" applyFont="1" applyFill="1" applyBorder="1" applyAlignment="1" applyProtection="1">
      <alignment horizontal="center" vertical="center"/>
      <protection hidden="1"/>
    </xf>
    <xf numFmtId="0" fontId="6" fillId="0" borderId="0" xfId="0" applyFont="1" applyFill="1" applyProtection="1">
      <protection locked="0"/>
    </xf>
    <xf numFmtId="165" fontId="3" fillId="0" borderId="15" xfId="0" quotePrefix="1" applyNumberFormat="1" applyFont="1" applyFill="1" applyBorder="1" applyAlignment="1" applyProtection="1">
      <alignment horizontal="center" vertical="center"/>
      <protection locked="0"/>
    </xf>
    <xf numFmtId="0" fontId="7" fillId="2" borderId="4" xfId="0" applyFont="1" applyFill="1" applyBorder="1" applyAlignment="1" applyProtection="1">
      <alignment horizontal="center" vertical="center"/>
      <protection locked="0"/>
    </xf>
    <xf numFmtId="0" fontId="7" fillId="0" borderId="0" xfId="1" applyFont="1" applyFill="1" applyAlignment="1" applyProtection="1">
      <alignment vertical="center"/>
      <protection locked="0"/>
    </xf>
    <xf numFmtId="0" fontId="3" fillId="0" borderId="12" xfId="0" applyFont="1" applyFill="1" applyBorder="1" applyAlignment="1" applyProtection="1">
      <alignment horizontal="center" vertical="center"/>
      <protection hidden="1"/>
    </xf>
    <xf numFmtId="0" fontId="7" fillId="0" borderId="0" xfId="1" applyFont="1" applyFill="1" applyAlignment="1" applyProtection="1">
      <alignment horizontal="left" vertical="center"/>
      <protection locked="0"/>
    </xf>
    <xf numFmtId="0" fontId="8" fillId="0" borderId="0" xfId="0" applyFont="1" applyFill="1" applyAlignment="1" applyProtection="1">
      <alignment horizontal="center"/>
      <protection locked="0"/>
    </xf>
    <xf numFmtId="0" fontId="17" fillId="0" borderId="0" xfId="0" applyFont="1" applyFill="1" applyProtection="1">
      <protection locked="0"/>
    </xf>
    <xf numFmtId="0" fontId="14" fillId="0" borderId="0" xfId="0" applyFont="1" applyFill="1" applyBorder="1" applyProtection="1">
      <protection hidden="1"/>
    </xf>
    <xf numFmtId="0" fontId="7" fillId="0" borderId="0" xfId="0" applyNumberFormat="1" applyFont="1" applyFill="1" applyAlignment="1" applyProtection="1">
      <protection locked="0"/>
    </xf>
    <xf numFmtId="0" fontId="10" fillId="0" borderId="1" xfId="0" applyFont="1" applyFill="1" applyBorder="1" applyAlignment="1" applyProtection="1">
      <alignment horizontal="center" vertical="center" wrapText="1"/>
      <protection locked="0"/>
    </xf>
    <xf numFmtId="0" fontId="10" fillId="0" borderId="5" xfId="0" applyFont="1" applyFill="1" applyBorder="1" applyAlignment="1" applyProtection="1">
      <alignment horizontal="center" vertical="center" wrapText="1"/>
      <protection locked="0"/>
    </xf>
    <xf numFmtId="0" fontId="7" fillId="0" borderId="0" xfId="1" applyFont="1" applyFill="1" applyBorder="1" applyAlignment="1" applyProtection="1">
      <alignment horizontal="center" wrapText="1"/>
      <protection locked="0"/>
    </xf>
    <xf numFmtId="0" fontId="7" fillId="0" borderId="0" xfId="1" applyFont="1" applyFill="1" applyBorder="1" applyAlignment="1" applyProtection="1">
      <alignment horizontal="center"/>
      <protection locked="0"/>
    </xf>
    <xf numFmtId="0" fontId="7" fillId="0" borderId="0" xfId="5" applyFont="1" applyFill="1" applyBorder="1" applyAlignment="1" applyProtection="1">
      <alignment horizontal="center" vertical="center"/>
      <protection locked="0"/>
    </xf>
    <xf numFmtId="0" fontId="7" fillId="0" borderId="18" xfId="1" applyFont="1" applyFill="1" applyBorder="1" applyAlignment="1" applyProtection="1">
      <alignment horizontal="right" vertical="center"/>
      <protection locked="0"/>
    </xf>
    <xf numFmtId="0" fontId="8" fillId="0" borderId="0" xfId="0" applyFont="1" applyFill="1" applyAlignment="1" applyProtection="1">
      <alignment horizontal="center"/>
      <protection locked="0"/>
    </xf>
    <xf numFmtId="0" fontId="7" fillId="0" borderId="0" xfId="0" applyFont="1" applyFill="1" applyAlignment="1" applyProtection="1">
      <alignment horizontal="center"/>
      <protection locked="0"/>
    </xf>
    <xf numFmtId="0" fontId="7" fillId="0" borderId="0" xfId="0" applyFont="1" applyFill="1" applyBorder="1" applyAlignment="1" applyProtection="1">
      <alignment horizontal="center" vertical="center" wrapText="1"/>
      <protection locked="0"/>
    </xf>
    <xf numFmtId="0" fontId="10" fillId="0" borderId="8" xfId="0" applyFont="1" applyFill="1" applyBorder="1" applyAlignment="1" applyProtection="1">
      <alignment horizontal="center" vertical="center" wrapText="1"/>
      <protection locked="0"/>
    </xf>
    <xf numFmtId="0" fontId="10" fillId="0" borderId="9" xfId="0" applyFont="1" applyFill="1" applyBorder="1" applyAlignment="1" applyProtection="1">
      <alignment horizontal="center" vertical="center" wrapText="1"/>
      <protection locked="0"/>
    </xf>
    <xf numFmtId="0" fontId="10" fillId="0" borderId="10" xfId="0" applyFont="1" applyFill="1" applyBorder="1" applyAlignment="1" applyProtection="1">
      <alignment horizontal="center" vertical="center" wrapText="1"/>
      <protection locked="0"/>
    </xf>
    <xf numFmtId="0" fontId="10" fillId="0" borderId="11" xfId="0" applyFont="1" applyFill="1" applyBorder="1" applyAlignment="1" applyProtection="1">
      <alignment horizontal="center" vertical="center" wrapText="1"/>
      <protection locked="0"/>
    </xf>
    <xf numFmtId="0" fontId="10" fillId="0" borderId="4" xfId="0" applyFont="1" applyFill="1" applyBorder="1" applyAlignment="1" applyProtection="1">
      <alignment horizontal="center" vertical="center" wrapText="1"/>
      <protection locked="0"/>
    </xf>
    <xf numFmtId="0" fontId="10" fillId="0" borderId="4" xfId="1" applyFont="1" applyFill="1" applyBorder="1" applyAlignment="1" applyProtection="1">
      <alignment horizontal="center" vertical="center"/>
      <protection locked="0"/>
    </xf>
    <xf numFmtId="0" fontId="10" fillId="0" borderId="4" xfId="0" applyFont="1" applyFill="1" applyBorder="1" applyAlignment="1" applyProtection="1">
      <alignment horizontal="center" vertical="center" textRotation="90" wrapText="1"/>
      <protection locked="0"/>
    </xf>
    <xf numFmtId="0" fontId="7" fillId="0" borderId="0" xfId="0" applyFont="1" applyFill="1" applyBorder="1" applyAlignment="1" applyProtection="1">
      <alignment horizontal="center" wrapText="1"/>
      <protection locked="0"/>
    </xf>
    <xf numFmtId="0" fontId="5" fillId="0" borderId="0" xfId="1" applyFont="1" applyFill="1" applyAlignment="1" applyProtection="1">
      <alignment horizontal="center"/>
      <protection locked="0"/>
    </xf>
    <xf numFmtId="0" fontId="7" fillId="0" borderId="0" xfId="1" applyFont="1" applyFill="1" applyAlignment="1" applyProtection="1">
      <alignment horizontal="center" vertical="center" wrapText="1"/>
      <protection locked="0"/>
    </xf>
    <xf numFmtId="0" fontId="7" fillId="0" borderId="0" xfId="1" applyFont="1" applyFill="1" applyAlignment="1" applyProtection="1">
      <alignment horizontal="center" vertical="center"/>
      <protection locked="0"/>
    </xf>
    <xf numFmtId="0" fontId="5" fillId="0" borderId="0" xfId="0" applyFont="1" applyFill="1" applyAlignment="1" applyProtection="1">
      <alignment horizontal="center" vertical="center"/>
      <protection locked="0"/>
    </xf>
    <xf numFmtId="0" fontId="7" fillId="0" borderId="0" xfId="1" applyFont="1" applyFill="1" applyAlignment="1" applyProtection="1">
      <alignment horizontal="right" vertical="center"/>
      <protection locked="0"/>
    </xf>
    <xf numFmtId="0" fontId="7" fillId="0" borderId="0" xfId="0" applyFont="1" applyFill="1" applyAlignment="1" applyProtection="1">
      <alignment horizontal="right" vertical="center"/>
      <protection locked="0"/>
    </xf>
    <xf numFmtId="0" fontId="4" fillId="0" borderId="0" xfId="1" applyFont="1" applyFill="1" applyAlignment="1" applyProtection="1">
      <alignment horizontal="center"/>
      <protection locked="0"/>
    </xf>
    <xf numFmtId="0" fontId="15" fillId="0" borderId="0" xfId="2" applyFont="1" applyFill="1" applyBorder="1" applyAlignment="1" applyProtection="1">
      <alignment horizontal="center" vertical="center" wrapText="1"/>
      <protection locked="0"/>
    </xf>
    <xf numFmtId="0" fontId="10" fillId="0" borderId="1" xfId="0" applyFont="1" applyFill="1" applyBorder="1" applyAlignment="1" applyProtection="1">
      <alignment horizontal="center" vertical="center"/>
      <protection locked="0"/>
    </xf>
    <xf numFmtId="0" fontId="10" fillId="0" borderId="5" xfId="0" applyFont="1" applyFill="1" applyBorder="1" applyAlignment="1" applyProtection="1">
      <alignment horizontal="center" vertical="center"/>
      <protection locked="0"/>
    </xf>
    <xf numFmtId="0" fontId="10" fillId="0" borderId="2" xfId="0" applyFont="1" applyFill="1" applyBorder="1" applyAlignment="1" applyProtection="1">
      <alignment horizontal="center" vertical="center" wrapText="1"/>
      <protection locked="0"/>
    </xf>
    <xf numFmtId="0" fontId="10" fillId="0" borderId="3" xfId="0" applyFont="1" applyFill="1" applyBorder="1" applyAlignment="1" applyProtection="1">
      <alignment horizontal="center" vertical="center" wrapText="1"/>
      <protection locked="0"/>
    </xf>
    <xf numFmtId="0" fontId="10" fillId="0" borderId="6" xfId="0" applyFont="1" applyFill="1" applyBorder="1" applyAlignment="1" applyProtection="1">
      <alignment horizontal="center" vertical="center" wrapText="1"/>
      <protection locked="0"/>
    </xf>
    <xf numFmtId="0" fontId="10" fillId="0" borderId="7" xfId="0" applyFont="1" applyFill="1" applyBorder="1" applyAlignment="1" applyProtection="1">
      <alignment horizontal="center" vertical="center" wrapText="1"/>
      <protection locked="0"/>
    </xf>
    <xf numFmtId="0" fontId="7" fillId="0" borderId="0" xfId="1" applyNumberFormat="1" applyFont="1" applyFill="1" applyAlignment="1" applyProtection="1">
      <alignment horizontal="left" vertical="center"/>
      <protection locked="0"/>
    </xf>
    <xf numFmtId="0" fontId="7" fillId="0" borderId="0" xfId="1" applyFont="1" applyFill="1" applyAlignment="1" applyProtection="1">
      <alignment horizontal="left" vertical="center"/>
      <protection locked="0"/>
    </xf>
    <xf numFmtId="14" fontId="7" fillId="0" borderId="18" xfId="1" applyNumberFormat="1" applyFont="1" applyFill="1" applyBorder="1" applyAlignment="1" applyProtection="1">
      <alignment horizontal="left" vertical="center"/>
      <protection locked="0"/>
    </xf>
    <xf numFmtId="0" fontId="7" fillId="0" borderId="18" xfId="1" applyNumberFormat="1" applyFont="1" applyFill="1" applyBorder="1" applyAlignment="1" applyProtection="1">
      <alignment horizontal="left" vertical="center"/>
      <protection locked="0"/>
    </xf>
    <xf numFmtId="0" fontId="12" fillId="0" borderId="0" xfId="0" applyFont="1" applyFill="1" applyBorder="1" applyAlignment="1" applyProtection="1">
      <alignment horizontal="center"/>
      <protection locked="0"/>
    </xf>
    <xf numFmtId="0" fontId="3" fillId="0" borderId="19" xfId="1" applyFont="1" applyFill="1" applyBorder="1" applyAlignment="1" applyProtection="1">
      <alignment horizontal="center" vertical="center"/>
      <protection locked="0"/>
    </xf>
    <xf numFmtId="0" fontId="3" fillId="0" borderId="19" xfId="0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vertical="center"/>
    </xf>
    <xf numFmtId="0" fontId="10" fillId="0" borderId="21" xfId="0" applyFont="1" applyFill="1" applyBorder="1" applyAlignment="1">
      <alignment vertical="center"/>
    </xf>
    <xf numFmtId="164" fontId="3" fillId="0" borderId="21" xfId="3" quotePrefix="1" applyNumberFormat="1" applyFont="1" applyBorder="1" applyAlignment="1" applyProtection="1">
      <alignment horizontal="center" vertical="center"/>
      <protection locked="0"/>
    </xf>
    <xf numFmtId="0" fontId="3" fillId="0" borderId="21" xfId="3" applyFont="1" applyBorder="1" applyAlignment="1" applyProtection="1">
      <alignment horizontal="center" vertical="center"/>
      <protection locked="0"/>
    </xf>
    <xf numFmtId="0" fontId="3" fillId="0" borderId="19" xfId="0" applyFont="1" applyFill="1" applyBorder="1" applyAlignment="1" applyProtection="1">
      <alignment horizontal="center" vertical="center"/>
      <protection locked="0"/>
    </xf>
    <xf numFmtId="165" fontId="3" fillId="0" borderId="19" xfId="0" quotePrefix="1" applyNumberFormat="1" applyFont="1" applyFill="1" applyBorder="1" applyAlignment="1" applyProtection="1">
      <alignment horizontal="center" vertical="center"/>
      <protection locked="0"/>
    </xf>
    <xf numFmtId="165" fontId="11" fillId="0" borderId="19" xfId="0" applyNumberFormat="1" applyFont="1" applyFill="1" applyBorder="1" applyAlignment="1" applyProtection="1">
      <alignment horizontal="center" vertical="center"/>
      <protection hidden="1"/>
    </xf>
    <xf numFmtId="0" fontId="3" fillId="0" borderId="19" xfId="0" applyFont="1" applyFill="1" applyBorder="1" applyAlignment="1" applyProtection="1">
      <alignment horizontal="center" vertical="center"/>
      <protection hidden="1"/>
    </xf>
    <xf numFmtId="1" fontId="3" fillId="0" borderId="19" xfId="0" applyNumberFormat="1" applyFont="1" applyFill="1" applyBorder="1" applyAlignment="1" applyProtection="1">
      <alignment horizontal="center"/>
      <protection hidden="1"/>
    </xf>
    <xf numFmtId="0" fontId="20" fillId="0" borderId="0" xfId="1" applyFont="1" applyFill="1" applyBorder="1" applyAlignment="1" applyProtection="1">
      <alignment horizontal="center" wrapText="1"/>
      <protection locked="0"/>
    </xf>
  </cellXfs>
  <cellStyles count="8">
    <cellStyle name="Normal" xfId="0" builtinId="0"/>
    <cellStyle name="Normal 2" xfId="7"/>
    <cellStyle name="Normal_Bao cao tong hop ket qua thi ket thuc hoc phan_KT2" xfId="2"/>
    <cellStyle name="Normal_DS C07VT1" xfId="4"/>
    <cellStyle name="Normal_DS D07DT2" xfId="5"/>
    <cellStyle name="Normal_DS_lop khoa_2009 (kem theo cac QD thanh lap lop)" xfId="3"/>
    <cellStyle name="Normal_Sheet1" xfId="1"/>
    <cellStyle name="Style 1" xfId="6"/>
  </cellStyles>
  <dxfs count="11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fgColor rgb="FFFF0000"/>
          <bgColor theme="0"/>
        </patternFill>
      </fill>
    </dxf>
    <dxf>
      <font>
        <condense val="0"/>
        <extend val="0"/>
        <color rgb="FF9C0006"/>
      </font>
    </dxf>
    <dxf>
      <font>
        <condense val="0"/>
        <extend val="0"/>
        <color rgb="FF9C0006"/>
      </font>
    </dxf>
    <dxf>
      <fill>
        <patternFill>
          <fgColor theme="0"/>
        </patternFill>
      </fill>
    </dxf>
    <dxf>
      <font>
        <color rgb="FFC00000"/>
      </font>
      <fill>
        <patternFill>
          <fgColor theme="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FF0000"/>
      </font>
      <fill>
        <patternFill>
          <fgColor rgb="FFFF0000"/>
          <bgColor theme="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781050</xdr:colOff>
      <xdr:row>1</xdr:row>
      <xdr:rowOff>476250</xdr:rowOff>
    </xdr:from>
    <xdr:to>
      <xdr:col>4</xdr:col>
      <xdr:colOff>180975</xdr:colOff>
      <xdr:row>1</xdr:row>
      <xdr:rowOff>476250</xdr:rowOff>
    </xdr:to>
    <xdr:cxnSp macro="">
      <xdr:nvCxnSpPr>
        <xdr:cNvPr id="3" name="Straight Connector 2"/>
        <xdr:cNvCxnSpPr/>
      </xdr:nvCxnSpPr>
      <xdr:spPr>
        <a:xfrm>
          <a:off x="1095375" y="828675"/>
          <a:ext cx="1285875" cy="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J27"/>
  <sheetViews>
    <sheetView tabSelected="1" topLeftCell="B1" zoomScaleNormal="100" workbookViewId="0">
      <pane ySplit="2" topLeftCell="A3" activePane="bottomLeft" state="frozen"/>
      <selection activeCell="A6" sqref="A6:XFD6"/>
      <selection pane="bottomLeft" activeCell="N4" sqref="N1:N1048576"/>
    </sheetView>
  </sheetViews>
  <sheetFormatPr defaultColWidth="9" defaultRowHeight="15.75" x14ac:dyDescent="0.25"/>
  <cols>
    <col min="1" max="1" width="6.875" style="1" hidden="1" customWidth="1"/>
    <col min="2" max="2" width="4" style="1" customWidth="1"/>
    <col min="3" max="3" width="11.375" style="1" customWidth="1"/>
    <col min="4" max="4" width="13.375" style="1" customWidth="1"/>
    <col min="5" max="5" width="6.125" style="1" customWidth="1"/>
    <col min="6" max="6" width="11.375" style="1" customWidth="1"/>
    <col min="7" max="8" width="4.375" style="1" customWidth="1"/>
    <col min="9" max="9" width="4.375" style="1" hidden="1" customWidth="1"/>
    <col min="10" max="10" width="4.375" style="1" customWidth="1"/>
    <col min="11" max="11" width="3.25" style="1" customWidth="1"/>
    <col min="12" max="12" width="3.5" style="1" customWidth="1"/>
    <col min="13" max="13" width="7.375" style="1" customWidth="1"/>
    <col min="14" max="14" width="9.125" style="1" hidden="1" customWidth="1"/>
    <col min="15" max="15" width="5.25" style="1" hidden="1" customWidth="1"/>
    <col min="16" max="16" width="6.5" style="1" hidden="1" customWidth="1"/>
    <col min="17" max="17" width="10.375" style="1" customWidth="1"/>
    <col min="18" max="18" width="10.375" style="1" hidden="1" customWidth="1"/>
    <col min="19" max="19" width="5.75" style="1" customWidth="1"/>
    <col min="20" max="20" width="5.625" style="1" customWidth="1"/>
    <col min="21" max="21" width="9" style="33"/>
    <col min="22" max="22" width="9.125" style="33" bestFit="1" customWidth="1"/>
    <col min="23" max="23" width="9" style="33"/>
    <col min="24" max="24" width="10.375" style="33" bestFit="1" customWidth="1"/>
    <col min="25" max="25" width="9.125" style="33" bestFit="1" customWidth="1"/>
    <col min="26" max="36" width="9" style="33"/>
    <col min="37" max="16384" width="9" style="1"/>
  </cols>
  <sheetData>
    <row r="1" spans="1:36" ht="27.75" customHeight="1" x14ac:dyDescent="0.3">
      <c r="B1" s="82" t="s">
        <v>0</v>
      </c>
      <c r="C1" s="82"/>
      <c r="D1" s="82"/>
      <c r="E1" s="82"/>
      <c r="F1" s="82"/>
      <c r="G1" s="88" t="s">
        <v>1</v>
      </c>
      <c r="H1" s="88"/>
      <c r="I1" s="88"/>
      <c r="J1" s="88"/>
      <c r="K1" s="88"/>
      <c r="L1" s="88"/>
      <c r="M1" s="88"/>
      <c r="N1" s="88"/>
      <c r="O1" s="88"/>
      <c r="P1" s="88"/>
      <c r="Q1" s="88"/>
      <c r="R1" s="88"/>
      <c r="S1" s="88"/>
      <c r="T1" s="88"/>
    </row>
    <row r="2" spans="1:36" ht="43.5" customHeight="1" x14ac:dyDescent="0.25">
      <c r="B2" s="83" t="s">
        <v>39</v>
      </c>
      <c r="C2" s="84"/>
      <c r="D2" s="84"/>
      <c r="E2" s="84"/>
      <c r="F2" s="84"/>
      <c r="G2" s="85" t="s">
        <v>47</v>
      </c>
      <c r="H2" s="85"/>
      <c r="I2" s="85"/>
      <c r="J2" s="85"/>
      <c r="K2" s="85"/>
      <c r="L2" s="85"/>
      <c r="M2" s="85"/>
      <c r="N2" s="85"/>
      <c r="O2" s="85"/>
      <c r="P2" s="85"/>
      <c r="Q2" s="85"/>
      <c r="R2" s="85"/>
      <c r="S2" s="85"/>
      <c r="T2" s="85"/>
      <c r="AB2" s="34"/>
      <c r="AC2" s="35"/>
      <c r="AD2" s="34"/>
      <c r="AE2" s="34"/>
      <c r="AF2" s="34"/>
      <c r="AG2" s="35"/>
      <c r="AH2" s="34"/>
    </row>
    <row r="3" spans="1:36" ht="36.75" customHeight="1" x14ac:dyDescent="0.25">
      <c r="B3" s="86" t="s">
        <v>2</v>
      </c>
      <c r="C3" s="86"/>
      <c r="D3" s="96" t="s">
        <v>74</v>
      </c>
      <c r="E3" s="96"/>
      <c r="F3" s="96"/>
      <c r="G3" s="96"/>
      <c r="H3" s="96"/>
      <c r="I3" s="96"/>
      <c r="J3" s="96"/>
      <c r="K3" s="96"/>
      <c r="L3" s="96"/>
      <c r="M3" s="86"/>
      <c r="N3" s="86"/>
      <c r="O3" s="86"/>
      <c r="P3" s="86"/>
      <c r="Q3" s="58"/>
      <c r="R3" s="58"/>
      <c r="S3" s="58"/>
      <c r="T3" s="58"/>
      <c r="U3" s="34"/>
      <c r="V3" s="89" t="s">
        <v>35</v>
      </c>
      <c r="W3" s="89" t="s">
        <v>6</v>
      </c>
      <c r="X3" s="89" t="s">
        <v>34</v>
      </c>
      <c r="Y3" s="89" t="s">
        <v>33</v>
      </c>
      <c r="Z3" s="89"/>
      <c r="AA3" s="89"/>
      <c r="AB3" s="89"/>
      <c r="AC3" s="89" t="s">
        <v>32</v>
      </c>
      <c r="AD3" s="89"/>
      <c r="AE3" s="89" t="s">
        <v>30</v>
      </c>
      <c r="AF3" s="89"/>
      <c r="AG3" s="89" t="s">
        <v>31</v>
      </c>
      <c r="AH3" s="89"/>
      <c r="AI3" s="89" t="s">
        <v>29</v>
      </c>
      <c r="AJ3" s="89"/>
    </row>
    <row r="4" spans="1:36" ht="17.25" customHeight="1" x14ac:dyDescent="0.25">
      <c r="B4" s="87" t="s">
        <v>36</v>
      </c>
      <c r="C4" s="87"/>
      <c r="D4" s="98">
        <v>44129</v>
      </c>
      <c r="E4" s="99"/>
      <c r="F4" s="64"/>
      <c r="G4" s="64"/>
      <c r="H4" s="70" t="s">
        <v>38</v>
      </c>
      <c r="I4" s="70"/>
      <c r="J4" s="70"/>
      <c r="K4" s="58" t="s">
        <v>75</v>
      </c>
      <c r="L4" s="58"/>
      <c r="M4" s="58"/>
      <c r="N4" s="58"/>
      <c r="O4" s="97"/>
      <c r="P4" s="97"/>
      <c r="Q4" s="97"/>
      <c r="R4" s="60"/>
      <c r="S4" s="60"/>
      <c r="T4" s="58"/>
      <c r="U4" s="34"/>
      <c r="V4" s="89"/>
      <c r="W4" s="89"/>
      <c r="X4" s="89"/>
      <c r="Y4" s="89"/>
      <c r="Z4" s="89"/>
      <c r="AA4" s="89"/>
      <c r="AB4" s="89"/>
      <c r="AC4" s="89"/>
      <c r="AD4" s="89"/>
      <c r="AE4" s="89"/>
      <c r="AF4" s="89"/>
      <c r="AG4" s="89"/>
      <c r="AH4" s="89"/>
      <c r="AI4" s="89"/>
      <c r="AJ4" s="89"/>
    </row>
    <row r="5" spans="1:36" ht="44.25" customHeight="1" x14ac:dyDescent="0.25">
      <c r="A5" s="65" t="s">
        <v>3</v>
      </c>
      <c r="B5" s="65" t="s">
        <v>3</v>
      </c>
      <c r="C5" s="90" t="s">
        <v>4</v>
      </c>
      <c r="D5" s="92" t="s">
        <v>5</v>
      </c>
      <c r="E5" s="93"/>
      <c r="F5" s="65" t="s">
        <v>6</v>
      </c>
      <c r="G5" s="80" t="s">
        <v>7</v>
      </c>
      <c r="H5" s="80" t="s">
        <v>8</v>
      </c>
      <c r="I5" s="80" t="s">
        <v>9</v>
      </c>
      <c r="J5" s="80" t="s">
        <v>10</v>
      </c>
      <c r="K5" s="78" t="s">
        <v>11</v>
      </c>
      <c r="L5" s="78" t="s">
        <v>12</v>
      </c>
      <c r="M5" s="78" t="s">
        <v>13</v>
      </c>
      <c r="N5" s="79" t="s">
        <v>14</v>
      </c>
      <c r="O5" s="78" t="s">
        <v>15</v>
      </c>
      <c r="P5" s="65" t="s">
        <v>16</v>
      </c>
      <c r="Q5" s="65" t="s">
        <v>17</v>
      </c>
      <c r="R5" s="65" t="s">
        <v>40</v>
      </c>
      <c r="S5" s="65" t="s">
        <v>41</v>
      </c>
      <c r="T5" s="65" t="s">
        <v>18</v>
      </c>
      <c r="U5" s="34"/>
      <c r="V5" s="89"/>
      <c r="W5" s="89"/>
      <c r="X5" s="89"/>
      <c r="Y5" s="37" t="s">
        <v>19</v>
      </c>
      <c r="Z5" s="37" t="s">
        <v>20</v>
      </c>
      <c r="AA5" s="37" t="s">
        <v>21</v>
      </c>
      <c r="AB5" s="37" t="s">
        <v>22</v>
      </c>
      <c r="AC5" s="37" t="s">
        <v>23</v>
      </c>
      <c r="AD5" s="37" t="s">
        <v>22</v>
      </c>
      <c r="AE5" s="37" t="s">
        <v>23</v>
      </c>
      <c r="AF5" s="37" t="s">
        <v>22</v>
      </c>
      <c r="AG5" s="37" t="s">
        <v>23</v>
      </c>
      <c r="AH5" s="37" t="s">
        <v>22</v>
      </c>
      <c r="AI5" s="37" t="s">
        <v>23</v>
      </c>
      <c r="AJ5" s="38" t="s">
        <v>22</v>
      </c>
    </row>
    <row r="6" spans="1:36" ht="44.25" customHeight="1" x14ac:dyDescent="0.25">
      <c r="A6" s="66"/>
      <c r="B6" s="66"/>
      <c r="C6" s="91"/>
      <c r="D6" s="94"/>
      <c r="E6" s="95"/>
      <c r="F6" s="66"/>
      <c r="G6" s="80"/>
      <c r="H6" s="80"/>
      <c r="I6" s="80"/>
      <c r="J6" s="80"/>
      <c r="K6" s="78"/>
      <c r="L6" s="78"/>
      <c r="M6" s="78"/>
      <c r="N6" s="79"/>
      <c r="O6" s="78"/>
      <c r="P6" s="74"/>
      <c r="Q6" s="74"/>
      <c r="R6" s="74"/>
      <c r="S6" s="74"/>
      <c r="T6" s="74"/>
      <c r="U6" s="34"/>
      <c r="V6" s="39" t="str">
        <f>+D3</f>
        <v>Mạng máy tính (INT1336)</v>
      </c>
      <c r="W6" s="40">
        <f>+O3</f>
        <v>0</v>
      </c>
      <c r="X6" s="41">
        <f>+$AG$6+$AI$6+$AE$6</f>
        <v>6</v>
      </c>
      <c r="Y6" s="35">
        <f>COUNTIF($Q$7:$Q$28,"Khiển trách")</f>
        <v>0</v>
      </c>
      <c r="Z6" s="35">
        <f>COUNTIF($Q$7:$Q$28,"Cảnh cáo")</f>
        <v>0</v>
      </c>
      <c r="AA6" s="35">
        <f>COUNTIF($Q$7:$Q$28,"Đình chỉ thi")</f>
        <v>0</v>
      </c>
      <c r="AB6" s="42">
        <f>+($Y$6+$Z$6+$AA$6)/$X$6*100%</f>
        <v>0</v>
      </c>
      <c r="AC6" s="35">
        <f>SUM(COUNTIF($Q$7:$Q$26,"Vắng"),COUNTIF($Q$7:$Q$26,"Vắng có phép"))</f>
        <v>0</v>
      </c>
      <c r="AD6" s="43">
        <f>+$AC$6/$X$6</f>
        <v>0</v>
      </c>
      <c r="AE6" s="44">
        <f>COUNTIF($U$7:$U$26,"Thi lại")</f>
        <v>0</v>
      </c>
      <c r="AF6" s="43">
        <f>+$AE$6/$X$6</f>
        <v>0</v>
      </c>
      <c r="AG6" s="44">
        <f>COUNTIF($U$7:$U$27,"Học lại")</f>
        <v>6</v>
      </c>
      <c r="AH6" s="43">
        <f>+$AG$6/$X$6</f>
        <v>1</v>
      </c>
      <c r="AI6" s="35">
        <f>COUNTIF($U$8:$U$27,"Đạt")</f>
        <v>0</v>
      </c>
      <c r="AJ6" s="42">
        <f>+$AI$6/$X$6</f>
        <v>0</v>
      </c>
    </row>
    <row r="7" spans="1:36" ht="14.25" customHeight="1" x14ac:dyDescent="0.25">
      <c r="B7" s="75" t="s">
        <v>24</v>
      </c>
      <c r="C7" s="76"/>
      <c r="D7" s="76"/>
      <c r="E7" s="76"/>
      <c r="F7" s="77"/>
      <c r="G7" s="3">
        <v>10</v>
      </c>
      <c r="H7" s="3">
        <v>10</v>
      </c>
      <c r="I7" s="57">
        <v>0</v>
      </c>
      <c r="J7" s="3">
        <v>20</v>
      </c>
      <c r="K7" s="4"/>
      <c r="L7" s="5"/>
      <c r="M7" s="5"/>
      <c r="N7" s="6"/>
      <c r="O7" s="32">
        <f>100-(G7+H7+I7+J7)</f>
        <v>60</v>
      </c>
      <c r="P7" s="66"/>
      <c r="Q7" s="66"/>
      <c r="R7" s="66"/>
      <c r="S7" s="66"/>
      <c r="T7" s="66"/>
      <c r="U7" s="34"/>
      <c r="V7" s="45"/>
      <c r="W7" s="45"/>
      <c r="X7" s="45"/>
      <c r="Y7" s="45"/>
      <c r="Z7" s="45"/>
      <c r="AA7" s="45"/>
      <c r="AB7" s="45"/>
      <c r="AC7" s="45"/>
      <c r="AD7" s="45"/>
      <c r="AE7" s="45"/>
      <c r="AF7" s="45"/>
      <c r="AG7" s="45"/>
      <c r="AH7" s="45"/>
      <c r="AI7" s="45"/>
      <c r="AJ7" s="45"/>
    </row>
    <row r="8" spans="1:36" ht="30.75" customHeight="1" x14ac:dyDescent="0.25">
      <c r="A8" s="7">
        <v>1</v>
      </c>
      <c r="B8" s="7">
        <f>IF(LEN(C8=0),SUBTOTAL(3,$C$8:C8),"")</f>
        <v>1</v>
      </c>
      <c r="C8" s="8" t="s">
        <v>48</v>
      </c>
      <c r="D8" s="9" t="s">
        <v>49</v>
      </c>
      <c r="E8" s="10" t="s">
        <v>50</v>
      </c>
      <c r="F8" s="8" t="s">
        <v>51</v>
      </c>
      <c r="G8" s="19">
        <v>4</v>
      </c>
      <c r="H8" s="11">
        <v>6</v>
      </c>
      <c r="I8" s="11" t="s">
        <v>25</v>
      </c>
      <c r="J8" s="11">
        <v>1</v>
      </c>
      <c r="K8" s="12"/>
      <c r="L8" s="12"/>
      <c r="M8" s="12"/>
      <c r="N8" s="51"/>
      <c r="O8" s="13" t="s">
        <v>25</v>
      </c>
      <c r="P8" s="21">
        <f>IF(O8="H","I",IF(OR(O8="DC",O8="C",O8="V"),0,ROUND(SUMPRODUCT(G8:O8,$G$7:$O$7)/100,1)))</f>
        <v>1.2</v>
      </c>
      <c r="Q8" s="59" t="str">
        <f>IF(OR($G8=0,$H8=0,$I8=0,$J8=0),"Không đủ ĐKDT",IF(AND(O8=0,P8&gt;=4),"Không đạt",IF(O8="V", "Vắng", IF(O8="DC", "Đình chỉ thi",IF(O8="H", "Vắng có phép","")))))</f>
        <v/>
      </c>
      <c r="R8" s="59" t="s">
        <v>69</v>
      </c>
      <c r="S8" s="59" t="s">
        <v>70</v>
      </c>
      <c r="T8" s="14" t="s">
        <v>77</v>
      </c>
      <c r="U8" s="63" t="str">
        <f>IF(Q8="Không đủ ĐKDT","Học lại",IF(Q8="Đình chỉ thi","Học lại",IF(AND(MID(F8,2,2)&lt;"12",Q8="Vắng"),"Thi lại",IF(Q8="Vắng có phép", "Thi lại",IF(AND((MID(F8,2,2)&lt;"12"),P8&lt;4.5),"Thi lại",IF(AND((MID(F8,2,2)&lt;"20"),P8&lt;4),"Học lại",IF(AND((MID(F8,2,2)&gt;"19"),P8&lt;4),"Thi lại",IF(AND(MID(F8,2,2)&gt;"19",O8=0),"Thi lại",IF(AND((MID(F8,2,2)&lt;"12"),O8=0),"Thi lại",IF(AND((MID(F8,2,2)&lt;"20"),(MID(F8,2,2)&gt;"11"),O8=0),"Học lại","Đạt"))))))))))</f>
        <v>Học lại</v>
      </c>
      <c r="V8" s="45"/>
      <c r="W8" s="45"/>
      <c r="X8" s="45"/>
      <c r="Y8" s="45"/>
      <c r="Z8" s="45"/>
      <c r="AA8" s="45"/>
      <c r="AB8" s="45"/>
      <c r="AC8" s="45"/>
      <c r="AD8" s="45"/>
      <c r="AE8" s="45"/>
      <c r="AF8" s="45"/>
      <c r="AG8" s="45"/>
      <c r="AH8" s="45"/>
      <c r="AI8" s="45"/>
      <c r="AJ8" s="45"/>
    </row>
    <row r="9" spans="1:36" ht="30.75" customHeight="1" x14ac:dyDescent="0.25">
      <c r="A9" s="15">
        <v>2</v>
      </c>
      <c r="B9" s="15">
        <f>IF(LEN(C9=0),SUBTOTAL(3,$C$8:C9),"")</f>
        <v>2</v>
      </c>
      <c r="C9" s="16" t="s">
        <v>52</v>
      </c>
      <c r="D9" s="17" t="s">
        <v>53</v>
      </c>
      <c r="E9" s="18" t="s">
        <v>54</v>
      </c>
      <c r="F9" s="16" t="s">
        <v>51</v>
      </c>
      <c r="G9" s="19">
        <v>8</v>
      </c>
      <c r="H9" s="19">
        <v>6</v>
      </c>
      <c r="I9" s="19" t="s">
        <v>25</v>
      </c>
      <c r="J9" s="19">
        <v>8</v>
      </c>
      <c r="K9" s="20"/>
      <c r="L9" s="20"/>
      <c r="M9" s="20"/>
      <c r="N9" s="52"/>
      <c r="O9" s="56" t="s">
        <v>25</v>
      </c>
      <c r="P9" s="21">
        <f t="shared" ref="P9:P13" si="0">IF(O9="H","I",IF(OR(O9="DC",O9="C",O9="V"),0,ROUND(SUMPRODUCT(G9:O9,$G$7:$O$7)/100,1)))</f>
        <v>3</v>
      </c>
      <c r="Q9" s="22" t="str">
        <f>IF(OR($G9=0,$H9=0,$I9=0,$J9=0),"Không đủ ĐKDT",IF(AND(O9=0,P9&gt;=4),"Không đạt",IF(O9="V", "Vắng", IF(O9="DC", "Đình chỉ thi",IF(O9="H", "Vắng có phép","")))))</f>
        <v/>
      </c>
      <c r="R9" s="22" t="s">
        <v>69</v>
      </c>
      <c r="S9" s="22" t="s">
        <v>71</v>
      </c>
      <c r="T9" s="23" t="s">
        <v>77</v>
      </c>
      <c r="U9" s="63" t="str">
        <f t="shared" ref="U9:U13" si="1">IF(Q9="Không đủ ĐKDT","Học lại",IF(Q9="Đình chỉ thi","Học lại",IF(AND(MID(F9,2,2)&lt;"12",Q9="Vắng"),"Thi lại",IF(Q9="Vắng có phép", "Thi lại",IF(AND((MID(F9,2,2)&lt;"12"),P9&lt;4.5),"Thi lại",IF(AND((MID(F9,2,2)&lt;"20"),P9&lt;4),"Học lại",IF(AND((MID(F9,2,2)&gt;"19"),P9&lt;4),"Thi lại",IF(AND(MID(F9,2,2)&gt;"19",O9=0),"Thi lại",IF(AND((MID(F9,2,2)&lt;"12"),O9=0),"Thi lại",IF(AND((MID(F9,2,2)&lt;"20"),(MID(F9,2,2)&gt;"11"),O9=0),"Học lại","Đạt"))))))))))</f>
        <v>Học lại</v>
      </c>
      <c r="V9" s="45"/>
      <c r="W9" s="45"/>
      <c r="X9" s="45"/>
      <c r="Y9" s="37"/>
      <c r="Z9" s="37"/>
      <c r="AA9" s="37"/>
      <c r="AB9" s="37"/>
      <c r="AC9" s="36"/>
      <c r="AD9" s="37"/>
      <c r="AE9" s="37"/>
      <c r="AF9" s="37"/>
      <c r="AG9" s="37"/>
      <c r="AH9" s="37"/>
      <c r="AI9" s="37"/>
      <c r="AJ9" s="38"/>
    </row>
    <row r="10" spans="1:36" ht="30.75" customHeight="1" x14ac:dyDescent="0.25">
      <c r="A10" s="15">
        <v>3</v>
      </c>
      <c r="B10" s="15">
        <f>IF(LEN(C10=0),SUBTOTAL(3,$C$8:C10),"")</f>
        <v>3</v>
      </c>
      <c r="C10" s="16" t="s">
        <v>55</v>
      </c>
      <c r="D10" s="17" t="s">
        <v>56</v>
      </c>
      <c r="E10" s="18" t="s">
        <v>57</v>
      </c>
      <c r="F10" s="16" t="s">
        <v>58</v>
      </c>
      <c r="G10" s="19">
        <v>6</v>
      </c>
      <c r="H10" s="19">
        <v>5</v>
      </c>
      <c r="I10" s="19" t="s">
        <v>25</v>
      </c>
      <c r="J10" s="19">
        <v>5</v>
      </c>
      <c r="K10" s="24"/>
      <c r="L10" s="24"/>
      <c r="M10" s="24"/>
      <c r="N10" s="52"/>
      <c r="O10" s="56" t="s">
        <v>25</v>
      </c>
      <c r="P10" s="21">
        <f t="shared" si="0"/>
        <v>2.1</v>
      </c>
      <c r="Q10" s="22" t="str">
        <f t="shared" ref="Q10:Q13" si="2">IF(OR($G10=0,$H10=0,$I10=0,$J10=0),"Không đủ ĐKDT",IF(AND(O10=0,P10&gt;=4),"Không đạt",IF(O10="V", "Vắng", IF(O10="DC", "Đình chỉ thi",IF(O10="H", "Vắng có phép","")))))</f>
        <v/>
      </c>
      <c r="R10" s="22" t="s">
        <v>69</v>
      </c>
      <c r="S10" s="22" t="s">
        <v>72</v>
      </c>
      <c r="T10" s="23" t="s">
        <v>77</v>
      </c>
      <c r="U10" s="63" t="str">
        <f t="shared" si="1"/>
        <v>Học lại</v>
      </c>
      <c r="V10" s="46"/>
      <c r="W10" s="46"/>
      <c r="X10" s="47"/>
      <c r="Y10" s="36"/>
      <c r="Z10" s="36"/>
      <c r="AA10" s="36"/>
      <c r="AB10" s="48"/>
      <c r="AC10" s="36"/>
      <c r="AD10" s="49"/>
      <c r="AE10" s="50"/>
      <c r="AF10" s="49"/>
      <c r="AG10" s="50"/>
      <c r="AH10" s="49"/>
      <c r="AI10" s="36"/>
      <c r="AJ10" s="48"/>
    </row>
    <row r="11" spans="1:36" ht="30.75" customHeight="1" x14ac:dyDescent="0.25">
      <c r="A11" s="15">
        <v>4</v>
      </c>
      <c r="B11" s="15">
        <f>IF(LEN(C11=0),SUBTOTAL(3,$C$8:C11),"")</f>
        <v>4</v>
      </c>
      <c r="C11" s="16" t="s">
        <v>59</v>
      </c>
      <c r="D11" s="17" t="s">
        <v>60</v>
      </c>
      <c r="E11" s="18" t="s">
        <v>61</v>
      </c>
      <c r="F11" s="16" t="s">
        <v>62</v>
      </c>
      <c r="G11" s="19">
        <v>9</v>
      </c>
      <c r="H11" s="19">
        <v>7</v>
      </c>
      <c r="I11" s="19" t="s">
        <v>25</v>
      </c>
      <c r="J11" s="19">
        <v>6</v>
      </c>
      <c r="K11" s="24"/>
      <c r="L11" s="24"/>
      <c r="M11" s="24"/>
      <c r="N11" s="52"/>
      <c r="O11" s="56" t="s">
        <v>25</v>
      </c>
      <c r="P11" s="21">
        <f t="shared" si="0"/>
        <v>2.8</v>
      </c>
      <c r="Q11" s="22" t="str">
        <f t="shared" si="2"/>
        <v/>
      </c>
      <c r="R11" s="22" t="s">
        <v>69</v>
      </c>
      <c r="S11" s="22" t="s">
        <v>73</v>
      </c>
      <c r="T11" s="23" t="s">
        <v>77</v>
      </c>
      <c r="U11" s="63" t="str">
        <f t="shared" si="1"/>
        <v>Học lại</v>
      </c>
      <c r="V11" s="34"/>
      <c r="W11" s="34"/>
      <c r="X11" s="34"/>
      <c r="Y11" s="34"/>
      <c r="Z11" s="34"/>
      <c r="AA11" s="34"/>
      <c r="AB11" s="34"/>
      <c r="AC11" s="34"/>
      <c r="AD11" s="34"/>
      <c r="AE11" s="34"/>
      <c r="AF11" s="34"/>
      <c r="AG11" s="34"/>
      <c r="AH11" s="34"/>
      <c r="AI11" s="34"/>
      <c r="AJ11" s="34"/>
    </row>
    <row r="12" spans="1:36" ht="30.75" customHeight="1" x14ac:dyDescent="0.25">
      <c r="A12" s="15">
        <v>5</v>
      </c>
      <c r="B12" s="15">
        <f>IF(LEN(C12=0),SUBTOTAL(3,$C$8:C12),"")</f>
        <v>5</v>
      </c>
      <c r="C12" s="16" t="s">
        <v>63</v>
      </c>
      <c r="D12" s="17" t="s">
        <v>64</v>
      </c>
      <c r="E12" s="18" t="s">
        <v>65</v>
      </c>
      <c r="F12" s="16" t="s">
        <v>62</v>
      </c>
      <c r="G12" s="19">
        <v>6</v>
      </c>
      <c r="H12" s="19">
        <v>5</v>
      </c>
      <c r="I12" s="19" t="s">
        <v>25</v>
      </c>
      <c r="J12" s="19">
        <v>5</v>
      </c>
      <c r="K12" s="24"/>
      <c r="L12" s="24"/>
      <c r="M12" s="24"/>
      <c r="N12" s="52"/>
      <c r="O12" s="56" t="s">
        <v>25</v>
      </c>
      <c r="P12" s="21">
        <f t="shared" si="0"/>
        <v>2.1</v>
      </c>
      <c r="Q12" s="22" t="str">
        <f t="shared" si="2"/>
        <v/>
      </c>
      <c r="R12" s="22" t="s">
        <v>69</v>
      </c>
      <c r="S12" s="22" t="s">
        <v>73</v>
      </c>
      <c r="T12" s="23" t="s">
        <v>77</v>
      </c>
      <c r="U12" s="63" t="str">
        <f t="shared" si="1"/>
        <v>Học lại</v>
      </c>
      <c r="V12" s="34"/>
      <c r="W12" s="34"/>
      <c r="X12" s="34"/>
      <c r="Y12" s="34"/>
      <c r="Z12" s="34"/>
      <c r="AA12" s="34"/>
      <c r="AB12" s="34"/>
      <c r="AC12" s="34"/>
      <c r="AD12" s="34"/>
      <c r="AE12" s="34"/>
      <c r="AF12" s="34"/>
      <c r="AG12" s="34"/>
      <c r="AH12" s="34"/>
      <c r="AI12" s="34"/>
      <c r="AJ12" s="34"/>
    </row>
    <row r="13" spans="1:36" ht="30.75" customHeight="1" x14ac:dyDescent="0.25">
      <c r="A13" s="15">
        <v>6</v>
      </c>
      <c r="B13" s="101">
        <f>IF(LEN(C13=0),SUBTOTAL(3,$C$8:C13),"")</f>
        <v>6</v>
      </c>
      <c r="C13" s="102" t="s">
        <v>66</v>
      </c>
      <c r="D13" s="103" t="s">
        <v>67</v>
      </c>
      <c r="E13" s="104" t="s">
        <v>68</v>
      </c>
      <c r="F13" s="102" t="s">
        <v>58</v>
      </c>
      <c r="G13" s="105">
        <v>6</v>
      </c>
      <c r="H13" s="105">
        <v>5</v>
      </c>
      <c r="I13" s="105" t="s">
        <v>25</v>
      </c>
      <c r="J13" s="105">
        <v>5</v>
      </c>
      <c r="K13" s="106"/>
      <c r="L13" s="106"/>
      <c r="M13" s="106"/>
      <c r="N13" s="107"/>
      <c r="O13" s="108" t="s">
        <v>25</v>
      </c>
      <c r="P13" s="109">
        <f t="shared" si="0"/>
        <v>2.1</v>
      </c>
      <c r="Q13" s="110" t="str">
        <f t="shared" si="2"/>
        <v/>
      </c>
      <c r="R13" s="110" t="s">
        <v>69</v>
      </c>
      <c r="S13" s="110" t="s">
        <v>73</v>
      </c>
      <c r="T13" s="111" t="s">
        <v>77</v>
      </c>
      <c r="U13" s="63" t="str">
        <f t="shared" si="1"/>
        <v>Học lại</v>
      </c>
      <c r="V13" s="34"/>
      <c r="W13" s="34"/>
      <c r="X13" s="34"/>
      <c r="Y13" s="34"/>
      <c r="Z13" s="34"/>
      <c r="AA13" s="34"/>
      <c r="AB13" s="34"/>
      <c r="AC13" s="34"/>
      <c r="AD13" s="34"/>
      <c r="AE13" s="34"/>
      <c r="AF13" s="34"/>
      <c r="AG13" s="34"/>
      <c r="AH13" s="34"/>
      <c r="AI13" s="34"/>
      <c r="AJ13" s="34"/>
    </row>
    <row r="14" spans="1:36" ht="23.25" hidden="1" customHeight="1" x14ac:dyDescent="0.25">
      <c r="B14" s="53"/>
      <c r="C14" s="53"/>
      <c r="D14" s="54"/>
      <c r="E14" s="55"/>
      <c r="F14" s="2"/>
      <c r="G14" s="2"/>
      <c r="H14" s="100" t="s">
        <v>42</v>
      </c>
      <c r="I14" s="100"/>
      <c r="J14" s="100"/>
      <c r="K14" s="100"/>
      <c r="L14" s="100"/>
      <c r="M14" s="100"/>
      <c r="N14" s="100"/>
      <c r="O14" s="100"/>
      <c r="P14" s="100"/>
      <c r="Q14" s="100"/>
      <c r="R14" s="100"/>
      <c r="S14" s="100"/>
      <c r="T14" s="100"/>
    </row>
    <row r="15" spans="1:36" ht="15.75" hidden="1" customHeight="1" x14ac:dyDescent="0.25">
      <c r="B15" s="68" t="s">
        <v>26</v>
      </c>
      <c r="C15" s="68"/>
      <c r="D15" s="68"/>
      <c r="E15" s="68"/>
      <c r="F15" s="68"/>
      <c r="G15" s="27"/>
      <c r="H15" s="81" t="s">
        <v>44</v>
      </c>
      <c r="I15" s="81"/>
      <c r="J15" s="81"/>
      <c r="K15" s="81"/>
      <c r="L15" s="81"/>
      <c r="M15" s="81"/>
      <c r="N15" s="81"/>
      <c r="O15" s="81"/>
      <c r="P15" s="81"/>
      <c r="Q15" s="81"/>
      <c r="R15" s="81"/>
      <c r="S15" s="81"/>
      <c r="T15" s="81"/>
    </row>
    <row r="16" spans="1:36" hidden="1" x14ac:dyDescent="0.25">
      <c r="B16" s="68" t="s">
        <v>27</v>
      </c>
      <c r="C16" s="68"/>
      <c r="D16" s="69" t="s">
        <v>28</v>
      </c>
      <c r="E16" s="69"/>
      <c r="F16" s="69"/>
      <c r="G16" s="31"/>
      <c r="H16" s="31"/>
      <c r="I16" s="26"/>
      <c r="J16" s="26"/>
      <c r="K16" s="26"/>
      <c r="L16" s="26"/>
      <c r="M16" s="26"/>
      <c r="N16" s="26"/>
      <c r="O16" s="26"/>
      <c r="P16" s="26"/>
      <c r="Q16" s="2"/>
      <c r="R16" s="62" t="s">
        <v>43</v>
      </c>
    </row>
    <row r="17" spans="2:20" hidden="1" x14ac:dyDescent="0.25"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62" t="s">
        <v>43</v>
      </c>
    </row>
    <row r="18" spans="2:20" hidden="1" x14ac:dyDescent="0.25"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62" t="s">
        <v>43</v>
      </c>
    </row>
    <row r="19" spans="2:20" hidden="1" x14ac:dyDescent="0.25"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62" t="s">
        <v>43</v>
      </c>
    </row>
    <row r="20" spans="2:20" hidden="1" x14ac:dyDescent="0.25">
      <c r="B20" s="72"/>
      <c r="C20" s="72"/>
      <c r="D20" s="72"/>
      <c r="E20" s="72"/>
      <c r="F20" s="72"/>
      <c r="G20" s="72"/>
      <c r="H20" s="72" t="s">
        <v>37</v>
      </c>
      <c r="I20" s="72"/>
      <c r="J20" s="72"/>
      <c r="K20" s="72"/>
      <c r="L20" s="72"/>
      <c r="M20" s="72"/>
      <c r="N20" s="72"/>
      <c r="O20" s="72"/>
      <c r="P20" s="72"/>
      <c r="Q20" s="72"/>
      <c r="R20" s="72"/>
      <c r="S20" s="72"/>
      <c r="T20" s="72"/>
    </row>
    <row r="21" spans="2:20" ht="39.75" customHeight="1" x14ac:dyDescent="0.25">
      <c r="B21" s="67" t="s">
        <v>45</v>
      </c>
      <c r="C21" s="68"/>
      <c r="D21" s="68"/>
      <c r="E21" s="68"/>
      <c r="F21" s="112" t="s">
        <v>76</v>
      </c>
      <c r="G21" s="112"/>
      <c r="H21" s="112"/>
      <c r="I21" s="112"/>
      <c r="J21" s="112"/>
      <c r="K21" s="112"/>
      <c r="L21" s="73" t="s">
        <v>44</v>
      </c>
      <c r="M21" s="73"/>
      <c r="N21" s="73"/>
      <c r="O21" s="73"/>
      <c r="P21" s="73"/>
      <c r="Q21" s="73"/>
      <c r="R21" s="73"/>
      <c r="S21" s="73"/>
      <c r="T21" s="73"/>
    </row>
    <row r="22" spans="2:20" x14ac:dyDescent="0.25">
      <c r="B22" s="25"/>
      <c r="C22" s="28"/>
      <c r="D22" s="28"/>
      <c r="E22" s="29"/>
      <c r="F22" s="30"/>
      <c r="G22" s="31"/>
      <c r="H22" s="31"/>
      <c r="I22" s="2"/>
      <c r="J22" s="2"/>
      <c r="K22" s="2"/>
      <c r="L22" s="2"/>
      <c r="M22" s="2"/>
      <c r="N22" s="2"/>
      <c r="O22" s="2"/>
      <c r="P22" s="2"/>
      <c r="R22" s="33" t="s">
        <v>46</v>
      </c>
    </row>
    <row r="23" spans="2:20" x14ac:dyDescent="0.25">
      <c r="B23" s="68" t="s">
        <v>27</v>
      </c>
      <c r="C23" s="68"/>
      <c r="D23" s="69" t="s">
        <v>28</v>
      </c>
      <c r="E23" s="69"/>
      <c r="F23" s="69"/>
      <c r="G23" s="31"/>
      <c r="H23" s="31"/>
      <c r="I23" s="26"/>
      <c r="J23" s="26"/>
      <c r="K23" s="26"/>
      <c r="L23" s="26"/>
      <c r="M23" s="26"/>
      <c r="N23" s="26"/>
      <c r="O23" s="26"/>
      <c r="P23" s="26"/>
      <c r="R23" s="33" t="s">
        <v>46</v>
      </c>
    </row>
    <row r="24" spans="2:20" x14ac:dyDescent="0.25"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R24" s="33" t="s">
        <v>46</v>
      </c>
    </row>
    <row r="25" spans="2:20" x14ac:dyDescent="0.25">
      <c r="R25" s="33" t="s">
        <v>46</v>
      </c>
    </row>
    <row r="26" spans="2:20" x14ac:dyDescent="0.25">
      <c r="R26" s="33" t="s">
        <v>46</v>
      </c>
    </row>
    <row r="27" spans="2:20" x14ac:dyDescent="0.25">
      <c r="B27" s="71"/>
      <c r="C27" s="71"/>
      <c r="D27" s="71"/>
      <c r="E27" s="61"/>
      <c r="F27" s="71"/>
      <c r="G27" s="71"/>
      <c r="H27" s="71"/>
      <c r="I27" s="71"/>
      <c r="J27" s="71"/>
      <c r="K27" s="71"/>
      <c r="L27" s="71" t="s">
        <v>37</v>
      </c>
      <c r="M27" s="71"/>
      <c r="N27" s="71"/>
      <c r="O27" s="71"/>
      <c r="P27" s="71"/>
      <c r="Q27" s="71"/>
      <c r="R27" s="71"/>
      <c r="S27" s="71"/>
      <c r="T27" s="71"/>
    </row>
  </sheetData>
  <sheetProtection formatCells="0" formatColumns="0" formatRows="0" insertColumns="0" insertRows="0" insertHyperlinks="0" deleteColumns="0" deleteRows="0" sort="0" autoFilter="0" pivotTables="0"/>
  <autoFilter ref="A7:AJ13">
    <filterColumn colId="1" showButton="0"/>
    <filterColumn colId="2" showButton="0"/>
    <filterColumn colId="3" showButton="0"/>
    <filterColumn colId="4" showButton="0"/>
  </autoFilter>
  <mergeCells count="55">
    <mergeCell ref="V3:V5"/>
    <mergeCell ref="W3:W5"/>
    <mergeCell ref="X3:X5"/>
    <mergeCell ref="B5:B6"/>
    <mergeCell ref="C5:C6"/>
    <mergeCell ref="D5:E6"/>
    <mergeCell ref="H5:H6"/>
    <mergeCell ref="I5:I6"/>
    <mergeCell ref="J5:J6"/>
    <mergeCell ref="D3:L3"/>
    <mergeCell ref="O4:Q4"/>
    <mergeCell ref="Q5:Q7"/>
    <mergeCell ref="T5:T7"/>
    <mergeCell ref="O5:O6"/>
    <mergeCell ref="P5:P7"/>
    <mergeCell ref="F5:F6"/>
    <mergeCell ref="AC3:AD4"/>
    <mergeCell ref="AE3:AF4"/>
    <mergeCell ref="AG3:AH4"/>
    <mergeCell ref="AI3:AJ4"/>
    <mergeCell ref="Y3:AB4"/>
    <mergeCell ref="B1:F1"/>
    <mergeCell ref="B2:F2"/>
    <mergeCell ref="G2:T2"/>
    <mergeCell ref="M3:P3"/>
    <mergeCell ref="B4:C4"/>
    <mergeCell ref="B3:C3"/>
    <mergeCell ref="G1:T1"/>
    <mergeCell ref="R5:R7"/>
    <mergeCell ref="S5:S7"/>
    <mergeCell ref="B15:F15"/>
    <mergeCell ref="B7:F7"/>
    <mergeCell ref="L5:L6"/>
    <mergeCell ref="M5:M6"/>
    <mergeCell ref="N5:N6"/>
    <mergeCell ref="K5:K6"/>
    <mergeCell ref="G5:G6"/>
    <mergeCell ref="H14:T14"/>
    <mergeCell ref="H15:T15"/>
    <mergeCell ref="B27:D27"/>
    <mergeCell ref="F27:K27"/>
    <mergeCell ref="B16:C16"/>
    <mergeCell ref="D16:F16"/>
    <mergeCell ref="B20:C20"/>
    <mergeCell ref="D20:G20"/>
    <mergeCell ref="B23:C23"/>
    <mergeCell ref="H20:T20"/>
    <mergeCell ref="L21:T21"/>
    <mergeCell ref="L27:T27"/>
    <mergeCell ref="A5:A6"/>
    <mergeCell ref="B21:E21"/>
    <mergeCell ref="F21:K21"/>
    <mergeCell ref="D23:F23"/>
    <mergeCell ref="H4:J4"/>
    <mergeCell ref="D4:E4"/>
  </mergeCells>
  <conditionalFormatting sqref="O8:O13 G8:M13">
    <cfRule type="cellIs" dxfId="10" priority="41" operator="greaterThan">
      <formula>10</formula>
    </cfRule>
  </conditionalFormatting>
  <conditionalFormatting sqref="O8:O13">
    <cfRule type="cellIs" dxfId="9" priority="25" operator="greaterThan">
      <formula>10</formula>
    </cfRule>
    <cfRule type="cellIs" dxfId="8" priority="27" operator="greaterThan">
      <formula>10</formula>
    </cfRule>
    <cfRule type="cellIs" dxfId="7" priority="28" operator="greaterThan">
      <formula>10</formula>
    </cfRule>
    <cfRule type="cellIs" dxfId="6" priority="29" operator="greaterThan">
      <formula>10</formula>
    </cfRule>
    <cfRule type="cellIs" dxfId="5" priority="30" operator="greaterThan">
      <formula>10</formula>
    </cfRule>
    <cfRule type="cellIs" dxfId="4" priority="31" operator="greaterThan">
      <formula>10</formula>
    </cfRule>
  </conditionalFormatting>
  <conditionalFormatting sqref="G8:J13">
    <cfRule type="cellIs" dxfId="3" priority="24" operator="greaterThan">
      <formula>10</formula>
    </cfRule>
  </conditionalFormatting>
  <conditionalFormatting sqref="C28:C1048576 C1:C13">
    <cfRule type="duplicateValues" dxfId="2" priority="45"/>
  </conditionalFormatting>
  <conditionalFormatting sqref="G8:J13">
    <cfRule type="cellIs" priority="2" operator="greaterThan">
      <formula>10</formula>
    </cfRule>
  </conditionalFormatting>
  <conditionalFormatting sqref="N28:N1048576 N2 N4:N13">
    <cfRule type="duplicateValues" dxfId="1" priority="47"/>
  </conditionalFormatting>
  <conditionalFormatting sqref="C14:C27">
    <cfRule type="duplicateValues" dxfId="0" priority="1"/>
  </conditionalFormatting>
  <dataValidations count="1">
    <dataValidation allowBlank="1" showInputMessage="1" showErrorMessage="1" errorTitle="Không xóa dữ liệu" error="Không xóa dữ liệu" prompt="Không xóa dữ liệu" sqref="V2:AJ6 U8:U13"/>
  </dataValidations>
  <pageMargins left="0.17" right="3.9370078740157501E-2" top="0.25" bottom="0.42" header="0.15748031496063" footer="0.118110236220472"/>
  <pageSetup paperSize="9" orientation="portrait" r:id="rId1"/>
  <headerFooter alignWithMargins="0">
    <oddFooter>&amp;R&amp;"Times New Roman,Italic"&amp;11Trang 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Nhóm(1)</vt:lpstr>
      <vt:lpstr>'Nhóm(1)'!Print_Titles</vt:lpstr>
    </vt:vector>
  </TitlesOfParts>
  <Company>Micrsoft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WindowsXP Professional SP3</dc:creator>
  <cp:lastModifiedBy>MAYTINH</cp:lastModifiedBy>
  <cp:lastPrinted>2020-10-14T08:58:05Z</cp:lastPrinted>
  <dcterms:created xsi:type="dcterms:W3CDTF">2015-04-17T02:48:53Z</dcterms:created>
  <dcterms:modified xsi:type="dcterms:W3CDTF">2020-10-14T08:58:30Z</dcterms:modified>
</cp:coreProperties>
</file>