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'Nhóm(1)'!$A$7:$AJ$11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11" i="1" l="1"/>
  <c r="B10" i="1"/>
  <c r="B9" i="1"/>
  <c r="B8" i="1"/>
  <c r="O7" i="1" l="1"/>
  <c r="P8" i="1" s="1"/>
  <c r="Q8" i="1" s="1"/>
  <c r="U8" i="1" s="1"/>
  <c r="P9" i="1" l="1"/>
  <c r="Q9" i="1" s="1"/>
  <c r="U9" i="1" s="1"/>
  <c r="P11" i="1"/>
  <c r="Q11" i="1" s="1"/>
  <c r="U11" i="1" s="1"/>
  <c r="P10" i="1"/>
  <c r="Q10" i="1" s="1"/>
  <c r="U10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<sst xmlns="http://schemas.openxmlformats.org/spreadsheetml/2006/main" count="106" uniqueCount="71">
  <si>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</si>
  <si>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</si>
  <si>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</si>
  <si>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</si>
  <si>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</si>
  <si>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</si>
  <si>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</si>
  <si>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</si>
  <si>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</si>
  <si>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</si>
  <si>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</si>
  <si>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</si>
  <si>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</si>
  <si>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</si>
  <si>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</si>
  <si>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</si>
  <si>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</si>
  <si>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</si>
  <si>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</si>
  <si>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</si>
  <si>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</si>
  <si>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</si>
  <si>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</si>
  <si>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</si>
  <si>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</si>
  <si>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</si>
  <si>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</si>
  <si>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</si>
  <si>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</si>
  <si>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</si>
  <si>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</si>
  <si>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</si>
  <si>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</si>
  <si>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</si>
  <si>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</si>
  <si>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</si>
  <si>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</si>
  <si>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</si>
  <si>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</si>
  <si>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</si>
  <si>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</si>
  <si>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</si>
  <si>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</si>
  <si>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</si>
  <si>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</si>
  <si>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</si>
  <si>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</si>
  <si>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</si>
  <si>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B17DCCN737</t>
  </si>
  <si>
    <t>Trần Đức An</t>
  </si>
  <si>
    <t>Nguyên</t>
  </si>
  <si>
    <t>D17CQCN13-B</t>
  </si>
  <si>
    <t>B17DCCN118</t>
  </si>
  <si>
    <t>Phạm Quốc</t>
  </si>
  <si>
    <t>Đạt</t>
  </si>
  <si>
    <t>D17CQCN10-B</t>
  </si>
  <si>
    <t>B17DCCN071</t>
  </si>
  <si>
    <t>Hà Đăng</t>
  </si>
  <si>
    <t>Biên</t>
  </si>
  <si>
    <t>D17CQCN11-B</t>
  </si>
  <si>
    <t>B17DCCN299</t>
  </si>
  <si>
    <t>Nguyễn Mạnh</t>
  </si>
  <si>
    <t>Hưng</t>
  </si>
  <si>
    <t>INT1328</t>
  </si>
  <si>
    <t>03</t>
  </si>
  <si>
    <t>06</t>
  </si>
  <si>
    <t>08</t>
  </si>
  <si>
    <t>Kỹ thuật đồ họa (INT1328)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</si>
  <si>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</si>
  <si>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G03-A2</t>
  </si>
  <si>
    <t>10g00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</si>
</sst>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11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7" xfId="3" quotePrefix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3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0" fontId="14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164" fontId="3" fillId="0" borderId="21" xfId="3" quotePrefix="1" applyNumberFormat="1" applyFont="1" applyBorder="1" applyAlignment="1" applyProtection="1">
      <alignment horizontal="center" vertical="center"/>
      <protection locked="0"/>
    </xf>
    <xf numFmtId="0" fontId="3" fillId="0" borderId="21" xfId="3" applyFont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165" fontId="3" fillId="0" borderId="19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19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 vertical="center"/>
      <protection hidden="1"/>
    </xf>
    <xf numFmtId="1" fontId="3" fillId="0" borderId="19" xfId="0" applyNumberFormat="1" applyFont="1" applyFill="1" applyBorder="1" applyAlignment="1" applyProtection="1">
      <alignment horizontal="center" vertical="center"/>
      <protection hidden="1"/>
    </xf>
    <xf numFmtId="14" fontId="7" fillId="0" borderId="18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5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F4" sqref="F4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2.125" style="1" customWidth="1"/>
    <col min="5" max="5" width="7.875" style="1" customWidth="1"/>
    <col min="6" max="6" width="11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31"/>
    <col min="22" max="22" width="9.125" style="31" bestFit="1" customWidth="1"/>
    <col min="23" max="23" width="9" style="31"/>
    <col min="24" max="24" width="10.375" style="31" bestFit="1" customWidth="1"/>
    <col min="25" max="25" width="9.125" style="31" bestFit="1" customWidth="1"/>
    <col min="26" max="36" width="9" style="31"/>
    <col min="37" max="16384" width="9" style="1"/>
  </cols>
  <sheetData>
    <row r="1" spans="1:36" ht="27.75" customHeight="1" x14ac:dyDescent="0.3">
      <c r="B1" s="80" t="s">
        <v>0</v>
      </c>
      <c r="C1" s="80"/>
      <c r="D1" s="80"/>
      <c r="E1" s="80"/>
      <c r="F1" s="80"/>
      <c r="G1" s="86" t="s">
        <v>1</v>
      </c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</row>
    <row r="2" spans="1:36" ht="43.5" customHeight="1" x14ac:dyDescent="0.25">
      <c r="B2" s="81" t="s">
        <v>39</v>
      </c>
      <c r="C2" s="82"/>
      <c r="D2" s="82"/>
      <c r="E2" s="82"/>
      <c r="F2" s="82"/>
      <c r="G2" s="83" t="s">
        <v>47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AB2" s="32"/>
      <c r="AC2" s="33"/>
      <c r="AD2" s="32"/>
      <c r="AE2" s="32"/>
      <c r="AF2" s="32"/>
      <c r="AG2" s="33"/>
      <c r="AH2" s="32"/>
    </row>
    <row r="3" spans="1:36" ht="36.75" customHeight="1" x14ac:dyDescent="0.25">
      <c r="B3" s="84" t="s">
        <v>2</v>
      </c>
      <c r="C3" s="84"/>
      <c r="D3" s="94" t="s">
        <v>67</v>
      </c>
      <c r="E3" s="94"/>
      <c r="F3" s="94"/>
      <c r="G3" s="94"/>
      <c r="H3" s="94"/>
      <c r="I3" s="94"/>
      <c r="J3" s="94"/>
      <c r="K3" s="94"/>
      <c r="L3" s="94"/>
      <c r="M3" s="84"/>
      <c r="N3" s="84"/>
      <c r="O3" s="84"/>
      <c r="P3" s="84"/>
      <c r="Q3" s="56"/>
      <c r="R3" s="56"/>
      <c r="S3" s="56"/>
      <c r="T3" s="56"/>
      <c r="U3" s="32"/>
      <c r="V3" s="87" t="s">
        <v>35</v>
      </c>
      <c r="W3" s="87" t="s">
        <v>6</v>
      </c>
      <c r="X3" s="87" t="s">
        <v>34</v>
      </c>
      <c r="Y3" s="87" t="s">
        <v>33</v>
      </c>
      <c r="Z3" s="87"/>
      <c r="AA3" s="87"/>
      <c r="AB3" s="87"/>
      <c r="AC3" s="87" t="s">
        <v>32</v>
      </c>
      <c r="AD3" s="87"/>
      <c r="AE3" s="87" t="s">
        <v>30</v>
      </c>
      <c r="AF3" s="87"/>
      <c r="AG3" s="87" t="s">
        <v>31</v>
      </c>
      <c r="AH3" s="87"/>
      <c r="AI3" s="87" t="s">
        <v>29</v>
      </c>
      <c r="AJ3" s="87"/>
    </row>
    <row r="4" spans="1:36" ht="17.25" customHeight="1" x14ac:dyDescent="0.25">
      <c r="B4" s="85" t="s">
        <v>36</v>
      </c>
      <c r="C4" s="85"/>
      <c r="D4" s="111">
        <v>44129</v>
      </c>
      <c r="E4" s="112"/>
      <c r="F4" s="62"/>
      <c r="G4" s="62"/>
      <c r="H4" s="68" t="s">
        <v>38</v>
      </c>
      <c r="I4" s="68"/>
      <c r="J4" s="68"/>
      <c r="K4" s="56" t="s">
        <v>70</v>
      </c>
      <c r="L4" s="56"/>
      <c r="M4" s="56"/>
      <c r="N4" s="56"/>
      <c r="O4" s="95"/>
      <c r="P4" s="95"/>
      <c r="Q4" s="95"/>
      <c r="R4" s="58"/>
      <c r="S4" s="58"/>
      <c r="T4" s="56"/>
      <c r="U4" s="32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</row>
    <row r="5" spans="1:36" ht="44.25" customHeight="1" x14ac:dyDescent="0.25">
      <c r="A5" s="63" t="s">
        <v>3</v>
      </c>
      <c r="B5" s="63" t="s">
        <v>3</v>
      </c>
      <c r="C5" s="88" t="s">
        <v>4</v>
      </c>
      <c r="D5" s="90" t="s">
        <v>5</v>
      </c>
      <c r="E5" s="91"/>
      <c r="F5" s="63" t="s">
        <v>6</v>
      </c>
      <c r="G5" s="78" t="s">
        <v>7</v>
      </c>
      <c r="H5" s="78" t="s">
        <v>8</v>
      </c>
      <c r="I5" s="78" t="s">
        <v>9</v>
      </c>
      <c r="J5" s="78" t="s">
        <v>10</v>
      </c>
      <c r="K5" s="76" t="s">
        <v>11</v>
      </c>
      <c r="L5" s="76" t="s">
        <v>12</v>
      </c>
      <c r="M5" s="76" t="s">
        <v>13</v>
      </c>
      <c r="N5" s="77" t="s">
        <v>14</v>
      </c>
      <c r="O5" s="76" t="s">
        <v>15</v>
      </c>
      <c r="P5" s="63" t="s">
        <v>16</v>
      </c>
      <c r="Q5" s="63" t="s">
        <v>17</v>
      </c>
      <c r="R5" s="63" t="s">
        <v>40</v>
      </c>
      <c r="S5" s="63" t="s">
        <v>41</v>
      </c>
      <c r="T5" s="63" t="s">
        <v>18</v>
      </c>
      <c r="U5" s="32"/>
      <c r="V5" s="87"/>
      <c r="W5" s="87"/>
      <c r="X5" s="87"/>
      <c r="Y5" s="35" t="s">
        <v>19</v>
      </c>
      <c r="Z5" s="35" t="s">
        <v>20</v>
      </c>
      <c r="AA5" s="35" t="s">
        <v>21</v>
      </c>
      <c r="AB5" s="35" t="s">
        <v>22</v>
      </c>
      <c r="AC5" s="35" t="s">
        <v>23</v>
      </c>
      <c r="AD5" s="35" t="s">
        <v>22</v>
      </c>
      <c r="AE5" s="35" t="s">
        <v>23</v>
      </c>
      <c r="AF5" s="35" t="s">
        <v>22</v>
      </c>
      <c r="AG5" s="35" t="s">
        <v>23</v>
      </c>
      <c r="AH5" s="35" t="s">
        <v>22</v>
      </c>
      <c r="AI5" s="35" t="s">
        <v>23</v>
      </c>
      <c r="AJ5" s="36" t="s">
        <v>22</v>
      </c>
    </row>
    <row r="6" spans="1:36" ht="44.25" customHeight="1" x14ac:dyDescent="0.25">
      <c r="A6" s="64"/>
      <c r="B6" s="64"/>
      <c r="C6" s="89"/>
      <c r="D6" s="92"/>
      <c r="E6" s="93"/>
      <c r="F6" s="64"/>
      <c r="G6" s="78"/>
      <c r="H6" s="78"/>
      <c r="I6" s="78"/>
      <c r="J6" s="78"/>
      <c r="K6" s="76"/>
      <c r="L6" s="76"/>
      <c r="M6" s="76"/>
      <c r="N6" s="77"/>
      <c r="O6" s="76"/>
      <c r="P6" s="72"/>
      <c r="Q6" s="72"/>
      <c r="R6" s="72"/>
      <c r="S6" s="72"/>
      <c r="T6" s="72"/>
      <c r="U6" s="32"/>
      <c r="V6" s="37" t="str">
        <f>+D3</f>
        <v>Kỹ thuật đồ họa (INT1328)</v>
      </c>
      <c r="W6" s="38">
        <f>+O3</f>
        <v>0</v>
      </c>
      <c r="X6" s="39">
        <f>+$AG$6+$AI$6+$AE$6</f>
        <v>4</v>
      </c>
      <c r="Y6" s="33">
        <f>COUNTIF($Q$7:$Q$26,"Khiển trách")</f>
        <v>0</v>
      </c>
      <c r="Z6" s="33">
        <f>COUNTIF($Q$7:$Q$26,"Cảnh cáo")</f>
        <v>0</v>
      </c>
      <c r="AA6" s="33">
        <f>COUNTIF($Q$7:$Q$26,"Đình chỉ thi")</f>
        <v>0</v>
      </c>
      <c r="AB6" s="40">
        <f>+($Y$6+$Z$6+$AA$6)/$X$6*100%</f>
        <v>0</v>
      </c>
      <c r="AC6" s="33">
        <f>SUM(COUNTIF($Q$7:$Q$24,"Vắng"),COUNTIF($Q$7:$Q$24,"Vắng có phép"))</f>
        <v>0</v>
      </c>
      <c r="AD6" s="41">
        <f>+$AC$6/$X$6</f>
        <v>0</v>
      </c>
      <c r="AE6" s="42">
        <f>COUNTIF($U$7:$U$24,"Thi lại")</f>
        <v>0</v>
      </c>
      <c r="AF6" s="41">
        <f>+$AE$6/$X$6</f>
        <v>0</v>
      </c>
      <c r="AG6" s="42">
        <f>COUNTIF($U$7:$U$25,"Học lại")</f>
        <v>4</v>
      </c>
      <c r="AH6" s="41">
        <f>+$AG$6/$X$6</f>
        <v>1</v>
      </c>
      <c r="AI6" s="33">
        <f>COUNTIF($U$8:$U$25,"Đạt")</f>
        <v>0</v>
      </c>
      <c r="AJ6" s="40">
        <f>+$AI$6/$X$6</f>
        <v>0</v>
      </c>
    </row>
    <row r="7" spans="1:36" ht="14.25" customHeight="1" x14ac:dyDescent="0.25">
      <c r="B7" s="73" t="s">
        <v>24</v>
      </c>
      <c r="C7" s="74"/>
      <c r="D7" s="74"/>
      <c r="E7" s="74"/>
      <c r="F7" s="75"/>
      <c r="G7" s="3">
        <v>10</v>
      </c>
      <c r="H7" s="3">
        <v>10</v>
      </c>
      <c r="I7" s="55">
        <v>0</v>
      </c>
      <c r="J7" s="3">
        <v>30</v>
      </c>
      <c r="K7" s="4"/>
      <c r="L7" s="5"/>
      <c r="M7" s="5"/>
      <c r="N7" s="6"/>
      <c r="O7" s="30">
        <f>100-(G7+H7+I7+J7)</f>
        <v>50</v>
      </c>
      <c r="P7" s="64"/>
      <c r="Q7" s="64"/>
      <c r="R7" s="64"/>
      <c r="S7" s="64"/>
      <c r="T7" s="64"/>
      <c r="U7" s="32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</row>
    <row r="8" spans="1:36" ht="35.25" customHeight="1" x14ac:dyDescent="0.25">
      <c r="A8" s="7">
        <v>1</v>
      </c>
      <c r="B8" s="7">
        <f>IF(LEN(C8=0),SUBTOTAL(3,$C$8:C8),"")</f>
        <v>1</v>
      </c>
      <c r="C8" s="8" t="s">
        <v>52</v>
      </c>
      <c r="D8" s="9" t="s">
        <v>53</v>
      </c>
      <c r="E8" s="10" t="s">
        <v>54</v>
      </c>
      <c r="F8" s="8" t="s">
        <v>55</v>
      </c>
      <c r="G8" s="18">
        <v>4</v>
      </c>
      <c r="H8" s="11">
        <v>7</v>
      </c>
      <c r="I8" s="11" t="s">
        <v>25</v>
      </c>
      <c r="J8" s="11">
        <v>6.5</v>
      </c>
      <c r="K8" s="12"/>
      <c r="L8" s="12"/>
      <c r="M8" s="12"/>
      <c r="N8" s="49"/>
      <c r="O8" s="13" t="s">
        <v>25</v>
      </c>
      <c r="P8" s="20">
        <f>IF(O8="H","I",IF(OR(O8="DC",O8="C",O8="V"),0,ROUND(SUMPRODUCT(G8:O8,$G$7:$O$7)/100,1)))</f>
        <v>3.1</v>
      </c>
      <c r="Q8" s="57" t="str">
        <f>IF(OR($G8=0,$H8=0,$I8=0,$J8=0),"Không đủ ĐKDT",IF(AND(O8=0,P8&gt;=4),"Không đạt",IF(O8="V", "Vắng", IF(O8="DC", "Đình chỉ thi",IF(O8="H", "Vắng có phép","")))))</f>
        <v/>
      </c>
      <c r="R8" s="57" t="s">
        <v>63</v>
      </c>
      <c r="S8" s="57" t="s">
        <v>64</v>
      </c>
      <c r="T8" s="108" t="s">
        <v>69</v>
      </c>
      <c r="U8" s="61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</row>
    <row r="9" spans="1:36" ht="35.25" customHeight="1" x14ac:dyDescent="0.25">
      <c r="A9" s="14">
        <v>2</v>
      </c>
      <c r="B9" s="14">
        <f>IF(LEN(C9=0),SUBTOTAL(3,$C$8:C9),"")</f>
        <v>2</v>
      </c>
      <c r="C9" s="15" t="s">
        <v>60</v>
      </c>
      <c r="D9" s="16" t="s">
        <v>61</v>
      </c>
      <c r="E9" s="17" t="s">
        <v>62</v>
      </c>
      <c r="F9" s="15" t="s">
        <v>59</v>
      </c>
      <c r="G9" s="18">
        <v>8</v>
      </c>
      <c r="H9" s="18">
        <v>8</v>
      </c>
      <c r="I9" s="18" t="s">
        <v>25</v>
      </c>
      <c r="J9" s="18">
        <v>6</v>
      </c>
      <c r="K9" s="19"/>
      <c r="L9" s="19"/>
      <c r="M9" s="19"/>
      <c r="N9" s="50"/>
      <c r="O9" s="54" t="s">
        <v>25</v>
      </c>
      <c r="P9" s="20">
        <f t="shared" ref="P9:P11" si="0">IF(O9="H","I",IF(OR(O9="DC",O9="C",O9="V"),0,ROUND(SUMPRODUCT(G9:O9,$G$7:$O$7)/100,1)))</f>
        <v>3.4</v>
      </c>
      <c r="Q9" s="21" t="str">
        <f>IF(OR($G9=0,$H9=0,$I9=0,$J9=0),"Không đủ ĐKDT",IF(AND(O9=0,P9&gt;=4),"Không đạt",IF(O9="V", "Vắng", IF(O9="DC", "Đình chỉ thi",IF(O9="H", "Vắng có phép","")))))</f>
        <v/>
      </c>
      <c r="R9" s="21" t="s">
        <v>63</v>
      </c>
      <c r="S9" s="21" t="s">
        <v>64</v>
      </c>
      <c r="T9" s="109" t="s">
        <v>69</v>
      </c>
      <c r="U9" s="61" t="str">
        <f t="shared" ref="U9:U11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43"/>
      <c r="W9" s="43"/>
      <c r="X9" s="43"/>
      <c r="Y9" s="35"/>
      <c r="Z9" s="35"/>
      <c r="AA9" s="35"/>
      <c r="AB9" s="35"/>
      <c r="AC9" s="34"/>
      <c r="AD9" s="35"/>
      <c r="AE9" s="35"/>
      <c r="AF9" s="35"/>
      <c r="AG9" s="35"/>
      <c r="AH9" s="35"/>
      <c r="AI9" s="35"/>
      <c r="AJ9" s="36"/>
    </row>
    <row r="10" spans="1:36" ht="35.25" customHeight="1" x14ac:dyDescent="0.25">
      <c r="A10" s="14">
        <v>3</v>
      </c>
      <c r="B10" s="14">
        <f>IF(LEN(C10=0),SUBTOTAL(3,$C$8:C10),"")</f>
        <v>3</v>
      </c>
      <c r="C10" s="15" t="s">
        <v>56</v>
      </c>
      <c r="D10" s="16" t="s">
        <v>57</v>
      </c>
      <c r="E10" s="17" t="s">
        <v>58</v>
      </c>
      <c r="F10" s="15" t="s">
        <v>59</v>
      </c>
      <c r="G10" s="18">
        <v>8</v>
      </c>
      <c r="H10" s="18">
        <v>8.5</v>
      </c>
      <c r="I10" s="18" t="s">
        <v>25</v>
      </c>
      <c r="J10" s="18">
        <v>6</v>
      </c>
      <c r="K10" s="22"/>
      <c r="L10" s="22"/>
      <c r="M10" s="22"/>
      <c r="N10" s="50"/>
      <c r="O10" s="54" t="s">
        <v>25</v>
      </c>
      <c r="P10" s="20">
        <f t="shared" si="0"/>
        <v>3.5</v>
      </c>
      <c r="Q10" s="21" t="str">
        <f t="shared" ref="Q10:Q11" si="2">IF(OR($G10=0,$H10=0,$I10=0,$J10=0),"Không đủ ĐKDT",IF(AND(O10=0,P10&gt;=4),"Không đạt",IF(O10="V", "Vắng", IF(O10="DC", "Đình chỉ thi",IF(O10="H", "Vắng có phép","")))))</f>
        <v/>
      </c>
      <c r="R10" s="21" t="s">
        <v>63</v>
      </c>
      <c r="S10" s="21" t="s">
        <v>65</v>
      </c>
      <c r="T10" s="109" t="s">
        <v>69</v>
      </c>
      <c r="U10" s="61" t="str">
        <f t="shared" si="1"/>
        <v>Học lại</v>
      </c>
      <c r="V10" s="44"/>
      <c r="W10" s="44"/>
      <c r="X10" s="45"/>
      <c r="Y10" s="34"/>
      <c r="Z10" s="34"/>
      <c r="AA10" s="34"/>
      <c r="AB10" s="46"/>
      <c r="AC10" s="34"/>
      <c r="AD10" s="47"/>
      <c r="AE10" s="48"/>
      <c r="AF10" s="47"/>
      <c r="AG10" s="48"/>
      <c r="AH10" s="47"/>
      <c r="AI10" s="34"/>
      <c r="AJ10" s="46"/>
    </row>
    <row r="11" spans="1:36" ht="35.25" customHeight="1" x14ac:dyDescent="0.25">
      <c r="A11" s="14">
        <v>4</v>
      </c>
      <c r="B11" s="97">
        <f>IF(LEN(C11=0),SUBTOTAL(3,$C$8:C11),"")</f>
        <v>4</v>
      </c>
      <c r="C11" s="98" t="s">
        <v>48</v>
      </c>
      <c r="D11" s="99" t="s">
        <v>49</v>
      </c>
      <c r="E11" s="100" t="s">
        <v>50</v>
      </c>
      <c r="F11" s="98" t="s">
        <v>51</v>
      </c>
      <c r="G11" s="101">
        <v>4.5</v>
      </c>
      <c r="H11" s="101">
        <v>5</v>
      </c>
      <c r="I11" s="101" t="s">
        <v>25</v>
      </c>
      <c r="J11" s="101">
        <v>8</v>
      </c>
      <c r="K11" s="102"/>
      <c r="L11" s="102"/>
      <c r="M11" s="102"/>
      <c r="N11" s="103"/>
      <c r="O11" s="104" t="s">
        <v>25</v>
      </c>
      <c r="P11" s="105">
        <f t="shared" si="0"/>
        <v>3.4</v>
      </c>
      <c r="Q11" s="106" t="str">
        <f t="shared" si="2"/>
        <v/>
      </c>
      <c r="R11" s="106" t="s">
        <v>63</v>
      </c>
      <c r="S11" s="106" t="s">
        <v>66</v>
      </c>
      <c r="T11" s="110" t="s">
        <v>69</v>
      </c>
      <c r="U11" s="61" t="str">
        <f t="shared" si="1"/>
        <v>Học lại</v>
      </c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</row>
    <row r="12" spans="1:36" ht="23.25" hidden="1" customHeight="1" x14ac:dyDescent="0.25">
      <c r="B12" s="51"/>
      <c r="C12" s="51"/>
      <c r="D12" s="52"/>
      <c r="E12" s="53"/>
      <c r="F12" s="2"/>
      <c r="G12" s="2"/>
      <c r="H12" s="96" t="s">
        <v>42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36" ht="15.75" hidden="1" customHeight="1" x14ac:dyDescent="0.25">
      <c r="B13" s="66" t="s">
        <v>26</v>
      </c>
      <c r="C13" s="66"/>
      <c r="D13" s="66"/>
      <c r="E13" s="66"/>
      <c r="F13" s="66"/>
      <c r="G13" s="25"/>
      <c r="H13" s="79" t="s">
        <v>44</v>
      </c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</row>
    <row r="14" spans="1:36" hidden="1" x14ac:dyDescent="0.25">
      <c r="B14" s="66" t="s">
        <v>27</v>
      </c>
      <c r="C14" s="66"/>
      <c r="D14" s="67" t="s">
        <v>28</v>
      </c>
      <c r="E14" s="67"/>
      <c r="F14" s="67"/>
      <c r="G14" s="29"/>
      <c r="H14" s="29"/>
      <c r="I14" s="24"/>
      <c r="J14" s="24"/>
      <c r="K14" s="24"/>
      <c r="L14" s="24"/>
      <c r="M14" s="24"/>
      <c r="N14" s="24"/>
      <c r="O14" s="24"/>
      <c r="P14" s="24"/>
      <c r="Q14" s="2"/>
      <c r="R14" s="60" t="s">
        <v>43</v>
      </c>
    </row>
    <row r="15" spans="1:36" hidden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60" t="s">
        <v>43</v>
      </c>
    </row>
    <row r="16" spans="1:36" hidden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60" t="s">
        <v>43</v>
      </c>
    </row>
    <row r="17" spans="2:20" hidden="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60" t="s">
        <v>43</v>
      </c>
    </row>
    <row r="18" spans="2:20" hidden="1" x14ac:dyDescent="0.25">
      <c r="B18" s="70"/>
      <c r="C18" s="70"/>
      <c r="D18" s="70"/>
      <c r="E18" s="70"/>
      <c r="F18" s="70"/>
      <c r="G18" s="70"/>
      <c r="H18" s="70" t="s">
        <v>37</v>
      </c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</row>
    <row r="19" spans="2:20" ht="39.75" customHeight="1" x14ac:dyDescent="0.25">
      <c r="B19" s="65" t="s">
        <v>45</v>
      </c>
      <c r="C19" s="66"/>
      <c r="D19" s="66"/>
      <c r="E19" s="66"/>
      <c r="F19" s="107" t="s">
        <v>68</v>
      </c>
      <c r="G19" s="107"/>
      <c r="H19" s="107"/>
      <c r="I19" s="107"/>
      <c r="J19" s="107"/>
      <c r="K19" s="107"/>
      <c r="L19" s="71" t="s">
        <v>44</v>
      </c>
      <c r="M19" s="71"/>
      <c r="N19" s="71"/>
      <c r="O19" s="71"/>
      <c r="P19" s="71"/>
      <c r="Q19" s="71"/>
      <c r="R19" s="71"/>
      <c r="S19" s="71"/>
      <c r="T19" s="71"/>
    </row>
    <row r="20" spans="2:20" x14ac:dyDescent="0.25">
      <c r="B20" s="23"/>
      <c r="C20" s="26"/>
      <c r="D20" s="26"/>
      <c r="E20" s="27"/>
      <c r="F20" s="28"/>
      <c r="G20" s="29"/>
      <c r="H20" s="29"/>
      <c r="I20" s="2"/>
      <c r="J20" s="2"/>
      <c r="K20" s="2"/>
      <c r="L20" s="2"/>
      <c r="M20" s="2"/>
      <c r="N20" s="2"/>
      <c r="O20" s="2"/>
      <c r="P20" s="2"/>
      <c r="R20" s="31" t="s">
        <v>46</v>
      </c>
    </row>
    <row r="21" spans="2:20" x14ac:dyDescent="0.25">
      <c r="B21" s="66" t="s">
        <v>27</v>
      </c>
      <c r="C21" s="66"/>
      <c r="D21" s="67" t="s">
        <v>28</v>
      </c>
      <c r="E21" s="67"/>
      <c r="F21" s="67"/>
      <c r="G21" s="29"/>
      <c r="H21" s="29"/>
      <c r="I21" s="24"/>
      <c r="J21" s="24"/>
      <c r="K21" s="24"/>
      <c r="L21" s="24"/>
      <c r="M21" s="24"/>
      <c r="N21" s="24"/>
      <c r="O21" s="24"/>
      <c r="P21" s="24"/>
      <c r="R21" s="31" t="s">
        <v>46</v>
      </c>
    </row>
    <row r="22" spans="2:20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R22" s="31" t="s">
        <v>46</v>
      </c>
    </row>
    <row r="23" spans="2:20" x14ac:dyDescent="0.25">
      <c r="R23" s="31" t="s">
        <v>46</v>
      </c>
    </row>
    <row r="24" spans="2:20" x14ac:dyDescent="0.25">
      <c r="R24" s="31" t="s">
        <v>46</v>
      </c>
    </row>
    <row r="25" spans="2:20" x14ac:dyDescent="0.25">
      <c r="B25" s="69"/>
      <c r="C25" s="69"/>
      <c r="D25" s="69"/>
      <c r="E25" s="59"/>
      <c r="F25" s="69"/>
      <c r="G25" s="69"/>
      <c r="H25" s="69"/>
      <c r="I25" s="69"/>
      <c r="J25" s="69"/>
      <c r="K25" s="69"/>
      <c r="L25" s="69" t="s">
        <v>37</v>
      </c>
      <c r="M25" s="69"/>
      <c r="N25" s="69"/>
      <c r="O25" s="69"/>
      <c r="P25" s="69"/>
      <c r="Q25" s="69"/>
      <c r="R25" s="69"/>
      <c r="S25" s="69"/>
      <c r="T25" s="69"/>
    </row>
  </sheetData>
  <sheetProtection formatCells="0" formatColumns="0" formatRows="0" insertColumns="0" insertRows="0" insertHyperlinks="0" deleteColumns="0" deleteRows="0" sort="0" autoFilter="0" pivotTables="0"/>
  <autoFilter ref="A7:AJ11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3:F13"/>
    <mergeCell ref="B7:F7"/>
    <mergeCell ref="L5:L6"/>
    <mergeCell ref="M5:M6"/>
    <mergeCell ref="N5:N6"/>
    <mergeCell ref="K5:K6"/>
    <mergeCell ref="G5:G6"/>
    <mergeCell ref="H12:T12"/>
    <mergeCell ref="H13:T13"/>
    <mergeCell ref="B25:D25"/>
    <mergeCell ref="F25:K25"/>
    <mergeCell ref="B14:C14"/>
    <mergeCell ref="D14:F14"/>
    <mergeCell ref="B18:C18"/>
    <mergeCell ref="D18:G18"/>
    <mergeCell ref="B21:C21"/>
    <mergeCell ref="H18:T18"/>
    <mergeCell ref="L19:T19"/>
    <mergeCell ref="L25:T25"/>
    <mergeCell ref="A5:A6"/>
    <mergeCell ref="B19:E19"/>
    <mergeCell ref="F19:K19"/>
    <mergeCell ref="D21:F21"/>
    <mergeCell ref="H4:J4"/>
    <mergeCell ref="D4:E4"/>
  </mergeCells>
  <conditionalFormatting sqref="O8:O11 G8:M11">
    <cfRule type="cellIs" dxfId="10" priority="41" operator="greaterThan">
      <formula>10</formula>
    </cfRule>
  </conditionalFormatting>
  <conditionalFormatting sqref="O8:O11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11">
    <cfRule type="cellIs" dxfId="3" priority="24" operator="greaterThan">
      <formula>10</formula>
    </cfRule>
  </conditionalFormatting>
  <conditionalFormatting sqref="C26:C1048576 C1:C11">
    <cfRule type="duplicateValues" dxfId="2" priority="45"/>
  </conditionalFormatting>
  <conditionalFormatting sqref="G8:J11">
    <cfRule type="cellIs" priority="2" operator="greaterThan">
      <formula>10</formula>
    </cfRule>
  </conditionalFormatting>
  <conditionalFormatting sqref="N26:N1048576 N2 N4:N11">
    <cfRule type="duplicateValues" dxfId="1" priority="47"/>
  </conditionalFormatting>
  <conditionalFormatting sqref="C12:C25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:U11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2020-10-14T08:55:43Z</cp:lastPrinted>
  <dcterms:created xsi:type="dcterms:W3CDTF">2015-04-17T02:48:53Z</dcterms:created>
  <dcterms:modified xsi:type="dcterms:W3CDTF">2020-10-14T08:55:46Z</dcterms:modified>
</cp:coreProperties>
</file>